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driene.melo\Desktop\"/>
    </mc:Choice>
  </mc:AlternateContent>
  <bookViews>
    <workbookView xWindow="0" yWindow="0" windowWidth="28800" windowHeight="12435" firstSheet="91" activeTab="124"/>
  </bookViews>
  <sheets>
    <sheet name="ABACAXI HAVAIANO- MG" sheetId="1" r:id="rId1"/>
    <sheet name="ABACAXI PÉROLA - MG" sheetId="2" r:id="rId2"/>
    <sheet name="ABACAXI PÉROLA - PA " sheetId="3" r:id="rId3"/>
    <sheet name="ABACAXI PÉROLA - PB" sheetId="4" r:id="rId4"/>
    <sheet name="AÇAÍ - AM" sheetId="5" r:id="rId5"/>
    <sheet name="AÇAÍ - PA" sheetId="6" r:id="rId6"/>
    <sheet name="AÇAÍ - PA 1" sheetId="7" r:id="rId7"/>
    <sheet name="AÇAÍ - PA 2" sheetId="8" r:id="rId8"/>
    <sheet name="AÇAÍ - PA 3" sheetId="9" r:id="rId9"/>
    <sheet name="ALHO - RS" sheetId="10" r:id="rId10"/>
    <sheet name="ALHO - SC" sheetId="11" r:id="rId11"/>
    <sheet name="ARROZ - MA" sheetId="12" r:id="rId12"/>
    <sheet name="ARROZ - MS" sheetId="13" r:id="rId13"/>
    <sheet name="ARROZ - PI" sheetId="14" r:id="rId14"/>
    <sheet name="ARROZ - RS" sheetId="15" r:id="rId15"/>
    <sheet name="ARROZ - RS 1" sheetId="16" r:id="rId16"/>
    <sheet name="ARROZ - SC " sheetId="17" r:id="rId17"/>
    <sheet name="ARROZ - SC 1 " sheetId="18" r:id="rId18"/>
    <sheet name="BANANA - BA" sheetId="19" r:id="rId19"/>
    <sheet name="BANANA - BA 1" sheetId="20" r:id="rId20"/>
    <sheet name="BANANA - ES" sheetId="21" r:id="rId21"/>
    <sheet name="BANANA - ES 1" sheetId="22" r:id="rId22"/>
    <sheet name="BANANA - MG" sheetId="23" r:id="rId23"/>
    <sheet name="BANANA - SC" sheetId="24" r:id="rId24"/>
    <sheet name="BATATA DOCE - RS" sheetId="25" r:id="rId25"/>
    <sheet name="BATATA DOCE - SP" sheetId="26" r:id="rId26"/>
    <sheet name="BATATA INGLESA - MG" sheetId="27" r:id="rId27"/>
    <sheet name="BATATA INGLESA - RS" sheetId="28" r:id="rId28"/>
    <sheet name="CAFÉ ARÁBICA - ES" sheetId="29" r:id="rId29"/>
    <sheet name="CAFÉ ARÁBICA - MG" sheetId="30" r:id="rId30"/>
    <sheet name="CAFÉ ARÁBICA - PR" sheetId="31" r:id="rId31"/>
    <sheet name="CAFÉ CONILON - ES" sheetId="32" r:id="rId32"/>
    <sheet name="CAFÉ CONILON - RO" sheetId="33" r:id="rId33"/>
    <sheet name="CAFÉ CONILON - RO 1" sheetId="34" r:id="rId34"/>
    <sheet name="CANA - AL" sheetId="35" r:id="rId35"/>
    <sheet name="CANA - AL 1 " sheetId="36" r:id="rId36"/>
    <sheet name="CANA - CE" sheetId="37" r:id="rId37"/>
    <sheet name="CANA - MG" sheetId="38" r:id="rId38"/>
    <sheet name="CANA - MG 1" sheetId="39" r:id="rId39"/>
    <sheet name="CANA - PE" sheetId="40" r:id="rId40"/>
    <sheet name="CANA - SP" sheetId="41" r:id="rId41"/>
    <sheet name="CAPRINO-OVINO - CE" sheetId="42" r:id="rId42"/>
    <sheet name="CAPRINO-OVINO - PI" sheetId="43" r:id="rId43"/>
    <sheet name="CAPRINO-OVINO - PI 1 " sheetId="44" r:id="rId44"/>
    <sheet name="CAPRINO-OVINO RN" sheetId="45" r:id="rId45"/>
    <sheet name="CASTANHA DE CAJU - CE" sheetId="46" r:id="rId46"/>
    <sheet name="CASTANHA DE CAJU - PI" sheetId="47" r:id="rId47"/>
    <sheet name="CASTANHA DE CAJU - RN" sheetId="48" r:id="rId48"/>
    <sheet name="CEBOLA - RS" sheetId="49" r:id="rId49"/>
    <sheet name="CEBOLA - SC" sheetId="50" r:id="rId50"/>
    <sheet name="ERVA MATE - PR" sheetId="51" r:id="rId51"/>
    <sheet name="FEIJÃO CAUPI - BA" sheetId="52" r:id="rId52"/>
    <sheet name="FEIJÃO CAUPI - CE" sheetId="53" r:id="rId53"/>
    <sheet name="FEIJÃO CAUPI - PA" sheetId="54" r:id="rId54"/>
    <sheet name="FEIJÃO CAUPI - PI" sheetId="55" r:id="rId55"/>
    <sheet name="FEIJÃO CAUPI - PI 1" sheetId="56" r:id="rId56"/>
    <sheet name="FEIJÃO CAUPI - PI 2 " sheetId="57" r:id="rId57"/>
    <sheet name="FEIJÃO CAUPI - RR " sheetId="58" r:id="rId58"/>
    <sheet name="FEIJÃO CORES - BA" sheetId="59" r:id="rId59"/>
    <sheet name="FEIJÃO CORES - BA 1" sheetId="60" r:id="rId60"/>
    <sheet name="FEIJÃO CORES - PR" sheetId="61" r:id="rId61"/>
    <sheet name="FEIJÃO CORES - SC" sheetId="62" r:id="rId62"/>
    <sheet name="FEIJÃO CORES -SE " sheetId="63" r:id="rId63"/>
    <sheet name="FEIJÃO PRETO - PR" sheetId="64" r:id="rId64"/>
    <sheet name="FEIJÃO PRETO - SC" sheetId="65" r:id="rId65"/>
    <sheet name="INHAME - BA" sheetId="66" r:id="rId66"/>
    <sheet name="INHAME - ES" sheetId="67" r:id="rId67"/>
    <sheet name="INHAME - MG" sheetId="68" r:id="rId68"/>
    <sheet name="LARANJA - BA" sheetId="69" r:id="rId69"/>
    <sheet name="LARANJA - SP" sheetId="70" r:id="rId70"/>
    <sheet name="LARANJA - SP 1" sheetId="71" r:id="rId71"/>
    <sheet name="LARANJA - RS" sheetId="72" r:id="rId72"/>
    <sheet name="MAÇA - RS" sheetId="73" r:id="rId73"/>
    <sheet name="MAÇA - SC" sheetId="74" r:id="rId74"/>
    <sheet name="MAMONA - BA" sheetId="75" r:id="rId75"/>
    <sheet name="MANDIOCA - BA" sheetId="76" r:id="rId76"/>
    <sheet name="MANDIOCA - BA 1" sheetId="77" r:id="rId77"/>
    <sheet name="MANDIOCA - ES" sheetId="78" r:id="rId78"/>
    <sheet name="MANDIOCA - MA" sheetId="79" r:id="rId79"/>
    <sheet name="MANDIOCA - MG" sheetId="80" r:id="rId80"/>
    <sheet name="MANDIOCA - MS" sheetId="81" r:id="rId81"/>
    <sheet name="MANDIOCA - PA" sheetId="82" r:id="rId82"/>
    <sheet name="MANDIOCA - SC" sheetId="83" r:id="rId83"/>
    <sheet name="MANDIOCA - PR" sheetId="84" r:id="rId84"/>
    <sheet name="MANDIOCA - PR 1" sheetId="85" r:id="rId85"/>
    <sheet name="MANDIOCA - PR 2" sheetId="86" r:id="rId86"/>
    <sheet name="MANDIOCA - PR 3" sheetId="87" r:id="rId87"/>
    <sheet name="MANGA - BA" sheetId="88" r:id="rId88"/>
    <sheet name="MARACUJÁ - AL" sheetId="89" r:id="rId89"/>
    <sheet name="MARACUJÁ - BA" sheetId="90" r:id="rId90"/>
    <sheet name="MARACUJÁ - CE" sheetId="91" r:id="rId91"/>
    <sheet name="MARACUJÁ - SP" sheetId="92" r:id="rId92"/>
    <sheet name="MEL - CE" sheetId="93" r:id="rId93"/>
    <sheet name="MEL - RN" sheetId="94" r:id="rId94"/>
    <sheet name="MILHO - CE" sheetId="95" r:id="rId95"/>
    <sheet name="MILHO - MA" sheetId="96" r:id="rId96"/>
    <sheet name="MILHO - MG" sheetId="97" r:id="rId97"/>
    <sheet name="MILHO - MS" sheetId="98" r:id="rId98"/>
    <sheet name="MILHO - PI" sheetId="99" r:id="rId99"/>
    <sheet name="MILHO - PI 1 " sheetId="100" r:id="rId100"/>
    <sheet name="MILHO - PR" sheetId="101" r:id="rId101"/>
    <sheet name="MILHO - PR 1" sheetId="102" r:id="rId102"/>
    <sheet name="MILHO - RO" sheetId="103" r:id="rId103"/>
    <sheet name="MILHO - RO 1" sheetId="104" r:id="rId104"/>
    <sheet name="MILHO - RS" sheetId="105" r:id="rId105"/>
    <sheet name="MILHO - SC" sheetId="106" r:id="rId106"/>
    <sheet name="MILHO - SC 1" sheetId="107" r:id="rId107"/>
    <sheet name="MILHO - SE" sheetId="108" r:id="rId108"/>
    <sheet name="PÊSSEGO - RS" sheetId="109" r:id="rId109"/>
    <sheet name="PIMENTA-DO-REINO - PA" sheetId="110" r:id="rId110"/>
    <sheet name="PIMENTÃO - ES" sheetId="111" r:id="rId111"/>
    <sheet name="PIMENTÃO - MG" sheetId="112" r:id="rId112"/>
    <sheet name="PIMENTÃO - SP" sheetId="113" r:id="rId113"/>
    <sheet name="QUIABO - MG" sheetId="114" r:id="rId114"/>
    <sheet name="QUIABO - RJ" sheetId="115" r:id="rId115"/>
    <sheet name="SOJA - PR" sheetId="116" r:id="rId116"/>
    <sheet name="SOJA - PR 2" sheetId="117" r:id="rId117"/>
    <sheet name="SOJA - PR 1" sheetId="118" r:id="rId118"/>
    <sheet name="SOJA - RS" sheetId="119" r:id="rId119"/>
    <sheet name="TANGERINA - RS" sheetId="120" r:id="rId120"/>
    <sheet name="TOMATE - ES" sheetId="121" r:id="rId121"/>
    <sheet name="TOMATE - MG" sheetId="122" r:id="rId122"/>
    <sheet name="TOMATE - RJ" sheetId="123" r:id="rId123"/>
    <sheet name="TOMATE - SP" sheetId="124" r:id="rId124"/>
    <sheet name="TRIGO - PR" sheetId="125" r:id="rId125"/>
    <sheet name="TRIGO - RS" sheetId="126" r:id="rId126"/>
  </sheets>
  <externalReferences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</externalReferences>
  <definedNames>
    <definedName name="\a" localSheetId="1">#REF!</definedName>
    <definedName name="\a" localSheetId="2">#REF!</definedName>
    <definedName name="\a" localSheetId="3">#REF!</definedName>
    <definedName name="\a" localSheetId="11">#REF!</definedName>
    <definedName name="\a" localSheetId="12">#REF!</definedName>
    <definedName name="\a" localSheetId="13">#REF!</definedName>
    <definedName name="\a" localSheetId="15">#REF!</definedName>
    <definedName name="\a" localSheetId="16">#REF!</definedName>
    <definedName name="\a" localSheetId="17">#REF!</definedName>
    <definedName name="\a" localSheetId="18">#REF!</definedName>
    <definedName name="\a" localSheetId="19">#REF!</definedName>
    <definedName name="\a" localSheetId="20">#REF!</definedName>
    <definedName name="\a" localSheetId="21">#REF!</definedName>
    <definedName name="\a" localSheetId="22">#REF!</definedName>
    <definedName name="\a" localSheetId="25">#REF!</definedName>
    <definedName name="\a" localSheetId="27">#REF!</definedName>
    <definedName name="\a" localSheetId="34">#REF!</definedName>
    <definedName name="\a" localSheetId="35">#REF!</definedName>
    <definedName name="\a" localSheetId="37">#REF!</definedName>
    <definedName name="\a" localSheetId="38">#REF!</definedName>
    <definedName name="\a" localSheetId="39">#REF!</definedName>
    <definedName name="\a" localSheetId="40">#REF!</definedName>
    <definedName name="\a" localSheetId="41">#REF!</definedName>
    <definedName name="\a" localSheetId="43">#REF!</definedName>
    <definedName name="\a" localSheetId="44">#REF!</definedName>
    <definedName name="\a" localSheetId="45">#REF!</definedName>
    <definedName name="\a" localSheetId="47">#REF!</definedName>
    <definedName name="\a" localSheetId="49">#REF!</definedName>
    <definedName name="\a" localSheetId="50">#REF!</definedName>
    <definedName name="\a" localSheetId="51">#REF!</definedName>
    <definedName name="\a" localSheetId="52">#REF!</definedName>
    <definedName name="\a" localSheetId="54">#REF!</definedName>
    <definedName name="\a" localSheetId="55">#REF!</definedName>
    <definedName name="\a" localSheetId="56">#REF!</definedName>
    <definedName name="\a" localSheetId="57">#REF!</definedName>
    <definedName name="\a" localSheetId="58">#REF!</definedName>
    <definedName name="\a" localSheetId="60">#REF!</definedName>
    <definedName name="\a" localSheetId="61">#REF!</definedName>
    <definedName name="\a" localSheetId="62">#REF!</definedName>
    <definedName name="\a" localSheetId="63">#REF!</definedName>
    <definedName name="\a" localSheetId="64">#REF!</definedName>
    <definedName name="\a" localSheetId="66">#REF!</definedName>
    <definedName name="\a" localSheetId="67">#REF!</definedName>
    <definedName name="\a" localSheetId="71">#REF!</definedName>
    <definedName name="\a" localSheetId="76">#REF!</definedName>
    <definedName name="\a" localSheetId="77">#REF!</definedName>
    <definedName name="\a" localSheetId="78">#REF!</definedName>
    <definedName name="\a" localSheetId="79">#REF!</definedName>
    <definedName name="\a" localSheetId="81">'[60]HoraMaq-NMET'!#REF!</definedName>
    <definedName name="\a" localSheetId="82">#REF!</definedName>
    <definedName name="\a" localSheetId="87">#REF!</definedName>
    <definedName name="\a" localSheetId="89">#REF!</definedName>
    <definedName name="\a" localSheetId="90">#REF!</definedName>
    <definedName name="\a" localSheetId="91">#REF!</definedName>
    <definedName name="\a" localSheetId="93">#REF!</definedName>
    <definedName name="\a" localSheetId="95">#REF!</definedName>
    <definedName name="\a" localSheetId="96">#REF!</definedName>
    <definedName name="\a" localSheetId="97">#REF!</definedName>
    <definedName name="\a" localSheetId="98">#REF!</definedName>
    <definedName name="\a" localSheetId="99">#REF!</definedName>
    <definedName name="\a" localSheetId="100">#REF!</definedName>
    <definedName name="\a" localSheetId="101">#REF!</definedName>
    <definedName name="\a" localSheetId="102">#REF!</definedName>
    <definedName name="\a" localSheetId="103">#REF!</definedName>
    <definedName name="\a" localSheetId="104">#REF!</definedName>
    <definedName name="\a" localSheetId="105">#REF!</definedName>
    <definedName name="\a" localSheetId="106">#REF!</definedName>
    <definedName name="\a" localSheetId="107">#REF!</definedName>
    <definedName name="\a" localSheetId="109">#REF!</definedName>
    <definedName name="\a" localSheetId="111">#REF!</definedName>
    <definedName name="\a" localSheetId="112">#REF!</definedName>
    <definedName name="\a" localSheetId="114">#REF!</definedName>
    <definedName name="\a" localSheetId="117">#REF!</definedName>
    <definedName name="\a" localSheetId="116">#REF!</definedName>
    <definedName name="\a" localSheetId="118">#REF!</definedName>
    <definedName name="\a" localSheetId="121">#REF!</definedName>
    <definedName name="\a" localSheetId="122">#REF!</definedName>
    <definedName name="\a" localSheetId="123">#REF!</definedName>
    <definedName name="\a" localSheetId="125">#REF!</definedName>
    <definedName name="\a">#REF!</definedName>
    <definedName name="_a">#REF!</definedName>
    <definedName name="_a_10">[22]Horamaquina!#REF!</definedName>
    <definedName name="_a_11">[34]Horamaquina!#REF!</definedName>
    <definedName name="_a_12">#N/A</definedName>
    <definedName name="_a_9">[34]Horamaquina!#REF!</definedName>
    <definedName name="Área_Cultivada" localSheetId="1">[2]Custeio!$E$10</definedName>
    <definedName name="Área_Cultivada" localSheetId="2">[3]Custeio!$E$10</definedName>
    <definedName name="Área_Cultivada" localSheetId="3">[4]Custeio!$E$10</definedName>
    <definedName name="Área_Cultivada" localSheetId="11">[7]Custeio!$E$10</definedName>
    <definedName name="Área_Cultivada" localSheetId="12">[8]Custeio!$E$10</definedName>
    <definedName name="Área_Cultivada" localSheetId="13">[9]Custeio!$E$11</definedName>
    <definedName name="Área_Cultivada" localSheetId="15">[10]Custeio!$E$10</definedName>
    <definedName name="Área_Cultivada" localSheetId="16">[11]Custeio!$E$10</definedName>
    <definedName name="Área_Cultivada" localSheetId="17">[12]Custeio!$E$10</definedName>
    <definedName name="Área_Cultivada" localSheetId="18">[14]Custeio!$E$10</definedName>
    <definedName name="Área_Cultivada" localSheetId="19">[15]Custeio!$E$11</definedName>
    <definedName name="Área_Cultivada" localSheetId="20">[16]Custeio!$E$10</definedName>
    <definedName name="Área_Cultivada" localSheetId="21">[17]Custeio!$E$10</definedName>
    <definedName name="Área_Cultivada" localSheetId="22">[18]Custeio!$E$10</definedName>
    <definedName name="Área_Cultivada" localSheetId="25">[20]Custeio!$E$10</definedName>
    <definedName name="Área_Cultivada" localSheetId="27">[23]Custeio!$E$10</definedName>
    <definedName name="Área_Cultivada" localSheetId="34">[25]Custeio!$E$10</definedName>
    <definedName name="Área_Cultivada" localSheetId="35">[26]Custeio!$E$10</definedName>
    <definedName name="Área_Cultivada" localSheetId="37">[27]Custeio!$E$10</definedName>
    <definedName name="Área_Cultivada" localSheetId="38">[28]Custeio!$E$10</definedName>
    <definedName name="Área_Cultivada" localSheetId="39">[29]Custeio!$E$10</definedName>
    <definedName name="Área_Cultivada" localSheetId="40">[30]Custeio!$E$10</definedName>
    <definedName name="Área_Cultivada" localSheetId="45">[35]Custeio!$E$10</definedName>
    <definedName name="Área_Cultivada" localSheetId="47">[36]Custeio!$E$10</definedName>
    <definedName name="Área_Cultivada" localSheetId="49">[38]Custeio!$E$10</definedName>
    <definedName name="Área_Cultivada" localSheetId="50">[40]Custeio!$E$10</definedName>
    <definedName name="Área_Cultivada" localSheetId="51">[42]Custeio!$E$10</definedName>
    <definedName name="Área_Cultivada" localSheetId="52">[43]Custeio!$E$10</definedName>
    <definedName name="Área_Cultivada" localSheetId="54">[44]Custeio!$E$11</definedName>
    <definedName name="Área_Cultivada" localSheetId="55">[45]Custeio!$E$10</definedName>
    <definedName name="Área_Cultivada" localSheetId="56">[46]Custeio!$E$10</definedName>
    <definedName name="Área_Cultivada" localSheetId="57">[47]Custeio!$E$10</definedName>
    <definedName name="Área_Cultivada" localSheetId="58">[48]Custeio!$E$10</definedName>
    <definedName name="Área_Cultivada" localSheetId="60">[49]Custeio!$E$10</definedName>
    <definedName name="Área_Cultivada" localSheetId="61">[50]Custeio!$E$10</definedName>
    <definedName name="Área_Cultivada" localSheetId="62">[51]Custeio!$E$10</definedName>
    <definedName name="Área_Cultivada" localSheetId="63">[52]Custeio!$E$10</definedName>
    <definedName name="Área_Cultivada" localSheetId="64">[53]Custeio!$E$10</definedName>
    <definedName name="Área_Cultivada" localSheetId="66">[55]Custeio!$E$10</definedName>
    <definedName name="Área_Cultivada" localSheetId="67">[56]Custeio!$E$10</definedName>
    <definedName name="Área_Cultivada" localSheetId="71">[58]Custeio!$E$10</definedName>
    <definedName name="Área_Cultivada" localSheetId="76">[61]Custeio!$E$10</definedName>
    <definedName name="Área_Cultivada" localSheetId="77">[62]Custeio!$E$8</definedName>
    <definedName name="Área_Cultivada" localSheetId="78">[63]Custeio!$E$10</definedName>
    <definedName name="Área_Cultivada" localSheetId="79">[64]Custeio!$E$10</definedName>
    <definedName name="Área_Cultivada" localSheetId="82">[65]Custeio!$E$10</definedName>
    <definedName name="Área_Cultivada" localSheetId="87">[67]Custeio!$E$10</definedName>
    <definedName name="Área_Cultivada" localSheetId="89">[70]Custeio!$E$10</definedName>
    <definedName name="Área_cultivada" localSheetId="90">[71]Custeio!$E$8</definedName>
    <definedName name="Área_Cultivada" localSheetId="91">[68]Custeio!$E$10</definedName>
    <definedName name="Área_Cultivada" localSheetId="93">[73]Custeio!$E$10</definedName>
    <definedName name="Área_Cultivada" localSheetId="95">[75]Custeio!$E$10</definedName>
    <definedName name="Área_Cultivada" localSheetId="96">[76]Custeio!$E$10</definedName>
    <definedName name="Área_Cultivada" localSheetId="97">[77]Custeio!$E$10</definedName>
    <definedName name="Área_Cultivada" localSheetId="98">[78]Custeio!$E$11</definedName>
    <definedName name="Área_Cultivada" localSheetId="99">[79]Custeio!$E$10</definedName>
    <definedName name="Área_Cultivada" localSheetId="100">[80]Custeio!$E$10</definedName>
    <definedName name="Área_Cultivada" localSheetId="101">[81]Custeio!$E$10</definedName>
    <definedName name="Área_Cultivada" localSheetId="102">[82]Custeio!$E$10</definedName>
    <definedName name="Área_Cultivada" localSheetId="103">[83]Custeio!$E$11</definedName>
    <definedName name="Área_Cultivada" localSheetId="104">[84]Custeio!$E$10</definedName>
    <definedName name="Área_Cultivada" localSheetId="105">[85]Custeio!$E$10</definedName>
    <definedName name="Área_Cultivada" localSheetId="106">[86]Custeio!$E$10</definedName>
    <definedName name="Área_Cultivada" localSheetId="107">[87]Custeio!$E$10</definedName>
    <definedName name="Área_Cultivada" localSheetId="109">[89]Custeio!$E$10</definedName>
    <definedName name="Área_Cultivada" localSheetId="111">[91]Custeio!$E$10</definedName>
    <definedName name="Área_Cultivada" localSheetId="112">[92]Custeio!$E$10</definedName>
    <definedName name="Área_Cultivada" localSheetId="114">[94]Custeio!$E$10</definedName>
    <definedName name="Área_Cultivada" localSheetId="117">[96]Custeio!$E$10</definedName>
    <definedName name="Área_Cultivada" localSheetId="116">[97]Custeio!$E$10</definedName>
    <definedName name="Área_Cultivada" localSheetId="118">[98]Custeio!$E$10</definedName>
    <definedName name="Área_Cultivada" localSheetId="121">[100]Custeio!$E$10</definedName>
    <definedName name="Área_Cultivada" localSheetId="122">[101]Custeio!$E$10</definedName>
    <definedName name="Área_Cultivada" localSheetId="123">[102]Custeio!$E$10</definedName>
    <definedName name="Área_Cultivada" localSheetId="125">[104]Custeio!$E$10</definedName>
    <definedName name="Área_Cultivada">[5]Custeio!$E$10</definedName>
    <definedName name="_xlnm.Print_Area" localSheetId="0">'ABACAXI HAVAIANO- MG'!$A$1:$E$54</definedName>
    <definedName name="_xlnm.Print_Area" localSheetId="1">'ABACAXI PÉROLA - MG'!$A$1:$E$54</definedName>
    <definedName name="_xlnm.Print_Area" localSheetId="2">'ABACAXI PÉROLA - PA '!$A$1:$D$54</definedName>
    <definedName name="_xlnm.Print_Area" localSheetId="3">'ABACAXI PÉROLA - PB'!$A$1:$D$55</definedName>
    <definedName name="_xlnm.Print_Area" localSheetId="10">'ALHO - SC'!$A$1:$D$55</definedName>
    <definedName name="_xlnm.Print_Area" localSheetId="11">'ARROZ - MA'!$A$1:$D$55</definedName>
    <definedName name="_xlnm.Print_Area" localSheetId="12">'ARROZ - MS'!$A$1:$D$52</definedName>
    <definedName name="_xlnm.Print_Area" localSheetId="13">'ARROZ - PI'!$A$1:$D$55</definedName>
    <definedName name="_xlnm.Print_Area" localSheetId="14">'ARROZ - RS'!$A$1:$D$55</definedName>
    <definedName name="_xlnm.Print_Area" localSheetId="15">'ARROZ - RS 1'!$A$1:$D$55</definedName>
    <definedName name="_xlnm.Print_Area" localSheetId="16">'ARROZ - SC '!$A$1:$D$50</definedName>
    <definedName name="_xlnm.Print_Area" localSheetId="17">'ARROZ - SC 1 '!$A$1:$D$48</definedName>
    <definedName name="_xlnm.Print_Area" localSheetId="18">'BANANA - BA'!$A$1:$E$59</definedName>
    <definedName name="_xlnm.Print_Area" localSheetId="19">'BANANA - BA 1'!$A$1:$D$55</definedName>
    <definedName name="_xlnm.Print_Area" localSheetId="20">'BANANA - ES'!$A$1:$E$57</definedName>
    <definedName name="_xlnm.Print_Area" localSheetId="21">'BANANA - ES 1'!$A$1:$E$57</definedName>
    <definedName name="_xlnm.Print_Area" localSheetId="22">'BANANA - MG'!$A$1:$E$59</definedName>
    <definedName name="_xlnm.Print_Area" localSheetId="23">'BANANA - SC'!$A$1:$E$48</definedName>
    <definedName name="_xlnm.Print_Area" localSheetId="24">'BATATA DOCE - RS'!$A$1:$E$55</definedName>
    <definedName name="_xlnm.Print_Area" localSheetId="25">'BATATA DOCE - SP'!$A$1:$D$55</definedName>
    <definedName name="_xlnm.Print_Area" localSheetId="26">'BATATA INGLESA - MG'!$A$1:$E$55</definedName>
    <definedName name="_xlnm.Print_Area" localSheetId="27">'BATATA INGLESA - RS'!$A$1:$E$55</definedName>
    <definedName name="_xlnm.Print_Area" localSheetId="34">'CANA - AL'!$A$1:$D$58</definedName>
    <definedName name="_xlnm.Print_Area" localSheetId="35">'CANA - AL 1 '!$A$1:$D$58</definedName>
    <definedName name="_xlnm.Print_Area" localSheetId="36">'CANA - CE'!$A$1:$D$57</definedName>
    <definedName name="_xlnm.Print_Area" localSheetId="37">'CANA - MG'!$A$1:$D$58</definedName>
    <definedName name="_xlnm.Print_Area" localSheetId="38">'CANA - MG 1'!$A$1:$D$58</definedName>
    <definedName name="_xlnm.Print_Area" localSheetId="39">'CANA - PE'!$A$1:$D$57</definedName>
    <definedName name="_xlnm.Print_Area" localSheetId="40">'CANA - SP'!$A$1:$D$58</definedName>
    <definedName name="_xlnm.Print_Area" localSheetId="41">'CAPRINO-OVINO - CE'!$A$1:$D$51</definedName>
    <definedName name="_xlnm.Print_Area" localSheetId="42">'CAPRINO-OVINO - PI'!$A$1:$D$51</definedName>
    <definedName name="_xlnm.Print_Area" localSheetId="43">'CAPRINO-OVINO - PI 1 '!$A$1:$D$51</definedName>
    <definedName name="_xlnm.Print_Area" localSheetId="44">'CAPRINO-OVINO RN'!$A$1:$D$51</definedName>
    <definedName name="_xlnm.Print_Area" localSheetId="45">'CASTANHA DE CAJU - CE'!$A$1:$D$55</definedName>
    <definedName name="_xlnm.Print_Area" localSheetId="46">'CASTANHA DE CAJU - PI'!$A$1:$D$58</definedName>
    <definedName name="_xlnm.Print_Area" localSheetId="47">'CASTANHA DE CAJU - RN'!$A$1:$D$54</definedName>
    <definedName name="_xlnm.Print_Area" localSheetId="48">'CEBOLA - RS'!$A$1:$D$56</definedName>
    <definedName name="_xlnm.Print_Area" localSheetId="49">'CEBOLA - SC'!$A$1:$D$49</definedName>
    <definedName name="_xlnm.Print_Area" localSheetId="50">'ERVA MATE - PR'!$A$1:$D$58</definedName>
    <definedName name="_xlnm.Print_Area" localSheetId="51">'FEIJÃO CAUPI - BA'!$A$1:$D$55</definedName>
    <definedName name="_xlnm.Print_Area" localSheetId="52">'FEIJÃO CAUPI - CE'!$A$1:$D$55</definedName>
    <definedName name="_xlnm.Print_Area" localSheetId="53">'FEIJÃO CAUPI - PA'!$A$1:$D$55</definedName>
    <definedName name="_xlnm.Print_Area" localSheetId="54">'FEIJÃO CAUPI - PI'!$A$1:$D$55</definedName>
    <definedName name="_xlnm.Print_Area" localSheetId="55">'FEIJÃO CAUPI - PI 1'!$A$1:$D$55</definedName>
    <definedName name="_xlnm.Print_Area" localSheetId="56">'FEIJÃO CAUPI - PI 2 '!$A$1:$D$55</definedName>
    <definedName name="_xlnm.Print_Area" localSheetId="57">'FEIJÃO CAUPI - RR '!$A$1:$D$55</definedName>
    <definedName name="_xlnm.Print_Area" localSheetId="58">'FEIJÃO CORES - BA'!$A$1:$D$55</definedName>
    <definedName name="_xlnm.Print_Area" localSheetId="60">'FEIJÃO CORES - PR'!$A$1:$D$55</definedName>
    <definedName name="_xlnm.Print_Area" localSheetId="61">'FEIJÃO CORES - SC'!$A$1:$D$50</definedName>
    <definedName name="_xlnm.Print_Area" localSheetId="62">'FEIJÃO CORES -SE '!$A$1:$D$55</definedName>
    <definedName name="_xlnm.Print_Area" localSheetId="63">'FEIJÃO PRETO - PR'!$A$1:$D$55</definedName>
    <definedName name="_xlnm.Print_Area" localSheetId="64">'FEIJÃO PRETO - SC'!$A$1:$D$45</definedName>
    <definedName name="_xlnm.Print_Area" localSheetId="65">'INHAME - BA'!$A$1:$D$55</definedName>
    <definedName name="_xlnm.Print_Area" localSheetId="66">'INHAME - ES'!$A$1:$D$52</definedName>
    <definedName name="_xlnm.Print_Area" localSheetId="67">'INHAME - MG'!$A$1:$D$55</definedName>
    <definedName name="_xlnm.Print_Area" localSheetId="68">'LARANJA - BA'!$A$1:$E$58</definedName>
    <definedName name="_xlnm.Print_Area" localSheetId="71">'LARANJA - RS'!$A$1:$E$58</definedName>
    <definedName name="_xlnm.Print_Area" localSheetId="72">'MAÇA - RS'!$A$1:$D$58</definedName>
    <definedName name="_xlnm.Print_Area" localSheetId="75">'MANDIOCA - BA'!$A$1:$D$55</definedName>
    <definedName name="_xlnm.Print_Area" localSheetId="76">'MANDIOCA - BA 1'!$A$1:$D$55</definedName>
    <definedName name="_xlnm.Print_Area" localSheetId="77">'MANDIOCA - ES'!$A$1:$D$49</definedName>
    <definedName name="_xlnm.Print_Area" localSheetId="78">'MANDIOCA - MA'!$A$1:$D$55</definedName>
    <definedName name="_xlnm.Print_Area" localSheetId="79">'MANDIOCA - MG'!$A$1:$D$55</definedName>
    <definedName name="_xlnm.Print_Area" localSheetId="81">'MANDIOCA - PA'!$A$3:$D$48</definedName>
    <definedName name="_xlnm.Print_Area" localSheetId="82">'MANDIOCA - SC'!$A$1:$D$54</definedName>
    <definedName name="_xlnm.Print_Area" localSheetId="87">'MANGA - BA'!$A$1:$D$59</definedName>
    <definedName name="_xlnm.Print_Area" localSheetId="88">'MARACUJÁ - AL'!$A$1:$D$56</definedName>
    <definedName name="_xlnm.Print_Area" localSheetId="89">'MARACUJÁ - BA'!$A$1:$D$55</definedName>
    <definedName name="_xlnm.Print_Area" localSheetId="90">'MARACUJÁ - CE'!$A$1:$D$46</definedName>
    <definedName name="_xlnm.Print_Area" localSheetId="91">'MARACUJÁ - SP'!$A$1:$D$57</definedName>
    <definedName name="_xlnm.Print_Area" localSheetId="92">'MEL - CE'!$A$1:$D$54</definedName>
    <definedName name="_xlnm.Print_Area" localSheetId="93">'MEL - RN'!$A$1:$D$54</definedName>
    <definedName name="_xlnm.Print_Area" localSheetId="94">'MILHO - CE'!$A$1:$D$55</definedName>
    <definedName name="_xlnm.Print_Area" localSheetId="95">'MILHO - MA'!$A$1:$D$55</definedName>
    <definedName name="_xlnm.Print_Area" localSheetId="96">'MILHO - MG'!$A$1:$D$55</definedName>
    <definedName name="_xlnm.Print_Area" localSheetId="97">'MILHO - MS'!$A$1:$D$55</definedName>
    <definedName name="_xlnm.Print_Area" localSheetId="98">'MILHO - PI'!$A$1:$D$55</definedName>
    <definedName name="_xlnm.Print_Area" localSheetId="99">'MILHO - PI 1 '!$A$1:$D$55</definedName>
    <definedName name="_xlnm.Print_Area" localSheetId="100">'MILHO - PR'!$A$1:$D$55</definedName>
    <definedName name="_xlnm.Print_Area" localSheetId="101">'MILHO - PR 1'!$A$1:$D$55</definedName>
    <definedName name="_xlnm.Print_Area" localSheetId="102">'MILHO - RO'!$A$1:$D$55</definedName>
    <definedName name="_xlnm.Print_Area" localSheetId="103">'MILHO - RO 1'!$A$1:$D$56</definedName>
    <definedName name="_xlnm.Print_Area" localSheetId="104">'MILHO - RS'!$A$1:$D$55</definedName>
    <definedName name="_xlnm.Print_Area" localSheetId="105">'MILHO - SC'!$A$1:$D$48</definedName>
    <definedName name="_xlnm.Print_Area" localSheetId="106">'MILHO - SC 1'!$A$1:$D$49</definedName>
    <definedName name="_xlnm.Print_Area" localSheetId="107">'MILHO - SE'!$A$1:$D$56</definedName>
    <definedName name="_xlnm.Print_Area" localSheetId="109">'PIMENTA-DO-REINO - PA'!$A$1:$D$58</definedName>
    <definedName name="_xlnm.Print_Area" localSheetId="110">'PIMENTÃO - ES'!$A$1:$E$55</definedName>
    <definedName name="_xlnm.Print_Area" localSheetId="111">'PIMENTÃO - MG'!$A$1:$D$55</definedName>
    <definedName name="_xlnm.Print_Area" localSheetId="112">'PIMENTÃO - SP'!$A$1:$D$55</definedName>
    <definedName name="_xlnm.Print_Area" localSheetId="113">'QUIABO - MG'!$A$1:$D$55</definedName>
    <definedName name="_xlnm.Print_Area" localSheetId="114">'QUIABO - RJ'!$A$1:$D$55</definedName>
    <definedName name="_xlnm.Print_Area" localSheetId="115">'SOJA - PR'!$A$1:$D$56</definedName>
    <definedName name="_xlnm.Print_Area" localSheetId="117">'SOJA - PR 1'!$A$1:$D$55</definedName>
    <definedName name="_xlnm.Print_Area" localSheetId="116">'SOJA - PR 2'!$A$1:$D$56</definedName>
    <definedName name="_xlnm.Print_Area" localSheetId="118">'SOJA - RS'!$A$1:$D$55</definedName>
    <definedName name="_xlnm.Print_Area" localSheetId="120">'TOMATE - ES'!$A$1:$D$55</definedName>
    <definedName name="_xlnm.Print_Area" localSheetId="121">'TOMATE - MG'!$A$1:$D$55</definedName>
    <definedName name="_xlnm.Print_Area" localSheetId="122">'TOMATE - RJ'!$A$1:$D$55</definedName>
    <definedName name="_xlnm.Print_Area" localSheetId="123">'TOMATE - SP'!$A$1:$D$55</definedName>
    <definedName name="_xlnm.Print_Area" localSheetId="124">'TRIGO - PR'!$A$1:$D$55</definedName>
    <definedName name="_xlnm.Print_Area" localSheetId="125">'TRIGO - RS'!$A$1:$D$55</definedName>
    <definedName name="Custeio" localSheetId="1">#REF!</definedName>
    <definedName name="Custeio" localSheetId="2">#REF!</definedName>
    <definedName name="Custeio" localSheetId="3">#REF!</definedName>
    <definedName name="Custeio" localSheetId="11">#REF!</definedName>
    <definedName name="Custeio" localSheetId="12">#REF!</definedName>
    <definedName name="Custeio" localSheetId="13">#REF!</definedName>
    <definedName name="Custeio" localSheetId="15">#REF!</definedName>
    <definedName name="Custeio" localSheetId="16">#REF!</definedName>
    <definedName name="Custeio" localSheetId="17">#REF!</definedName>
    <definedName name="Custeio" localSheetId="18">#REF!</definedName>
    <definedName name="Custeio" localSheetId="19">#REF!</definedName>
    <definedName name="Custeio" localSheetId="20">#REF!</definedName>
    <definedName name="Custeio" localSheetId="21">#REF!</definedName>
    <definedName name="Custeio" localSheetId="22">#REF!</definedName>
    <definedName name="Custeio" localSheetId="25">#REF!</definedName>
    <definedName name="Custeio" localSheetId="27">#REF!</definedName>
    <definedName name="Custeio" localSheetId="34">#REF!</definedName>
    <definedName name="Custeio" localSheetId="35">#REF!</definedName>
    <definedName name="Custeio" localSheetId="37">#REF!</definedName>
    <definedName name="Custeio" localSheetId="38">#REF!</definedName>
    <definedName name="Custeio" localSheetId="39">#REF!</definedName>
    <definedName name="Custeio" localSheetId="40">#REF!</definedName>
    <definedName name="Custeio" localSheetId="41">#REF!</definedName>
    <definedName name="Custeio" localSheetId="43">#REF!</definedName>
    <definedName name="Custeio" localSheetId="44">#REF!</definedName>
    <definedName name="Custeio" localSheetId="45">#REF!</definedName>
    <definedName name="Custeio" localSheetId="47">#REF!</definedName>
    <definedName name="Custeio" localSheetId="49">#REF!</definedName>
    <definedName name="Custeio" localSheetId="50">#REF!</definedName>
    <definedName name="Custeio" localSheetId="51">#REF!</definedName>
    <definedName name="Custeio" localSheetId="52">#REF!</definedName>
    <definedName name="Custeio" localSheetId="54">#REF!</definedName>
    <definedName name="Custeio" localSheetId="55">#REF!</definedName>
    <definedName name="Custeio" localSheetId="56">#REF!</definedName>
    <definedName name="Custeio" localSheetId="57">#REF!</definedName>
    <definedName name="Custeio" localSheetId="58">#REF!</definedName>
    <definedName name="Custeio" localSheetId="60">#REF!</definedName>
    <definedName name="Custeio" localSheetId="61">#REF!</definedName>
    <definedName name="Custeio" localSheetId="62">#REF!</definedName>
    <definedName name="Custeio" localSheetId="63">#REF!</definedName>
    <definedName name="Custeio" localSheetId="64">#REF!</definedName>
    <definedName name="Custeio" localSheetId="66">#REF!</definedName>
    <definedName name="Custeio" localSheetId="67">#REF!</definedName>
    <definedName name="Custeio" localSheetId="71">#REF!</definedName>
    <definedName name="Custeio" localSheetId="76">#REF!</definedName>
    <definedName name="Custeio" localSheetId="77">#REF!</definedName>
    <definedName name="Custeio" localSheetId="78">#REF!</definedName>
    <definedName name="Custeio" localSheetId="79">#REF!</definedName>
    <definedName name="Custeio" localSheetId="82">#REF!</definedName>
    <definedName name="Custeio" localSheetId="87">#REF!</definedName>
    <definedName name="Custeio" localSheetId="89">#REF!</definedName>
    <definedName name="Custeio" localSheetId="90">#REF!</definedName>
    <definedName name="Custeio" localSheetId="91">#REF!</definedName>
    <definedName name="Custeio" localSheetId="93">#REF!</definedName>
    <definedName name="Custeio" localSheetId="95">#REF!</definedName>
    <definedName name="Custeio" localSheetId="96">#REF!</definedName>
    <definedName name="Custeio" localSheetId="97">#REF!</definedName>
    <definedName name="Custeio" localSheetId="98">#REF!</definedName>
    <definedName name="Custeio" localSheetId="99">#REF!</definedName>
    <definedName name="Custeio" localSheetId="100">#REF!</definedName>
    <definedName name="Custeio" localSheetId="101">#REF!</definedName>
    <definedName name="Custeio" localSheetId="102">#REF!</definedName>
    <definedName name="Custeio" localSheetId="103">#REF!</definedName>
    <definedName name="Custeio" localSheetId="104">#REF!</definedName>
    <definedName name="Custeio" localSheetId="105">#REF!</definedName>
    <definedName name="Custeio" localSheetId="106">#REF!</definedName>
    <definedName name="Custeio" localSheetId="107">#REF!</definedName>
    <definedName name="Custeio" localSheetId="109">#REF!</definedName>
    <definedName name="Custeio" localSheetId="111">#REF!</definedName>
    <definedName name="Custeio" localSheetId="112">#REF!</definedName>
    <definedName name="Custeio" localSheetId="114">#REF!</definedName>
    <definedName name="Custeio" localSheetId="117">#REF!</definedName>
    <definedName name="Custeio" localSheetId="116">#REF!</definedName>
    <definedName name="Custeio" localSheetId="118">#REF!</definedName>
    <definedName name="Custeio" localSheetId="121">#REF!</definedName>
    <definedName name="Custeio" localSheetId="122">#REF!</definedName>
    <definedName name="Custeio" localSheetId="123">#REF!</definedName>
    <definedName name="Custeio" localSheetId="125">#REF!</definedName>
    <definedName name="Custeio">#REF!</definedName>
    <definedName name="Custeio_13">#REF!</definedName>
    <definedName name="Custeio_9">#REF!</definedName>
    <definedName name="HoMáquina">#REF!</definedName>
    <definedName name="HoraMáquina">#REF!</definedName>
    <definedName name="NOTA_EXPLICATIV" localSheetId="1">#REF!</definedName>
    <definedName name="NOTA_EXPLICATIV" localSheetId="2">#REF!</definedName>
    <definedName name="NOTA_EXPLICATIV" localSheetId="3">#REF!</definedName>
    <definedName name="NOTA_EXPLICATIV" localSheetId="11">#REF!</definedName>
    <definedName name="NOTA_EXPLICATIV" localSheetId="12">#REF!</definedName>
    <definedName name="NOTA_EXPLICATIV" localSheetId="13">#REF!</definedName>
    <definedName name="NOTA_EXPLICATIV" localSheetId="15">#REF!</definedName>
    <definedName name="NOTA_EXPLICATIV" localSheetId="16">#REF!</definedName>
    <definedName name="NOTA_EXPLICATIV" localSheetId="17">#REF!</definedName>
    <definedName name="NOTA_EXPLICATIV" localSheetId="18">#REF!</definedName>
    <definedName name="NOTA_EXPLICATIV" localSheetId="19">#REF!</definedName>
    <definedName name="NOTA_EXPLICATIV" localSheetId="20">#REF!</definedName>
    <definedName name="NOTA_EXPLICATIV" localSheetId="21">#REF!</definedName>
    <definedName name="NOTA_EXPLICATIV" localSheetId="22">#REF!</definedName>
    <definedName name="NOTA_EXPLICATIV" localSheetId="25">#REF!</definedName>
    <definedName name="NOTA_EXPLICATIV" localSheetId="27">#REF!</definedName>
    <definedName name="NOTA_EXPLICATIV" localSheetId="34">#REF!</definedName>
    <definedName name="NOTA_EXPLICATIV" localSheetId="35">#REF!</definedName>
    <definedName name="NOTA_EXPLICATIV" localSheetId="37">#REF!</definedName>
    <definedName name="NOTA_EXPLICATIV" localSheetId="38">#REF!</definedName>
    <definedName name="NOTA_EXPLICATIV" localSheetId="39">#REF!</definedName>
    <definedName name="NOTA_EXPLICATIV" localSheetId="40">#REF!</definedName>
    <definedName name="NOTA_EXPLICATIV" localSheetId="41">#REF!</definedName>
    <definedName name="NOTA_EXPLICATIV" localSheetId="43">#REF!</definedName>
    <definedName name="NOTA_EXPLICATIV" localSheetId="44">#REF!</definedName>
    <definedName name="NOTA_EXPLICATIV" localSheetId="45">#REF!</definedName>
    <definedName name="NOTA_EXPLICATIV" localSheetId="47">#REF!</definedName>
    <definedName name="NOTA_EXPLICATIV" localSheetId="49">#REF!</definedName>
    <definedName name="NOTA_EXPLICATIV" localSheetId="50">#REF!</definedName>
    <definedName name="NOTA_EXPLICATIV" localSheetId="51">#REF!</definedName>
    <definedName name="NOTA_EXPLICATIV" localSheetId="52">#REF!</definedName>
    <definedName name="NOTA_EXPLICATIV" localSheetId="54">#REF!</definedName>
    <definedName name="NOTA_EXPLICATIV" localSheetId="55">#REF!</definedName>
    <definedName name="NOTA_EXPLICATIV" localSheetId="56">#REF!</definedName>
    <definedName name="NOTA_EXPLICATIV" localSheetId="57">#REF!</definedName>
    <definedName name="NOTA_EXPLICATIV" localSheetId="58">#REF!</definedName>
    <definedName name="NOTA_EXPLICATIV" localSheetId="60">#REF!</definedName>
    <definedName name="NOTA_EXPLICATIV" localSheetId="61">#REF!</definedName>
    <definedName name="NOTA_EXPLICATIV" localSheetId="62">#REF!</definedName>
    <definedName name="NOTA_EXPLICATIV" localSheetId="63">#REF!</definedName>
    <definedName name="NOTA_EXPLICATIV" localSheetId="64">#REF!</definedName>
    <definedName name="NOTA_EXPLICATIV" localSheetId="66">#REF!</definedName>
    <definedName name="NOTA_EXPLICATIV" localSheetId="67">#REF!</definedName>
    <definedName name="NOTA_EXPLICATIV" localSheetId="71">#REF!</definedName>
    <definedName name="NOTA_EXPLICATIV" localSheetId="76">#REF!</definedName>
    <definedName name="NOTA_EXPLICATIV" localSheetId="77">#REF!</definedName>
    <definedName name="NOTA_EXPLICATIV" localSheetId="78">#REF!</definedName>
    <definedName name="NOTA_EXPLICATIV" localSheetId="79">#REF!</definedName>
    <definedName name="NOTA_EXPLICATIV" localSheetId="81">#REF!</definedName>
    <definedName name="NOTA_EXPLICATIV" localSheetId="82">#REF!</definedName>
    <definedName name="NOTA_EXPLICATIV" localSheetId="87">#REF!</definedName>
    <definedName name="NOTA_EXPLICATIV" localSheetId="89">#REF!</definedName>
    <definedName name="NOTA_EXPLICATIV" localSheetId="90">#REF!</definedName>
    <definedName name="NOTA_EXPLICATIV" localSheetId="91">#REF!</definedName>
    <definedName name="NOTA_EXPLICATIV" localSheetId="93">#REF!</definedName>
    <definedName name="NOTA_EXPLICATIV" localSheetId="95">#REF!</definedName>
    <definedName name="NOTA_EXPLICATIV" localSheetId="96">#REF!</definedName>
    <definedName name="NOTA_EXPLICATIV" localSheetId="97">#REF!</definedName>
    <definedName name="NOTA_EXPLICATIV" localSheetId="98">#REF!</definedName>
    <definedName name="NOTA_EXPLICATIV" localSheetId="99">#REF!</definedName>
    <definedName name="NOTA_EXPLICATIV" localSheetId="100">#REF!</definedName>
    <definedName name="NOTA_EXPLICATIV" localSheetId="101">#REF!</definedName>
    <definedName name="NOTA_EXPLICATIV" localSheetId="102">#REF!</definedName>
    <definedName name="NOTA_EXPLICATIV" localSheetId="103">#REF!</definedName>
    <definedName name="NOTA_EXPLICATIV" localSheetId="104">#REF!</definedName>
    <definedName name="NOTA_EXPLICATIV" localSheetId="105">#REF!</definedName>
    <definedName name="NOTA_EXPLICATIV" localSheetId="106">#REF!</definedName>
    <definedName name="NOTA_EXPLICATIV" localSheetId="107">#REF!</definedName>
    <definedName name="NOTA_EXPLICATIV" localSheetId="109">#REF!</definedName>
    <definedName name="NOTA_EXPLICATIV" localSheetId="111">#REF!</definedName>
    <definedName name="NOTA_EXPLICATIV" localSheetId="112">#REF!</definedName>
    <definedName name="NOTA_EXPLICATIV" localSheetId="114">#REF!</definedName>
    <definedName name="NOTA_EXPLICATIV" localSheetId="117">#REF!</definedName>
    <definedName name="NOTA_EXPLICATIV" localSheetId="116">#REF!</definedName>
    <definedName name="NOTA_EXPLICATIV" localSheetId="118">#REF!</definedName>
    <definedName name="NOTA_EXPLICATIV" localSheetId="121">#REF!</definedName>
    <definedName name="NOTA_EXPLICATIV" localSheetId="122">#REF!</definedName>
    <definedName name="NOTA_EXPLICATIV" localSheetId="123">#REF!</definedName>
    <definedName name="NOTA_EXPLICATIV" localSheetId="125">#REF!</definedName>
    <definedName name="NOTA_EXPLICATIV">#REF!</definedName>
    <definedName name="patio">[31]Entrada!$B$1</definedName>
    <definedName name="Preço_da_terra" localSheetId="1">[2]Custeio!$D$3</definedName>
    <definedName name="Preço_da_terra" localSheetId="2">[3]Custeio!$D$3</definedName>
    <definedName name="Preço_da_terra" localSheetId="3">[4]Custeio!$D$3</definedName>
    <definedName name="Preço_da_terra" localSheetId="11">[7]Custeio!$D$3</definedName>
    <definedName name="Preço_da_terra" localSheetId="12">[8]Custeio!$D$3</definedName>
    <definedName name="Preço_da_terra" localSheetId="13">[9]Custeio!$D$3</definedName>
    <definedName name="Preço_da_terra" localSheetId="15">[10]Custeio!$D$3</definedName>
    <definedName name="Preço_da_terra" localSheetId="16">[11]Custeio!$D$3</definedName>
    <definedName name="Preço_da_terra" localSheetId="17">[12]Custeio!$D$3</definedName>
    <definedName name="Preço_da_terra" localSheetId="18">[14]Custeio!$D$3</definedName>
    <definedName name="Preço_da_terra" localSheetId="19">[15]Custeio!$D$3</definedName>
    <definedName name="Preço_da_terra" localSheetId="20">[16]Custeio!$D$3</definedName>
    <definedName name="Preço_da_terra" localSheetId="21">[17]Custeio!$D$3</definedName>
    <definedName name="Preço_da_terra" localSheetId="22">[18]Custeio!$D$3</definedName>
    <definedName name="Preço_da_terra" localSheetId="25">[20]Custeio!$D$3</definedName>
    <definedName name="Preço_da_terra" localSheetId="27">[23]Custeio!$D$3</definedName>
    <definedName name="Preço_da_terra" localSheetId="45">[35]Custeio!$D$3</definedName>
    <definedName name="Preço_da_terra" localSheetId="47">[36]Custeio!$D$3</definedName>
    <definedName name="Preço_da_terra" localSheetId="49">[38]Custeio!$D$3</definedName>
    <definedName name="Preço_da_terra" localSheetId="50">[40]Custeio!$D$3</definedName>
    <definedName name="Preço_da_terra" localSheetId="51">[42]Custeio!$D$3</definedName>
    <definedName name="Preço_da_terra" localSheetId="52">[43]Custeio!$D$3</definedName>
    <definedName name="Preço_da_terra" localSheetId="54">[44]Custeio!$D$3</definedName>
    <definedName name="Preço_da_terra" localSheetId="55">[45]Custeio!$D$3</definedName>
    <definedName name="Preço_da_terra" localSheetId="56">[46]Custeio!$D$3</definedName>
    <definedName name="Preço_da_terra" localSheetId="57">[47]Custeio!$D$3</definedName>
    <definedName name="Preço_da_terra" localSheetId="58">[48]Custeio!$D$3</definedName>
    <definedName name="Preço_da_terra" localSheetId="60">[49]Custeio!$D$3</definedName>
    <definedName name="Preço_da_terra" localSheetId="61">[50]Custeio!$D$3</definedName>
    <definedName name="Preço_da_terra" localSheetId="62">[51]Custeio!$D$3</definedName>
    <definedName name="Preço_da_terra" localSheetId="63">[52]Custeio!$D$3</definedName>
    <definedName name="Preço_da_terra" localSheetId="64">[53]Custeio!$D$3</definedName>
    <definedName name="Preço_da_terra" localSheetId="66">[55]Custeio!$D$3</definedName>
    <definedName name="Preço_da_terra" localSheetId="67">[56]Custeio!$D$3</definedName>
    <definedName name="Preço_da_terra" localSheetId="71">[58]Custeio!$D$3</definedName>
    <definedName name="Preço_da_terra" localSheetId="76">[61]Custeio!$D$3</definedName>
    <definedName name="Preço_da_terra" localSheetId="77">#REF!</definedName>
    <definedName name="Preço_da_terra" localSheetId="78">[63]Custeio!$D$3</definedName>
    <definedName name="Preço_da_terra" localSheetId="79">[64]Custeio!$D$3</definedName>
    <definedName name="Preço_da_terra" localSheetId="82">[65]Custeio!$D$3</definedName>
    <definedName name="Preço_da_terra" localSheetId="87">[67]Custeio!$D$3</definedName>
    <definedName name="Preço_da_terra" localSheetId="89">[70]Custeio!$D$3</definedName>
    <definedName name="Preço_da_terra" localSheetId="91">[68]Custeio!$D$3</definedName>
    <definedName name="Preço_da_terra" localSheetId="93">[73]Custeio!$D$3</definedName>
    <definedName name="Preço_da_terra" localSheetId="95">[75]Custeio!$D$3</definedName>
    <definedName name="Preço_da_terra" localSheetId="96">[76]Custeio!$D$3</definedName>
    <definedName name="Preço_da_terra" localSheetId="97">[77]Custeio!$D$3</definedName>
    <definedName name="Preço_da_terra" localSheetId="98">[78]Custeio!$D$3</definedName>
    <definedName name="Preço_da_terra" localSheetId="99">[79]Custeio!$D$3</definedName>
    <definedName name="Preço_da_terra" localSheetId="100">[80]Custeio!$D$3</definedName>
    <definedName name="Preço_da_terra" localSheetId="101">[81]Custeio!$D$3</definedName>
    <definedName name="Preço_da_terra" localSheetId="102">[82]Custeio!$D$3</definedName>
    <definedName name="Preço_da_terra" localSheetId="103">[83]Custeio!$D$4</definedName>
    <definedName name="Preço_da_terra" localSheetId="104">[84]Custeio!$D$3</definedName>
    <definedName name="Preço_da_terra" localSheetId="105">[85]Custeio!$D$3</definedName>
    <definedName name="Preço_da_terra" localSheetId="106">[86]Custeio!$D$3</definedName>
    <definedName name="Preço_da_terra" localSheetId="107">[87]Custeio!$D$3</definedName>
    <definedName name="Preço_da_terra" localSheetId="109">[89]Custeio!$D$3</definedName>
    <definedName name="Preço_da_terra" localSheetId="111">[91]Custeio!$D$3</definedName>
    <definedName name="Preço_da_terra" localSheetId="112">[92]Custeio!$D$3</definedName>
    <definedName name="Preço_da_terra" localSheetId="114">[94]Custeio!$D$3</definedName>
    <definedName name="Preço_da_terra" localSheetId="117">[96]Custeio!$D$3</definedName>
    <definedName name="Preço_da_terra" localSheetId="116">[97]Custeio!$D$3</definedName>
    <definedName name="Preço_da_terra" localSheetId="118">[98]Custeio!$D$3</definedName>
    <definedName name="Preço_da_terra" localSheetId="121">[100]Custeio!$D$3</definedName>
    <definedName name="Preço_da_terra" localSheetId="122">[101]Custeio!$D$3</definedName>
    <definedName name="Preço_da_terra" localSheetId="123">[102]Custeio!$D$3</definedName>
    <definedName name="Preço_da_terra" localSheetId="125">[104]Custeio!$D$3</definedName>
    <definedName name="Preço_da_terra">[5]Custeio!$D$3</definedName>
    <definedName name="Produtividade_Media" localSheetId="1">[2]Custeio!$E$11</definedName>
    <definedName name="Produtividade_Media" localSheetId="2">[3]Custeio!$E$11</definedName>
    <definedName name="Produtividade_Media" localSheetId="3">[4]Custeio!$E$11</definedName>
    <definedName name="Produtividade_Media" localSheetId="11">[7]Custeio!$E$11</definedName>
    <definedName name="Produtividade_Media" localSheetId="12">[8]Custeio!$E$11</definedName>
    <definedName name="Produtividade_Media" localSheetId="13">[9]Custeio!$E$12</definedName>
    <definedName name="Produtividade_Media" localSheetId="15">[10]Custeio!$E$11</definedName>
    <definedName name="Produtividade_Media" localSheetId="16">[11]Custeio!$E$11</definedName>
    <definedName name="Produtividade_Media" localSheetId="17">[12]Custeio!$E$11</definedName>
    <definedName name="Produtividade_Media" localSheetId="18">[14]Custeio!$E$11</definedName>
    <definedName name="Produtividade_Media" localSheetId="19">[15]Custeio!$E$12</definedName>
    <definedName name="Produtividade_Media" localSheetId="20">[16]Custeio!$E$11</definedName>
    <definedName name="Produtividade_Media" localSheetId="21">[17]Custeio!$E$11</definedName>
    <definedName name="Produtividade_Media" localSheetId="22">[18]Custeio!$E$11</definedName>
    <definedName name="Produtividade_Media" localSheetId="25">[20]Custeio!$E$11</definedName>
    <definedName name="Produtividade_Media" localSheetId="27">[23]Custeio!$E$11</definedName>
    <definedName name="Produtividade_Media" localSheetId="34">[25]Custeio!$E$11</definedName>
    <definedName name="Produtividade_Media" localSheetId="35">[26]Custeio!$E$11</definedName>
    <definedName name="Produtividade_Media" localSheetId="37">[27]Custeio!$E$11</definedName>
    <definedName name="Produtividade_Media" localSheetId="38">[28]Custeio!$E$11</definedName>
    <definedName name="Produtividade_Media" localSheetId="39">[29]Custeio!$E$11</definedName>
    <definedName name="Produtividade_Media" localSheetId="40">[30]Custeio!$E$11</definedName>
    <definedName name="Produtividade_Media" localSheetId="45">[35]Custeio!$E$11</definedName>
    <definedName name="Produtividade_Media" localSheetId="47">[36]Custeio!$E$11</definedName>
    <definedName name="Produtividade_Media" localSheetId="49">[38]Custeio!$E$11</definedName>
    <definedName name="Produtividade_Media" localSheetId="50">[40]Custeio!$E$11</definedName>
    <definedName name="Produtividade_Media" localSheetId="51">[42]Custeio!$E$11</definedName>
    <definedName name="Produtividade_Media" localSheetId="52">[43]Custeio!$E$11</definedName>
    <definedName name="Produtividade_Media" localSheetId="54">[44]Custeio!$E$12</definedName>
    <definedName name="Produtividade_Media" localSheetId="55">[45]Custeio!$E$11</definedName>
    <definedName name="Produtividade_Media" localSheetId="56">[46]Custeio!$E$11</definedName>
    <definedName name="Produtividade_Media" localSheetId="57">[47]Custeio!$E$11</definedName>
    <definedName name="Produtividade_Media" localSheetId="58">[48]Custeio!$E$11</definedName>
    <definedName name="Produtividade_Media" localSheetId="60">[49]Custeio!$E$11</definedName>
    <definedName name="Produtividade_Media" localSheetId="61">[50]Custeio!$E$11</definedName>
    <definedName name="Produtividade_Media" localSheetId="62">[51]Custeio!$E$11</definedName>
    <definedName name="Produtividade_Media" localSheetId="63">[52]Custeio!$E$11</definedName>
    <definedName name="Produtividade_Media" localSheetId="64">[53]Custeio!$E$11</definedName>
    <definedName name="Produtividade_Media" localSheetId="66">[55]Custeio!$E$11</definedName>
    <definedName name="Produtividade_Media" localSheetId="67">[56]Custeio!$E$11</definedName>
    <definedName name="Produtividade_Media" localSheetId="71">[58]Custeio!$E$11</definedName>
    <definedName name="Produtividade_Media" localSheetId="76">[61]Custeio!$E$11</definedName>
    <definedName name="Produtividade_Media" localSheetId="77">[62]Custeio!$E$9</definedName>
    <definedName name="Produtividade_Media" localSheetId="78">[63]Custeio!$E$11</definedName>
    <definedName name="Produtividade_Media" localSheetId="79">[64]Custeio!$E$11</definedName>
    <definedName name="Produtividade_Media" localSheetId="82">[65]Custeio!$E$11</definedName>
    <definedName name="Produtividade_Media" localSheetId="87">[67]Custeio!$E$11</definedName>
    <definedName name="Produtividade_Media" localSheetId="89">[70]Custeio!$E$11</definedName>
    <definedName name="Produtividade_Media" localSheetId="90">[71]Custeio!$E$9</definedName>
    <definedName name="Produtividade_Media" localSheetId="91">[68]Custeio!$E$11</definedName>
    <definedName name="Produtividade_Media" localSheetId="93">[73]Custeio!$E$11</definedName>
    <definedName name="Produtividade_Media" localSheetId="95">[75]Custeio!$E$11</definedName>
    <definedName name="Produtividade_Media" localSheetId="96">[76]Custeio!$E$11</definedName>
    <definedName name="Produtividade_Media" localSheetId="97">[77]Custeio!$E$11</definedName>
    <definedName name="Produtividade_Media" localSheetId="98">[78]Custeio!$E$12</definedName>
    <definedName name="Produtividade_Media" localSheetId="99">[79]Custeio!$E$11</definedName>
    <definedName name="Produtividade_Media" localSheetId="100">[80]Custeio!$E$11</definedName>
    <definedName name="Produtividade_Media" localSheetId="101">[81]Custeio!$E$11</definedName>
    <definedName name="Produtividade_Media" localSheetId="102">[82]Custeio!$E$11</definedName>
    <definedName name="Produtividade_Media" localSheetId="103">[83]Custeio!$E$12</definedName>
    <definedName name="Produtividade_Media" localSheetId="104">[84]Custeio!$E$11</definedName>
    <definedName name="Produtividade_Media" localSheetId="105">[85]Custeio!$E$11</definedName>
    <definedName name="Produtividade_Media" localSheetId="106">[86]Custeio!$E$11</definedName>
    <definedName name="Produtividade_Media" localSheetId="107">[87]Custeio!$E$11</definedName>
    <definedName name="Produtividade_Media" localSheetId="109">[89]Custeio!$E$11</definedName>
    <definedName name="Produtividade_Media" localSheetId="111">[91]Custeio!$E$11</definedName>
    <definedName name="Produtividade_Media" localSheetId="112">[92]Custeio!$E$11</definedName>
    <definedName name="Produtividade_Media" localSheetId="114">[94]Custeio!$E$11</definedName>
    <definedName name="Produtividade_Media" localSheetId="117">[96]Custeio!$E$11</definedName>
    <definedName name="Produtividade_Media" localSheetId="116">[97]Custeio!$E$11</definedName>
    <definedName name="Produtividade_Media" localSheetId="118">[98]Custeio!$E$11</definedName>
    <definedName name="Produtividade_Media" localSheetId="121">[100]Custeio!$E$11</definedName>
    <definedName name="Produtividade_Media" localSheetId="122">[101]Custeio!$E$11</definedName>
    <definedName name="Produtividade_Media" localSheetId="123">[102]Custeio!$E$11</definedName>
    <definedName name="Produtividade_Media" localSheetId="125">[104]Custeio!$E$11</definedName>
    <definedName name="Produtividade_Media">[5]Custeio!$E$11</definedName>
    <definedName name="Saca" localSheetId="1">[2]Entrada!$B$1</definedName>
    <definedName name="Saca" localSheetId="2">[3]Entrada!$B$1</definedName>
    <definedName name="Saca" localSheetId="3">[4]Entrada!$B$1</definedName>
    <definedName name="Saca" localSheetId="11">[7]Entrada!$B$1</definedName>
    <definedName name="Saca" localSheetId="12">[8]Entrada!$B$1</definedName>
    <definedName name="Saca" localSheetId="13">[9]Entrada!$B$1</definedName>
    <definedName name="Saca" localSheetId="15">[10]Entrada!$B$1</definedName>
    <definedName name="Saca" localSheetId="16">[11]Entrada!$B$1</definedName>
    <definedName name="Saca" localSheetId="17">[12]Entrada!$B$1</definedName>
    <definedName name="Saca" localSheetId="18">[14]Entrada!$B$1</definedName>
    <definedName name="Saca" localSheetId="19">[15]Entrada!$B$1</definedName>
    <definedName name="Saca" localSheetId="20">[16]Entrada!$B$1</definedName>
    <definedName name="Saca" localSheetId="21">[17]Entrada!$B$1</definedName>
    <definedName name="Saca" localSheetId="22">[18]Entrada!$B$1</definedName>
    <definedName name="Saca" localSheetId="25">[20]Entrada!$B$1</definedName>
    <definedName name="Saca" localSheetId="27">[23]Entrada!$B$1</definedName>
    <definedName name="Saca" localSheetId="34">[25]Entrada!$B$1</definedName>
    <definedName name="Saca" localSheetId="35">[26]Entrada!$B$1</definedName>
    <definedName name="Saca" localSheetId="37">[27]Entrada!$B$1</definedName>
    <definedName name="Saca" localSheetId="38">[28]Entrada!$B$1</definedName>
    <definedName name="Saca" localSheetId="39">[29]Entrada!$B$1</definedName>
    <definedName name="Saca" localSheetId="40">[30]Entrada!$B$1</definedName>
    <definedName name="Saca" localSheetId="45">[35]Entrada!$B$1</definedName>
    <definedName name="Saca" localSheetId="47">[36]Entrada!$B$1</definedName>
    <definedName name="Saca" localSheetId="49">[38]Entrada!$B$1</definedName>
    <definedName name="Saca" localSheetId="50">[40]Entrada!$B$1</definedName>
    <definedName name="Saca" localSheetId="51">[42]Entrada!$B$1</definedName>
    <definedName name="Saca" localSheetId="52">[43]Entrada!$B$1</definedName>
    <definedName name="Saca" localSheetId="54">[44]Entrada!$B$1</definedName>
    <definedName name="Saca" localSheetId="55">[45]Entrada!$B$1</definedName>
    <definedName name="Saca" localSheetId="56">[46]Entrada!$B$1</definedName>
    <definedName name="Saca" localSheetId="57">[47]Entrada!$B$1</definedName>
    <definedName name="Saca" localSheetId="58">[48]Entrada!$B$1</definedName>
    <definedName name="Saca" localSheetId="60">[49]Entrada!$B$1</definedName>
    <definedName name="Saca" localSheetId="61">[50]Entrada!$B$1</definedName>
    <definedName name="Saca" localSheetId="62">[51]Entrada!$B$1</definedName>
    <definedName name="Saca" localSheetId="63">[52]Entrada!$B$1</definedName>
    <definedName name="Saca" localSheetId="64">[53]Entrada!$B$1</definedName>
    <definedName name="Saca" localSheetId="66">[55]Entrada!$B$1</definedName>
    <definedName name="Saca" localSheetId="67">[56]Entrada!$B$1</definedName>
    <definedName name="Saca" localSheetId="71">[58]Entrada!$B$1</definedName>
    <definedName name="Saca" localSheetId="76">[61]Entrada!$B$1</definedName>
    <definedName name="Saca" localSheetId="77">[62]Entrada!$B$1</definedName>
    <definedName name="Saca" localSheetId="78">[63]Entrada!$B$1</definedName>
    <definedName name="Saca" localSheetId="79">[64]Entrada!$B$1</definedName>
    <definedName name="Saca" localSheetId="82">[65]Entrada!$B$1</definedName>
    <definedName name="Saca" localSheetId="87">[67]Entrada!$B$1</definedName>
    <definedName name="Saca" localSheetId="89">[70]Entrada!$B$1</definedName>
    <definedName name="Saca" localSheetId="90">[71]Entrada!$B$1</definedName>
    <definedName name="Saca" localSheetId="91">[68]Entrada!$B$1</definedName>
    <definedName name="Saca" localSheetId="93">[73]Entrada!$B$1</definedName>
    <definedName name="Saca" localSheetId="95">[75]Entrada!$B$1</definedName>
    <definedName name="Saca" localSheetId="96">[76]Entrada!$B$1</definedName>
    <definedName name="Saca" localSheetId="97">[77]Entrada!$B$1</definedName>
    <definedName name="Saca" localSheetId="98">[78]Entrada!$B$1</definedName>
    <definedName name="Saca" localSheetId="99">[79]Entrada!$B$1</definedName>
    <definedName name="Saca" localSheetId="100">[80]Entrada!$B$1</definedName>
    <definedName name="Saca" localSheetId="101">[81]Entrada!$B$1</definedName>
    <definedName name="Saca" localSheetId="102">[82]Entrada!$B$1</definedName>
    <definedName name="Saca" localSheetId="103">[83]Entrada!$B$1</definedName>
    <definedName name="Saca" localSheetId="104">[84]Entrada!$B$1</definedName>
    <definedName name="Saca" localSheetId="105">[85]Entrada!$B$1</definedName>
    <definedName name="Saca" localSheetId="106">[86]Entrada!$B$1</definedName>
    <definedName name="Saca" localSheetId="107">[87]Entrada!$B$1</definedName>
    <definedName name="Saca" localSheetId="109">[89]Entrada!$B$1</definedName>
    <definedName name="Saca" localSheetId="111">[91]Entrada!$B$1</definedName>
    <definedName name="Saca" localSheetId="112">[92]Entrada!$B$1</definedName>
    <definedName name="Saca" localSheetId="114">[94]Entrada!$B$1</definedName>
    <definedName name="Saca" localSheetId="117">[96]Entrada!$B$1</definedName>
    <definedName name="Saca" localSheetId="116">[97]Entrada!$B$1</definedName>
    <definedName name="Saca" localSheetId="118">[98]Entrada!$B$1</definedName>
    <definedName name="Saca" localSheetId="121">[100]Entrada!$B$1</definedName>
    <definedName name="Saca" localSheetId="122">[101]Entrada!$B$1</definedName>
    <definedName name="Saca" localSheetId="123">[102]Entrada!$B$1</definedName>
    <definedName name="Saca" localSheetId="125">[104]Entrada!$B$1</definedName>
    <definedName name="Saca">[5]Entrada!$B$1</definedName>
    <definedName name="TABELA_1" localSheetId="1">#REF!</definedName>
    <definedName name="TABELA_1" localSheetId="2">#REF!</definedName>
    <definedName name="TABELA_1" localSheetId="3">#REF!</definedName>
    <definedName name="TABELA_1" localSheetId="11">#REF!</definedName>
    <definedName name="TABELA_1" localSheetId="12">#REF!</definedName>
    <definedName name="TABELA_1" localSheetId="13">#REF!</definedName>
    <definedName name="TABELA_1" localSheetId="15">#REF!</definedName>
    <definedName name="TABELA_1" localSheetId="16">#REF!</definedName>
    <definedName name="TABELA_1" localSheetId="17">#REF!</definedName>
    <definedName name="TABELA_1" localSheetId="18">#REF!</definedName>
    <definedName name="TABELA_1" localSheetId="19">#REF!</definedName>
    <definedName name="TABELA_1" localSheetId="20">#REF!</definedName>
    <definedName name="TABELA_1" localSheetId="21">#REF!</definedName>
    <definedName name="TABELA_1" localSheetId="22">#REF!</definedName>
    <definedName name="TABELA_1" localSheetId="25">#REF!</definedName>
    <definedName name="TABELA_1" localSheetId="27">#REF!</definedName>
    <definedName name="TABELA_1" localSheetId="34">#REF!</definedName>
    <definedName name="TABELA_1" localSheetId="35">#REF!</definedName>
    <definedName name="TABELA_1" localSheetId="37">#REF!</definedName>
    <definedName name="TABELA_1" localSheetId="38">#REF!</definedName>
    <definedName name="TABELA_1" localSheetId="39">#REF!</definedName>
    <definedName name="TABELA_1" localSheetId="40">#REF!</definedName>
    <definedName name="TABELA_1" localSheetId="41">#REF!</definedName>
    <definedName name="TABELA_1" localSheetId="43">#REF!</definedName>
    <definedName name="TABELA_1" localSheetId="44">#REF!</definedName>
    <definedName name="TABELA_1" localSheetId="45">#REF!</definedName>
    <definedName name="TABELA_1" localSheetId="47">#REF!</definedName>
    <definedName name="TABELA_1" localSheetId="49">#REF!</definedName>
    <definedName name="TABELA_1" localSheetId="50">#REF!</definedName>
    <definedName name="TABELA_1" localSheetId="51">#REF!</definedName>
    <definedName name="TABELA_1" localSheetId="52">#REF!</definedName>
    <definedName name="TABELA_1" localSheetId="54">#REF!</definedName>
    <definedName name="TABELA_1" localSheetId="55">#REF!</definedName>
    <definedName name="TABELA_1" localSheetId="56">#REF!</definedName>
    <definedName name="TABELA_1" localSheetId="57">#REF!</definedName>
    <definedName name="TABELA_1" localSheetId="58">#REF!</definedName>
    <definedName name="TABELA_1" localSheetId="60">#REF!</definedName>
    <definedName name="TABELA_1" localSheetId="61">#REF!</definedName>
    <definedName name="TABELA_1" localSheetId="62">#REF!</definedName>
    <definedName name="TABELA_1" localSheetId="63">#REF!</definedName>
    <definedName name="TABELA_1" localSheetId="64">#REF!</definedName>
    <definedName name="TABELA_1" localSheetId="66">#REF!</definedName>
    <definedName name="TABELA_1" localSheetId="67">#REF!</definedName>
    <definedName name="TABELA_1" localSheetId="71">#REF!</definedName>
    <definedName name="TABELA_1" localSheetId="76">#REF!</definedName>
    <definedName name="TABELA_1" localSheetId="77">#REF!</definedName>
    <definedName name="TABELA_1" localSheetId="78">#REF!</definedName>
    <definedName name="TABELA_1" localSheetId="79">#REF!</definedName>
    <definedName name="TABELA_1" localSheetId="81">#REF!</definedName>
    <definedName name="TABELA_1" localSheetId="82">#REF!</definedName>
    <definedName name="TABELA_1" localSheetId="87">#REF!</definedName>
    <definedName name="TABELA_1" localSheetId="89">#REF!</definedName>
    <definedName name="TABELA_1" localSheetId="90">#REF!</definedName>
    <definedName name="TABELA_1" localSheetId="91">#REF!</definedName>
    <definedName name="TABELA_1" localSheetId="93">#REF!</definedName>
    <definedName name="TABELA_1" localSheetId="95">#REF!</definedName>
    <definedName name="TABELA_1" localSheetId="96">#REF!</definedName>
    <definedName name="TABELA_1" localSheetId="97">#REF!</definedName>
    <definedName name="TABELA_1" localSheetId="98">#REF!</definedName>
    <definedName name="TABELA_1" localSheetId="99">#REF!</definedName>
    <definedName name="TABELA_1" localSheetId="100">#REF!</definedName>
    <definedName name="TABELA_1" localSheetId="101">#REF!</definedName>
    <definedName name="TABELA_1" localSheetId="102">#REF!</definedName>
    <definedName name="TABELA_1" localSheetId="103">#REF!</definedName>
    <definedName name="TABELA_1" localSheetId="104">#REF!</definedName>
    <definedName name="TABELA_1" localSheetId="105">#REF!</definedName>
    <definedName name="TABELA_1" localSheetId="106">#REF!</definedName>
    <definedName name="TABELA_1" localSheetId="107">#REF!</definedName>
    <definedName name="TABELA_1" localSheetId="109">#REF!</definedName>
    <definedName name="TABELA_1" localSheetId="111">#REF!</definedName>
    <definedName name="TABELA_1" localSheetId="112">#REF!</definedName>
    <definedName name="TABELA_1" localSheetId="114">#REF!</definedName>
    <definedName name="TABELA_1" localSheetId="117">#REF!</definedName>
    <definedName name="TABELA_1" localSheetId="116">#REF!</definedName>
    <definedName name="TABELA_1" localSheetId="118">#REF!</definedName>
    <definedName name="TABELA_1" localSheetId="121">#REF!</definedName>
    <definedName name="TABELA_1" localSheetId="122">#REF!</definedName>
    <definedName name="TABELA_1" localSheetId="123">#REF!</definedName>
    <definedName name="TABELA_1" localSheetId="125">#REF!</definedName>
    <definedName name="TABELA_1">#REF!</definedName>
    <definedName name="TABELA_2" localSheetId="1">#REF!</definedName>
    <definedName name="TABELA_2" localSheetId="2">#REF!</definedName>
    <definedName name="TABELA_2" localSheetId="3">#REF!</definedName>
    <definedName name="TABELA_2" localSheetId="11">#REF!</definedName>
    <definedName name="TABELA_2" localSheetId="12">#REF!</definedName>
    <definedName name="TABELA_2" localSheetId="13">#REF!</definedName>
    <definedName name="TABELA_2" localSheetId="15">#REF!</definedName>
    <definedName name="TABELA_2" localSheetId="16">#REF!</definedName>
    <definedName name="TABELA_2" localSheetId="17">#REF!</definedName>
    <definedName name="TABELA_2" localSheetId="18">#REF!</definedName>
    <definedName name="TABELA_2" localSheetId="19">#REF!</definedName>
    <definedName name="TABELA_2" localSheetId="20">#REF!</definedName>
    <definedName name="TABELA_2" localSheetId="21">#REF!</definedName>
    <definedName name="TABELA_2" localSheetId="22">#REF!</definedName>
    <definedName name="TABELA_2" localSheetId="25">#REF!</definedName>
    <definedName name="TABELA_2" localSheetId="27">#REF!</definedName>
    <definedName name="TABELA_2" localSheetId="34">#REF!</definedName>
    <definedName name="TABELA_2" localSheetId="35">#REF!</definedName>
    <definedName name="TABELA_2" localSheetId="37">#REF!</definedName>
    <definedName name="TABELA_2" localSheetId="38">#REF!</definedName>
    <definedName name="TABELA_2" localSheetId="39">#REF!</definedName>
    <definedName name="TABELA_2" localSheetId="40">#REF!</definedName>
    <definedName name="TABELA_2" localSheetId="41">#REF!</definedName>
    <definedName name="TABELA_2" localSheetId="43">#REF!</definedName>
    <definedName name="TABELA_2" localSheetId="44">#REF!</definedName>
    <definedName name="TABELA_2" localSheetId="45">#REF!</definedName>
    <definedName name="TABELA_2" localSheetId="47">#REF!</definedName>
    <definedName name="TABELA_2" localSheetId="49">#REF!</definedName>
    <definedName name="TABELA_2" localSheetId="50">#REF!</definedName>
    <definedName name="TABELA_2" localSheetId="51">#REF!</definedName>
    <definedName name="TABELA_2" localSheetId="52">#REF!</definedName>
    <definedName name="TABELA_2" localSheetId="54">#REF!</definedName>
    <definedName name="TABELA_2" localSheetId="55">#REF!</definedName>
    <definedName name="TABELA_2" localSheetId="56">#REF!</definedName>
    <definedName name="TABELA_2" localSheetId="57">#REF!</definedName>
    <definedName name="TABELA_2" localSheetId="58">#REF!</definedName>
    <definedName name="TABELA_2" localSheetId="60">#REF!</definedName>
    <definedName name="TABELA_2" localSheetId="61">#REF!</definedName>
    <definedName name="TABELA_2" localSheetId="62">#REF!</definedName>
    <definedName name="TABELA_2" localSheetId="63">#REF!</definedName>
    <definedName name="TABELA_2" localSheetId="64">#REF!</definedName>
    <definedName name="TABELA_2" localSheetId="66">#REF!</definedName>
    <definedName name="TABELA_2" localSheetId="67">#REF!</definedName>
    <definedName name="TABELA_2" localSheetId="71">#REF!</definedName>
    <definedName name="TABELA_2" localSheetId="76">#REF!</definedName>
    <definedName name="TABELA_2" localSheetId="77">#REF!</definedName>
    <definedName name="TABELA_2" localSheetId="78">#REF!</definedName>
    <definedName name="TABELA_2" localSheetId="79">#REF!</definedName>
    <definedName name="TABELA_2" localSheetId="81">'[60]HoraMaq-NMET'!#REF!</definedName>
    <definedName name="TABELA_2" localSheetId="82">#REF!</definedName>
    <definedName name="TABELA_2" localSheetId="87">#REF!</definedName>
    <definedName name="TABELA_2" localSheetId="89">#REF!</definedName>
    <definedName name="TABELA_2" localSheetId="90">#REF!</definedName>
    <definedName name="TABELA_2" localSheetId="91">#REF!</definedName>
    <definedName name="TABELA_2" localSheetId="93">#REF!</definedName>
    <definedName name="TABELA_2" localSheetId="95">#REF!</definedName>
    <definedName name="TABELA_2" localSheetId="96">#REF!</definedName>
    <definedName name="TABELA_2" localSheetId="97">#REF!</definedName>
    <definedName name="TABELA_2" localSheetId="98">#REF!</definedName>
    <definedName name="TABELA_2" localSheetId="99">#REF!</definedName>
    <definedName name="TABELA_2" localSheetId="100">#REF!</definedName>
    <definedName name="TABELA_2" localSheetId="101">#REF!</definedName>
    <definedName name="TABELA_2" localSheetId="102">#REF!</definedName>
    <definedName name="TABELA_2" localSheetId="103">#REF!</definedName>
    <definedName name="TABELA_2" localSheetId="104">#REF!</definedName>
    <definedName name="TABELA_2" localSheetId="105">#REF!</definedName>
    <definedName name="TABELA_2" localSheetId="106">#REF!</definedName>
    <definedName name="TABELA_2" localSheetId="107">#REF!</definedName>
    <definedName name="TABELA_2" localSheetId="109">#REF!</definedName>
    <definedName name="TABELA_2" localSheetId="111">#REF!</definedName>
    <definedName name="TABELA_2" localSheetId="112">#REF!</definedName>
    <definedName name="TABELA_2" localSheetId="114">#REF!</definedName>
    <definedName name="TABELA_2" localSheetId="117">#REF!</definedName>
    <definedName name="TABELA_2" localSheetId="116">#REF!</definedName>
    <definedName name="TABELA_2" localSheetId="118">#REF!</definedName>
    <definedName name="TABELA_2" localSheetId="121">#REF!</definedName>
    <definedName name="TABELA_2" localSheetId="122">#REF!</definedName>
    <definedName name="TABELA_2" localSheetId="123">#REF!</definedName>
    <definedName name="TABELA_2" localSheetId="125">#REF!</definedName>
    <definedName name="TABELA_2">#REF!</definedName>
    <definedName name="TABELA_2_10">[22]Horamaquina!#REF!</definedName>
    <definedName name="TABELA_2_11">[34]Horamaquina!#REF!</definedName>
    <definedName name="TABELA_2_12">#N/A</definedName>
    <definedName name="TABELA_2_9">[34]Horamaquina!#REF!</definedName>
    <definedName name="Vida_útil_do_pomar" localSheetId="11">[7]Entrada!$B$10</definedName>
    <definedName name="Vida_útil_do_pomar" localSheetId="12">[8]Entrada!$B$10</definedName>
    <definedName name="Vida_útil_do_pomar" localSheetId="13">[9]Entrada!$B$10</definedName>
    <definedName name="Vida_útil_do_pomar" localSheetId="15">[10]Entrada!$B$10</definedName>
    <definedName name="Vida_útil_do_pomar" localSheetId="16">[11]Entrada!$B$10</definedName>
    <definedName name="Vida_útil_do_pomar" localSheetId="17">[12]Entrada!$B$10</definedName>
    <definedName name="Vida_útil_do_pomar" localSheetId="18">[14]Entrada!$B$10</definedName>
    <definedName name="Vida_útil_do_pomar" localSheetId="19">[15]Entrada!$B$10</definedName>
    <definedName name="Vida_útil_do_pomar" localSheetId="21">#REF!</definedName>
    <definedName name="Vida_útil_do_pomar" localSheetId="22">[18]Entrada!$B$10</definedName>
    <definedName name="Vida_útil_do_pomar" localSheetId="25">[20]Entrada!$B$10</definedName>
    <definedName name="Vida_útil_do_pomar" localSheetId="27">[23]Entrada!$B$10</definedName>
    <definedName name="Vida_útil_do_pomar" localSheetId="34">[25]Entrada!$B$10</definedName>
    <definedName name="Vida_útil_do_pomar" localSheetId="35">[26]Entrada!$B$10</definedName>
    <definedName name="Vida_útil_do_pomar" localSheetId="38">[28]Entrada!$B$10</definedName>
    <definedName name="Vida_útil_do_pomar" localSheetId="40">[30]Entrada!$B$10</definedName>
    <definedName name="Vida_útil_do_pomar" localSheetId="45">[35]Entrada!$B$10</definedName>
    <definedName name="Vida_útil_do_pomar" localSheetId="47">[36]Entrada!$B$10</definedName>
    <definedName name="Vida_útil_do_pomar" localSheetId="49">[38]Entrada!$B$10</definedName>
    <definedName name="Vida_útil_do_pomar" localSheetId="50">[40]Entrada!$B$10</definedName>
    <definedName name="Vida_útil_do_pomar" localSheetId="51">[42]Entrada!$B$10</definedName>
    <definedName name="Vida_útil_do_pomar" localSheetId="52">[43]Entrada!$B$10</definedName>
    <definedName name="Vida_útil_do_pomar" localSheetId="54">[44]Entrada!$B$10</definedName>
    <definedName name="Vida_útil_do_pomar" localSheetId="55">[45]Entrada!$B$10</definedName>
    <definedName name="Vida_útil_do_pomar" localSheetId="56">[46]Entrada!$B$10</definedName>
    <definedName name="Vida_útil_do_pomar" localSheetId="57">[47]Entrada!$B$10</definedName>
    <definedName name="Vida_útil_do_pomar" localSheetId="58">[48]Entrada!$B$10</definedName>
    <definedName name="Vida_útil_do_pomar" localSheetId="60">[49]Entrada!$B$10</definedName>
    <definedName name="Vida_útil_do_pomar" localSheetId="61">[50]Entrada!$B$10</definedName>
    <definedName name="Vida_útil_do_pomar" localSheetId="62">[51]Entrada!$B$10</definedName>
    <definedName name="Vida_útil_do_pomar" localSheetId="63">[52]Entrada!$B$10</definedName>
    <definedName name="Vida_útil_do_pomar" localSheetId="64">[53]Entrada!$B$10</definedName>
    <definedName name="Vida_útil_do_pomar" localSheetId="66">[55]Entrada!$B$10</definedName>
    <definedName name="Vida_útil_do_pomar" localSheetId="67">[56]Entrada!$B$10</definedName>
    <definedName name="Vida_útil_do_pomar" localSheetId="71">[58]Entrada!$B$10</definedName>
    <definedName name="Vida_útil_do_pomar" localSheetId="76">[61]Entrada!$B$10</definedName>
    <definedName name="Vida_útil_do_pomar" localSheetId="77">#REF!</definedName>
    <definedName name="Vida_útil_do_pomar" localSheetId="78">[63]Entrada!$B$10</definedName>
    <definedName name="Vida_útil_do_pomar" localSheetId="79">[64]Entrada!$B$10</definedName>
    <definedName name="Vida_útil_do_pomar" localSheetId="82">[65]Entrada!$B$10</definedName>
    <definedName name="Vida_útil_do_pomar" localSheetId="87">[67]Entrada!$B$10</definedName>
    <definedName name="Vida_útil_do_pomar" localSheetId="89">[70]Entrada!$B$10</definedName>
    <definedName name="Vida_útil_do_pomar" localSheetId="91">[68]Entrada!$B$10</definedName>
    <definedName name="Vida_útil_do_pomar" localSheetId="93">[73]Entrada!$B$10</definedName>
    <definedName name="Vida_útil_do_pomar" localSheetId="95">[75]Entrada!$B$10</definedName>
    <definedName name="Vida_útil_do_pomar" localSheetId="96">[76]Entrada!$B$10</definedName>
    <definedName name="Vida_útil_do_pomar" localSheetId="97">[77]Entrada!$B$10</definedName>
    <definedName name="Vida_útil_do_pomar" localSheetId="98">[78]Entrada!$B$10</definedName>
    <definedName name="Vida_útil_do_pomar" localSheetId="99">[79]Entrada!$B$10</definedName>
    <definedName name="Vida_útil_do_pomar" localSheetId="100">[80]Entrada!$B$10</definedName>
    <definedName name="Vida_útil_do_pomar" localSheetId="101">[81]Entrada!$B$10</definedName>
    <definedName name="Vida_útil_do_pomar" localSheetId="102">[82]Entrada!$B$10</definedName>
    <definedName name="Vida_útil_do_pomar" localSheetId="103">[83]Entrada!$B$10</definedName>
    <definedName name="Vida_útil_do_pomar" localSheetId="104">[84]Entrada!$B$10</definedName>
    <definedName name="Vida_útil_do_pomar" localSheetId="105">[85]Entrada!$B$10</definedName>
    <definedName name="Vida_útil_do_pomar" localSheetId="106">[86]Entrada!$B$10</definedName>
    <definedName name="Vida_útil_do_pomar" localSheetId="107">[87]Entrada!$B$10</definedName>
    <definedName name="Vida_útil_do_pomar" localSheetId="109">[89]Entrada!$B$10</definedName>
    <definedName name="Vida_útil_do_pomar" localSheetId="111">[91]Entrada!$B$10</definedName>
    <definedName name="Vida_útil_do_pomar" localSheetId="112">[92]Entrada!$B$10</definedName>
    <definedName name="Vida_útil_do_pomar" localSheetId="114">[94]Entrada!$B$10</definedName>
    <definedName name="Vida_útil_do_pomar" localSheetId="117">[96]Entrada!$B$10</definedName>
    <definedName name="Vida_útil_do_pomar" localSheetId="116">[97]Entrada!$B$10</definedName>
    <definedName name="Vida_útil_do_pomar" localSheetId="121">[100]Entrada!$B$10</definedName>
    <definedName name="Vida_útil_do_pomar" localSheetId="122">[101]Entrada!$B$10</definedName>
    <definedName name="Vida_útil_do_pomar" localSheetId="123">[102]Entrada!$B$10</definedName>
    <definedName name="Vida_útil_do_pomar" localSheetId="125">[104]Entrada!$B$10</definedName>
    <definedName name="Vida_útil_do_pomar">[4]Entrada!$B$10</definedName>
    <definedName name="Z_7F82B2E0_4580_11D5_873D_00105A060375_.wvu.PrintArea" localSheetId="0" hidden="1">'ABACAXI HAVAIANO- MG'!$A$1:$E$54</definedName>
    <definedName name="Z_7F82B2E0_4580_11D5_873D_00105A060375_.wvu.PrintArea" localSheetId="1" hidden="1">'ABACAXI PÉROLA - MG'!$A$1:$E$54</definedName>
    <definedName name="Z_7F82B2E0_4580_11D5_873D_00105A060375_.wvu.PrintArea" localSheetId="2" hidden="1">'ABACAXI PÉROLA - PA '!$A$1:$D$54</definedName>
    <definedName name="Z_7F82B2E0_4580_11D5_873D_00105A060375_.wvu.PrintArea" localSheetId="3" hidden="1">'ABACAXI PÉROLA - PB'!$A$1:$D$55</definedName>
    <definedName name="Z_7F82B2E0_4580_11D5_873D_00105A060375_.wvu.PrintArea" localSheetId="10" hidden="1">'ALHO - SC'!$A$1:$D$55</definedName>
    <definedName name="Z_7F82B2E0_4580_11D5_873D_00105A060375_.wvu.PrintArea" localSheetId="11" hidden="1">'ARROZ - MA'!$A$1:$D$55</definedName>
    <definedName name="Z_7F82B2E0_4580_11D5_873D_00105A060375_.wvu.PrintArea" localSheetId="12" hidden="1">'ARROZ - MS'!$A$1:$D$52</definedName>
    <definedName name="Z_7F82B2E0_4580_11D5_873D_00105A060375_.wvu.PrintArea" localSheetId="13" hidden="1">'ARROZ - PI'!$A$1:$D$55</definedName>
    <definedName name="Z_7F82B2E0_4580_11D5_873D_00105A060375_.wvu.PrintArea" localSheetId="14" hidden="1">'ARROZ - RS'!$A$1:$D$55</definedName>
    <definedName name="Z_7F82B2E0_4580_11D5_873D_00105A060375_.wvu.PrintArea" localSheetId="15" hidden="1">'ARROZ - RS 1'!$A$1:$D$55</definedName>
    <definedName name="Z_7F82B2E0_4580_11D5_873D_00105A060375_.wvu.PrintArea" localSheetId="16" hidden="1">'ARROZ - SC '!$A$1:$D$50</definedName>
    <definedName name="Z_7F82B2E0_4580_11D5_873D_00105A060375_.wvu.PrintArea" localSheetId="17" hidden="1">'ARROZ - SC 1 '!$A$1:$D$48</definedName>
    <definedName name="Z_7F82B2E0_4580_11D5_873D_00105A060375_.wvu.PrintArea" localSheetId="18" hidden="1">'BANANA - BA'!$A$1:$E$59</definedName>
    <definedName name="Z_7F82B2E0_4580_11D5_873D_00105A060375_.wvu.PrintArea" localSheetId="19" hidden="1">'BANANA - BA 1'!$A$1:$D$55</definedName>
    <definedName name="Z_7F82B2E0_4580_11D5_873D_00105A060375_.wvu.PrintArea" localSheetId="20" hidden="1">'BANANA - ES'!$A$1:$E$57</definedName>
    <definedName name="Z_7F82B2E0_4580_11D5_873D_00105A060375_.wvu.PrintArea" localSheetId="21" hidden="1">'BANANA - ES 1'!$A$1:$E$57</definedName>
    <definedName name="Z_7F82B2E0_4580_11D5_873D_00105A060375_.wvu.PrintArea" localSheetId="22" hidden="1">'BANANA - MG'!$A$1:$E$59</definedName>
    <definedName name="Z_7F82B2E0_4580_11D5_873D_00105A060375_.wvu.PrintArea" localSheetId="23" hidden="1">'BANANA - SC'!$A$1:$E$48</definedName>
    <definedName name="Z_7F82B2E0_4580_11D5_873D_00105A060375_.wvu.PrintArea" localSheetId="24" hidden="1">'BATATA DOCE - RS'!$A$1:$E$55</definedName>
    <definedName name="Z_7F82B2E0_4580_11D5_873D_00105A060375_.wvu.PrintArea" localSheetId="25" hidden="1">'BATATA DOCE - SP'!$A$1:$D$55</definedName>
    <definedName name="Z_7F82B2E0_4580_11D5_873D_00105A060375_.wvu.PrintArea" localSheetId="26" hidden="1">'BATATA INGLESA - MG'!$A$1:$E$55</definedName>
    <definedName name="Z_7F82B2E0_4580_11D5_873D_00105A060375_.wvu.PrintArea" localSheetId="27" hidden="1">'BATATA INGLESA - RS'!$A$1:$E$55</definedName>
    <definedName name="Z_7F82B2E0_4580_11D5_873D_00105A060375_.wvu.PrintArea" localSheetId="34" hidden="1">'CANA - AL'!$A$1:$D$58</definedName>
    <definedName name="Z_7F82B2E0_4580_11D5_873D_00105A060375_.wvu.PrintArea" localSheetId="35" hidden="1">'CANA - AL 1 '!$A$1:$D$58</definedName>
    <definedName name="Z_7F82B2E0_4580_11D5_873D_00105A060375_.wvu.PrintArea" localSheetId="36" hidden="1">'CANA - CE'!$A$1:$D$57</definedName>
    <definedName name="Z_7F82B2E0_4580_11D5_873D_00105A060375_.wvu.PrintArea" localSheetId="37" hidden="1">'CANA - MG'!$A$1:$D$58</definedName>
    <definedName name="Z_7F82B2E0_4580_11D5_873D_00105A060375_.wvu.PrintArea" localSheetId="38" hidden="1">'CANA - MG 1'!$A$1:$D$58</definedName>
    <definedName name="Z_7F82B2E0_4580_11D5_873D_00105A060375_.wvu.PrintArea" localSheetId="39" hidden="1">'CANA - PE'!$A$1:$D$57</definedName>
    <definedName name="Z_7F82B2E0_4580_11D5_873D_00105A060375_.wvu.PrintArea" localSheetId="40" hidden="1">'CANA - SP'!$A$1:$D$58</definedName>
    <definedName name="Z_7F82B2E0_4580_11D5_873D_00105A060375_.wvu.PrintArea" localSheetId="41" hidden="1">'CAPRINO-OVINO - CE'!$A$1:$D$51</definedName>
    <definedName name="Z_7F82B2E0_4580_11D5_873D_00105A060375_.wvu.PrintArea" localSheetId="42" hidden="1">'CAPRINO-OVINO - PI'!$A$1:$D$51</definedName>
    <definedName name="Z_7F82B2E0_4580_11D5_873D_00105A060375_.wvu.PrintArea" localSheetId="43" hidden="1">'CAPRINO-OVINO - PI 1 '!$A$1:$D$51</definedName>
    <definedName name="Z_7F82B2E0_4580_11D5_873D_00105A060375_.wvu.PrintArea" localSheetId="44" hidden="1">'CAPRINO-OVINO RN'!$A$1:$D$51</definedName>
    <definedName name="Z_7F82B2E0_4580_11D5_873D_00105A060375_.wvu.PrintArea" localSheetId="45" hidden="1">'CASTANHA DE CAJU - CE'!$A$1:$D$55</definedName>
    <definedName name="Z_7F82B2E0_4580_11D5_873D_00105A060375_.wvu.PrintArea" localSheetId="46" hidden="1">'CASTANHA DE CAJU - PI'!$A$1:$D$58</definedName>
    <definedName name="Z_7F82B2E0_4580_11D5_873D_00105A060375_.wvu.PrintArea" localSheetId="47" hidden="1">'CASTANHA DE CAJU - RN'!$A$1:$D$54</definedName>
    <definedName name="Z_7F82B2E0_4580_11D5_873D_00105A060375_.wvu.PrintArea" localSheetId="48" hidden="1">'CEBOLA - RS'!$A$1:$D$56</definedName>
    <definedName name="Z_7F82B2E0_4580_11D5_873D_00105A060375_.wvu.PrintArea" localSheetId="49" hidden="1">'CEBOLA - SC'!$A$1:$D$49</definedName>
    <definedName name="Z_7F82B2E0_4580_11D5_873D_00105A060375_.wvu.PrintArea" localSheetId="50" hidden="1">'ERVA MATE - PR'!$A$1:$D$58</definedName>
    <definedName name="Z_7F82B2E0_4580_11D5_873D_00105A060375_.wvu.PrintArea" localSheetId="51" hidden="1">'FEIJÃO CAUPI - BA'!$A$1:$D$55</definedName>
    <definedName name="Z_7F82B2E0_4580_11D5_873D_00105A060375_.wvu.PrintArea" localSheetId="52" hidden="1">'FEIJÃO CAUPI - CE'!$A$1:$D$55</definedName>
    <definedName name="Z_7F82B2E0_4580_11D5_873D_00105A060375_.wvu.PrintArea" localSheetId="53" hidden="1">'FEIJÃO CAUPI - PA'!$A$1:$D$55</definedName>
    <definedName name="Z_7F82B2E0_4580_11D5_873D_00105A060375_.wvu.PrintArea" localSheetId="54" hidden="1">'FEIJÃO CAUPI - PI'!$A$1:$D$55</definedName>
    <definedName name="Z_7F82B2E0_4580_11D5_873D_00105A060375_.wvu.PrintArea" localSheetId="55" hidden="1">'FEIJÃO CAUPI - PI 1'!$A$1:$D$55</definedName>
    <definedName name="Z_7F82B2E0_4580_11D5_873D_00105A060375_.wvu.PrintArea" localSheetId="56" hidden="1">'FEIJÃO CAUPI - PI 2 '!$A$1:$D$55</definedName>
    <definedName name="Z_7F82B2E0_4580_11D5_873D_00105A060375_.wvu.PrintArea" localSheetId="57" hidden="1">'FEIJÃO CAUPI - RR '!$A$1:$D$55</definedName>
    <definedName name="Z_7F82B2E0_4580_11D5_873D_00105A060375_.wvu.PrintArea" localSheetId="58" hidden="1">'FEIJÃO CORES - BA'!$A$1:$D$55</definedName>
    <definedName name="Z_7F82B2E0_4580_11D5_873D_00105A060375_.wvu.PrintArea" localSheetId="60" hidden="1">'FEIJÃO CORES - PR'!$A$1:$D$55</definedName>
    <definedName name="Z_7F82B2E0_4580_11D5_873D_00105A060375_.wvu.PrintArea" localSheetId="61" hidden="1">'FEIJÃO CORES - SC'!$A$1:$D$50</definedName>
    <definedName name="Z_7F82B2E0_4580_11D5_873D_00105A060375_.wvu.PrintArea" localSheetId="62" hidden="1">'FEIJÃO CORES -SE '!$A$1:$D$55</definedName>
    <definedName name="Z_7F82B2E0_4580_11D5_873D_00105A060375_.wvu.PrintArea" localSheetId="63" hidden="1">'FEIJÃO PRETO - PR'!$A$1:$D$55</definedName>
    <definedName name="Z_7F82B2E0_4580_11D5_873D_00105A060375_.wvu.PrintArea" localSheetId="64" hidden="1">'FEIJÃO PRETO - SC'!$A$1:$D$45</definedName>
    <definedName name="Z_7F82B2E0_4580_11D5_873D_00105A060375_.wvu.PrintArea" localSheetId="65" hidden="1">'INHAME - BA'!$A$1:$D$55</definedName>
    <definedName name="Z_7F82B2E0_4580_11D5_873D_00105A060375_.wvu.PrintArea" localSheetId="66" hidden="1">'INHAME - ES'!$A$1:$D$52</definedName>
    <definedName name="Z_7F82B2E0_4580_11D5_873D_00105A060375_.wvu.PrintArea" localSheetId="67" hidden="1">'INHAME - MG'!$A$1:$D$55</definedName>
    <definedName name="Z_7F82B2E0_4580_11D5_873D_00105A060375_.wvu.PrintArea" localSheetId="68" hidden="1">'LARANJA - BA'!$A$1:$E$58</definedName>
    <definedName name="Z_7F82B2E0_4580_11D5_873D_00105A060375_.wvu.PrintArea" localSheetId="71" hidden="1">'LARANJA - RS'!$A$1:$E$58</definedName>
    <definedName name="Z_7F82B2E0_4580_11D5_873D_00105A060375_.wvu.PrintArea" localSheetId="72" hidden="1">'MAÇA - RS'!$A$1:$D$58</definedName>
    <definedName name="Z_7F82B2E0_4580_11D5_873D_00105A060375_.wvu.PrintArea" localSheetId="75" hidden="1">'MANDIOCA - BA'!$A$1:$D$55</definedName>
    <definedName name="Z_7F82B2E0_4580_11D5_873D_00105A060375_.wvu.PrintArea" localSheetId="76" hidden="1">'MANDIOCA - BA 1'!$A$1:$D$55</definedName>
    <definedName name="Z_7F82B2E0_4580_11D5_873D_00105A060375_.wvu.PrintArea" localSheetId="77" hidden="1">'MANDIOCA - ES'!$A$1:$D$49</definedName>
    <definedName name="Z_7F82B2E0_4580_11D5_873D_00105A060375_.wvu.PrintArea" localSheetId="78" hidden="1">'MANDIOCA - MA'!$A$1:$D$55</definedName>
    <definedName name="Z_7F82B2E0_4580_11D5_873D_00105A060375_.wvu.PrintArea" localSheetId="79" hidden="1">'MANDIOCA - MG'!$A$1:$D$55</definedName>
    <definedName name="Z_7F82B2E0_4580_11D5_873D_00105A060375_.wvu.PrintArea" localSheetId="82" hidden="1">'MANDIOCA - SC'!$A$1:$D$54</definedName>
    <definedName name="Z_7F82B2E0_4580_11D5_873D_00105A060375_.wvu.PrintArea" localSheetId="87" hidden="1">'MANGA - BA'!$A$1:$D$59</definedName>
    <definedName name="Z_7F82B2E0_4580_11D5_873D_00105A060375_.wvu.PrintArea" localSheetId="88" hidden="1">'MARACUJÁ - AL'!$A$1:$D$56</definedName>
    <definedName name="Z_7F82B2E0_4580_11D5_873D_00105A060375_.wvu.PrintArea" localSheetId="89" hidden="1">'MARACUJÁ - BA'!$A$1:$D$55</definedName>
    <definedName name="Z_7F82B2E0_4580_11D5_873D_00105A060375_.wvu.PrintArea" localSheetId="90" hidden="1">'MARACUJÁ - CE'!$A$1:$D$46</definedName>
    <definedName name="Z_7F82B2E0_4580_11D5_873D_00105A060375_.wvu.PrintArea" localSheetId="91" hidden="1">'MARACUJÁ - SP'!$A$1:$D$57</definedName>
    <definedName name="Z_7F82B2E0_4580_11D5_873D_00105A060375_.wvu.PrintArea" localSheetId="92" hidden="1">'MEL - CE'!$A$1:$D$54</definedName>
    <definedName name="Z_7F82B2E0_4580_11D5_873D_00105A060375_.wvu.PrintArea" localSheetId="93" hidden="1">'MEL - RN'!$A$1:$D$54</definedName>
    <definedName name="Z_7F82B2E0_4580_11D5_873D_00105A060375_.wvu.PrintArea" localSheetId="94" hidden="1">'MILHO - CE'!$A$1:$D$55</definedName>
    <definedName name="Z_7F82B2E0_4580_11D5_873D_00105A060375_.wvu.PrintArea" localSheetId="95" hidden="1">'MILHO - MA'!$A$1:$D$55</definedName>
    <definedName name="Z_7F82B2E0_4580_11D5_873D_00105A060375_.wvu.PrintArea" localSheetId="96" hidden="1">'MILHO - MG'!$A$1:$D$55</definedName>
    <definedName name="Z_7F82B2E0_4580_11D5_873D_00105A060375_.wvu.PrintArea" localSheetId="97" hidden="1">'MILHO - MS'!$A$1:$D$55</definedName>
    <definedName name="Z_7F82B2E0_4580_11D5_873D_00105A060375_.wvu.PrintArea" localSheetId="98" hidden="1">'MILHO - PI'!$A$1:$D$55</definedName>
    <definedName name="Z_7F82B2E0_4580_11D5_873D_00105A060375_.wvu.PrintArea" localSheetId="99" hidden="1">'MILHO - PI 1 '!$A$1:$D$55</definedName>
    <definedName name="Z_7F82B2E0_4580_11D5_873D_00105A060375_.wvu.PrintArea" localSheetId="100" hidden="1">'MILHO - PR'!$A$1:$D$55</definedName>
    <definedName name="Z_7F82B2E0_4580_11D5_873D_00105A060375_.wvu.PrintArea" localSheetId="101" hidden="1">'MILHO - PR 1'!$A$1:$D$55</definedName>
    <definedName name="Z_7F82B2E0_4580_11D5_873D_00105A060375_.wvu.PrintArea" localSheetId="102" hidden="1">'MILHO - RO'!$A$1:$D$55</definedName>
    <definedName name="Z_7F82B2E0_4580_11D5_873D_00105A060375_.wvu.PrintArea" localSheetId="103" hidden="1">'MILHO - RO 1'!$A$1:$D$56</definedName>
    <definedName name="Z_7F82B2E0_4580_11D5_873D_00105A060375_.wvu.PrintArea" localSheetId="104" hidden="1">'MILHO - RS'!$A$1:$D$55</definedName>
    <definedName name="Z_7F82B2E0_4580_11D5_873D_00105A060375_.wvu.PrintArea" localSheetId="105" hidden="1">'MILHO - SC'!$A$1:$D$48</definedName>
    <definedName name="Z_7F82B2E0_4580_11D5_873D_00105A060375_.wvu.PrintArea" localSheetId="106" hidden="1">'MILHO - SC 1'!$A$1:$D$49</definedName>
    <definedName name="Z_7F82B2E0_4580_11D5_873D_00105A060375_.wvu.PrintArea" localSheetId="107" hidden="1">'MILHO - SE'!$A$1:$D$56</definedName>
    <definedName name="Z_7F82B2E0_4580_11D5_873D_00105A060375_.wvu.PrintArea" localSheetId="109" hidden="1">'PIMENTA-DO-REINO - PA'!$A$1:$D$58</definedName>
    <definedName name="Z_7F82B2E0_4580_11D5_873D_00105A060375_.wvu.PrintArea" localSheetId="110" hidden="1">'PIMENTÃO - ES'!$A$1:$E$55</definedName>
    <definedName name="Z_7F82B2E0_4580_11D5_873D_00105A060375_.wvu.PrintArea" localSheetId="111" hidden="1">'PIMENTÃO - MG'!$A$1:$D$55</definedName>
    <definedName name="Z_7F82B2E0_4580_11D5_873D_00105A060375_.wvu.PrintArea" localSheetId="112" hidden="1">'PIMENTÃO - SP'!$A$1:$D$55</definedName>
    <definedName name="Z_7F82B2E0_4580_11D5_873D_00105A060375_.wvu.PrintArea" localSheetId="113" hidden="1">'QUIABO - MG'!$A$1:$D$55</definedName>
    <definedName name="Z_7F82B2E0_4580_11D5_873D_00105A060375_.wvu.PrintArea" localSheetId="114" hidden="1">'QUIABO - RJ'!$A$1:$D$55</definedName>
    <definedName name="Z_7F82B2E0_4580_11D5_873D_00105A060375_.wvu.PrintArea" localSheetId="115" hidden="1">'SOJA - PR'!$A$1:$D$56</definedName>
    <definedName name="Z_7F82B2E0_4580_11D5_873D_00105A060375_.wvu.PrintArea" localSheetId="117" hidden="1">'SOJA - PR 1'!$A$1:$D$55</definedName>
    <definedName name="Z_7F82B2E0_4580_11D5_873D_00105A060375_.wvu.PrintArea" localSheetId="116" hidden="1">'SOJA - PR 2'!$A$1:$D$56</definedName>
    <definedName name="Z_7F82B2E0_4580_11D5_873D_00105A060375_.wvu.PrintArea" localSheetId="118" hidden="1">'SOJA - RS'!$A$1:$D$55</definedName>
    <definedName name="Z_7F82B2E0_4580_11D5_873D_00105A060375_.wvu.PrintArea" localSheetId="120" hidden="1">'TOMATE - ES'!$A$1:$D$55</definedName>
    <definedName name="Z_7F82B2E0_4580_11D5_873D_00105A060375_.wvu.PrintArea" localSheetId="121" hidden="1">'TOMATE - MG'!$A$1:$D$55</definedName>
    <definedName name="Z_7F82B2E0_4580_11D5_873D_00105A060375_.wvu.PrintArea" localSheetId="122" hidden="1">'TOMATE - RJ'!$A$1:$D$55</definedName>
    <definedName name="Z_7F82B2E0_4580_11D5_873D_00105A060375_.wvu.PrintArea" localSheetId="123" hidden="1">'TOMATE - SP'!$A$1:$D$55</definedName>
    <definedName name="Z_7F82B2E0_4580_11D5_873D_00105A060375_.wvu.PrintArea" localSheetId="124" hidden="1">'TRIGO - PR'!$A$1:$D$55</definedName>
    <definedName name="Z_7F82B2E0_4580_11D5_873D_00105A060375_.wvu.PrintArea" localSheetId="125" hidden="1">'TRIGO - RS'!$A$1:$D$55</definedName>
    <definedName name="Z_A6D93880_399D_11D5_8C2E_00105A05FEC4_.wvu.PrintArea" localSheetId="81" hidden="1">'MANDIOCA - PA'!$A$3:$D$48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57" i="92" l="1"/>
  <c r="B54" i="92"/>
  <c r="B55" i="92" s="1"/>
  <c r="C53" i="92"/>
  <c r="B53" i="92"/>
  <c r="B50" i="92"/>
  <c r="B49" i="92"/>
  <c r="C48" i="92"/>
  <c r="B48" i="92"/>
  <c r="C47" i="92"/>
  <c r="B47" i="92"/>
  <c r="C46" i="92"/>
  <c r="B46" i="92"/>
  <c r="B44" i="92"/>
  <c r="C43" i="92"/>
  <c r="B43" i="92"/>
  <c r="C42" i="92"/>
  <c r="B42" i="92"/>
  <c r="C41" i="92"/>
  <c r="B41" i="92"/>
  <c r="C40" i="92"/>
  <c r="B40" i="92"/>
  <c r="C37" i="92"/>
  <c r="B37" i="92"/>
  <c r="C36" i="92"/>
  <c r="B36" i="92"/>
  <c r="C34" i="92"/>
  <c r="B34" i="92"/>
  <c r="C33" i="92"/>
  <c r="B33" i="92"/>
  <c r="C32" i="92"/>
  <c r="B32" i="92"/>
  <c r="C31" i="92"/>
  <c r="B31" i="92"/>
  <c r="C30" i="92"/>
  <c r="B30" i="92"/>
  <c r="C29" i="92"/>
  <c r="B29" i="92"/>
  <c r="C28" i="92"/>
  <c r="B28" i="92"/>
  <c r="C27" i="92"/>
  <c r="B27" i="92"/>
  <c r="C26" i="92"/>
  <c r="B26" i="92"/>
  <c r="C24" i="92"/>
  <c r="C38" i="92" s="1"/>
  <c r="B24" i="92"/>
  <c r="B38" i="92" s="1"/>
  <c r="B51" i="92" s="1"/>
  <c r="C23" i="92"/>
  <c r="B23" i="92"/>
  <c r="C22" i="92"/>
  <c r="B22" i="92"/>
  <c r="C21" i="92"/>
  <c r="B21" i="92"/>
  <c r="C20" i="92"/>
  <c r="B20" i="92"/>
  <c r="C19" i="92"/>
  <c r="B19" i="92"/>
  <c r="C18" i="92"/>
  <c r="B18" i="92"/>
  <c r="C17" i="92"/>
  <c r="B17" i="92"/>
  <c r="C16" i="92"/>
  <c r="B16" i="92"/>
  <c r="C12" i="92"/>
  <c r="B12" i="92"/>
  <c r="C9" i="92"/>
  <c r="B9" i="92"/>
  <c r="C7" i="92"/>
  <c r="B6" i="92"/>
  <c r="A5" i="92"/>
  <c r="A4" i="92"/>
  <c r="A3" i="92"/>
  <c r="A2" i="92"/>
  <c r="A1" i="92"/>
  <c r="C44" i="92" l="1"/>
  <c r="B56" i="92"/>
  <c r="D46" i="92" s="1"/>
  <c r="C54" i="92"/>
  <c r="C55" i="92" s="1"/>
  <c r="C49" i="92"/>
  <c r="D54" i="92" l="1"/>
  <c r="D16" i="92"/>
  <c r="D42" i="92"/>
  <c r="D53" i="92"/>
  <c r="D47" i="92"/>
  <c r="D15" i="92"/>
  <c r="D11" i="92"/>
  <c r="D26" i="92"/>
  <c r="D12" i="92"/>
  <c r="C50" i="92"/>
  <c r="C51" i="92" s="1"/>
  <c r="D20" i="92"/>
  <c r="D22" i="92"/>
  <c r="D28" i="92"/>
  <c r="D31" i="92"/>
  <c r="D30" i="92"/>
  <c r="D17" i="92"/>
  <c r="D48" i="92"/>
  <c r="D49" i="92" s="1"/>
  <c r="D32" i="92"/>
  <c r="D36" i="92"/>
  <c r="C56" i="92"/>
  <c r="D33" i="92"/>
  <c r="D21" i="92"/>
  <c r="D29" i="92"/>
  <c r="D23" i="92"/>
  <c r="D18" i="92"/>
  <c r="D41" i="92"/>
  <c r="D14" i="92"/>
  <c r="D13" i="92"/>
  <c r="D40" i="92"/>
  <c r="D43" i="92"/>
  <c r="D19" i="92"/>
  <c r="D37" i="92"/>
  <c r="D27" i="92"/>
  <c r="D55" i="92"/>
  <c r="D24" i="92" l="1"/>
  <c r="D34" i="92"/>
  <c r="D44" i="92"/>
  <c r="D50" i="92" s="1"/>
  <c r="D38" i="92"/>
  <c r="D51" i="92" l="1"/>
  <c r="D56" i="92" s="1"/>
</calcChain>
</file>

<file path=xl/comments1.xml><?xml version="1.0" encoding="utf-8"?>
<comments xmlns="http://schemas.openxmlformats.org/spreadsheetml/2006/main">
  <authors>
    <author>XXX</author>
  </authors>
  <commentList>
    <comment ref="A48" authorId="0" shapeId="0">
      <text>
        <r>
          <rPr>
            <b/>
            <sz val="8"/>
            <color indexed="81"/>
            <rFont val="Tahoma"/>
            <family val="2"/>
          </rPr>
          <t>XXX:</t>
        </r>
        <r>
          <rPr>
            <sz val="8"/>
            <color indexed="81"/>
            <rFont val="Tahoma"/>
            <family val="2"/>
          </rPr>
          <t xml:space="preserve">
Considerando que apenas as máquinas e implementos são segurados, e não as benfeirorias.</t>
        </r>
      </text>
    </comment>
  </commentList>
</comments>
</file>

<file path=xl/comments2.xml><?xml version="1.0" encoding="utf-8"?>
<comments xmlns="http://schemas.openxmlformats.org/spreadsheetml/2006/main">
  <authors>
    <author>XXX</author>
  </authors>
  <commentList>
    <comment ref="A48" authorId="0" shapeId="0">
      <text>
        <r>
          <rPr>
            <b/>
            <sz val="8"/>
            <color indexed="81"/>
            <rFont val="Tahoma"/>
            <family val="2"/>
          </rPr>
          <t>XXX:</t>
        </r>
        <r>
          <rPr>
            <sz val="8"/>
            <color indexed="81"/>
            <rFont val="Tahoma"/>
            <family val="2"/>
          </rPr>
          <t xml:space="preserve">
Considerando que apenas as máquinas e implementos são segurados, e não as benfeirorias.</t>
        </r>
      </text>
    </comment>
  </commentList>
</comments>
</file>

<file path=xl/comments3.xml><?xml version="1.0" encoding="utf-8"?>
<comments xmlns="http://schemas.openxmlformats.org/spreadsheetml/2006/main">
  <authors>
    <author>XXX</author>
  </authors>
  <commentList>
    <comment ref="A48" authorId="0" shapeId="0">
      <text>
        <r>
          <rPr>
            <b/>
            <sz val="8"/>
            <color indexed="81"/>
            <rFont val="Tahoma"/>
            <family val="2"/>
          </rPr>
          <t>XXX:</t>
        </r>
        <r>
          <rPr>
            <sz val="8"/>
            <color indexed="81"/>
            <rFont val="Tahoma"/>
            <family val="2"/>
          </rPr>
          <t xml:space="preserve">
Considerando que apenas as máquinas e implementos são segurados, e não as benfeirorias.</t>
        </r>
      </text>
    </comment>
  </commentList>
</comments>
</file>

<file path=xl/comments4.xml><?xml version="1.0" encoding="utf-8"?>
<comments xmlns="http://schemas.openxmlformats.org/spreadsheetml/2006/main">
  <authors>
    <author>XXX</author>
  </authors>
  <commentList>
    <comment ref="A48" authorId="0" shapeId="0">
      <text>
        <r>
          <rPr>
            <b/>
            <sz val="8"/>
            <color indexed="81"/>
            <rFont val="Tahoma"/>
            <family val="2"/>
          </rPr>
          <t>XXX:</t>
        </r>
        <r>
          <rPr>
            <sz val="8"/>
            <color indexed="81"/>
            <rFont val="Tahoma"/>
            <family val="2"/>
          </rPr>
          <t xml:space="preserve">
Considerando que apenas as máquinas e implementos são segurados, e não as benfeirorias.</t>
        </r>
      </text>
    </comment>
  </commentList>
</comments>
</file>

<file path=xl/sharedStrings.xml><?xml version="1.0" encoding="utf-8"?>
<sst xmlns="http://schemas.openxmlformats.org/spreadsheetml/2006/main" count="8177" uniqueCount="624">
  <si>
    <t>CUSTO DE PRODUÇÃO ESTIMADO - AGRICULTURA FAMILIAR</t>
  </si>
  <si>
    <t>Abacaxi - Havaiano (Irrigado)</t>
  </si>
  <si>
    <t>SAFRA  2018/2019</t>
  </si>
  <si>
    <t>LOCAL:  CANÁPOLIS-MG</t>
  </si>
  <si>
    <t>Produtividade Média:</t>
  </si>
  <si>
    <t>kg/ha</t>
  </si>
  <si>
    <t>A PREÇOS DE:</t>
  </si>
  <si>
    <t>PARTICI-</t>
  </si>
  <si>
    <t>DISCRIMINAÇÃO</t>
  </si>
  <si>
    <t>PAÇÃO</t>
  </si>
  <si>
    <t>R$/ha</t>
  </si>
  <si>
    <t>R$/1000 kg</t>
  </si>
  <si>
    <t>R$/kg</t>
  </si>
  <si>
    <t>(%)</t>
  </si>
  <si>
    <t>I - DESPESAS DE CUSTEIO DA LAVOURA</t>
  </si>
  <si>
    <t xml:space="preserve">  1 - Operação com avião</t>
  </si>
  <si>
    <t xml:space="preserve">  2 - Operação com máquinas próprias</t>
  </si>
  <si>
    <t xml:space="preserve">  3 - Aluguel de máquinas/serviços</t>
  </si>
  <si>
    <t xml:space="preserve">  4 - Operação com animais próprios</t>
  </si>
  <si>
    <t xml:space="preserve">  5 - Operação com animais alugados</t>
  </si>
  <si>
    <t xml:space="preserve">  6 - Mão-de-obra temporária</t>
  </si>
  <si>
    <t xml:space="preserve">  7 - Mão-de-obra fixa</t>
  </si>
  <si>
    <t xml:space="preserve">  8 - Sementes       </t>
  </si>
  <si>
    <t xml:space="preserve">  9 - Fertilizantes</t>
  </si>
  <si>
    <t xml:space="preserve"> 10 - Agrotóxicos     </t>
  </si>
  <si>
    <t xml:space="preserve"> 11 - Despesas administrativas</t>
  </si>
  <si>
    <t xml:space="preserve"> 12 - Outros itens</t>
  </si>
  <si>
    <t>TOTAL DAS DESPESAS DE CUSTEIO DA LAVOURA (A)</t>
  </si>
  <si>
    <t>II - DESPESAS PÓS-COLHEITA</t>
  </si>
  <si>
    <t xml:space="preserve">  1 - Seguro agrícola</t>
  </si>
  <si>
    <t xml:space="preserve">  2 - Assistência técnica</t>
  </si>
  <si>
    <t xml:space="preserve">  3 - Transporte externo</t>
  </si>
  <si>
    <t xml:space="preserve">  4 - Armazenagem</t>
  </si>
  <si>
    <t xml:space="preserve">  5 - CESSR</t>
  </si>
  <si>
    <t xml:space="preserve">  6 - Impostos</t>
  </si>
  <si>
    <t xml:space="preserve">  7 - Taxas</t>
  </si>
  <si>
    <t xml:space="preserve">  8 - Outros</t>
  </si>
  <si>
    <t>Total das Despesas Pós-Colheita (B)</t>
  </si>
  <si>
    <t>III - DESPESAS FINANCEIRAS</t>
  </si>
  <si>
    <t xml:space="preserve">  1 - Juros</t>
  </si>
  <si>
    <t>Total das Despesas Financeiras  (C)</t>
  </si>
  <si>
    <t>CUSTO VARIÁVEL  (A+B+C = D)</t>
  </si>
  <si>
    <t xml:space="preserve">IV - DEPRECIAÇÕES                  </t>
  </si>
  <si>
    <t xml:space="preserve">  1 - Depreciação de benfeitorias/instalações</t>
  </si>
  <si>
    <t xml:space="preserve">  2 - Depreciação de implementos</t>
  </si>
  <si>
    <t xml:space="preserve">  3 - Depreciação de máquinas</t>
  </si>
  <si>
    <t>Total de Depreciações (E)</t>
  </si>
  <si>
    <t xml:space="preserve">V - OUTROS CUSTOS FIXOS           </t>
  </si>
  <si>
    <t xml:space="preserve">  1 - Manutenção periódica de máquinas/implementos</t>
  </si>
  <si>
    <t xml:space="preserve">  2 - Encargos sociais</t>
  </si>
  <si>
    <t xml:space="preserve">  3 - Seguro do capital fixo</t>
  </si>
  <si>
    <t>Total de Outros Custos Fixos (F)</t>
  </si>
  <si>
    <t>Custo Fixo  (E+F = G)</t>
  </si>
  <si>
    <t xml:space="preserve">CUSTO OPERACIONAL  (D+G = H) </t>
  </si>
  <si>
    <t>VI - RENDA DE FATORES</t>
  </si>
  <si>
    <t xml:space="preserve">   1 - Remuneração esperada sobre capital fixo</t>
  </si>
  <si>
    <t xml:space="preserve">   2 - Terra</t>
  </si>
  <si>
    <t>Total de Renda de Fatores (I)</t>
  </si>
  <si>
    <t xml:space="preserve">CUSTO TOTAL  (H+I = J) </t>
  </si>
  <si>
    <t>Elaboração: CONAB/DIPAI/SUINF/GECUP</t>
  </si>
  <si>
    <t>.</t>
  </si>
  <si>
    <t>PRODUTO: ABACAXI PÉROLA (Sequeiro)</t>
  </si>
  <si>
    <t>SAFRA 2018/2019</t>
  </si>
  <si>
    <t>LOCAL: CANAPOLIS-MG</t>
  </si>
  <si>
    <t>R$/ kg</t>
  </si>
  <si>
    <t>ABACAXI PÉROLA</t>
  </si>
  <si>
    <t>LOCAL:  Conceição do Araguaia - PA</t>
  </si>
  <si>
    <t>PRODUTO ABACAXI PÉROLA</t>
  </si>
  <si>
    <t>LOCAL:  SANTA RITA PB</t>
  </si>
  <si>
    <t>MAR/2018</t>
  </si>
  <si>
    <t xml:space="preserve">  7 - Administrador Rural</t>
  </si>
  <si>
    <t xml:space="preserve"> 11 - Outros itens</t>
  </si>
  <si>
    <t xml:space="preserve">  3 - Despesas administrativas</t>
  </si>
  <si>
    <t xml:space="preserve">  4 - Transporte externo</t>
  </si>
  <si>
    <t xml:space="preserve">  5 - Armazenagem</t>
  </si>
  <si>
    <t xml:space="preserve">  6 - CESSR</t>
  </si>
  <si>
    <t xml:space="preserve">  7 - Impostos</t>
  </si>
  <si>
    <t xml:space="preserve">  8 - Taxas</t>
  </si>
  <si>
    <t xml:space="preserve">  9 - Outros</t>
  </si>
  <si>
    <t xml:space="preserve">  4 - Depreciação de animais</t>
  </si>
  <si>
    <t xml:space="preserve">  1 - Manutenção periódica de benfeitorias/instalações</t>
  </si>
  <si>
    <t>Custo de Produção - Resumo</t>
  </si>
  <si>
    <t>SOCIOBIODIVERSIDADE - AÇAÍ - NÃO SE APLICA -  - EXTRATIVISTA</t>
  </si>
  <si>
    <t>SAFRA ANUAL - 2018/18 - Codajás - AM</t>
  </si>
  <si>
    <t>Ciclo de Cultura: ANUAL</t>
  </si>
  <si>
    <t>Tipo do Relatório: Estimado</t>
  </si>
  <si>
    <t>Mês/Ano: Março/2018</t>
  </si>
  <si>
    <t xml:space="preserve">Produtividade </t>
  </si>
  <si>
    <t>1500,00 kg</t>
  </si>
  <si>
    <t>Ex-Ant</t>
  </si>
  <si>
    <t>CUSTO POR HA</t>
  </si>
  <si>
    <t>CUSTO / kg</t>
  </si>
  <si>
    <t>PARTICIPAÇÃO CV (%)</t>
  </si>
  <si>
    <t>PARTICIPAÇÃO CT (%)</t>
  </si>
  <si>
    <t>1 - Operação com animal</t>
  </si>
  <si>
    <t>2 - Operação com Avião</t>
  </si>
  <si>
    <t>3 - Operação com máquinas:</t>
  </si>
  <si>
    <t xml:space="preserve">	 	 	 	 	 	3.1 - Tratores e Colheitadeiras</t>
  </si>
  <si>
    <t xml:space="preserve">	 	 	 	 	 	3.2 - Conjunto de Irrigação</t>
  </si>
  <si>
    <t>4 - Aluguel de Máquinas</t>
  </si>
  <si>
    <t>5 - Aluguel de Animais</t>
  </si>
  <si>
    <t>6 - Mão-de-obra</t>
  </si>
  <si>
    <t>7 - Administrador</t>
  </si>
  <si>
    <t>8 - Sementes</t>
  </si>
  <si>
    <t xml:space="preserve">	 	 	 	 	 	8.1 - Royalties</t>
  </si>
  <si>
    <t>9 - Fertilizantes</t>
  </si>
  <si>
    <t>10 - Agrotóxicos</t>
  </si>
  <si>
    <t>11 - Água</t>
  </si>
  <si>
    <t>12 - Receita</t>
  </si>
  <si>
    <t>13 - Outros:</t>
  </si>
  <si>
    <t xml:space="preserve">	 	 	 	 	 	13.1 - Análise Foliar</t>
  </si>
  <si>
    <t xml:space="preserve">	 	 	 	 	 	13.2 - Embalagens/Utensílios</t>
  </si>
  <si>
    <t xml:space="preserve">	 	 	 	 	 	13.3 - Vernalização(Alho)</t>
  </si>
  <si>
    <t xml:space="preserve">	 	 	 	 	 	13.4 - Análise de Solo</t>
  </si>
  <si>
    <t xml:space="preserve">	 	 	 	 	 	13.5 - Mudas</t>
  </si>
  <si>
    <t xml:space="preserve">	 	 	 	 	 	13.6 - Taxas Ambientais</t>
  </si>
  <si>
    <t xml:space="preserve">	 	 	 	 	 	13.7 - Demais Despesas</t>
  </si>
  <si>
    <t xml:space="preserve">	 	 	 	 	 	13.8 - Implementos Manuais</t>
  </si>
  <si>
    <t>14 - Serviços Diversos</t>
  </si>
  <si>
    <t>II - OUTRAS DESPESAS</t>
  </si>
  <si>
    <t>15 - Transporte Externo</t>
  </si>
  <si>
    <t>16 - Despesas:</t>
  </si>
  <si>
    <t xml:space="preserve">	 	 	 	 	 	16.1 - Despesas Administrativas</t>
  </si>
  <si>
    <t xml:space="preserve">	 	 	 	 	 	16.2 - Despesas de armazenagem</t>
  </si>
  <si>
    <t xml:space="preserve">	 	 	 	 	 	16.3 - Beneficiamento</t>
  </si>
  <si>
    <t>17 - Seguro da Produção</t>
  </si>
  <si>
    <t>18 - Seguro do crédito</t>
  </si>
  <si>
    <t>19 - Assistência Técnica</t>
  </si>
  <si>
    <t>20 - Classificação</t>
  </si>
  <si>
    <t>21 - Outros Impostos/Taxas</t>
  </si>
  <si>
    <t>22 - CDO</t>
  </si>
  <si>
    <t>23 - CESSR</t>
  </si>
  <si>
    <t>24 - FUNDECITRUS</t>
  </si>
  <si>
    <t>TOTAL DAS OUTRAS DESPESAS (B)</t>
  </si>
  <si>
    <t>25 - Juros do Financiamento</t>
  </si>
  <si>
    <t>TOTAL DAS DESPESAS FINANCEIRAS (C)</t>
  </si>
  <si>
    <t>CUSTO VARIÁVEL (A+B+C=D)</t>
  </si>
  <si>
    <t>IV - DEPRECIAÇÕES</t>
  </si>
  <si>
    <t>26 - Depreciação de benfeitorias/instalações</t>
  </si>
  <si>
    <t>27 - Depreciação de implementos</t>
  </si>
  <si>
    <t>28 - Depreciação de Máquinas</t>
  </si>
  <si>
    <t>TOTAL DE DEPRECIAÇÕES (E)</t>
  </si>
  <si>
    <t>V - OUTROS CUSTOS FIXOS</t>
  </si>
  <si>
    <t>29 - Manutenção Periódica Benfeitorias/Instalações</t>
  </si>
  <si>
    <t>30 - Encargos Sociais</t>
  </si>
  <si>
    <t>31 - Seguro do capital fixo</t>
  </si>
  <si>
    <t>TOTAL DE OUTROS CUSTOS FIXOS (F)</t>
  </si>
  <si>
    <t>CUSTO FIXO (E+F=G)</t>
  </si>
  <si>
    <t>CUSTO OPERACIONAL (D+G=H)</t>
  </si>
  <si>
    <t>32 - Remuneração esperada sobre o capital fixo</t>
  </si>
  <si>
    <t>33 - Terra Própria</t>
  </si>
  <si>
    <t>34 - Arrendamento</t>
  </si>
  <si>
    <t>TOTAL DE RENDA DE FATORES (I)</t>
  </si>
  <si>
    <t>CUSTO TOTAL (H+I=J)</t>
  </si>
  <si>
    <t>100,00</t>
  </si>
  <si>
    <t>SAFRA ANUAL - 2018/19 - Abaetetuba - PA</t>
  </si>
  <si>
    <t>4200,00 ha</t>
  </si>
  <si>
    <t>SAFRA ANUAL - 2018/18 - Belém - PA</t>
  </si>
  <si>
    <t>3360,00 kg</t>
  </si>
  <si>
    <t>SAFRA ANUAL - 2018/18 - Igarapé-Miri - PA</t>
  </si>
  <si>
    <t>2800,00 kg</t>
  </si>
  <si>
    <t>SAFRA ANUAL - 2018/18 - Ponta de Pedras - PA</t>
  </si>
  <si>
    <t>1680,00 kg</t>
  </si>
  <si>
    <t>AGRICULTURA FAMILIAR - ALHO - PLANTIO CONVENCIONAL -  - ALTA TECNOLOGIA</t>
  </si>
  <si>
    <t>2ª SAFRA - 2018/18 - Flores da Cunha - RS</t>
  </si>
  <si>
    <t>10000,00 kg</t>
  </si>
  <si>
    <t>PRODUTO ALHO IRRIGADO</t>
  </si>
  <si>
    <t>SAFRA  - 2018/2019</t>
  </si>
  <si>
    <t xml:space="preserve">LOCAL: FREI ROGÉRIO - SC </t>
  </si>
  <si>
    <t>R$/1 kg</t>
  </si>
  <si>
    <t xml:space="preserve"> 11 - Outros itens (Fitilho, Caixa de Papelão, Sacaria)</t>
  </si>
  <si>
    <t>PRODUTO ARROZ</t>
  </si>
  <si>
    <t>SAFRA - 2018/2019</t>
  </si>
  <si>
    <t>LOCAL:  POÇÃO DE PEDRAS MA</t>
  </si>
  <si>
    <t>R$/60 kg</t>
  </si>
  <si>
    <t>PRODUTO ARROZ IRRIGADO (VÁRZEA)</t>
  </si>
  <si>
    <t>LOCAL:  Dourados/MS</t>
  </si>
  <si>
    <t xml:space="preserve">  4 - Mão de obra </t>
  </si>
  <si>
    <t xml:space="preserve">  5 - Administrador Rural</t>
  </si>
  <si>
    <t xml:space="preserve">  6 - Sementes       </t>
  </si>
  <si>
    <t xml:space="preserve">  7 - Fertilizantes</t>
  </si>
  <si>
    <t xml:space="preserve">  8 - Agrotóxicos     </t>
  </si>
  <si>
    <t xml:space="preserve">  9 - Outros itens</t>
  </si>
  <si>
    <t>PRODUTO ARROZ EM CASCA - CONVENCIONAL - 1ª SAFRA</t>
  </si>
  <si>
    <t>SAFRA -  2018/2019</t>
  </si>
  <si>
    <t>LOCAL:  LUZILÂNDIA PI</t>
  </si>
  <si>
    <t>PRODUTO: ARROZ IRRIGADO - ELÉTRICO - CULTIVO MÍNIMO</t>
  </si>
  <si>
    <t>LOCAL:  RESTINGA SECA - RS</t>
  </si>
  <si>
    <t>R$/50 kg</t>
  </si>
  <si>
    <t xml:space="preserve">  4 - Operação com irrigação</t>
  </si>
  <si>
    <t xml:space="preserve">  6 - Mão-de-obra temporária (aguador)</t>
  </si>
  <si>
    <t>PRODUTO ARROZ ORGÂNICO - IRRIGADO</t>
  </si>
  <si>
    <t>LOCAL: ELDORADO DO SUL - RS</t>
  </si>
  <si>
    <t xml:space="preserve"> 11 - Outros itens (Irrigação, Colheita Terceirizada)</t>
  </si>
  <si>
    <t>ARROZ IRRIGADO - PLANTIO PRÉ-GERMINADO - IRRIGAÇÃO Gravidade (60%), Mecanizada (40%)</t>
  </si>
  <si>
    <t>LOCAL:  Meleiro - SC</t>
  </si>
  <si>
    <t xml:space="preserve">  1 - Irrigação</t>
  </si>
  <si>
    <t xml:space="preserve">  4 - Mão-de-obra temporária</t>
  </si>
  <si>
    <t xml:space="preserve">  2 - Seguro do capital fixo</t>
  </si>
  <si>
    <t>PRODUTO ARROZ IRRIGADO - SISTEMA PRÉ-GERMINADO</t>
  </si>
  <si>
    <t>LOCAL:  MASSARANDUBA-SC</t>
  </si>
  <si>
    <t xml:space="preserve">  1 - Equipamento de Irrigação</t>
  </si>
  <si>
    <t>PRODUTO: BANANA PRATA</t>
  </si>
  <si>
    <t>ETAPA: PRODUÇÃO</t>
  </si>
  <si>
    <t>LOCAL: BOM JESUS DA LAPA - BA</t>
  </si>
  <si>
    <t>R$/20 kg</t>
  </si>
  <si>
    <t xml:space="preserve">  6 - Mão-de-obra</t>
  </si>
  <si>
    <t xml:space="preserve">  7 - Administrador rural</t>
  </si>
  <si>
    <t xml:space="preserve">  8 - Sementes/Mudas</t>
  </si>
  <si>
    <t xml:space="preserve"> 12 - Irrigação</t>
  </si>
  <si>
    <t xml:space="preserve"> 13 - Outros itens</t>
  </si>
  <si>
    <t xml:space="preserve">  5 - Exaustão do cultivo</t>
  </si>
  <si>
    <t xml:space="preserve">   2 - Remuneração esperada sobre a cultura</t>
  </si>
  <si>
    <t xml:space="preserve">   3 - Terra</t>
  </si>
  <si>
    <t>PRODUTO BANANA DA TERRA (18 meses)</t>
  </si>
  <si>
    <t>LOCAL: VALENÇA BA</t>
  </si>
  <si>
    <t>BANANA DA TERRA - PRODUÇÃO</t>
  </si>
  <si>
    <t>DOMINGOS MARTINS/VENDA NOVA IMIGRANTE - ES</t>
  </si>
  <si>
    <t xml:space="preserve">  8 - Mudas</t>
  </si>
  <si>
    <t xml:space="preserve">  5 - Depreciação do bananal</t>
  </si>
  <si>
    <t xml:space="preserve">   3 - Remuneração esperada sobre o bananal</t>
  </si>
  <si>
    <t>BANANA PRATA - PRODUÇÃO</t>
  </si>
  <si>
    <t>LOCAL:  ALFREDO CHAVES - ES</t>
  </si>
  <si>
    <t>CUSTO DE PRODUÇÃO ESTIMADO</t>
  </si>
  <si>
    <t>PRODUTO BANANA PRATA COMUM</t>
  </si>
  <si>
    <t>LOCAL:  BRAZÓPOLIS - MG</t>
  </si>
  <si>
    <t>R$/22 kg</t>
  </si>
  <si>
    <t xml:space="preserve"> 12 - Transporte Interno</t>
  </si>
  <si>
    <t>BANANA CATURRA - PRODUÇÃO</t>
  </si>
  <si>
    <t>LOCAL: CORUPÁ - SC</t>
  </si>
  <si>
    <t xml:space="preserve">  1 - Operação com máquinas próprias</t>
  </si>
  <si>
    <t xml:space="preserve">  2 - Mão-de-obra temporária</t>
  </si>
  <si>
    <t xml:space="preserve">  3 - Mão-de-obra fixa</t>
  </si>
  <si>
    <t xml:space="preserve">  4 - Fertilizantes</t>
  </si>
  <si>
    <t xml:space="preserve">  5 - Agrotóxicos     </t>
  </si>
  <si>
    <t xml:space="preserve">  6 - Outros itens</t>
  </si>
  <si>
    <t xml:space="preserve">  4 - CESSR</t>
  </si>
  <si>
    <t xml:space="preserve">  4 - Depreciação do bananal</t>
  </si>
  <si>
    <t xml:space="preserve">   3 - Remuneração esperada do bananal</t>
  </si>
  <si>
    <t>PRODUTO BATATA DOCE</t>
  </si>
  <si>
    <t>LOCAL: MARIANA PIMENTEL-RS</t>
  </si>
  <si>
    <t>PRODUTO: BATATA-DOCE (Ipomoea batatas)</t>
  </si>
  <si>
    <t>LOCAL: ANHUMAS - SP</t>
  </si>
  <si>
    <t>PRODUTO BATATA - SAFRA DAS ÁGUAS</t>
  </si>
  <si>
    <t>LOCAL:  BUENO BRANDÃO-MG</t>
  </si>
  <si>
    <t>R$/KG</t>
  </si>
  <si>
    <t>BATATA INGLESA</t>
  </si>
  <si>
    <t>LOCAL:  SANTA MARIA DO HERVAL-RS</t>
  </si>
  <si>
    <t>AGRICULTURA EMPRESARIAL - CAFÉ - CULTIVO SEMI ADENSADO -  - ALTA TECNOLOGIA - MANUAL</t>
  </si>
  <si>
    <t>SAFRA DE VERÃO - 2018/19 - Venda Nova do Imigrante - ES</t>
  </si>
  <si>
    <t>Ciclo de Cultura: PERMANENTE</t>
  </si>
  <si>
    <t>Etapa de Cultivo: PRODUÇÃO</t>
  </si>
  <si>
    <t>1800,00 kg</t>
  </si>
  <si>
    <t>CUSTO / 60 kg</t>
  </si>
  <si>
    <t>29 - Exaustão do cultivo</t>
  </si>
  <si>
    <t>30 - Manutenção Periódica Benfeitorias/Instalações</t>
  </si>
  <si>
    <t>31 - Encargos Sociais</t>
  </si>
  <si>
    <t>32 - Seguro do capital fixo</t>
  </si>
  <si>
    <t>33 - Remuneração esperada sobre o capital fixo</t>
  </si>
  <si>
    <t>34 - Remuneração esperada sobre o cultivo</t>
  </si>
  <si>
    <t>35 - Terra Própria</t>
  </si>
  <si>
    <t>36 - Arrendamento</t>
  </si>
  <si>
    <t>AGRICULTURA EMPRESARIAL - CAFÉ - CULTIVO SEMI ADENSADO -  - MÉDIA TECNOLOGIA - MANUAL</t>
  </si>
  <si>
    <t>SAFRA DE VERÃO - 2018/19 - Manhuaçu - MG</t>
  </si>
  <si>
    <t>2100,00 kg</t>
  </si>
  <si>
    <t>AGRICULTURA FAMILIAR - CAFÉ - CULTIVO ADENSADO -  - ALTA TECNOLOGIA - MECANIZADO</t>
  </si>
  <si>
    <t>SAFRA ANUAL - 2018/19 - Londrina - PR</t>
  </si>
  <si>
    <t>2040,00 kg</t>
  </si>
  <si>
    <t>AGRICULTURA EMPRESARIAL - CAFÉ - CULTIVO SEMI ADENSADO -  - IRRIGADO</t>
  </si>
  <si>
    <t>SAFRA DE VERÃO - 2018/19 - Pinheiros - ES</t>
  </si>
  <si>
    <t>3900,00 kg</t>
  </si>
  <si>
    <t>AGRICULTURA FAMILIAR - CAFÉ - CULTIVO ADENSADO -  - IRRIGADO</t>
  </si>
  <si>
    <t>SAFRA DE VERÃO - 2018/19 - Cacoal - RO</t>
  </si>
  <si>
    <t>SAFRA DE VERÃO - 2018/19 - Nova Brasilândia D'Oeste - RO</t>
  </si>
  <si>
    <t>4200,00 kg</t>
  </si>
  <si>
    <t>CUSTO DE PRODUÇÃO ESTIMADO - AGRICULTURA EMPRESARIAL</t>
  </si>
  <si>
    <t>PRODUTO CANA DE AÇÚCAR (TARDIA - 18 meses)</t>
  </si>
  <si>
    <t>ETAPA: CONSOLIDADO</t>
  </si>
  <si>
    <t>LOCAL:  SÃO LUÍS DO QUITUNDE-AL</t>
  </si>
  <si>
    <t>PRODUTO: CANA DE AÇÚCAR IRRIGADA (TARDIA - 18 meses)</t>
  </si>
  <si>
    <t>LOCAL:  SÃO MIGUEL DOS CAMPOS - AL</t>
  </si>
  <si>
    <t xml:space="preserve">  2 - Operação com máquinas próprias (irrigação)</t>
  </si>
  <si>
    <t xml:space="preserve"> 12 - Outros itens (transporte interno, colheita)</t>
  </si>
  <si>
    <t>CANA-DE-AÇÚCAR - Tardia</t>
  </si>
  <si>
    <t>SAFRA   2018/2019</t>
  </si>
  <si>
    <t>LOCAL:  São Benedito-CE</t>
  </si>
  <si>
    <t xml:space="preserve"> 12 - Trasnporte interno</t>
  </si>
  <si>
    <t xml:space="preserve">  5 - Depreciação do cultivo </t>
  </si>
  <si>
    <t xml:space="preserve">   3 - Remuneração esperada da cultura</t>
  </si>
  <si>
    <t>PRODUTO CANA-DE-AÇÚCAR - Tardia (18meses)</t>
  </si>
  <si>
    <t>LOCAL: Sao Joao Evangelista-MG</t>
  </si>
  <si>
    <t xml:space="preserve">  8 - Outros (Sindicato Rural)</t>
  </si>
  <si>
    <t>PRODUTO - CANA-DE-AÇÚCAR (Saccharum ssp.) - Ciclo produtivo tardia (18 meses)</t>
  </si>
  <si>
    <t>ETAPA: PRODUÇÃO (CANA PLANTA E CANA SOCA)</t>
  </si>
  <si>
    <t>LOCAL: VISCONDE DO RIO BRANCO - MG</t>
  </si>
  <si>
    <t>CANA-DE-AÇÚCAR CULTIVO MÍNIMO INVERNO - TARDIA</t>
  </si>
  <si>
    <t>LOCAL:  RIBEIRAO - PE</t>
  </si>
  <si>
    <t>mar/2018</t>
  </si>
  <si>
    <t xml:space="preserve">  7 - Taxas (Associação, Sindicato e IBAMA)</t>
  </si>
  <si>
    <t xml:space="preserve">  8 - Outros (EPI)</t>
  </si>
  <si>
    <t xml:space="preserve">  2 - Depreciação de implementos e equipamentos</t>
  </si>
  <si>
    <t xml:space="preserve">  5 - Depreciação do cultivo</t>
  </si>
  <si>
    <t xml:space="preserve">   3 - Remuneração esperada sobre cultivo</t>
  </si>
  <si>
    <t>Elaboração: CONAB/DIGEM/SUINF/GECUP</t>
  </si>
  <si>
    <t>PRODUTO - CANA-DE-AÇÚCAR (Saccharum ssp.)- Ciclo produtivo tardia (18 meses)</t>
  </si>
  <si>
    <t>ETAPA: PRODUÇÃO-CONSOLIDADO - (CANA PLANTA E CANA SOCA)</t>
  </si>
  <si>
    <t>LOCAL: PENÁPOLIS - SP</t>
  </si>
  <si>
    <t>Produtividade Média Ponderada:</t>
  </si>
  <si>
    <t>CARNE DE CAPRINOS</t>
  </si>
  <si>
    <t>MUNICÍPIO: CRATEÚS</t>
  </si>
  <si>
    <t>UF: CE</t>
  </si>
  <si>
    <t>A preços de:</t>
  </si>
  <si>
    <t>Kg/ano</t>
  </si>
  <si>
    <t>Atividade</t>
  </si>
  <si>
    <t>Carne</t>
  </si>
  <si>
    <t>Participação</t>
  </si>
  <si>
    <t xml:space="preserve">Atividade </t>
  </si>
  <si>
    <t>R$/ano</t>
  </si>
  <si>
    <t>R$/Kg</t>
  </si>
  <si>
    <t>C.Variável (%)</t>
  </si>
  <si>
    <t>I - DESPESAS DE CUSTEIO DA ATIVIDADE (A)</t>
  </si>
  <si>
    <t>Mão-de-obra contratada para manejo do rebanho</t>
  </si>
  <si>
    <t>Serviços especializados</t>
  </si>
  <si>
    <t>Manutenção de pastagens</t>
  </si>
  <si>
    <t>Manutenção de capineira</t>
  </si>
  <si>
    <t>Manutenção de canavial</t>
  </si>
  <si>
    <t>Milho Grão</t>
  </si>
  <si>
    <t>Concentrados</t>
  </si>
  <si>
    <t>Leite para crias</t>
  </si>
  <si>
    <t>Sal mineral</t>
  </si>
  <si>
    <t>Medicamentos</t>
  </si>
  <si>
    <t>Hormônios</t>
  </si>
  <si>
    <t>Material para corte</t>
  </si>
  <si>
    <t>Frete</t>
  </si>
  <si>
    <t>Energia e combustível</t>
  </si>
  <si>
    <t>Inseminação artificial</t>
  </si>
  <si>
    <t>Impostos e taxas</t>
  </si>
  <si>
    <t>Reparos de benfeitorias</t>
  </si>
  <si>
    <t>Reparos de máquinas</t>
  </si>
  <si>
    <t>Outros gastos de custeio</t>
  </si>
  <si>
    <t>Despesas administrativas (5% do custeio)</t>
  </si>
  <si>
    <t>Total das Despesas de custeio (A)</t>
  </si>
  <si>
    <t>II - DESPESAS FINANCEIRAS (B)</t>
  </si>
  <si>
    <t>Total das Despesas Financeiras  (B)</t>
  </si>
  <si>
    <t>CUSTO VARIÁVEL  (A+B =C)</t>
  </si>
  <si>
    <t xml:space="preserve">III - DEPRECIAÇÕES                  </t>
  </si>
  <si>
    <t xml:space="preserve">  2 - Depreciação de máquinas e implementos</t>
  </si>
  <si>
    <t xml:space="preserve">  3 - Depreciação de animais de serviço</t>
  </si>
  <si>
    <t xml:space="preserve">  4 - Depreciação de forrageiras não anuais</t>
  </si>
  <si>
    <t>Total de Depreciações (D)</t>
  </si>
  <si>
    <t xml:space="preserve">IV - OUTROS CUSTOS FIXOS           </t>
  </si>
  <si>
    <t xml:space="preserve">  1 - Manutenção  benfeitorias</t>
  </si>
  <si>
    <t xml:space="preserve">  2 - Manutenção periódica de máquinas/implementos</t>
  </si>
  <si>
    <t xml:space="preserve">  3 - Capatazia (mão-de-obra fixa)</t>
  </si>
  <si>
    <t xml:space="preserve">  4 - Encargos sociais</t>
  </si>
  <si>
    <t xml:space="preserve">  5 - Seguro do capital fixo</t>
  </si>
  <si>
    <t>Total de Outros Custos Fixos (E)</t>
  </si>
  <si>
    <t>Custo Fixo  (D+E = F)</t>
  </si>
  <si>
    <t xml:space="preserve">CUSTO OPERACIONAL  (C+F = G) </t>
  </si>
  <si>
    <t>V - RENDA DE FATORES</t>
  </si>
  <si>
    <t>Total de Renda de Fatores (H)</t>
  </si>
  <si>
    <t>CUSTO TOTAL  (G+H = I)</t>
  </si>
  <si>
    <t>MUNICÍPIO: PIRACURUCA</t>
  </si>
  <si>
    <t>UF: PI</t>
  </si>
  <si>
    <t>Despesas administrativas (3% do custeio)</t>
  </si>
  <si>
    <t>CARNE DE CAPRINOS E OVINOS</t>
  </si>
  <si>
    <t>MUNINCÍPIO: DORMENTES</t>
  </si>
  <si>
    <t>UF: PE</t>
  </si>
  <si>
    <t>Silagem</t>
  </si>
  <si>
    <t>Leite para cabritos</t>
  </si>
  <si>
    <t>Material  para corte</t>
  </si>
  <si>
    <t>Transporte da carne</t>
  </si>
  <si>
    <t>UF: RN</t>
  </si>
  <si>
    <t>MUNICÍPIO: APODI/UMARIZAL/UPANEMA</t>
  </si>
  <si>
    <t>Mão-de-obra familiar para manejo do rebanho</t>
  </si>
  <si>
    <t>Material de ordenha</t>
  </si>
  <si>
    <t>CASTANHA DE CAJU IN-NATURA - CAJUEIRO COMUM</t>
  </si>
  <si>
    <t>SAFRA DE VERÃO - 2018/2019</t>
  </si>
  <si>
    <t>LOCAL:  Pacajus (CE)</t>
  </si>
  <si>
    <t xml:space="preserve">PRODUTO CASTANHA DE CAJU IN NATURA </t>
  </si>
  <si>
    <t>LOCAL: FRANCISCO SANTOS - PI</t>
  </si>
  <si>
    <t>CASTANHA DE CAJÚ IN-NATURA-FORMAÇÃO 4º ANO-Produção-ANÃO PRECOCE</t>
  </si>
  <si>
    <t>LOCAL: SERRA DO MEL-RN</t>
  </si>
  <si>
    <t xml:space="preserve">  2 - Aluguel de máquinas/serviços</t>
  </si>
  <si>
    <t xml:space="preserve">  3 - Mão-de-obra temporária</t>
  </si>
  <si>
    <t xml:space="preserve">  4 - Mão-de-obra fixa</t>
  </si>
  <si>
    <t xml:space="preserve">  5 - Sementes       </t>
  </si>
  <si>
    <t xml:space="preserve">  6 - Fertilizantes</t>
  </si>
  <si>
    <t xml:space="preserve">  7 - Agrotóxicos     </t>
  </si>
  <si>
    <t xml:space="preserve">  8 - Despesas administrativas</t>
  </si>
  <si>
    <t xml:space="preserve">  5 - Exaustão do pomar</t>
  </si>
  <si>
    <t xml:space="preserve">   2 - Remuneração esperada sobre o cultivo</t>
  </si>
  <si>
    <t>PRODUTO - CEBOLA (BULBO)</t>
  </si>
  <si>
    <t>SÃO JOSÉ DO NORTE (RS)</t>
  </si>
  <si>
    <t>MUNICÍPIOS : RIO GRANDE, TAVARES E MOSTARDAS.</t>
  </si>
  <si>
    <t xml:space="preserve">  4 - Irrigação</t>
  </si>
  <si>
    <t>PRODUTO CEBOLA</t>
  </si>
  <si>
    <t>LOCAL:   Alfredo Wagner - SC</t>
  </si>
  <si>
    <t xml:space="preserve">  2 - Irrigação</t>
  </si>
  <si>
    <t xml:space="preserve">  4 - Administrador Rural</t>
  </si>
  <si>
    <t>CUSTO DE PRODUÇÃO ESTIMADO-AGRICULTURA FAMILIAR</t>
  </si>
  <si>
    <t>ERVA-MATE - Sistema Misto (Extração e Cultivo)</t>
  </si>
  <si>
    <t>ETAPA:  PRODUÇÃO PLENA (13º ANO)</t>
  </si>
  <si>
    <t>LOCAL: GUARAPUAVA (PR)</t>
  </si>
  <si>
    <t>R$/15 kg</t>
  </si>
  <si>
    <t>PRODUTO FEIJÃO MACAÇAR</t>
  </si>
  <si>
    <t>LOCAL:  GUANAMBI/BA</t>
  </si>
  <si>
    <t xml:space="preserve"> 11 - Outros itens (beneficiamento, embalagem)</t>
  </si>
  <si>
    <t>FEIJÃO MACAÇAR - SISTEMA CONVENCIONAL</t>
  </si>
  <si>
    <t>'SAFRA DE VERÃO - 2018/2019</t>
  </si>
  <si>
    <t xml:space="preserve">LOCAL: Brejo Santo (CE) </t>
  </si>
  <si>
    <t xml:space="preserve"> 11 - Outros itens (debulha + transporte e sacaria)</t>
  </si>
  <si>
    <t>AGRICULTURA FAMILIAR 
FEIJÃO CAUPI -  PLANTIO MECANIZADO - 90% (1ª SAFRA)</t>
  </si>
  <si>
    <t>SAFRA DE  2018/2019</t>
  </si>
  <si>
    <t>LOCAL: Tracuateua - PA</t>
  </si>
  <si>
    <t xml:space="preserve">  8 - Outros </t>
  </si>
  <si>
    <t>PRODUTO FEIJÃO CAUPI - CONVENCIONAL - 1ª SAFRA</t>
  </si>
  <si>
    <t>PRODUTO FEIJÃO CAUPI - PLANTIO CONVENCIONAL (1ª SAFRA)</t>
  </si>
  <si>
    <t>LOCAL: PIRIPIRI PI</t>
  </si>
  <si>
    <t>LOCAL: SÃO MIGUEL DO TAPUIO PI</t>
  </si>
  <si>
    <t>FEIJÃO CAUPI - CONVENCIONAL</t>
  </si>
  <si>
    <t>SAFRA DE VERÃO - 2018</t>
  </si>
  <si>
    <t>LOCAL:  BOA VISTA (RR)</t>
  </si>
  <si>
    <t>PRODUTO: FEIJÃO CORES (CARIOCA)</t>
  </si>
  <si>
    <t>LOCAL:  RIBEIRA DO POMBAL (BA)</t>
  </si>
  <si>
    <t>AGRICULTURA EMPRESARIAL - FEIJÃO - PLANTIO CONVENCIONAL -  - BAIXA TECNOLOGIA</t>
  </si>
  <si>
    <t>1ª SAFRA - 2018/19 - Irecê - BA</t>
  </si>
  <si>
    <t>900,00 kg</t>
  </si>
  <si>
    <t>FEIJÃO CORES - 1ª SAFRA (PD)</t>
  </si>
  <si>
    <t>LOCAL:  Pitanga, Boa Ventura, Santa Maria do Oeste - PR</t>
  </si>
  <si>
    <t>FEIJÃO CARIOCA (95%) - PLANTIO DIRETO</t>
  </si>
  <si>
    <t>LOCAL:  Campos Novos - SC</t>
  </si>
  <si>
    <t xml:space="preserve">  1 - Aluguel de máquinas/serviços</t>
  </si>
  <si>
    <t xml:space="preserve">  2 - Mão de obra temporária</t>
  </si>
  <si>
    <t xml:space="preserve">  3 - Administrador Rural</t>
  </si>
  <si>
    <t xml:space="preserve">  4 - Sementes       </t>
  </si>
  <si>
    <t xml:space="preserve">  5 - Fertilizantes</t>
  </si>
  <si>
    <t xml:space="preserve">  6 - Agrotóxicos     </t>
  </si>
  <si>
    <t xml:space="preserve">  7 - Outros itens</t>
  </si>
  <si>
    <t>PRODUTO FEIJÃO</t>
  </si>
  <si>
    <t>LOCAL:  POÇO VERDE - SE</t>
  </si>
  <si>
    <t>FEIJÃO PRETO - 1ª SAFRA (PD)</t>
  </si>
  <si>
    <t>LOCAL:  Prudentópolis (norte do município)</t>
  </si>
  <si>
    <t>FEIJÃO PRETO - PLANTIO DIRETO</t>
  </si>
  <si>
    <t>LOCAL:  Canoinhas - SC</t>
  </si>
  <si>
    <t>PRODUTO: INHAME RAIZ</t>
  </si>
  <si>
    <t>LOCAL:  CRUZ DAS ALMAS/SÃO FELIPE - BA</t>
  </si>
  <si>
    <t xml:space="preserve"> 11 - Outros itens (varas para tutoramento)</t>
  </si>
  <si>
    <t>INHAME - AGRICULTURA FAMILIAR</t>
  </si>
  <si>
    <t xml:space="preserve">LOCAL: DOMINGOS MARTINS - ES  </t>
  </si>
  <si>
    <t>PRODUTO INHAME</t>
  </si>
  <si>
    <t>LOCAL:  Inhapim - MG</t>
  </si>
  <si>
    <t xml:space="preserve"> 11 - Outros itens (Beneficiamento e Irrigação)</t>
  </si>
  <si>
    <t>PRODUTO: CITRUS</t>
  </si>
  <si>
    <t>LOCAL: RIO REAL (BA)</t>
  </si>
  <si>
    <t>R$/Cx 40,8 kg</t>
  </si>
  <si>
    <t>AGRICULTURA FAMILIAR - LARANJA - PLANTIO CONVENCIONAL -  - ALTA TECNOLOGIA</t>
  </si>
  <si>
    <t>SAFRA DE VERÃO - 2018/19 - Potirendaba - SP</t>
  </si>
  <si>
    <t>29131,20 kg</t>
  </si>
  <si>
    <t>CUSTO / 40,8 kg</t>
  </si>
  <si>
    <t>SAFRA DE VERÃO - 2018/19 - Santa Salete - SP</t>
  </si>
  <si>
    <t>38842,00 kg</t>
  </si>
  <si>
    <t>LARANJA VALENCIA</t>
  </si>
  <si>
    <t>ETAPA: PRODUÇÃO 6º ANO</t>
  </si>
  <si>
    <t>LOCAL: LIBERATO SALZANO - RS</t>
  </si>
  <si>
    <t xml:space="preserve"> R$/40,8 kg</t>
  </si>
  <si>
    <t>MAÇÃ - AGRICULTURA FAMILIAR</t>
  </si>
  <si>
    <t>LOCAL: ANTÔNIO PRADO-RS</t>
  </si>
  <si>
    <t>R$/18 kg</t>
  </si>
  <si>
    <t>AGRICULTURA FAMILIAR - MAÇÃ - PLANTIO CONVENCIONAL -  - ALTA TECNOLOGIA</t>
  </si>
  <si>
    <t>SAFRA ANUAL - 2018/19 - São Joaquim - SC</t>
  </si>
  <si>
    <t>42500,00 kg</t>
  </si>
  <si>
    <t>AGRICULTURA FAMILIAR - MAMONA EM BAGA - PLANTIO CONVENCIONAL -  - MÉDIA TECNOLOGIA</t>
  </si>
  <si>
    <t>1200,00 kg</t>
  </si>
  <si>
    <t>RAIZ DE MANDIOCA - SEMI-MECANIZADO - 1 CICLO</t>
  </si>
  <si>
    <t>R$/1000 1</t>
  </si>
  <si>
    <t>PRODUTO MANDIOCA 2º CICLO</t>
  </si>
  <si>
    <t>MANDIOCA RAIZ - AGRICULTURA FAMILIAR- ciclo 2 anos</t>
  </si>
  <si>
    <t>REGIAO: PINHEIROS - ES</t>
  </si>
  <si>
    <t>(R$/ha)</t>
  </si>
  <si>
    <t xml:space="preserve">  2 - Operação com máquinas</t>
  </si>
  <si>
    <t xml:space="preserve">  5 - Mão-de-obra fixa</t>
  </si>
  <si>
    <t xml:space="preserve">  9 - Outros    </t>
  </si>
  <si>
    <t xml:space="preserve"> 10 - Despesas administrativas</t>
  </si>
  <si>
    <t xml:space="preserve">  1 - Assistência técnica</t>
  </si>
  <si>
    <t xml:space="preserve">  2 - Transporte externo</t>
  </si>
  <si>
    <t xml:space="preserve">  3 - Armazenagem</t>
  </si>
  <si>
    <t xml:space="preserve">  4 - Seguro da produção</t>
  </si>
  <si>
    <t>LOCAL:  SANTA LUZIA MA</t>
  </si>
  <si>
    <t>RAIZ DE MANDIOCA - 1º CICLO</t>
  </si>
  <si>
    <t>LOCAL:  Rio Pardo de Minas - MG</t>
  </si>
  <si>
    <t>AGRICULTURA FAMILIAR - RAIZ DE MANDIOCA - PLANTIO CONVENCIONAL - 2° CICLO -  - MÉDIA TECNOLOGIA</t>
  </si>
  <si>
    <t>1ª SAFRA - 2018/19 - Ivinhema - MS</t>
  </si>
  <si>
    <t>30,00 t</t>
  </si>
  <si>
    <t>CUSTO / t</t>
  </si>
  <si>
    <t>Unidade de Produto:</t>
  </si>
  <si>
    <t>kg</t>
  </si>
  <si>
    <t>MANDIOCA - 1º CICLO-PLANTIO CONVENCIONAL-ROÇA DE TOCO 90%</t>
  </si>
  <si>
    <t>LOCAL:  ACARÁ-PA</t>
  </si>
  <si>
    <t xml:space="preserve">Produtividade media: </t>
  </si>
  <si>
    <t>MAR-2018</t>
  </si>
  <si>
    <t>(R$/t)</t>
  </si>
  <si>
    <t xml:space="preserve">  2 - Aluguel de máquinas</t>
  </si>
  <si>
    <t xml:space="preserve">  6 - Fertilizantes  </t>
  </si>
  <si>
    <t xml:space="preserve">  7 - Defensivos     </t>
  </si>
  <si>
    <t xml:space="preserve">  8 - Gestão da Propriedade Familiar     </t>
  </si>
  <si>
    <t xml:space="preserve">  1 - CESSR</t>
  </si>
  <si>
    <t xml:space="preserve">  2 - Assistência Técnica</t>
  </si>
  <si>
    <t xml:space="preserve">  4 - Recepção, Limpeza, Secagem, Armazenagem 30-d</t>
  </si>
  <si>
    <t xml:space="preserve">  5 - Classificação</t>
  </si>
  <si>
    <t xml:space="preserve">  1 - Manutenção periódica de máquinas</t>
  </si>
  <si>
    <t>ELABORAÇÃO: CONAB/DIPAI/SUINF/GECUP</t>
  </si>
  <si>
    <t>MANDIOCA 1 CICLO</t>
  </si>
  <si>
    <t>LOCAL:  Jaguaruna - SC</t>
  </si>
  <si>
    <t xml:space="preserve">  8 - Material propagativo (manivas)       </t>
  </si>
  <si>
    <t>AGRICULTURA EMPRESARIAL - RAIZ DE MANDIOCA - PLANTIO CONVENCIONAL - 2° CICLO -  - ALTA TECNOLOGIA</t>
  </si>
  <si>
    <t>1ª SAFRA - 2018/19 - Marechal Cândido Rondon - PR</t>
  </si>
  <si>
    <t>40,00 t</t>
  </si>
  <si>
    <t>AGRICULTURA EMPRESARIAL - RAIZ DE MANDIOCA - PLANTIO CONVENCIONAL - 1º CICLO -  - ALTA TECNOLOGIA</t>
  </si>
  <si>
    <t>22,00 t</t>
  </si>
  <si>
    <t>1ª SAFRA - 2018/19 - Paranavaí - PR</t>
  </si>
  <si>
    <t>18,18 t</t>
  </si>
  <si>
    <t>33,06 t</t>
  </si>
  <si>
    <t>PRODUTO: MANGA</t>
  </si>
  <si>
    <t>LOCAL:  JUAZEIRO - BA</t>
  </si>
  <si>
    <t xml:space="preserve"> 13 - Outros itens (caulim, escoras, cx papelão, transp.interno, etc)</t>
  </si>
  <si>
    <t>PRODUTO MARACUJÁ (SEQUEIRO)</t>
  </si>
  <si>
    <t>LOCAL: CORURIPE AL</t>
  </si>
  <si>
    <t>PRODUTO MARACUJÁ</t>
  </si>
  <si>
    <t>LOCAL:  Livramento de Nossa Senhora - BA</t>
  </si>
  <si>
    <t>MARACUJÁ AZEDO (AMARELO)</t>
  </si>
  <si>
    <t>LOCAL:  TIANGUA-CE</t>
  </si>
  <si>
    <t>Produtividade:</t>
  </si>
  <si>
    <t xml:space="preserve">  4 - Mudas</t>
  </si>
  <si>
    <t xml:space="preserve">  7 - Energia     </t>
  </si>
  <si>
    <t xml:space="preserve">  8 - Despesas Administrativas     </t>
  </si>
  <si>
    <t xml:space="preserve">  1 - Arrendamento</t>
  </si>
  <si>
    <t xml:space="preserve">  2 - CESSR / FUNRURAL</t>
  </si>
  <si>
    <t xml:space="preserve">  3 - Seguro da produção</t>
  </si>
  <si>
    <t xml:space="preserve">  4 - Assistência técnica</t>
  </si>
  <si>
    <t xml:space="preserve"> 13 - Materiais e Embalagens</t>
  </si>
  <si>
    <t>PRODUTO: MEL (APICULTURA)</t>
  </si>
  <si>
    <t>LOCAL:  TABULEIRO DO NORTE - CE</t>
  </si>
  <si>
    <t>kg/safra ano</t>
  </si>
  <si>
    <t xml:space="preserve">  1 - Equipamentos e insumos para formação das colmeias </t>
  </si>
  <si>
    <t xml:space="preserve">  2 - Indumentárias para a coleta do mel</t>
  </si>
  <si>
    <t xml:space="preserve">  3 - Instrumentos para a coleta do mel</t>
  </si>
  <si>
    <t xml:space="preserve">  4 - Operação com transportes das colmeias e coletas de mel</t>
  </si>
  <si>
    <t xml:space="preserve">  5 - Mão-de-obra temporária</t>
  </si>
  <si>
    <t xml:space="preserve">  6 - Administrador Rural</t>
  </si>
  <si>
    <t xml:space="preserve">  7 - Beneficiamento do mel       </t>
  </si>
  <si>
    <t xml:space="preserve">  8 - Fertilizantes</t>
  </si>
  <si>
    <t xml:space="preserve">  9 - Agrotóxicos     </t>
  </si>
  <si>
    <t xml:space="preserve"> 10 - Outros itens</t>
  </si>
  <si>
    <t>LOCAL:  SERRA DO MEL - RN</t>
  </si>
  <si>
    <t>I - DESPESAS DE CUSTEIO DA APICULTURA</t>
  </si>
  <si>
    <t>TOTAL DAS DESPESAS DE CUSTEIO DA APICULTURA (A)</t>
  </si>
  <si>
    <t>MILHO EM GRÃOS - PLANTIO CONVENCIONAL</t>
  </si>
  <si>
    <t>LOCAL:  Brejo Santo (CE)</t>
  </si>
  <si>
    <t xml:space="preserve"> 11 - Outros itens (debulha, sacaria)</t>
  </si>
  <si>
    <t>PRODUTO MILHO</t>
  </si>
  <si>
    <t>LOCAL:  GONÇALVES DIAS MA</t>
  </si>
  <si>
    <t>MILHO EM GRÃOS - BT (OGM) - PD</t>
  </si>
  <si>
    <t>SAFRA DE VERÃO - 2018/2019 - 1ª SAFRA</t>
  </si>
  <si>
    <t>LOCAL:  PASSOS (MG)</t>
  </si>
  <si>
    <t>PRODUTO MILHO 2ª SAFRA - PLANTIO DIRETO</t>
  </si>
  <si>
    <t>SAFRA DE SECA - 2018/2018</t>
  </si>
  <si>
    <t>PRODUTO MILHO - CONVENCIONAL - 1ª SAFRA</t>
  </si>
  <si>
    <t>PRODUTO MILHO - PLANTIO CONVENCIONAL (1ª SAFRA)</t>
  </si>
  <si>
    <t>MILHO - 1ª SAFRA (PD)</t>
  </si>
  <si>
    <t>PRODUTO: MILHO EM GRÃOS CONVENCIONAL</t>
  </si>
  <si>
    <t>LOCAL:  ARIQUEMES - RO (Vale do Jamari)</t>
  </si>
  <si>
    <t>CULTIVO MANUAL (95%)</t>
  </si>
  <si>
    <t>LOCAL:  ROLIM DE MOURA (RO)-ZONA DA MATA</t>
  </si>
  <si>
    <t>PRODUTO MILHO - PLANTIO DIRETO</t>
  </si>
  <si>
    <t>LOCAL:  CANGUÇU - RS</t>
  </si>
  <si>
    <t>MILHO - PLANTIO DIRETO</t>
  </si>
  <si>
    <t>LOCAL:   Concórdia - SC</t>
  </si>
  <si>
    <t xml:space="preserve">  2 - Administrador Rural</t>
  </si>
  <si>
    <t xml:space="preserve">  3 - Sementes       </t>
  </si>
  <si>
    <t>MILHO - PLANTIO DIRETO 90%</t>
  </si>
  <si>
    <t>LOCAL:  Mafra-SC</t>
  </si>
  <si>
    <t>SAFRA DE VERÃO - 2017/2018</t>
  </si>
  <si>
    <t>LOCAL:  CARIRA SE</t>
  </si>
  <si>
    <t>AGRICULTURA FAMILIAR - PÊSSEGO - PLANTIO CONVENCIONAL -  - ALTA TECNOLOGIA</t>
  </si>
  <si>
    <t>SAFRA ANUAL - 2018/19 - Pelotas - RS</t>
  </si>
  <si>
    <t>11000,00 kg</t>
  </si>
  <si>
    <t>PIMENTA-DO-REINO</t>
  </si>
  <si>
    <t>ETAPA: IMPLANTAÇÃO</t>
  </si>
  <si>
    <t>LOCAL: Igarapé-Açu PA</t>
  </si>
  <si>
    <t>PRODUTO: PIMENTÃO</t>
  </si>
  <si>
    <t>LOCAL:  SANTA MARIA DO JETIBÁ - VENDA NOVA DO IMIGRENTE - ES</t>
  </si>
  <si>
    <t>R$/11 kg</t>
  </si>
  <si>
    <t>PRODUTO PIMENTÃO</t>
  </si>
  <si>
    <t xml:space="preserve">LOCAL:  Guidoval - MG </t>
  </si>
  <si>
    <t>PIMENTÃO VERMELHO E AMARELO (ESTUFA)</t>
  </si>
  <si>
    <t>LOCAL:  SANTA CRUZ DO RIO PARDO-SP</t>
  </si>
  <si>
    <t>PRODUTO QUIABO SANTA CRUZ</t>
  </si>
  <si>
    <t>LOCAL:  Guiricema - MG</t>
  </si>
  <si>
    <t xml:space="preserve"> 11 - Outros itens (Irrigação)</t>
  </si>
  <si>
    <t>LOCAL: ITAOCARA RJ</t>
  </si>
  <si>
    <t>SOJA TRANSGÊNICA - Plantio Direto</t>
  </si>
  <si>
    <t>AGRICULTURA FAMILIAR</t>
  </si>
  <si>
    <t>LOCAL:  TOLEDO - PR</t>
  </si>
  <si>
    <t>SOJA CONVENCIONAL - Plantio Direto</t>
  </si>
  <si>
    <t>PRODUTO SOJA TRANSGÊNICA - PLANTIO DIRETO</t>
  </si>
  <si>
    <t>LOCAL: FRANCISCO BELTRÃO-PR</t>
  </si>
  <si>
    <t>Soja em Grãos (PD-OGM)</t>
  </si>
  <si>
    <t>LOCAL: IJUÍ - RS</t>
  </si>
  <si>
    <t>AGRICULTURA FAMILIAR - TANGERINA - PLANTIO CONVENCIONAL -  - ALTA TECNOLOGIA</t>
  </si>
  <si>
    <t>SAFRA ANUAL - 2018/19 - Montenegro - RS</t>
  </si>
  <si>
    <t>20000,00 kg</t>
  </si>
  <si>
    <t>CUSTO / 24 kg</t>
  </si>
  <si>
    <t>TOMATE LONGA VIDA - ENVARADO</t>
  </si>
  <si>
    <t>LOCAL:  DOMINGOS MARTINS - ES</t>
  </si>
  <si>
    <t>PRODUTO TOMATE DE MESA (formato caqui)</t>
  </si>
  <si>
    <t>PRODUTO TOMATE LONGA VIDA (IRRIGADO - mangueira)</t>
  </si>
  <si>
    <t>LOCAL: SÃO JOSÉ DE UBÁ RJ</t>
  </si>
  <si>
    <t>TOMATE ITALIANO</t>
  </si>
  <si>
    <t>LOCAL: Guapiara-SP</t>
  </si>
  <si>
    <t>PRODUTO: TRIGO PD</t>
  </si>
  <si>
    <t>LOCAL: CAPANEMA - PR</t>
  </si>
  <si>
    <t>TRIGO EM GRÃOS - PD - CONVENCIONAL</t>
  </si>
  <si>
    <t>LOCAL:  AJURICABA (RS)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</si>
</sst>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64" formatCode="mmm\-yy"/>
    <numFmt numFmtId="165" formatCode="_(* #,##0.00_);_(* \(#,##0.00\);_(* &quot;-&quot;??_);_(@_)"/>
    <numFmt numFmtId="166" formatCode="0.0%"/>
    <numFmt numFmtId="167" formatCode="dd\-mmm\-yyyy"/>
    <numFmt numFmtId="168" formatCode="#0.00"/>
    <numFmt numFmtId="169" formatCode="#,##0.00_ ;\-#,##0.00\ "/>
    <numFmt numFmtId="170" formatCode="yyyy"/>
    <numFmt numFmtId="171" formatCode="[$-416]mmm\-yy;@"/>
    <numFmt numFmtId="172" formatCode="dd\-mmm\-yy"/>
    <numFmt numFmtId="173" formatCode="0.00000"/>
    <numFmt numFmtId="174" formatCode="General_)"/>
  </numFmts>
  <fonts count="22">
    <font>
      <sz val="10"/>
      <name val="Courier"/>
    </font>
    <font>
      <sz val="10"/>
      <name val="Courier"/>
    </font>
    <font>
      <b/>
      <sz val="10"/>
      <name val="Arial"/>
      <family val="2"/>
    </font>
    <font>
      <sz val="10"/>
      <name val="Arial"/>
      <family val="2"/>
    </font>
    <font>
      <b/>
      <i/>
      <sz val="9"/>
      <name val="Arial"/>
      <family val="2"/>
    </font>
    <font>
      <sz val="5"/>
      <color indexed="22"/>
      <name val="Arial"/>
      <family val="2"/>
    </font>
    <font>
      <sz val="10"/>
      <name val="Arial"/>
    </font>
    <font>
      <sz val="9"/>
      <color indexed="8"/>
      <name val="sansserif"/>
    </font>
    <font>
      <b/>
      <sz val="11"/>
      <color indexed="8"/>
      <name val="sansserif"/>
    </font>
    <font>
      <b/>
      <sz val="8"/>
      <color indexed="8"/>
      <name val="sansserif"/>
    </font>
    <font>
      <b/>
      <sz val="9"/>
      <color indexed="8"/>
      <name val="sansserif"/>
    </font>
    <font>
      <b/>
      <sz val="6"/>
      <color indexed="8"/>
      <name val="sansserif"/>
    </font>
    <font>
      <sz val="5"/>
      <color indexed="8"/>
      <name val="sansserif"/>
    </font>
    <font>
      <sz val="7"/>
      <color indexed="8"/>
      <name val="sansserif"/>
    </font>
    <font>
      <b/>
      <i/>
      <sz val="7"/>
      <color indexed="8"/>
      <name val="sansserif"/>
    </font>
    <font>
      <b/>
      <sz val="10"/>
      <color indexed="10"/>
      <name val="Arial"/>
      <family val="2"/>
    </font>
    <font>
      <b/>
      <sz val="12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i/>
      <sz val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10">
    <xf numFmtId="39" fontId="0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" fillId="0" borderId="0"/>
    <xf numFmtId="0" fontId="3" fillId="0" borderId="0"/>
    <xf numFmtId="39" fontId="1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39" fontId="1" fillId="0" borderId="0"/>
    <xf numFmtId="0" fontId="3" fillId="0" borderId="0"/>
  </cellStyleXfs>
  <cellXfs count="288">
    <xf numFmtId="39" fontId="0" fillId="0" borderId="0" xfId="0"/>
    <xf numFmtId="39" fontId="2" fillId="0" borderId="0" xfId="0" applyFont="1" applyAlignment="1" applyProtection="1">
      <alignment horizontal="centerContinuous" vertical="center"/>
    </xf>
    <xf numFmtId="39" fontId="2" fillId="0" borderId="0" xfId="0" applyFont="1" applyAlignment="1">
      <alignment horizontal="centerContinuous" vertical="center"/>
    </xf>
    <xf numFmtId="39" fontId="3" fillId="0" borderId="0" xfId="0" applyFont="1" applyAlignment="1">
      <alignment vertical="center"/>
    </xf>
    <xf numFmtId="39" fontId="3" fillId="0" borderId="0" xfId="0" applyFont="1" applyAlignment="1">
      <alignment horizontal="right" vertical="center"/>
    </xf>
    <xf numFmtId="37" fontId="2" fillId="0" borderId="0" xfId="0" applyNumberFormat="1" applyFont="1" applyAlignment="1" applyProtection="1">
      <alignment vertical="center"/>
    </xf>
    <xf numFmtId="39" fontId="3" fillId="0" borderId="0" xfId="0" applyFont="1" applyAlignment="1" applyProtection="1">
      <alignment horizontal="left" vertical="center"/>
    </xf>
    <xf numFmtId="39" fontId="3" fillId="0" borderId="1" xfId="0" applyFont="1" applyBorder="1" applyAlignment="1">
      <alignment vertical="center"/>
    </xf>
    <xf numFmtId="39" fontId="2" fillId="0" borderId="1" xfId="0" applyFont="1" applyBorder="1" applyAlignment="1" applyProtection="1">
      <alignment horizontal="right" vertical="center"/>
    </xf>
    <xf numFmtId="164" fontId="2" fillId="0" borderId="1" xfId="0" applyNumberFormat="1" applyFont="1" applyBorder="1" applyAlignment="1">
      <alignment horizontal="center" vertical="center"/>
    </xf>
    <xf numFmtId="39" fontId="2" fillId="0" borderId="1" xfId="0" applyNumberFormat="1" applyFont="1" applyBorder="1" applyAlignment="1" applyProtection="1">
      <alignment horizontal="center" vertical="center"/>
    </xf>
    <xf numFmtId="39" fontId="2" fillId="0" borderId="0" xfId="0" applyFont="1" applyAlignment="1" applyProtection="1">
      <alignment horizontal="left" vertical="center"/>
    </xf>
    <xf numFmtId="39" fontId="2" fillId="0" borderId="0" xfId="0" applyNumberFormat="1" applyFont="1" applyAlignment="1" applyProtection="1">
      <alignment horizontal="center" vertical="center"/>
    </xf>
    <xf numFmtId="39" fontId="3" fillId="0" borderId="2" xfId="0" applyFont="1" applyBorder="1" applyAlignment="1">
      <alignment vertical="center"/>
    </xf>
    <xf numFmtId="39" fontId="2" fillId="0" borderId="2" xfId="0" applyFont="1" applyBorder="1" applyAlignment="1" applyProtection="1">
      <alignment horizontal="center" vertical="center"/>
    </xf>
    <xf numFmtId="39" fontId="2" fillId="0" borderId="2" xfId="0" applyNumberFormat="1" applyFont="1" applyBorder="1" applyAlignment="1" applyProtection="1">
      <alignment horizontal="center" vertical="center"/>
    </xf>
    <xf numFmtId="39" fontId="3" fillId="0" borderId="0" xfId="0" applyFont="1" applyAlignment="1" applyProtection="1">
      <alignment vertical="center"/>
    </xf>
    <xf numFmtId="10" fontId="3" fillId="0" borderId="0" xfId="0" applyNumberFormat="1" applyFont="1" applyAlignment="1">
      <alignment vertical="center"/>
    </xf>
    <xf numFmtId="39" fontId="3" fillId="0" borderId="0" xfId="0" quotePrefix="1" applyFont="1" applyAlignment="1" applyProtection="1">
      <alignment horizontal="left" vertical="center"/>
    </xf>
    <xf numFmtId="165" fontId="3" fillId="0" borderId="0" xfId="1" applyFont="1" applyAlignment="1" applyProtection="1">
      <alignment vertical="center"/>
    </xf>
    <xf numFmtId="10" fontId="3" fillId="0" borderId="0" xfId="1" applyNumberFormat="1" applyFont="1" applyAlignment="1" applyProtection="1">
      <alignment vertical="center"/>
    </xf>
    <xf numFmtId="165" fontId="3" fillId="0" borderId="0" xfId="1" applyFont="1" applyAlignment="1">
      <alignment vertical="center"/>
    </xf>
    <xf numFmtId="39" fontId="2" fillId="0" borderId="3" xfId="0" applyFont="1" applyBorder="1" applyAlignment="1" applyProtection="1">
      <alignment horizontal="left" vertical="center"/>
    </xf>
    <xf numFmtId="165" fontId="2" fillId="0" borderId="3" xfId="1" applyFont="1" applyBorder="1" applyAlignment="1" applyProtection="1">
      <alignment vertical="center"/>
    </xf>
    <xf numFmtId="10" fontId="2" fillId="0" borderId="3" xfId="1" applyNumberFormat="1" applyFont="1" applyBorder="1" applyAlignment="1" applyProtection="1">
      <alignment vertical="center"/>
    </xf>
    <xf numFmtId="39" fontId="2" fillId="0" borderId="0" xfId="0" quotePrefix="1" applyFont="1" applyAlignment="1" applyProtection="1">
      <alignment horizontal="left" vertical="center"/>
    </xf>
    <xf numFmtId="10" fontId="3" fillId="0" borderId="0" xfId="1" applyNumberFormat="1" applyFont="1" applyAlignment="1">
      <alignment vertical="center"/>
    </xf>
    <xf numFmtId="39" fontId="3" fillId="0" borderId="4" xfId="0" applyFont="1" applyBorder="1" applyAlignment="1" applyProtection="1">
      <alignment horizontal="left" vertical="center"/>
    </xf>
    <xf numFmtId="165" fontId="3" fillId="0" borderId="4" xfId="1" applyFont="1" applyBorder="1" applyAlignment="1" applyProtection="1">
      <alignment vertical="center"/>
    </xf>
    <xf numFmtId="10" fontId="3" fillId="0" borderId="4" xfId="1" applyNumberFormat="1" applyFont="1" applyBorder="1" applyAlignment="1" applyProtection="1">
      <alignment vertical="center"/>
    </xf>
    <xf numFmtId="39" fontId="3" fillId="0" borderId="0" xfId="0" applyFont="1" applyBorder="1" applyAlignment="1">
      <alignment vertical="center"/>
    </xf>
    <xf numFmtId="39" fontId="2" fillId="0" borderId="0" xfId="0" applyFont="1" applyBorder="1" applyAlignment="1">
      <alignment vertical="center"/>
    </xf>
    <xf numFmtId="39" fontId="3" fillId="0" borderId="0" xfId="0" applyFont="1" applyBorder="1" applyAlignment="1" applyProtection="1">
      <alignment horizontal="left" vertical="center"/>
    </xf>
    <xf numFmtId="39" fontId="3" fillId="0" borderId="0" xfId="0" applyFont="1" applyBorder="1" applyAlignment="1" applyProtection="1">
      <alignment vertical="center"/>
    </xf>
    <xf numFmtId="10" fontId="3" fillId="0" borderId="0" xfId="2" applyNumberFormat="1" applyFont="1" applyBorder="1" applyAlignment="1" applyProtection="1">
      <alignment vertical="center"/>
    </xf>
    <xf numFmtId="39" fontId="3" fillId="0" borderId="3" xfId="0" applyFont="1" applyBorder="1" applyAlignment="1" applyProtection="1">
      <alignment horizontal="left" vertical="center"/>
    </xf>
    <xf numFmtId="165" fontId="3" fillId="0" borderId="3" xfId="1" applyFont="1" applyBorder="1" applyAlignment="1" applyProtection="1">
      <alignment vertical="center"/>
    </xf>
    <xf numFmtId="10" fontId="3" fillId="0" borderId="3" xfId="1" applyNumberFormat="1" applyFont="1" applyBorder="1" applyAlignment="1" applyProtection="1">
      <alignment vertical="center"/>
    </xf>
    <xf numFmtId="39" fontId="2" fillId="0" borderId="5" xfId="0" applyFont="1" applyBorder="1" applyAlignment="1" applyProtection="1">
      <alignment horizontal="left" vertical="center"/>
    </xf>
    <xf numFmtId="165" fontId="2" fillId="0" borderId="5" xfId="1" applyFont="1" applyBorder="1" applyAlignment="1" applyProtection="1">
      <alignment vertical="center"/>
    </xf>
    <xf numFmtId="10" fontId="2" fillId="0" borderId="5" xfId="1" applyNumberFormat="1" applyFont="1" applyBorder="1" applyAlignment="1" applyProtection="1">
      <alignment vertical="center"/>
    </xf>
    <xf numFmtId="39" fontId="2" fillId="0" borderId="0" xfId="0" applyFont="1" applyAlignment="1">
      <alignment vertical="center"/>
    </xf>
    <xf numFmtId="39" fontId="4" fillId="0" borderId="0" xfId="0" quotePrefix="1" applyFont="1" applyBorder="1" applyAlignment="1" applyProtection="1">
      <alignment horizontal="left" vertical="center"/>
    </xf>
    <xf numFmtId="39" fontId="5" fillId="0" borderId="0" xfId="0" applyFont="1" applyAlignment="1">
      <alignment vertical="center"/>
    </xf>
    <xf numFmtId="166" fontId="3" fillId="0" borderId="0" xfId="2" applyNumberFormat="1" applyFont="1" applyAlignment="1">
      <alignment vertical="center"/>
    </xf>
    <xf numFmtId="166" fontId="3" fillId="0" borderId="0" xfId="2" applyNumberFormat="1" applyFont="1" applyAlignment="1" applyProtection="1">
      <alignment vertical="center"/>
    </xf>
    <xf numFmtId="166" fontId="2" fillId="0" borderId="3" xfId="2" applyNumberFormat="1" applyFont="1" applyBorder="1" applyAlignment="1" applyProtection="1">
      <alignment vertical="center"/>
    </xf>
    <xf numFmtId="166" fontId="3" fillId="0" borderId="4" xfId="2" applyNumberFormat="1" applyFont="1" applyBorder="1" applyAlignment="1" applyProtection="1">
      <alignment vertical="center"/>
    </xf>
    <xf numFmtId="166" fontId="3" fillId="0" borderId="3" xfId="2" applyNumberFormat="1" applyFont="1" applyBorder="1" applyAlignment="1" applyProtection="1">
      <alignment vertical="center"/>
    </xf>
    <xf numFmtId="166" fontId="2" fillId="0" borderId="5" xfId="2" applyNumberFormat="1" applyFont="1" applyBorder="1" applyAlignment="1" applyProtection="1">
      <alignment vertical="center"/>
    </xf>
    <xf numFmtId="167" fontId="2" fillId="0" borderId="1" xfId="0" applyNumberFormat="1" applyFont="1" applyBorder="1" applyAlignment="1">
      <alignment horizontal="center" vertical="center"/>
    </xf>
    <xf numFmtId="10" fontId="3" fillId="0" borderId="0" xfId="2" applyNumberFormat="1" applyFont="1" applyAlignment="1" applyProtection="1">
      <alignment vertical="center"/>
    </xf>
    <xf numFmtId="10" fontId="2" fillId="0" borderId="3" xfId="2" applyNumberFormat="1" applyFont="1" applyBorder="1" applyAlignment="1" applyProtection="1">
      <alignment vertical="center"/>
    </xf>
    <xf numFmtId="10" fontId="3" fillId="0" borderId="4" xfId="2" applyNumberFormat="1" applyFont="1" applyBorder="1" applyAlignment="1" applyProtection="1">
      <alignment vertical="center"/>
    </xf>
    <xf numFmtId="10" fontId="3" fillId="0" borderId="3" xfId="2" applyNumberFormat="1" applyFont="1" applyBorder="1" applyAlignment="1" applyProtection="1">
      <alignment vertical="center"/>
    </xf>
    <xf numFmtId="10" fontId="2" fillId="0" borderId="5" xfId="2" applyNumberFormat="1" applyFont="1" applyBorder="1" applyAlignment="1" applyProtection="1">
      <alignment vertical="center"/>
    </xf>
    <xf numFmtId="0" fontId="7" fillId="2" borderId="0" xfId="3" applyFont="1" applyFill="1" applyBorder="1" applyAlignment="1">
      <alignment horizontal="left" vertical="top" wrapText="1"/>
    </xf>
    <xf numFmtId="0" fontId="6" fillId="0" borderId="0" xfId="3"/>
    <xf numFmtId="0" fontId="8" fillId="2" borderId="0" xfId="3" applyFont="1" applyFill="1" applyBorder="1" applyAlignment="1">
      <alignment horizontal="left" vertical="center" wrapText="1"/>
    </xf>
    <xf numFmtId="0" fontId="9" fillId="2" borderId="0" xfId="3" applyFont="1" applyFill="1" applyBorder="1" applyAlignment="1">
      <alignment horizontal="left" vertical="center" wrapText="1"/>
    </xf>
    <xf numFmtId="0" fontId="9" fillId="2" borderId="0" xfId="3" applyFont="1" applyFill="1" applyBorder="1" applyAlignment="1">
      <alignment horizontal="left" vertical="top" wrapText="1"/>
    </xf>
    <xf numFmtId="0" fontId="10" fillId="2" borderId="0" xfId="3" applyFont="1" applyFill="1" applyBorder="1" applyAlignment="1">
      <alignment horizontal="left" vertical="center" wrapText="1"/>
    </xf>
    <xf numFmtId="0" fontId="7" fillId="2" borderId="0" xfId="3" applyFont="1" applyFill="1" applyBorder="1" applyAlignment="1">
      <alignment horizontal="left" vertical="center" wrapText="1"/>
    </xf>
    <xf numFmtId="0" fontId="11" fillId="2" borderId="6" xfId="3" applyFont="1" applyFill="1" applyBorder="1" applyAlignment="1">
      <alignment horizontal="center" vertical="center" wrapText="1"/>
    </xf>
    <xf numFmtId="0" fontId="11" fillId="2" borderId="7" xfId="3" applyFont="1" applyFill="1" applyBorder="1" applyAlignment="1">
      <alignment horizontal="center" vertical="center" wrapText="1"/>
    </xf>
    <xf numFmtId="0" fontId="11" fillId="2" borderId="7" xfId="3" applyFont="1" applyFill="1" applyBorder="1" applyAlignment="1">
      <alignment horizontal="center" vertical="center" wrapText="1"/>
    </xf>
    <xf numFmtId="0" fontId="11" fillId="2" borderId="0" xfId="3" applyFont="1" applyFill="1" applyBorder="1" applyAlignment="1">
      <alignment horizontal="left" vertical="top" wrapText="1"/>
    </xf>
    <xf numFmtId="0" fontId="12" fillId="2" borderId="0" xfId="3" applyFont="1" applyFill="1" applyBorder="1" applyAlignment="1">
      <alignment horizontal="left" vertical="center" wrapText="1"/>
    </xf>
    <xf numFmtId="4" fontId="13" fillId="2" borderId="0" xfId="3" applyNumberFormat="1" applyFont="1" applyFill="1" applyBorder="1" applyAlignment="1">
      <alignment horizontal="right" vertical="center" wrapText="1"/>
    </xf>
    <xf numFmtId="4" fontId="13" fillId="2" borderId="0" xfId="3" applyNumberFormat="1" applyFont="1" applyFill="1" applyBorder="1" applyAlignment="1">
      <alignment horizontal="right" vertical="center" wrapText="1"/>
    </xf>
    <xf numFmtId="0" fontId="11" fillId="2" borderId="8" xfId="3" applyFont="1" applyFill="1" applyBorder="1" applyAlignment="1">
      <alignment horizontal="left" vertical="top" wrapText="1"/>
    </xf>
    <xf numFmtId="4" fontId="13" fillId="2" borderId="8" xfId="3" applyNumberFormat="1" applyFont="1" applyFill="1" applyBorder="1" applyAlignment="1">
      <alignment horizontal="right" vertical="center" wrapText="1"/>
    </xf>
    <xf numFmtId="168" fontId="13" fillId="2" borderId="8" xfId="3" applyNumberFormat="1" applyFont="1" applyFill="1" applyBorder="1" applyAlignment="1">
      <alignment horizontal="right" vertical="center" wrapText="1"/>
    </xf>
    <xf numFmtId="168" fontId="13" fillId="2" borderId="8" xfId="3" applyNumberFormat="1" applyFont="1" applyFill="1" applyBorder="1" applyAlignment="1">
      <alignment horizontal="right" vertical="center" wrapText="1"/>
    </xf>
    <xf numFmtId="0" fontId="11" fillId="2" borderId="9" xfId="3" applyFont="1" applyFill="1" applyBorder="1" applyAlignment="1">
      <alignment horizontal="left" vertical="top" wrapText="1"/>
    </xf>
    <xf numFmtId="4" fontId="13" fillId="2" borderId="9" xfId="3" applyNumberFormat="1" applyFont="1" applyFill="1" applyBorder="1" applyAlignment="1">
      <alignment horizontal="right" vertical="center" wrapText="1"/>
    </xf>
    <xf numFmtId="168" fontId="13" fillId="2" borderId="9" xfId="3" applyNumberFormat="1" applyFont="1" applyFill="1" applyBorder="1" applyAlignment="1">
      <alignment horizontal="right" vertical="center" wrapText="1"/>
    </xf>
    <xf numFmtId="168" fontId="13" fillId="2" borderId="9" xfId="3" applyNumberFormat="1" applyFont="1" applyFill="1" applyBorder="1" applyAlignment="1">
      <alignment horizontal="right" vertical="center" wrapText="1"/>
    </xf>
    <xf numFmtId="0" fontId="13" fillId="2" borderId="9" xfId="3" applyFont="1" applyFill="1" applyBorder="1" applyAlignment="1">
      <alignment horizontal="right" vertical="center" wrapText="1"/>
    </xf>
    <xf numFmtId="0" fontId="14" fillId="2" borderId="0" xfId="3" applyFont="1" applyFill="1" applyBorder="1" applyAlignment="1">
      <alignment horizontal="left" vertical="center" wrapText="1"/>
    </xf>
    <xf numFmtId="0" fontId="7" fillId="2" borderId="0" xfId="4" applyFont="1" applyFill="1" applyBorder="1" applyAlignment="1">
      <alignment horizontal="left" vertical="top" wrapText="1"/>
    </xf>
    <xf numFmtId="0" fontId="3" fillId="0" borderId="0" xfId="4"/>
    <xf numFmtId="0" fontId="8" fillId="2" borderId="0" xfId="4" applyFont="1" applyFill="1" applyBorder="1" applyAlignment="1">
      <alignment horizontal="left" vertical="center" wrapText="1"/>
    </xf>
    <xf numFmtId="0" fontId="9" fillId="2" borderId="0" xfId="4" applyFont="1" applyFill="1" applyBorder="1" applyAlignment="1">
      <alignment horizontal="left" vertical="center" wrapText="1"/>
    </xf>
    <xf numFmtId="0" fontId="9" fillId="2" borderId="0" xfId="4" applyFont="1" applyFill="1" applyBorder="1" applyAlignment="1">
      <alignment horizontal="left" vertical="top" wrapText="1"/>
    </xf>
    <xf numFmtId="0" fontId="10" fillId="2" borderId="0" xfId="4" applyFont="1" applyFill="1" applyBorder="1" applyAlignment="1">
      <alignment horizontal="left" vertical="center" wrapText="1"/>
    </xf>
    <xf numFmtId="0" fontId="7" fillId="2" borderId="0" xfId="4" applyFont="1" applyFill="1" applyBorder="1" applyAlignment="1">
      <alignment horizontal="left" vertical="center" wrapText="1"/>
    </xf>
    <xf numFmtId="0" fontId="11" fillId="2" borderId="6" xfId="4" applyFont="1" applyFill="1" applyBorder="1" applyAlignment="1">
      <alignment horizontal="center" vertical="center" wrapText="1"/>
    </xf>
    <xf numFmtId="0" fontId="11" fillId="2" borderId="7" xfId="4" applyFont="1" applyFill="1" applyBorder="1" applyAlignment="1">
      <alignment horizontal="center" vertical="center" wrapText="1"/>
    </xf>
    <xf numFmtId="0" fontId="11" fillId="2" borderId="7" xfId="4" applyFont="1" applyFill="1" applyBorder="1" applyAlignment="1">
      <alignment horizontal="center" vertical="center" wrapText="1"/>
    </xf>
    <xf numFmtId="0" fontId="11" fillId="2" borderId="0" xfId="4" applyFont="1" applyFill="1" applyBorder="1" applyAlignment="1">
      <alignment horizontal="left" vertical="top" wrapText="1"/>
    </xf>
    <xf numFmtId="0" fontId="12" fillId="2" borderId="0" xfId="4" applyFont="1" applyFill="1" applyBorder="1" applyAlignment="1">
      <alignment horizontal="left" vertical="center" wrapText="1"/>
    </xf>
    <xf numFmtId="4" fontId="13" fillId="2" borderId="0" xfId="4" applyNumberFormat="1" applyFont="1" applyFill="1" applyBorder="1" applyAlignment="1">
      <alignment horizontal="right" vertical="center" wrapText="1"/>
    </xf>
    <xf numFmtId="4" fontId="13" fillId="2" borderId="0" xfId="4" applyNumberFormat="1" applyFont="1" applyFill="1" applyBorder="1" applyAlignment="1">
      <alignment horizontal="right" vertical="center" wrapText="1"/>
    </xf>
    <xf numFmtId="0" fontId="11" fillId="2" borderId="8" xfId="4" applyFont="1" applyFill="1" applyBorder="1" applyAlignment="1">
      <alignment horizontal="left" vertical="top" wrapText="1"/>
    </xf>
    <xf numFmtId="4" fontId="13" fillId="2" borderId="8" xfId="4" applyNumberFormat="1" applyFont="1" applyFill="1" applyBorder="1" applyAlignment="1">
      <alignment horizontal="right" vertical="center" wrapText="1"/>
    </xf>
    <xf numFmtId="168" fontId="13" fillId="2" borderId="8" xfId="4" applyNumberFormat="1" applyFont="1" applyFill="1" applyBorder="1" applyAlignment="1">
      <alignment horizontal="right" vertical="center" wrapText="1"/>
    </xf>
    <xf numFmtId="168" fontId="13" fillId="2" borderId="8" xfId="4" applyNumberFormat="1" applyFont="1" applyFill="1" applyBorder="1" applyAlignment="1">
      <alignment horizontal="right" vertical="center" wrapText="1"/>
    </xf>
    <xf numFmtId="0" fontId="11" fillId="2" borderId="9" xfId="4" applyFont="1" applyFill="1" applyBorder="1" applyAlignment="1">
      <alignment horizontal="left" vertical="top" wrapText="1"/>
    </xf>
    <xf numFmtId="4" fontId="13" fillId="2" borderId="9" xfId="4" applyNumberFormat="1" applyFont="1" applyFill="1" applyBorder="1" applyAlignment="1">
      <alignment horizontal="right" vertical="center" wrapText="1"/>
    </xf>
    <xf numFmtId="168" fontId="13" fillId="2" borderId="9" xfId="4" applyNumberFormat="1" applyFont="1" applyFill="1" applyBorder="1" applyAlignment="1">
      <alignment horizontal="right" vertical="center" wrapText="1"/>
    </xf>
    <xf numFmtId="168" fontId="13" fillId="2" borderId="9" xfId="4" applyNumberFormat="1" applyFont="1" applyFill="1" applyBorder="1" applyAlignment="1">
      <alignment horizontal="right" vertical="center" wrapText="1"/>
    </xf>
    <xf numFmtId="0" fontId="13" fillId="2" borderId="9" xfId="4" applyFont="1" applyFill="1" applyBorder="1" applyAlignment="1">
      <alignment horizontal="right" vertical="center" wrapText="1"/>
    </xf>
    <xf numFmtId="0" fontId="14" fillId="2" borderId="0" xfId="4" applyFont="1" applyFill="1" applyBorder="1" applyAlignment="1">
      <alignment horizontal="left" vertical="center" wrapText="1"/>
    </xf>
    <xf numFmtId="39" fontId="2" fillId="0" borderId="0" xfId="5" applyFont="1" applyAlignment="1" applyProtection="1">
      <alignment horizontal="centerContinuous" vertical="center"/>
    </xf>
    <xf numFmtId="39" fontId="2" fillId="0" borderId="0" xfId="5" applyFont="1" applyAlignment="1">
      <alignment horizontal="centerContinuous" vertical="center"/>
    </xf>
    <xf numFmtId="39" fontId="3" fillId="0" borderId="0" xfId="5" applyFont="1" applyAlignment="1">
      <alignment vertical="center"/>
    </xf>
    <xf numFmtId="39" fontId="3" fillId="0" borderId="0" xfId="5" applyFont="1" applyAlignment="1">
      <alignment horizontal="right" vertical="center"/>
    </xf>
    <xf numFmtId="37" fontId="2" fillId="0" borderId="0" xfId="5" applyNumberFormat="1" applyFont="1" applyAlignment="1" applyProtection="1">
      <alignment vertical="center"/>
    </xf>
    <xf numFmtId="39" fontId="3" fillId="0" borderId="0" xfId="5" applyFont="1" applyAlignment="1" applyProtection="1">
      <alignment horizontal="left" vertical="center"/>
    </xf>
    <xf numFmtId="39" fontId="3" fillId="0" borderId="1" xfId="5" applyFont="1" applyBorder="1" applyAlignment="1">
      <alignment vertical="center"/>
    </xf>
    <xf numFmtId="39" fontId="2" fillId="0" borderId="1" xfId="5" applyFont="1" applyBorder="1" applyAlignment="1" applyProtection="1">
      <alignment horizontal="right" vertical="center"/>
    </xf>
    <xf numFmtId="167" fontId="2" fillId="0" borderId="1" xfId="5" applyNumberFormat="1" applyFont="1" applyBorder="1" applyAlignment="1">
      <alignment horizontal="center" vertical="center"/>
    </xf>
    <xf numFmtId="39" fontId="2" fillId="0" borderId="1" xfId="5" applyNumberFormat="1" applyFont="1" applyBorder="1" applyAlignment="1" applyProtection="1">
      <alignment horizontal="center" vertical="center"/>
    </xf>
    <xf numFmtId="39" fontId="2" fillId="0" borderId="0" xfId="5" applyFont="1" applyAlignment="1" applyProtection="1">
      <alignment horizontal="left" vertical="center"/>
    </xf>
    <xf numFmtId="39" fontId="2" fillId="0" borderId="0" xfId="5" applyNumberFormat="1" applyFont="1" applyAlignment="1" applyProtection="1">
      <alignment horizontal="center" vertical="center"/>
    </xf>
    <xf numFmtId="39" fontId="3" fillId="0" borderId="2" xfId="5" applyFont="1" applyBorder="1" applyAlignment="1">
      <alignment vertical="center"/>
    </xf>
    <xf numFmtId="39" fontId="2" fillId="0" borderId="2" xfId="5" applyFont="1" applyBorder="1" applyAlignment="1" applyProtection="1">
      <alignment horizontal="center" vertical="center"/>
    </xf>
    <xf numFmtId="39" fontId="2" fillId="0" borderId="2" xfId="5" applyNumberFormat="1" applyFont="1" applyBorder="1" applyAlignment="1" applyProtection="1">
      <alignment horizontal="center" vertical="center"/>
    </xf>
    <xf numFmtId="39" fontId="3" fillId="0" borderId="0" xfId="5" applyFont="1" applyAlignment="1" applyProtection="1">
      <alignment vertical="center"/>
    </xf>
    <xf numFmtId="39" fontId="3" fillId="0" borderId="0" xfId="5" quotePrefix="1" applyFont="1" applyAlignment="1" applyProtection="1">
      <alignment horizontal="left" vertical="center"/>
    </xf>
    <xf numFmtId="10" fontId="3" fillId="0" borderId="0" xfId="6" applyNumberFormat="1" applyFont="1" applyAlignment="1" applyProtection="1">
      <alignment vertical="center"/>
    </xf>
    <xf numFmtId="39" fontId="2" fillId="0" borderId="3" xfId="5" applyFont="1" applyBorder="1" applyAlignment="1" applyProtection="1">
      <alignment horizontal="left" vertical="center"/>
    </xf>
    <xf numFmtId="39" fontId="2" fillId="0" borderId="3" xfId="5" applyFont="1" applyBorder="1" applyAlignment="1" applyProtection="1">
      <alignment vertical="center"/>
    </xf>
    <xf numFmtId="10" fontId="2" fillId="0" borderId="3" xfId="6" applyNumberFormat="1" applyFont="1" applyBorder="1" applyAlignment="1" applyProtection="1">
      <alignment vertical="center"/>
    </xf>
    <xf numFmtId="39" fontId="2" fillId="0" borderId="0" xfId="5" quotePrefix="1" applyFont="1" applyAlignment="1" applyProtection="1">
      <alignment horizontal="left" vertical="center"/>
    </xf>
    <xf numFmtId="39" fontId="3" fillId="0" borderId="4" xfId="5" applyFont="1" applyBorder="1" applyAlignment="1" applyProtection="1">
      <alignment horizontal="left" vertical="center"/>
    </xf>
    <xf numFmtId="39" fontId="3" fillId="0" borderId="4" xfId="5" applyFont="1" applyBorder="1" applyAlignment="1" applyProtection="1">
      <alignment vertical="center"/>
    </xf>
    <xf numFmtId="10" fontId="3" fillId="0" borderId="4" xfId="6" applyNumberFormat="1" applyFont="1" applyBorder="1" applyAlignment="1" applyProtection="1">
      <alignment vertical="center"/>
    </xf>
    <xf numFmtId="39" fontId="3" fillId="0" borderId="0" xfId="5" applyFont="1" applyBorder="1" applyAlignment="1">
      <alignment vertical="center"/>
    </xf>
    <xf numFmtId="39" fontId="2" fillId="0" borderId="0" xfId="5" applyFont="1" applyBorder="1" applyAlignment="1">
      <alignment vertical="center"/>
    </xf>
    <xf numFmtId="39" fontId="3" fillId="0" borderId="0" xfId="5" applyFont="1" applyBorder="1" applyAlignment="1" applyProtection="1">
      <alignment horizontal="left" vertical="center"/>
    </xf>
    <xf numFmtId="39" fontId="3" fillId="0" borderId="0" xfId="5" applyFont="1" applyBorder="1" applyAlignment="1" applyProtection="1">
      <alignment vertical="center"/>
    </xf>
    <xf numFmtId="10" fontId="3" fillId="0" borderId="0" xfId="6" applyNumberFormat="1" applyFont="1" applyBorder="1" applyAlignment="1" applyProtection="1">
      <alignment vertical="center"/>
    </xf>
    <xf numFmtId="39" fontId="3" fillId="0" borderId="3" xfId="5" applyFont="1" applyBorder="1" applyAlignment="1" applyProtection="1">
      <alignment horizontal="left" vertical="center"/>
    </xf>
    <xf numFmtId="39" fontId="3" fillId="0" borderId="3" xfId="5" applyFont="1" applyBorder="1" applyAlignment="1" applyProtection="1">
      <alignment vertical="center"/>
    </xf>
    <xf numFmtId="10" fontId="3" fillId="0" borderId="3" xfId="6" applyNumberFormat="1" applyFont="1" applyBorder="1" applyAlignment="1" applyProtection="1">
      <alignment vertical="center"/>
    </xf>
    <xf numFmtId="39" fontId="2" fillId="0" borderId="5" xfId="5" applyFont="1" applyBorder="1" applyAlignment="1" applyProtection="1">
      <alignment horizontal="left" vertical="center"/>
    </xf>
    <xf numFmtId="39" fontId="2" fillId="0" borderId="5" xfId="5" applyFont="1" applyBorder="1" applyAlignment="1" applyProtection="1">
      <alignment vertical="center"/>
    </xf>
    <xf numFmtId="10" fontId="2" fillId="0" borderId="5" xfId="6" applyNumberFormat="1" applyFont="1" applyBorder="1" applyAlignment="1" applyProtection="1">
      <alignment vertical="center"/>
    </xf>
    <xf numFmtId="39" fontId="2" fillId="0" borderId="0" xfId="5" applyFont="1" applyAlignment="1">
      <alignment vertical="center"/>
    </xf>
    <xf numFmtId="39" fontId="4" fillId="0" borderId="0" xfId="5" quotePrefix="1" applyFont="1" applyBorder="1" applyAlignment="1" applyProtection="1">
      <alignment horizontal="left" vertical="center"/>
    </xf>
    <xf numFmtId="39" fontId="5" fillId="0" borderId="0" xfId="5" applyFont="1" applyAlignment="1">
      <alignment vertical="center"/>
    </xf>
    <xf numFmtId="165" fontId="3" fillId="0" borderId="0" xfId="7" applyFont="1" applyAlignment="1" applyProtection="1">
      <alignment vertical="center"/>
    </xf>
    <xf numFmtId="165" fontId="3" fillId="0" borderId="0" xfId="7" applyFont="1" applyAlignment="1">
      <alignment vertical="center"/>
    </xf>
    <xf numFmtId="165" fontId="2" fillId="0" borderId="3" xfId="7" applyFont="1" applyBorder="1" applyAlignment="1" applyProtection="1">
      <alignment vertical="center"/>
    </xf>
    <xf numFmtId="165" fontId="3" fillId="0" borderId="4" xfId="7" applyFont="1" applyBorder="1" applyAlignment="1" applyProtection="1">
      <alignment vertical="center"/>
    </xf>
    <xf numFmtId="165" fontId="3" fillId="0" borderId="3" xfId="7" applyFont="1" applyBorder="1" applyAlignment="1" applyProtection="1">
      <alignment vertical="center"/>
    </xf>
    <xf numFmtId="165" fontId="2" fillId="0" borderId="5" xfId="7" applyFont="1" applyBorder="1" applyAlignment="1" applyProtection="1">
      <alignment vertical="center"/>
    </xf>
    <xf numFmtId="9" fontId="3" fillId="0" borderId="0" xfId="2" applyFont="1" applyAlignment="1" applyProtection="1">
      <alignment vertical="center"/>
    </xf>
    <xf numFmtId="9" fontId="2" fillId="0" borderId="3" xfId="2" applyFont="1" applyBorder="1" applyAlignment="1" applyProtection="1">
      <alignment vertical="center"/>
    </xf>
    <xf numFmtId="9" fontId="3" fillId="0" borderId="0" xfId="2" applyFont="1" applyAlignment="1">
      <alignment vertical="center"/>
    </xf>
    <xf numFmtId="9" fontId="3" fillId="0" borderId="4" xfId="2" applyFont="1" applyBorder="1" applyAlignment="1" applyProtection="1">
      <alignment vertical="center"/>
    </xf>
    <xf numFmtId="9" fontId="3" fillId="0" borderId="3" xfId="2" applyFont="1" applyBorder="1" applyAlignment="1" applyProtection="1">
      <alignment vertical="center"/>
    </xf>
    <xf numFmtId="9" fontId="2" fillId="0" borderId="5" xfId="2" applyFont="1" applyBorder="1" applyAlignment="1" applyProtection="1">
      <alignment vertical="center"/>
    </xf>
    <xf numFmtId="39" fontId="2" fillId="0" borderId="3" xfId="0" applyFont="1" applyBorder="1" applyAlignment="1" applyProtection="1">
      <alignment vertical="center"/>
    </xf>
    <xf numFmtId="39" fontId="3" fillId="0" borderId="4" xfId="0" applyFont="1" applyBorder="1" applyAlignment="1" applyProtection="1">
      <alignment vertical="center"/>
    </xf>
    <xf numFmtId="39" fontId="3" fillId="0" borderId="3" xfId="0" applyFont="1" applyBorder="1" applyAlignment="1" applyProtection="1">
      <alignment vertical="center"/>
    </xf>
    <xf numFmtId="39" fontId="2" fillId="0" borderId="5" xfId="0" applyFont="1" applyBorder="1" applyAlignment="1" applyProtection="1">
      <alignment vertical="center"/>
    </xf>
    <xf numFmtId="165" fontId="2" fillId="0" borderId="0" xfId="1" applyFont="1" applyAlignment="1" applyProtection="1">
      <alignment vertical="center"/>
    </xf>
    <xf numFmtId="10" fontId="2" fillId="0" borderId="0" xfId="1" applyNumberFormat="1" applyFont="1" applyAlignment="1" applyProtection="1">
      <alignment vertical="center"/>
    </xf>
    <xf numFmtId="165" fontId="3" fillId="0" borderId="0" xfId="1" applyFont="1" applyFill="1" applyAlignment="1">
      <alignment vertical="center"/>
    </xf>
    <xf numFmtId="39" fontId="15" fillId="0" borderId="0" xfId="0" applyFont="1" applyBorder="1" applyAlignment="1">
      <alignment vertical="center"/>
    </xf>
    <xf numFmtId="0" fontId="10" fillId="2" borderId="0" xfId="4" applyFont="1" applyFill="1" applyBorder="1" applyAlignment="1">
      <alignment horizontal="left" vertical="center" wrapText="1"/>
    </xf>
    <xf numFmtId="39" fontId="2" fillId="0" borderId="0" xfId="0" applyFont="1" applyAlignment="1" applyProtection="1">
      <alignment horizontal="right" vertical="center"/>
    </xf>
    <xf numFmtId="169" fontId="3" fillId="0" borderId="0" xfId="0" applyNumberFormat="1" applyFont="1" applyAlignment="1" applyProtection="1">
      <alignment vertical="center"/>
    </xf>
    <xf numFmtId="10" fontId="3" fillId="0" borderId="0" xfId="2" applyNumberFormat="1" applyFont="1" applyAlignment="1">
      <alignment vertical="center"/>
    </xf>
    <xf numFmtId="39" fontId="16" fillId="0" borderId="0" xfId="8" applyFont="1" applyAlignment="1" applyProtection="1">
      <alignment horizontal="left" vertical="center"/>
    </xf>
    <xf numFmtId="39" fontId="16" fillId="0" borderId="0" xfId="8" applyFont="1" applyAlignment="1">
      <alignment horizontal="centerContinuous" vertical="center"/>
    </xf>
    <xf numFmtId="39" fontId="3" fillId="0" borderId="0" xfId="8" applyFont="1" applyAlignment="1">
      <alignment vertical="center"/>
    </xf>
    <xf numFmtId="170" fontId="16" fillId="0" borderId="0" xfId="8" applyNumberFormat="1" applyFont="1" applyAlignment="1" applyProtection="1">
      <alignment horizontal="left" vertical="center"/>
    </xf>
    <xf numFmtId="39" fontId="16" fillId="0" borderId="0" xfId="8" applyFont="1" applyAlignment="1" applyProtection="1">
      <alignment horizontal="left" vertical="center"/>
    </xf>
    <xf numFmtId="39" fontId="16" fillId="0" borderId="0" xfId="8" applyFont="1" applyAlignment="1">
      <alignment horizontal="left" vertical="center"/>
    </xf>
    <xf numFmtId="39" fontId="2" fillId="0" borderId="0" xfId="8" applyFont="1" applyAlignment="1">
      <alignment horizontal="right" vertical="center"/>
    </xf>
    <xf numFmtId="171" fontId="2" fillId="0" borderId="0" xfId="8" applyNumberFormat="1" applyFont="1" applyAlignment="1">
      <alignment vertical="center"/>
    </xf>
    <xf numFmtId="39" fontId="3" fillId="0" borderId="0" xfId="8" applyFont="1" applyAlignment="1">
      <alignment horizontal="right" vertical="center"/>
    </xf>
    <xf numFmtId="37" fontId="2" fillId="0" borderId="0" xfId="8" applyNumberFormat="1" applyFont="1" applyAlignment="1" applyProtection="1">
      <alignment vertical="center"/>
    </xf>
    <xf numFmtId="39" fontId="2" fillId="0" borderId="0" xfId="8" applyFont="1" applyAlignment="1" applyProtection="1">
      <alignment horizontal="center" vertical="center"/>
    </xf>
    <xf numFmtId="39" fontId="3" fillId="0" borderId="1" xfId="8" applyFont="1" applyBorder="1" applyAlignment="1">
      <alignment vertical="center"/>
    </xf>
    <xf numFmtId="39" fontId="2" fillId="0" borderId="1" xfId="8" applyFont="1" applyBorder="1" applyAlignment="1" applyProtection="1">
      <alignment horizontal="center" vertical="center"/>
    </xf>
    <xf numFmtId="172" fontId="2" fillId="0" borderId="1" xfId="8" applyNumberFormat="1" applyFont="1" applyBorder="1" applyAlignment="1">
      <alignment horizontal="center" vertical="center"/>
    </xf>
    <xf numFmtId="39" fontId="2" fillId="0" borderId="1" xfId="8" applyNumberFormat="1" applyFont="1" applyBorder="1" applyAlignment="1" applyProtection="1">
      <alignment horizontal="center" vertical="center"/>
    </xf>
    <xf numFmtId="39" fontId="2" fillId="0" borderId="0" xfId="8" applyFont="1" applyAlignment="1" applyProtection="1">
      <alignment horizontal="left" vertical="center"/>
    </xf>
    <xf numFmtId="39" fontId="2" fillId="0" borderId="0" xfId="8" applyFont="1" applyAlignment="1">
      <alignment horizontal="center" vertical="center"/>
    </xf>
    <xf numFmtId="172" fontId="2" fillId="0" borderId="0" xfId="8" applyNumberFormat="1" applyFont="1" applyBorder="1" applyAlignment="1">
      <alignment horizontal="center" vertical="center"/>
    </xf>
    <xf numFmtId="39" fontId="2" fillId="0" borderId="0" xfId="8" applyNumberFormat="1" applyFont="1" applyAlignment="1" applyProtection="1">
      <alignment horizontal="center" vertical="center"/>
    </xf>
    <xf numFmtId="39" fontId="3" fillId="0" borderId="2" xfId="8" applyFont="1" applyBorder="1" applyAlignment="1">
      <alignment vertical="center"/>
    </xf>
    <xf numFmtId="39" fontId="2" fillId="0" borderId="2" xfId="8" applyFont="1" applyBorder="1" applyAlignment="1" applyProtection="1">
      <alignment horizontal="center" vertical="center"/>
    </xf>
    <xf numFmtId="39" fontId="2" fillId="0" borderId="2" xfId="8" applyNumberFormat="1" applyFont="1" applyBorder="1" applyAlignment="1" applyProtection="1">
      <alignment horizontal="center" vertical="center"/>
    </xf>
    <xf numFmtId="39" fontId="3" fillId="0" borderId="0" xfId="8" applyFont="1" applyAlignment="1" applyProtection="1">
      <alignment horizontal="left" vertical="center"/>
    </xf>
    <xf numFmtId="39" fontId="3" fillId="0" borderId="0" xfId="8" applyFont="1" applyAlignment="1" applyProtection="1">
      <alignment horizontal="right" vertical="center"/>
    </xf>
    <xf numFmtId="173" fontId="3" fillId="0" borderId="0" xfId="8" applyNumberFormat="1" applyFont="1" applyAlignment="1" applyProtection="1">
      <alignment horizontal="right" vertical="center"/>
    </xf>
    <xf numFmtId="10" fontId="3" fillId="0" borderId="0" xfId="2" applyNumberFormat="1" applyFont="1" applyAlignment="1" applyProtection="1">
      <alignment horizontal="right" vertical="center"/>
    </xf>
    <xf numFmtId="39" fontId="3" fillId="0" borderId="0" xfId="8" applyFont="1" applyBorder="1" applyAlignment="1">
      <alignment vertical="center"/>
    </xf>
    <xf numFmtId="39" fontId="2" fillId="0" borderId="0" xfId="8" applyFont="1" applyBorder="1" applyAlignment="1">
      <alignment vertical="center"/>
    </xf>
    <xf numFmtId="39" fontId="3" fillId="0" borderId="0" xfId="8" applyFont="1" applyBorder="1" applyAlignment="1" applyProtection="1">
      <alignment horizontal="left" vertical="center"/>
    </xf>
    <xf numFmtId="39" fontId="17" fillId="0" borderId="4" xfId="8" applyFont="1" applyBorder="1" applyAlignment="1" applyProtection="1">
      <alignment horizontal="left" vertical="center"/>
    </xf>
    <xf numFmtId="39" fontId="17" fillId="0" borderId="4" xfId="8" applyFont="1" applyBorder="1" applyAlignment="1" applyProtection="1">
      <alignment horizontal="right" vertical="center"/>
    </xf>
    <xf numFmtId="39" fontId="17" fillId="0" borderId="4" xfId="8" applyNumberFormat="1" applyFont="1" applyBorder="1" applyAlignment="1" applyProtection="1">
      <alignment horizontal="right" vertical="center"/>
    </xf>
    <xf numFmtId="10" fontId="17" fillId="0" borderId="4" xfId="2" applyNumberFormat="1" applyFont="1" applyBorder="1" applyAlignment="1" applyProtection="1">
      <alignment horizontal="right" vertical="center"/>
    </xf>
    <xf numFmtId="10" fontId="2" fillId="0" borderId="4" xfId="2" applyNumberFormat="1" applyFont="1" applyBorder="1" applyAlignment="1" applyProtection="1">
      <alignment horizontal="right" vertical="center"/>
    </xf>
    <xf numFmtId="39" fontId="2" fillId="0" borderId="0" xfId="8" applyFont="1" applyAlignment="1" applyProtection="1">
      <alignment horizontal="right" vertical="center"/>
    </xf>
    <xf numFmtId="10" fontId="2" fillId="0" borderId="0" xfId="2" applyNumberFormat="1" applyFont="1" applyAlignment="1" applyProtection="1">
      <alignment horizontal="right" vertical="center"/>
    </xf>
    <xf numFmtId="39" fontId="3" fillId="0" borderId="0" xfId="8" quotePrefix="1" applyFont="1" applyAlignment="1" applyProtection="1">
      <alignment horizontal="left" vertical="center"/>
    </xf>
    <xf numFmtId="39" fontId="3" fillId="0" borderId="0" xfId="8" quotePrefix="1" applyFont="1" applyAlignment="1" applyProtection="1">
      <alignment horizontal="right" vertical="center"/>
    </xf>
    <xf numFmtId="10" fontId="3" fillId="0" borderId="0" xfId="2" quotePrefix="1" applyNumberFormat="1" applyFont="1" applyAlignment="1" applyProtection="1">
      <alignment horizontal="right" vertical="center"/>
    </xf>
    <xf numFmtId="39" fontId="17" fillId="0" borderId="10" xfId="8" applyFont="1" applyBorder="1" applyAlignment="1" applyProtection="1">
      <alignment horizontal="left" vertical="center"/>
    </xf>
    <xf numFmtId="39" fontId="17" fillId="0" borderId="10" xfId="8" applyFont="1" applyBorder="1" applyAlignment="1" applyProtection="1">
      <alignment horizontal="right" vertical="center"/>
    </xf>
    <xf numFmtId="10" fontId="17" fillId="0" borderId="10" xfId="2" applyNumberFormat="1" applyFont="1" applyBorder="1" applyAlignment="1" applyProtection="1">
      <alignment horizontal="right" vertical="center"/>
    </xf>
    <xf numFmtId="10" fontId="2" fillId="0" borderId="10" xfId="2" applyNumberFormat="1" applyFont="1" applyBorder="1" applyAlignment="1" applyProtection="1">
      <alignment horizontal="right" vertical="center"/>
    </xf>
    <xf numFmtId="39" fontId="3" fillId="0" borderId="0" xfId="8" applyFont="1" applyBorder="1" applyAlignment="1" applyProtection="1">
      <alignment vertical="center"/>
    </xf>
    <xf numFmtId="39" fontId="2" fillId="0" borderId="3" xfId="8" applyFont="1" applyBorder="1" applyAlignment="1" applyProtection="1">
      <alignment horizontal="left" vertical="center"/>
    </xf>
    <xf numFmtId="39" fontId="2" fillId="0" borderId="3" xfId="8" applyFont="1" applyBorder="1" applyAlignment="1" applyProtection="1">
      <alignment horizontal="right" vertical="center"/>
    </xf>
    <xf numFmtId="4" fontId="2" fillId="0" borderId="3" xfId="8" applyNumberFormat="1" applyFont="1" applyBorder="1" applyAlignment="1" applyProtection="1">
      <alignment horizontal="right" vertical="center"/>
    </xf>
    <xf numFmtId="10" fontId="2" fillId="0" borderId="3" xfId="2" applyNumberFormat="1" applyFont="1" applyBorder="1" applyAlignment="1" applyProtection="1">
      <alignment horizontal="right" vertical="center"/>
    </xf>
    <xf numFmtId="39" fontId="3" fillId="0" borderId="0" xfId="8" quotePrefix="1" applyFont="1" applyFill="1" applyAlignment="1" applyProtection="1">
      <alignment horizontal="left" vertical="center"/>
    </xf>
    <xf numFmtId="39" fontId="3" fillId="0" borderId="0" xfId="8" quotePrefix="1" applyFont="1" applyFill="1" applyAlignment="1" applyProtection="1">
      <alignment horizontal="right" vertical="center"/>
    </xf>
    <xf numFmtId="10" fontId="3" fillId="0" borderId="0" xfId="2" quotePrefix="1" applyNumberFormat="1" applyFont="1" applyFill="1" applyAlignment="1" applyProtection="1">
      <alignment horizontal="right" vertical="center"/>
    </xf>
    <xf numFmtId="49" fontId="3" fillId="0" borderId="0" xfId="8" applyNumberFormat="1" applyFont="1" applyFill="1" applyAlignment="1" applyProtection="1">
      <alignment horizontal="left" vertical="center"/>
    </xf>
    <xf numFmtId="39" fontId="3" fillId="0" borderId="0" xfId="8" applyFont="1" applyBorder="1" applyAlignment="1">
      <alignment horizontal="right" vertical="center"/>
    </xf>
    <xf numFmtId="39" fontId="18" fillId="0" borderId="0" xfId="8" applyFont="1" applyBorder="1" applyAlignment="1" applyProtection="1">
      <alignment vertical="center"/>
    </xf>
    <xf numFmtId="10" fontId="18" fillId="0" borderId="0" xfId="2" applyNumberFormat="1" applyFont="1" applyBorder="1" applyAlignment="1" applyProtection="1">
      <alignment vertical="center"/>
    </xf>
    <xf numFmtId="39" fontId="18" fillId="0" borderId="0" xfId="8" applyFont="1" applyBorder="1" applyAlignment="1" applyProtection="1">
      <alignment horizontal="left" vertical="center"/>
    </xf>
    <xf numFmtId="39" fontId="18" fillId="0" borderId="0" xfId="8" applyFont="1" applyBorder="1" applyAlignment="1">
      <alignment vertical="center"/>
    </xf>
    <xf numFmtId="39" fontId="2" fillId="0" borderId="0" xfId="8" applyFont="1" applyAlignment="1">
      <alignment vertical="center"/>
    </xf>
    <xf numFmtId="39" fontId="2" fillId="0" borderId="11" xfId="8" applyFont="1" applyBorder="1" applyAlignment="1">
      <alignment vertical="center"/>
    </xf>
    <xf numFmtId="39" fontId="2" fillId="0" borderId="11" xfId="8" applyFont="1" applyBorder="1" applyAlignment="1" applyProtection="1">
      <alignment horizontal="right" vertical="center"/>
    </xf>
    <xf numFmtId="39" fontId="2" fillId="0" borderId="11" xfId="8" quotePrefix="1" applyFont="1" applyBorder="1" applyAlignment="1" applyProtection="1">
      <alignment horizontal="right" vertical="center"/>
    </xf>
    <xf numFmtId="10" fontId="2" fillId="0" borderId="11" xfId="2" quotePrefix="1" applyNumberFormat="1" applyFont="1" applyBorder="1" applyAlignment="1" applyProtection="1">
      <alignment horizontal="right" vertical="center"/>
    </xf>
    <xf numFmtId="39" fontId="4" fillId="0" borderId="0" xfId="8" quotePrefix="1" applyFont="1" applyBorder="1" applyAlignment="1" applyProtection="1">
      <alignment horizontal="left" vertical="center"/>
    </xf>
    <xf numFmtId="0" fontId="16" fillId="0" borderId="0" xfId="8" applyNumberFormat="1" applyFont="1" applyAlignment="1" applyProtection="1">
      <alignment horizontal="left" vertical="center"/>
    </xf>
    <xf numFmtId="39" fontId="16" fillId="0" borderId="0" xfId="8" applyFont="1" applyAlignment="1" applyProtection="1">
      <alignment horizontal="center" vertical="center"/>
    </xf>
    <xf numFmtId="2" fontId="16" fillId="0" borderId="0" xfId="8" applyNumberFormat="1" applyFont="1" applyAlignment="1" applyProtection="1">
      <alignment horizontal="center" vertical="center"/>
    </xf>
    <xf numFmtId="39" fontId="3" fillId="0" borderId="0" xfId="0" applyNumberFormat="1" applyFont="1" applyAlignment="1" applyProtection="1">
      <alignment vertical="center"/>
    </xf>
    <xf numFmtId="165" fontId="5" fillId="0" borderId="0" xfId="7" applyFont="1" applyAlignment="1">
      <alignment vertical="center"/>
    </xf>
    <xf numFmtId="164" fontId="2" fillId="3" borderId="1" xfId="0" applyNumberFormat="1" applyFont="1" applyFill="1" applyBorder="1" applyAlignment="1" applyProtection="1">
      <alignment horizontal="center" vertical="center"/>
      <protection locked="0"/>
    </xf>
    <xf numFmtId="0" fontId="7" fillId="2" borderId="0" xfId="9" applyFont="1" applyFill="1" applyBorder="1" applyAlignment="1">
      <alignment horizontal="left" vertical="top" wrapText="1"/>
    </xf>
    <xf numFmtId="0" fontId="3" fillId="0" borderId="0" xfId="9"/>
    <xf numFmtId="0" fontId="8" fillId="2" borderId="0" xfId="9" applyFont="1" applyFill="1" applyBorder="1" applyAlignment="1">
      <alignment horizontal="left" vertical="center" wrapText="1"/>
    </xf>
    <xf numFmtId="0" fontId="9" fillId="2" borderId="0" xfId="9" applyFont="1" applyFill="1" applyBorder="1" applyAlignment="1">
      <alignment horizontal="left" vertical="center" wrapText="1"/>
    </xf>
    <xf numFmtId="0" fontId="9" fillId="2" borderId="0" xfId="9" applyFont="1" applyFill="1" applyBorder="1" applyAlignment="1">
      <alignment horizontal="left" vertical="top" wrapText="1"/>
    </xf>
    <xf numFmtId="0" fontId="10" fillId="2" borderId="0" xfId="9" applyFont="1" applyFill="1" applyBorder="1" applyAlignment="1">
      <alignment horizontal="left" vertical="center" wrapText="1"/>
    </xf>
    <xf numFmtId="0" fontId="7" fillId="2" borderId="0" xfId="9" applyFont="1" applyFill="1" applyBorder="1" applyAlignment="1">
      <alignment horizontal="left" vertical="center" wrapText="1"/>
    </xf>
    <xf numFmtId="0" fontId="11" fillId="2" borderId="6" xfId="9" applyFont="1" applyFill="1" applyBorder="1" applyAlignment="1">
      <alignment horizontal="center" vertical="center" wrapText="1"/>
    </xf>
    <xf numFmtId="0" fontId="11" fillId="2" borderId="7" xfId="9" applyFont="1" applyFill="1" applyBorder="1" applyAlignment="1">
      <alignment horizontal="center" vertical="center" wrapText="1"/>
    </xf>
    <xf numFmtId="0" fontId="11" fillId="2" borderId="7" xfId="9" applyFont="1" applyFill="1" applyBorder="1" applyAlignment="1">
      <alignment horizontal="center" vertical="center" wrapText="1"/>
    </xf>
    <xf numFmtId="0" fontId="11" fillId="2" borderId="0" xfId="9" applyFont="1" applyFill="1" applyBorder="1" applyAlignment="1">
      <alignment horizontal="left" vertical="top" wrapText="1"/>
    </xf>
    <xf numFmtId="0" fontId="12" fillId="2" borderId="0" xfId="9" applyFont="1" applyFill="1" applyBorder="1" applyAlignment="1">
      <alignment horizontal="left" vertical="center" wrapText="1"/>
    </xf>
    <xf numFmtId="4" fontId="13" fillId="2" borderId="0" xfId="9" applyNumberFormat="1" applyFont="1" applyFill="1" applyBorder="1" applyAlignment="1">
      <alignment horizontal="right" vertical="center" wrapText="1"/>
    </xf>
    <xf numFmtId="4" fontId="13" fillId="2" borderId="0" xfId="9" applyNumberFormat="1" applyFont="1" applyFill="1" applyBorder="1" applyAlignment="1">
      <alignment horizontal="right" vertical="center" wrapText="1"/>
    </xf>
    <xf numFmtId="0" fontId="11" fillId="2" borderId="8" xfId="9" applyFont="1" applyFill="1" applyBorder="1" applyAlignment="1">
      <alignment horizontal="left" vertical="top" wrapText="1"/>
    </xf>
    <xf numFmtId="4" fontId="13" fillId="2" borderId="8" xfId="9" applyNumberFormat="1" applyFont="1" applyFill="1" applyBorder="1" applyAlignment="1">
      <alignment horizontal="right" vertical="center" wrapText="1"/>
    </xf>
    <xf numFmtId="168" fontId="13" fillId="2" borderId="8" xfId="9" applyNumberFormat="1" applyFont="1" applyFill="1" applyBorder="1" applyAlignment="1">
      <alignment horizontal="right" vertical="center" wrapText="1"/>
    </xf>
    <xf numFmtId="168" fontId="13" fillId="2" borderId="8" xfId="9" applyNumberFormat="1" applyFont="1" applyFill="1" applyBorder="1" applyAlignment="1">
      <alignment horizontal="right" vertical="center" wrapText="1"/>
    </xf>
    <xf numFmtId="0" fontId="11" fillId="2" borderId="9" xfId="9" applyFont="1" applyFill="1" applyBorder="1" applyAlignment="1">
      <alignment horizontal="left" vertical="top" wrapText="1"/>
    </xf>
    <xf numFmtId="4" fontId="13" fillId="2" borderId="9" xfId="9" applyNumberFormat="1" applyFont="1" applyFill="1" applyBorder="1" applyAlignment="1">
      <alignment horizontal="right" vertical="center" wrapText="1"/>
    </xf>
    <xf numFmtId="168" fontId="13" fillId="2" borderId="9" xfId="9" applyNumberFormat="1" applyFont="1" applyFill="1" applyBorder="1" applyAlignment="1">
      <alignment horizontal="right" vertical="center" wrapText="1"/>
    </xf>
    <xf numFmtId="168" fontId="13" fillId="2" borderId="9" xfId="9" applyNumberFormat="1" applyFont="1" applyFill="1" applyBorder="1" applyAlignment="1">
      <alignment horizontal="right" vertical="center" wrapText="1"/>
    </xf>
    <xf numFmtId="0" fontId="13" fillId="2" borderId="9" xfId="9" applyFont="1" applyFill="1" applyBorder="1" applyAlignment="1">
      <alignment horizontal="right" vertical="center" wrapText="1"/>
    </xf>
    <xf numFmtId="0" fontId="14" fillId="2" borderId="0" xfId="9" applyFont="1" applyFill="1" applyBorder="1" applyAlignment="1">
      <alignment horizontal="left" vertical="center" wrapText="1"/>
    </xf>
    <xf numFmtId="166" fontId="3" fillId="0" borderId="0" xfId="7" applyNumberFormat="1" applyFont="1" applyAlignment="1" applyProtection="1">
      <alignment vertical="center"/>
    </xf>
    <xf numFmtId="166" fontId="2" fillId="0" borderId="3" xfId="7" applyNumberFormat="1" applyFont="1" applyBorder="1" applyAlignment="1" applyProtection="1">
      <alignment vertical="center"/>
    </xf>
    <xf numFmtId="166" fontId="3" fillId="0" borderId="0" xfId="7" applyNumberFormat="1" applyFont="1" applyAlignment="1">
      <alignment vertical="center"/>
    </xf>
    <xf numFmtId="166" fontId="3" fillId="0" borderId="4" xfId="7" applyNumberFormat="1" applyFont="1" applyBorder="1" applyAlignment="1" applyProtection="1">
      <alignment vertical="center"/>
    </xf>
    <xf numFmtId="166" fontId="3" fillId="0" borderId="3" xfId="7" applyNumberFormat="1" applyFont="1" applyBorder="1" applyAlignment="1" applyProtection="1">
      <alignment vertical="center"/>
    </xf>
    <xf numFmtId="166" fontId="2" fillId="0" borderId="5" xfId="7" applyNumberFormat="1" applyFont="1" applyBorder="1" applyAlignment="1" applyProtection="1">
      <alignment vertical="center"/>
    </xf>
    <xf numFmtId="0" fontId="10" fillId="2" borderId="0" xfId="9" applyFont="1" applyFill="1" applyBorder="1" applyAlignment="1">
      <alignment horizontal="left" vertical="center" wrapText="1"/>
    </xf>
    <xf numFmtId="39" fontId="16" fillId="0" borderId="0" xfId="0" applyFont="1" applyAlignment="1" applyProtection="1">
      <alignment horizontal="centerContinuous" vertical="center"/>
    </xf>
    <xf numFmtId="39" fontId="16" fillId="0" borderId="0" xfId="0" applyFont="1" applyAlignment="1">
      <alignment horizontal="centerContinuous" vertical="center"/>
    </xf>
    <xf numFmtId="174" fontId="16" fillId="0" borderId="0" xfId="0" applyNumberFormat="1" applyFont="1" applyAlignment="1" applyProtection="1">
      <alignment horizontal="centerContinuous" vertical="center"/>
    </xf>
    <xf numFmtId="37" fontId="16" fillId="0" borderId="0" xfId="0" applyNumberFormat="1" applyFont="1" applyAlignment="1" applyProtection="1">
      <alignment horizontal="centerContinuous" vertical="center"/>
    </xf>
    <xf numFmtId="39" fontId="3" fillId="0" borderId="0" xfId="0" applyFont="1" applyAlignment="1" applyProtection="1">
      <alignment horizontal="right" vertical="center"/>
    </xf>
    <xf numFmtId="164" fontId="2" fillId="0" borderId="1" xfId="0" applyNumberFormat="1" applyFont="1" applyBorder="1" applyAlignment="1" applyProtection="1">
      <alignment horizontal="centerContinuous" vertical="center"/>
    </xf>
    <xf numFmtId="39" fontId="2" fillId="0" borderId="2" xfId="0" applyFont="1" applyBorder="1" applyAlignment="1" applyProtection="1">
      <alignment horizontal="right" vertical="center"/>
    </xf>
    <xf numFmtId="39" fontId="17" fillId="0" borderId="3" xfId="0" applyFont="1" applyBorder="1" applyAlignment="1" applyProtection="1">
      <alignment horizontal="left" vertical="center"/>
    </xf>
    <xf numFmtId="165" fontId="17" fillId="0" borderId="3" xfId="7" applyFont="1" applyBorder="1" applyAlignment="1" applyProtection="1">
      <alignment vertical="center"/>
    </xf>
    <xf numFmtId="10" fontId="17" fillId="0" borderId="3" xfId="2" applyNumberFormat="1" applyFont="1" applyBorder="1" applyAlignment="1" applyProtection="1">
      <alignment vertical="center"/>
    </xf>
    <xf numFmtId="39" fontId="3" fillId="0" borderId="0" xfId="0" quotePrefix="1" applyFont="1" applyFill="1" applyAlignment="1" applyProtection="1">
      <alignment horizontal="left" vertical="center"/>
    </xf>
    <xf numFmtId="165" fontId="3" fillId="0" borderId="0" xfId="7" applyFont="1" applyFill="1" applyAlignment="1" applyProtection="1">
      <alignment vertical="center"/>
    </xf>
    <xf numFmtId="10" fontId="3" fillId="0" borderId="0" xfId="2" applyNumberFormat="1" applyFont="1" applyFill="1" applyAlignment="1" applyProtection="1">
      <alignment vertical="center"/>
    </xf>
    <xf numFmtId="39" fontId="3" fillId="0" borderId="0" xfId="0" applyFont="1" applyFill="1" applyAlignment="1" applyProtection="1">
      <alignment horizontal="left" vertical="center"/>
    </xf>
    <xf numFmtId="39" fontId="17" fillId="0" borderId="5" xfId="0" applyFont="1" applyBorder="1" applyAlignment="1" applyProtection="1">
      <alignment horizontal="left" vertical="center"/>
    </xf>
    <xf numFmtId="165" fontId="17" fillId="0" borderId="5" xfId="7" applyFont="1" applyBorder="1" applyAlignment="1" applyProtection="1">
      <alignment vertical="center"/>
    </xf>
    <xf numFmtId="10" fontId="17" fillId="0" borderId="5" xfId="2" applyNumberFormat="1" applyFont="1" applyBorder="1" applyAlignment="1" applyProtection="1">
      <alignment vertical="center"/>
    </xf>
    <xf numFmtId="39" fontId="21" fillId="0" borderId="0" xfId="0" applyFont="1" applyBorder="1" applyAlignment="1" applyProtection="1">
      <alignment vertical="center"/>
    </xf>
    <xf numFmtId="39" fontId="2" fillId="0" borderId="4" xfId="0" applyFont="1" applyBorder="1" applyAlignment="1" applyProtection="1">
      <alignment horizontal="left" vertical="center"/>
    </xf>
    <xf numFmtId="166" fontId="3" fillId="0" borderId="12" xfId="2" applyNumberFormat="1" applyFont="1" applyBorder="1" applyAlignment="1" applyProtection="1">
      <alignment vertical="center"/>
    </xf>
    <xf numFmtId="166" fontId="2" fillId="0" borderId="12" xfId="2" applyNumberFormat="1" applyFont="1" applyBorder="1" applyAlignment="1" applyProtection="1">
      <alignment vertical="center"/>
    </xf>
  </cellXfs>
  <cellStyles count="10">
    <cellStyle name="Normal" xfId="0" builtinId="0"/>
    <cellStyle name="Normal 2" xfId="3"/>
    <cellStyle name="Normal 2 2" xfId="5"/>
    <cellStyle name="Normal 2 3" xfId="9"/>
    <cellStyle name="Normal 3" xfId="4"/>
    <cellStyle name="Normal_SOJA - PADF -JUL 2007" xfId="8"/>
    <cellStyle name="Porcentagem" xfId="2" builtinId="5"/>
    <cellStyle name="Porcentagem 2" xfId="6"/>
    <cellStyle name="Vírgula" xfId="1" builtinId="3"/>
    <cellStyle name="Vírgula 2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externalLink" Target="externalLinks/externalLink12.xml"/><Relationship Id="rId159" Type="http://schemas.openxmlformats.org/officeDocument/2006/relationships/externalLink" Target="externalLinks/externalLink33.xml"/><Relationship Id="rId170" Type="http://schemas.openxmlformats.org/officeDocument/2006/relationships/externalLink" Target="externalLinks/externalLink44.xml"/><Relationship Id="rId191" Type="http://schemas.openxmlformats.org/officeDocument/2006/relationships/externalLink" Target="externalLinks/externalLink65.xml"/><Relationship Id="rId205" Type="http://schemas.openxmlformats.org/officeDocument/2006/relationships/externalLink" Target="externalLinks/externalLink79.xml"/><Relationship Id="rId226" Type="http://schemas.openxmlformats.org/officeDocument/2006/relationships/externalLink" Target="externalLinks/externalLink100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externalLink" Target="externalLinks/externalLink2.xml"/><Relationship Id="rId149" Type="http://schemas.openxmlformats.org/officeDocument/2006/relationships/externalLink" Target="externalLinks/externalLink23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externalLink" Target="externalLinks/externalLink34.xml"/><Relationship Id="rId181" Type="http://schemas.openxmlformats.org/officeDocument/2006/relationships/externalLink" Target="externalLinks/externalLink55.xml"/><Relationship Id="rId216" Type="http://schemas.openxmlformats.org/officeDocument/2006/relationships/externalLink" Target="externalLinks/externalLink90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externalLink" Target="externalLinks/externalLink8.xml"/><Relationship Id="rId139" Type="http://schemas.openxmlformats.org/officeDocument/2006/relationships/externalLink" Target="externalLinks/externalLink13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externalLink" Target="externalLinks/externalLink24.xml"/><Relationship Id="rId155" Type="http://schemas.openxmlformats.org/officeDocument/2006/relationships/externalLink" Target="externalLinks/externalLink29.xml"/><Relationship Id="rId171" Type="http://schemas.openxmlformats.org/officeDocument/2006/relationships/externalLink" Target="externalLinks/externalLink45.xml"/><Relationship Id="rId176" Type="http://schemas.openxmlformats.org/officeDocument/2006/relationships/externalLink" Target="externalLinks/externalLink50.xml"/><Relationship Id="rId192" Type="http://schemas.openxmlformats.org/officeDocument/2006/relationships/externalLink" Target="externalLinks/externalLink66.xml"/><Relationship Id="rId197" Type="http://schemas.openxmlformats.org/officeDocument/2006/relationships/externalLink" Target="externalLinks/externalLink71.xml"/><Relationship Id="rId206" Type="http://schemas.openxmlformats.org/officeDocument/2006/relationships/externalLink" Target="externalLinks/externalLink80.xml"/><Relationship Id="rId227" Type="http://schemas.openxmlformats.org/officeDocument/2006/relationships/externalLink" Target="externalLinks/externalLink101.xml"/><Relationship Id="rId201" Type="http://schemas.openxmlformats.org/officeDocument/2006/relationships/externalLink" Target="externalLinks/externalLink75.xml"/><Relationship Id="rId222" Type="http://schemas.openxmlformats.org/officeDocument/2006/relationships/externalLink" Target="externalLinks/externalLink96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externalLink" Target="externalLinks/externalLink3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externalLink" Target="externalLinks/externalLink14.xml"/><Relationship Id="rId145" Type="http://schemas.openxmlformats.org/officeDocument/2006/relationships/externalLink" Target="externalLinks/externalLink19.xml"/><Relationship Id="rId161" Type="http://schemas.openxmlformats.org/officeDocument/2006/relationships/externalLink" Target="externalLinks/externalLink35.xml"/><Relationship Id="rId166" Type="http://schemas.openxmlformats.org/officeDocument/2006/relationships/externalLink" Target="externalLinks/externalLink40.xml"/><Relationship Id="rId182" Type="http://schemas.openxmlformats.org/officeDocument/2006/relationships/externalLink" Target="externalLinks/externalLink56.xml"/><Relationship Id="rId187" Type="http://schemas.openxmlformats.org/officeDocument/2006/relationships/externalLink" Target="externalLinks/externalLink61.xml"/><Relationship Id="rId217" Type="http://schemas.openxmlformats.org/officeDocument/2006/relationships/externalLink" Target="externalLinks/externalLink9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12" Type="http://schemas.openxmlformats.org/officeDocument/2006/relationships/externalLink" Target="externalLinks/externalLink86.xml"/><Relationship Id="rId233" Type="http://schemas.openxmlformats.org/officeDocument/2006/relationships/sharedStrings" Target="sharedStrings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externalLink" Target="externalLinks/externalLink4.xml"/><Relationship Id="rId135" Type="http://schemas.openxmlformats.org/officeDocument/2006/relationships/externalLink" Target="externalLinks/externalLink9.xml"/><Relationship Id="rId151" Type="http://schemas.openxmlformats.org/officeDocument/2006/relationships/externalLink" Target="externalLinks/externalLink25.xml"/><Relationship Id="rId156" Type="http://schemas.openxmlformats.org/officeDocument/2006/relationships/externalLink" Target="externalLinks/externalLink30.xml"/><Relationship Id="rId177" Type="http://schemas.openxmlformats.org/officeDocument/2006/relationships/externalLink" Target="externalLinks/externalLink51.xml"/><Relationship Id="rId198" Type="http://schemas.openxmlformats.org/officeDocument/2006/relationships/externalLink" Target="externalLinks/externalLink72.xml"/><Relationship Id="rId172" Type="http://schemas.openxmlformats.org/officeDocument/2006/relationships/externalLink" Target="externalLinks/externalLink46.xml"/><Relationship Id="rId193" Type="http://schemas.openxmlformats.org/officeDocument/2006/relationships/externalLink" Target="externalLinks/externalLink67.xml"/><Relationship Id="rId202" Type="http://schemas.openxmlformats.org/officeDocument/2006/relationships/externalLink" Target="externalLinks/externalLink76.xml"/><Relationship Id="rId207" Type="http://schemas.openxmlformats.org/officeDocument/2006/relationships/externalLink" Target="externalLinks/externalLink81.xml"/><Relationship Id="rId223" Type="http://schemas.openxmlformats.org/officeDocument/2006/relationships/externalLink" Target="externalLinks/externalLink97.xml"/><Relationship Id="rId228" Type="http://schemas.openxmlformats.org/officeDocument/2006/relationships/externalLink" Target="externalLinks/externalLink10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externalLink" Target="externalLinks/externalLink15.xml"/><Relationship Id="rId146" Type="http://schemas.openxmlformats.org/officeDocument/2006/relationships/externalLink" Target="externalLinks/externalLink20.xml"/><Relationship Id="rId167" Type="http://schemas.openxmlformats.org/officeDocument/2006/relationships/externalLink" Target="externalLinks/externalLink41.xml"/><Relationship Id="rId188" Type="http://schemas.openxmlformats.org/officeDocument/2006/relationships/externalLink" Target="externalLinks/externalLink62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externalLink" Target="externalLinks/externalLink36.xml"/><Relationship Id="rId183" Type="http://schemas.openxmlformats.org/officeDocument/2006/relationships/externalLink" Target="externalLinks/externalLink57.xml"/><Relationship Id="rId213" Type="http://schemas.openxmlformats.org/officeDocument/2006/relationships/externalLink" Target="externalLinks/externalLink87.xml"/><Relationship Id="rId218" Type="http://schemas.openxmlformats.org/officeDocument/2006/relationships/externalLink" Target="externalLinks/externalLink92.xml"/><Relationship Id="rId234" Type="http://schemas.openxmlformats.org/officeDocument/2006/relationships/calcChain" Target="calcChain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externalLink" Target="externalLinks/externalLink5.xml"/><Relationship Id="rId136" Type="http://schemas.openxmlformats.org/officeDocument/2006/relationships/externalLink" Target="externalLinks/externalLink10.xml"/><Relationship Id="rId157" Type="http://schemas.openxmlformats.org/officeDocument/2006/relationships/externalLink" Target="externalLinks/externalLink31.xml"/><Relationship Id="rId178" Type="http://schemas.openxmlformats.org/officeDocument/2006/relationships/externalLink" Target="externalLinks/externalLink52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externalLink" Target="externalLinks/externalLink26.xml"/><Relationship Id="rId173" Type="http://schemas.openxmlformats.org/officeDocument/2006/relationships/externalLink" Target="externalLinks/externalLink47.xml"/><Relationship Id="rId194" Type="http://schemas.openxmlformats.org/officeDocument/2006/relationships/externalLink" Target="externalLinks/externalLink68.xml"/><Relationship Id="rId199" Type="http://schemas.openxmlformats.org/officeDocument/2006/relationships/externalLink" Target="externalLinks/externalLink73.xml"/><Relationship Id="rId203" Type="http://schemas.openxmlformats.org/officeDocument/2006/relationships/externalLink" Target="externalLinks/externalLink77.xml"/><Relationship Id="rId208" Type="http://schemas.openxmlformats.org/officeDocument/2006/relationships/externalLink" Target="externalLinks/externalLink82.xml"/><Relationship Id="rId229" Type="http://schemas.openxmlformats.org/officeDocument/2006/relationships/externalLink" Target="externalLinks/externalLink103.xml"/><Relationship Id="rId19" Type="http://schemas.openxmlformats.org/officeDocument/2006/relationships/worksheet" Target="worksheets/sheet19.xml"/><Relationship Id="rId224" Type="http://schemas.openxmlformats.org/officeDocument/2006/relationships/externalLink" Target="externalLinks/externalLink98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externalLink" Target="externalLinks/externalLink21.xml"/><Relationship Id="rId168" Type="http://schemas.openxmlformats.org/officeDocument/2006/relationships/externalLink" Target="externalLinks/externalLink4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externalLink" Target="externalLinks/externalLink16.xml"/><Relationship Id="rId163" Type="http://schemas.openxmlformats.org/officeDocument/2006/relationships/externalLink" Target="externalLinks/externalLink37.xml"/><Relationship Id="rId184" Type="http://schemas.openxmlformats.org/officeDocument/2006/relationships/externalLink" Target="externalLinks/externalLink58.xml"/><Relationship Id="rId189" Type="http://schemas.openxmlformats.org/officeDocument/2006/relationships/externalLink" Target="externalLinks/externalLink63.xml"/><Relationship Id="rId219" Type="http://schemas.openxmlformats.org/officeDocument/2006/relationships/externalLink" Target="externalLinks/externalLink93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88.xml"/><Relationship Id="rId230" Type="http://schemas.openxmlformats.org/officeDocument/2006/relationships/externalLink" Target="externalLinks/externalLink104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externalLink" Target="externalLinks/externalLink11.xml"/><Relationship Id="rId158" Type="http://schemas.openxmlformats.org/officeDocument/2006/relationships/externalLink" Target="externalLinks/externalLink3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externalLink" Target="externalLinks/externalLink6.xml"/><Relationship Id="rId153" Type="http://schemas.openxmlformats.org/officeDocument/2006/relationships/externalLink" Target="externalLinks/externalLink27.xml"/><Relationship Id="rId174" Type="http://schemas.openxmlformats.org/officeDocument/2006/relationships/externalLink" Target="externalLinks/externalLink48.xml"/><Relationship Id="rId179" Type="http://schemas.openxmlformats.org/officeDocument/2006/relationships/externalLink" Target="externalLinks/externalLink53.xml"/><Relationship Id="rId195" Type="http://schemas.openxmlformats.org/officeDocument/2006/relationships/externalLink" Target="externalLinks/externalLink69.xml"/><Relationship Id="rId209" Type="http://schemas.openxmlformats.org/officeDocument/2006/relationships/externalLink" Target="externalLinks/externalLink83.xml"/><Relationship Id="rId190" Type="http://schemas.openxmlformats.org/officeDocument/2006/relationships/externalLink" Target="externalLinks/externalLink64.xml"/><Relationship Id="rId204" Type="http://schemas.openxmlformats.org/officeDocument/2006/relationships/externalLink" Target="externalLinks/externalLink78.xml"/><Relationship Id="rId220" Type="http://schemas.openxmlformats.org/officeDocument/2006/relationships/externalLink" Target="externalLinks/externalLink94.xml"/><Relationship Id="rId225" Type="http://schemas.openxmlformats.org/officeDocument/2006/relationships/externalLink" Target="externalLinks/externalLink99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externalLink" Target="externalLinks/externalLink17.xml"/><Relationship Id="rId148" Type="http://schemas.openxmlformats.org/officeDocument/2006/relationships/externalLink" Target="externalLinks/externalLink22.xml"/><Relationship Id="rId164" Type="http://schemas.openxmlformats.org/officeDocument/2006/relationships/externalLink" Target="externalLinks/externalLink38.xml"/><Relationship Id="rId169" Type="http://schemas.openxmlformats.org/officeDocument/2006/relationships/externalLink" Target="externalLinks/externalLink43.xml"/><Relationship Id="rId185" Type="http://schemas.openxmlformats.org/officeDocument/2006/relationships/externalLink" Target="externalLinks/externalLink5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externalLink" Target="externalLinks/externalLink54.xml"/><Relationship Id="rId210" Type="http://schemas.openxmlformats.org/officeDocument/2006/relationships/externalLink" Target="externalLinks/externalLink84.xml"/><Relationship Id="rId215" Type="http://schemas.openxmlformats.org/officeDocument/2006/relationships/externalLink" Target="externalLinks/externalLink89.xml"/><Relationship Id="rId26" Type="http://schemas.openxmlformats.org/officeDocument/2006/relationships/worksheet" Target="worksheets/sheet26.xml"/><Relationship Id="rId231" Type="http://schemas.openxmlformats.org/officeDocument/2006/relationships/theme" Target="theme/theme1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externalLink" Target="externalLinks/externalLink7.xml"/><Relationship Id="rId154" Type="http://schemas.openxmlformats.org/officeDocument/2006/relationships/externalLink" Target="externalLinks/externalLink28.xml"/><Relationship Id="rId175" Type="http://schemas.openxmlformats.org/officeDocument/2006/relationships/externalLink" Target="externalLinks/externalLink49.xml"/><Relationship Id="rId196" Type="http://schemas.openxmlformats.org/officeDocument/2006/relationships/externalLink" Target="externalLinks/externalLink70.xml"/><Relationship Id="rId200" Type="http://schemas.openxmlformats.org/officeDocument/2006/relationships/externalLink" Target="externalLinks/externalLink74.xml"/><Relationship Id="rId16" Type="http://schemas.openxmlformats.org/officeDocument/2006/relationships/worksheet" Target="worksheets/sheet16.xml"/><Relationship Id="rId221" Type="http://schemas.openxmlformats.org/officeDocument/2006/relationships/externalLink" Target="externalLinks/externalLink95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externalLink" Target="externalLinks/externalLink18.xml"/><Relationship Id="rId90" Type="http://schemas.openxmlformats.org/officeDocument/2006/relationships/worksheet" Target="worksheets/sheet90.xml"/><Relationship Id="rId165" Type="http://schemas.openxmlformats.org/officeDocument/2006/relationships/externalLink" Target="externalLinks/externalLink39.xml"/><Relationship Id="rId186" Type="http://schemas.openxmlformats.org/officeDocument/2006/relationships/externalLink" Target="externalLinks/externalLink60.xml"/><Relationship Id="rId211" Type="http://schemas.openxmlformats.org/officeDocument/2006/relationships/externalLink" Target="externalLinks/externalLink85.xml"/><Relationship Id="rId232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USTOS%20DE%20PRODU&#199;&#195;O%20-%20AGRICULTURA%20FAMILIAR%20-%20MAR&#199;O2018/ABACAXI%20-%20CUSTOS%20PGPAF%20-%20MAR&#199;O2018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riene.melo/ownCloud/Documents/DF-GECUP/CUSTO%20DE%20PRODU&#199;&#195;O%20POR%20PRODUTO/Arroz/Familiar/2018/03.2018/ARROZ%20IRRIGADO-RS-Eldorado%20do%20Sul-MAR-2018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riene.melo/ownCloud/Documents/DF-GECUP/CUSTO%20DE%20PRODU&#199;&#195;O%20POR%20PRODUTO/Tomate/2018/03.2018/TOMATE%20CAQUI%20(LONGA%20VIDA)-MG-Guiricema-MAR-2018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riene.melo/ownCloud/Documents/DF-GECUP/CUSTO%20DE%20PRODU&#199;&#195;O%20POR%20PRODUTO/Tomate/2018/03.2018/TOMATE-RJ-S&#227;o%20Jos&#233;%20de%20Ub&#225;-MAR-2018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riene.melo/ownCloud/Documents/DF-GECUP/CUSTO%20DE%20PRODU&#199;&#195;O%20POR%20PRODUTO/Tomate/2018/03.2018/TOMATE%20ITALIANO%20(LONGA%20VIDA)-SP-Guapiara-MAR-2018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CUSTOS%20DE%20PRODU&#199;&#195;O%20-%20AGRICULTURA%20FAMILIAR%20-%20MAR&#199;O2018/TRIGO%20-%20CUSTOS%20PGPAF%20-%20MAR&#199;O2018.xlsx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riene.melo/ownCloud/Documents/DF-GECUP/CUSTO%20DE%20PRODU&#199;&#195;O%20POR%20PRODUTO/Trigo/Familiar/2018/03.2018/TRIGO-RS-Ajuricaba-MAR-2018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riene.melo/ownCloud/Documents/DF-GECUP/CUSTO%20DE%20PRODU&#199;&#195;O%20POR%20PRODUTO/Arroz/Familiar/2018/03.2018/ARROZ%20IRRIGADO-SC-Meleiro-MAR-%20201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riene.melo/ownCloud/Documents/DF-GECUP/CUSTO%20DE%20PRODU&#199;&#195;O%20POR%20PRODUTO/Arroz/Familiar/2018/03.2018/ARROZ-SC-Massaranduba-MAR-201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CUSTOS%20DE%20PRODU&#199;&#195;O%20-%20AGRICULTURA%20FAMILIAR%20-%20MAR&#199;O2018/BANANA%20-%20CUSTOS%20PGPAF%20-%20MAR&#199;O2018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riene.melo/ownCloud/Documents/DF-GECUP/CUSTO%20DE%20PRODU&#199;&#195;O%20POR%20PRODUTO/Banana/Familiar/2018/03.2018/BANANA%20PRATA-BA-Bom%20Jesus%20da%20Lapa-MAR-2018/BANANA%20PRATA-PRODU&#199;&#195;O-BA-Bom%20Jesus%20da%20Lapa-MAR-2018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riene.melo/ownCloud/Documents/DF-GECUP/CUSTO%20DE%20PRODU&#199;&#195;O%20POR%20PRODUTO/Banana/Familiar/2018/03.2018/BANANA%20DA%20TERRA-BA-Valen&#231;a-MAR-2018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riene.melo/ownCloud/Documents/DF-GECUP/CUSTO%20DE%20PRODU&#199;&#195;O%20POR%20PRODUTO/Banana/Familiar/2018/03.2018/BANANA%20DA%20TERRA-ES-Domingos%20Martins-MAR-2018/BANANA%20DA%20TERRA-Produ&#231;&#227;o-ES-Domingos%20Martins-MAR-2018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riene.melo/ownCloud/Documents/DF-GECUP/CUSTO%20DE%20PRODU&#199;&#195;O%20POR%20PRODUTO/Banana/Familiar/2018/03.2018/BANANA%20PRATA-ES-Alfredo%20Chaves-MAR-2018/BANANA%20PRATA-Produ&#231;&#227;o-ES-Alfredo%20Chaves-MAR-2018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riene.melo/ownCloud/Documents/DF-GECUP/CUSTO%20DE%20PRODU&#199;&#195;O%20POR%20PRODUTO/Banana/Familiar/2018/03.2018/BANANA%20PRATA-MG-Braz&#243;polis-MAR-2018/BANANA%20PRATA-Produ&#231;&#227;o-MG-Braz&#243;polis-MAR-2018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CUSTOS%20DE%20PRODU&#199;&#195;O%20-%20AGRICULTURA%20FAMILIAR%20-%20MAR&#199;O2018/BATATA%20DOCE%20-%20CUSTOS%20PGPAF%20-%20MAR&#199;O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riene.melo/ownCloud/Documents/DF-GECUP/CUSTO%20DE%20PRODU&#199;&#195;O%20POR%20PRODUTO/Abacaxi/Familiar/2018/03.2018/ABACAXI%20P&#201;ROLA-MG-Canapolis-MAR-2018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riene.melo/ownCloud/Documents/DF-GECUP/CUSTO%20DE%20PRODU&#199;&#195;O%20POR%20PRODUTO/Batata/2018/03.2018/BATATA-DOCE-SP-Anhumas-MAR-2018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CUSTOS%20DE%20PRODU&#199;&#195;O%20-%20AGRICULTURA%20FAMILIAR%20-%20MAR&#199;O2018/BATATA%20INGLESA%20-%20CUSTOS%20PGPAF%20-%20MAR&#199;O2018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easa099622/Documents/Custos%20de%20Produ&#231;&#227;o/Pain&#233;is/2016/NOV/RS/Custos%20Base/BATATA%20INGLESA-RS-%20Sta%20Maria%20Herval-MAR-2016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riene.melo/ownCloud/Documents/DF-GECUP/CUSTO%20DE%20PRODU&#199;&#195;O%20POR%20PRODUTO/Batata/2018/03.2018/BATATA%20INGLESA-RS-Santa%20Maria%20do%20Herval-MAR-2018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CUSTOS%20DE%20PRODU&#199;&#195;O%20-%20AGRICULTURA%20FAMILIAR%20-%20MAR&#199;O2018/CANA%20-%20CUSTOS%20PGPAF%20-%20MAR&#199;O2018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riene.melo/ownCloud/Documents/DF-GECUP/CUSTO%20DE%20PRODU&#199;&#195;O%20POR%20PRODUTO/Cana-de-A&#231;&#250;car/Empresarial/2018/03.2018/Cana%20de%20a&#231;&#250;car-AL-S&#227;o%20Lu&#237;s%20do%20Quitunde-Mar2018/CANA-AL-S.%20L%20do%20Quitunde-Consolidado-Mar2018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riene.melo/ownCloud/Documents/DF-GECUP/CUSTO%20DE%20PRODU&#199;&#195;O%20POR%20PRODUTO/Cana-de-A&#231;&#250;car/Empresarial/2018/03.2018/Cana-de-a&#231;&#250;car-AL-S%20M%20dos%20Campos-MAR-2018/CANA-AL-S%20M%20dos%20Campos-CONSOLIDADO-MAR-2018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riene.melo/ownCloud/Documents/DF-GECUP/CUSTO%20DE%20PRODU&#199;&#195;O%20POR%20PRODUTO/Cana-de-A&#231;&#250;car/Familiar/2018/03.2018/CANA-DE-A&#199;&#218;CAR-MG-S.%20J.%20Evangelista-MAR2018/CANA-Produ&#231;&#227;o-MG-S.%20J.%20Evangelista-MAR2018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riene.melo/ownCloud/Documents/DF-GECUP/CUSTO%20DE%20PRODU&#199;&#195;O%20POR%20PRODUTO/Cana-de-A&#231;&#250;car/Familiar/2018/03.2018/CANA-DE-A&#199;&#218;CAR-MG-Visc.%20do%20Rio%20Branco-MAR-2018/CANA-Produ&#231;&#227;o-MG-V.%20do%20Rio%20Branco-MAR-2018.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riene.melo/ownCloud/Documents/DF-GECUP/CUSTO%20DE%20PRODU&#199;&#195;O%20POR%20PRODUTO/Cana-de-A&#231;&#250;car/Familiar/2018/03.2018/CANA-DE-A&#199;&#218;CAR-PE-Ribeir&#227;o-MAR-2018/CANA-DE-A&#199;&#218;CAR-Produ&#231;&#227;o-PE-Ribeir&#227;o-MAR-201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riene.melo/ownCloud/Documents/DF-GECUP/CUSTO%20DE%20PRODU&#199;&#195;O%20POR%20PRODUTO/Abacaxi/Familiar/2018/03.2018/ABACAXI%20P&#201;ROLA-PA-Conceicao%20do%20Araguaia-MAR-2018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riene.melo/ownCloud/Documents/DF-GECUP/CUSTO%20DE%20PRODU&#199;&#195;O%20POR%20PRODUTO/Cana-de-A&#231;&#250;car/Familiar/2018/03.2018/CANA-DE-A&#199;&#218;CAR-SP-Pen&#225;polis-MAR-2018/CANA-DE-A&#199;&#218;CAR-Produ&#231;&#227;o-SP-Pen&#225;polis-MAR-2018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bsa18\Gecup\CUSTO%20PRODU&#199;&#195;O%20GERAL%20CONAB\CUSTO-AGRIC.FAMILIAR\CUSTOS%20PARA%20O%20MDA_%20PGPAF\2010-MAI-MDA\MG\S&#227;o%20Jo&#227;o%20Evangelista\Cana-de-a&#231;&#250;car\Cana-de-a&#231;&#250;car_Sao%20Joao%20Evangelista-Consolidado%202010-11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CUSTOS%20DE%20PRODU&#199;&#195;O%20-%20AGRICULTURA%20FAMILIAR%20-%20MAR&#199;O2018/CAPRINO-OVINO%20-%20CUSTOS%20PGPAF%20-%20MAR&#199;O2018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CUSTOS%20DE%20PRODU&#199;&#195;O%20-%20AGRICULTURA%20FAMILIAR%20-%20MAR&#199;O2018/CASTANHA%20DE%20CAJU%20-%20CUSTOS%20PGPAF%20-%20MAR&#199;O2018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riene.melo/ownCloud/Documents/DF-GECUP/CUSTO%20DE%20PRODU&#199;&#195;O%20POR%20PRODUTO/Castanha%20de%20Caju/Familiar/2018/03.2018/CASTANHA%20DE%20CAJU-RN-Serra%20do%20Mel-MAR-2018/INHAME_DOMINGOS%20MARTINS-ES_ABR-2015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riene.melo/ownCloud/Documents/DF-GECUP/CUSTO%20DE%20PRODU&#199;&#195;O%20POR%20PRODUTO/Castanha%20de%20Caju/Familiar/2018/03.2018/CASTANHA%20DE%20CAJU-CE-Pacajus-CE-MAR-2018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riene.melo/ownCloud/Documents/DF-GECUP/CUSTO%20DE%20PRODU&#199;&#195;O%20POR%20PRODUTO/Castanha%20de%20Caju/Familiar/2018/03.2018/CASTANHA%20DE%20CAJU-RN-Serra%20do%20Mel-MAR-2018/CASTANHA%20DE%20CAJU-RN-Produ&#231;&#227;o-Serra%20do%20Mel-MAR-201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CUSTOS%20DE%20PRODU&#199;&#195;O%20-%20AGRICULTURA%20FAMILIAR%20-%20MAR&#199;O2018/CEBOLA%20-%20CUSTOS%20PGPAF%20-%20MAR&#199;O2018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riene.melo/ownCloud/Documents/DF-GECUP/CUSTO%20DE%20PRODU&#199;&#195;O%20POR%20PRODUTO/Cebola/2018/03.2018/CEBOLA-SC-Alfredo%20Wagner-MAR-%202018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CUSTOS%20DE%20PRODU&#199;&#195;O%20-%20AGRICULTURA%20FAMILIAR%20-%20MAR&#199;O2018/ERVA%20MATE%20-%20CUSTOS%20PGPAF%20-%20MAR&#199;O2018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riene.melo/ownCloud/Documents/DF-GECUP/CUSTO%20DE%20PRODU&#199;&#195;O%20POR%20PRODUTO/Abacaxi/Familiar/2018/03.2018/ABACAXI%20P&#201;ROLA-PB-Santa%20Rita-MAR-201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riene.melo/ownCloud/Documents/DF-GECUP/CUSTO%20DE%20PRODU&#199;&#195;O%20POR%20PRODUTO/Erva%20Mate/2018/03.2018/ERVA-MATE-PR-Guarapuava-MAR-2018/Ano%2013%20-%20PRODU&#199;&#195;O%20PLENA%20-%20%20ERVA-MATE%20-%20Guarapuava-%20PR%20-%20PGPAF%20-%202018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CUSTOS%20DE%20PRODU&#199;&#195;O%20-%20AGRICULTURA%20FAMILIAR%20-%20MAR&#199;O2018/FEIJ&#195;O%20-%20CUSTOS%20PGPAF%20-%20MAR&#199;O2018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riene.melo/ownCloud/Documents/DF-GECUP/CUSTO%20DE%20PRODU&#199;&#195;O%20POR%20PRODUTO/Feij&#227;o/Familiar/2018/03.2018/FEIJ&#195;O%20CAUPI-BA-Guanambi-MAR-2018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riene.melo/ownCloud/Documents/DF-GECUP/CUSTO%20DE%20PRODU&#199;&#195;O%20POR%20PRODUTO/Feij&#227;o/Familiar/2018/03.2018/FEIJ&#195;O%20CAUPI-CE-Brejo%20Santo-MAR-201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riene.melo/ownCloud/Documents/DF-GECUP/CUSTO%20DE%20PRODU&#199;&#195;O%20POR%20PRODUTO/Feij&#227;o/Familiar/2018/03.2018/FEIJ&#195;O%20CAUPI-PI-LUZIL&#194;NDIA-MAR-2018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riene.melo/ownCloud/Documents/DF-GECUP/CUSTO%20DE%20PRODU&#199;&#195;O%20POR%20PRODUTO/Feij&#227;o/Familiar/2018/03.2018/FEIJ&#195;O%20CAUPI-PI-PIRIPIRI-MAR-2018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riene.melo/ownCloud/Documents/DF-GECUP/CUSTO%20DE%20PRODU&#199;&#195;O%20POR%20PRODUTO/Feij&#227;o/Familiar/2018/03.2018/FEIJ&#195;O%20CAUPI-PI-S&#195;O%20MIGUEL%20DO%20TAPUIO-MAR-2018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riene.melo/ownCloud/Documents/DF-GECUP/CUSTO%20DE%20PRODU&#199;&#195;O%20POR%20PRODUTO/Feij&#227;o/Familiar/2018/03.2018/FEIJ&#195;O%20CAUPI-RR-Boa%20Vista-MAR-2018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riene.melo/ownCloud/Documents/DF-GECUP/CUSTO%20DE%20PRODU&#199;&#195;O%20POR%20PRODUTO/Feij&#227;o/Familiar/2018/03.2018/FEIJ&#195;O%20CORES-BA-Ribeira%20do%20Pombal-MAR-2018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riene.melo/ownCloud/Documents/DF-GECUP/CUSTO%20DE%20PRODU&#199;&#195;O%20POR%20PRODUTO/Feij&#227;o/Familiar/2018/03.2018/FEIJ&#195;O%20CORES-PR-Pitanga-MAR-201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riene.melo/ownCloud/Documents/DF-GECUP/CUSTO%20DE%20PRODU&#199;&#195;O%20POR%20PRODUTO/Abacaxi/Familiar/2018/03.2018/ABACAXI%20HAVAIANO-MG-Canapolis-MAR-2018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riene.melo/ownCloud/Documents/DF-GECUP/CUSTO%20DE%20PRODU&#199;&#195;O%20POR%20PRODUTO/Feij&#227;o/Familiar/2018/03.2018/FEIJ&#195;O%20CORES-SC%20-%20Campos%20Novos-MAR-2018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riene.melo/ownCloud/Documents/DF-GECUP/CUSTO%20DE%20PRODU&#199;&#195;O%20POR%20PRODUTO/Feij&#227;o/Familiar/2018/03.2018/FEIJ&#195;O%20CORES-SE-Po&#231;o%20Verde-MAR-2018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riene.melo/ownCloud/Documents/DF-GECUP/CUSTO%20DE%20PRODU&#199;&#195;O%20POR%20PRODUTO/Feij&#227;o/Familiar/2018/03.2018/FEIJ&#195;O%20PRETO-PR-Prudent&#243;polis-MAR-2018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riene.melo/ownCloud/Documents/DF-GECUP/CUSTO%20DE%20PRODU&#199;&#195;O%20POR%20PRODUTO/Feij&#227;o/Familiar/2018/03.2018/FEIJ&#195;O%20PRETO-SC-Canoinhas-MAR-%202018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CUSTOS%20DE%20PRODU&#199;&#195;O%20-%20AGRICULTURA%20FAMILIAR%20-%20MAR&#199;O2018/INHAME%20-%20CUSTOS%20PGPAF%20-%20MAR&#199;O2018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riene.melo/ownCloud/Documents/DF-GECUP/CUSTO%20DE%20PRODU&#199;&#195;O%20POR%20PRODUTO/Inhame/2018/03.2018/INHAME-ES-Domingos%20Martins-ES-MAR-2018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riene.melo/ownCloud/Documents/DF-GECUP/CUSTO%20DE%20PRODU&#199;&#195;O%20POR%20PRODUTO/Inhame/2018/03.2018/INHAME-MG-Inhapim-MAR-2018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CUSTOS%20DE%20PRODU&#199;&#195;O%20-%20AGRICULTURA%20FAMILIAR%20-%20MAR&#199;O2018/LARANJA%20-%20CUSTOS%20PGPAF%20-%20MAR&#199;O2018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riene.melo/ownCloud/Documents/DF-GECUP/CUSTO%20DE%20PRODU&#199;&#195;O%20POR%20PRODUTO/Citrus/Familiar/2018/03.2018/LARANJA-RS-Liberato%20Salzano-MAR-2018/LARANJA-Produ&#231;&#227;o-RS-Liberato%20Salzano-MAR-2018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CUSTOS%20DE%20PRODU&#199;&#195;O%20-%20AGRICULTURA%20FAMILIAR%20-%20MAR&#199;O2018/MANDIOCA%20-%20CUSTOS%20PGPAF%20-%20MAR&#199;O2018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CUSTOS%20DE%20PRODU&#199;&#195;O%20-%20AGRICULTURA%20FAMILIAR%20-%20MAR&#199;O2018/ARROZ%20-%20CUSTOS%20PGPAF%20-%20MAR&#199;O2018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microsoft.com/office/2006/relationships/xlExternalLinkPath/xlStartup" Target="aa-DADOS%20DE%20ENTRADA/aa-Defini&#231;&#245;es%20Para%202001-02%20e%202002-03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riene.melo/ownCloud/Documents/DF-GECUP/CUSTO%20DE%20PRODU&#199;&#195;O%20POR%20PRODUTO/Mandioca/Familiar/2018/03.2018/MANDIOCA%202&#186;%20CICLO-BA-Guanambi-MAR-2018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riene.melo/ownCloud/Documents/DF-GECUP/CUSTO%20DE%20PRODU&#199;&#195;O%20POR%20PRODUTO/Mandioca/Familiar/2018/03.2018/MANDIOCA%202&#186;%20CICLO-ES-Pinheiros-MAR-2018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riene.melo/ownCloud/Documents/DF-GECUP/CUSTO%20DE%20PRODU&#199;&#195;O%20POR%20PRODUTO/Mandioca/Familiar/2018/03.2018/MANDIOCA%202&#186;%20CICLO-MA-Santa%20Luzia-MAR-2018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riene.melo/ownCloud/Documents/DF-GECUP/CUSTO%20DE%20PRODU&#199;&#195;O%20POR%20PRODUTO/Mandioca/Familiar/2018/03.2018/MANDIOCA-MG-Rio%20Pardo%20de%20Minas-MAR-2018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riene.melo/ownCloud/Documents/DF-GECUP/CUSTO%20DE%20PRODU&#199;&#195;O%20POR%20PRODUTO/Mandioca/Familiar/2018/03.2018/MANDIOCA%201&#186;%20CICLO-SC-Jaguaruna-MAR-%202018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CUSTOS%20DE%20PRODU&#199;&#195;O%20-%20AGRICULTURA%20FAMILIAR%20-%20MAR&#199;O2018/MANGA%20-%20CUSTOS%20PGPAF%20-%20MAR&#199;O2018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riene.melo/ownCloud/Documents/DF-GECUP/CUSTO%20DE%20PRODU&#199;&#195;O%20POR%20PRODUTO/Manga/Familiar/2018/03.2018/MANGA%20-%20Juazeiro%20-%202018/MANGA-Produ&#231;&#227;o-BA-Juazeiro-MAR-2018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riene.melo/ownCloud/Documents/DF-GECUP/CUSTO%20DE%20PRODU&#199;&#195;O%20POR%20PRODUTO/Maracuj&#225;/2018/03.2018/MARACUJ&#193;-SP-Adamantina-MAR-2018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CUSTOS%20DE%20PRODU&#199;&#195;O%20-%20AGRICULTURA%20FAMILIAR%20-%20MAR&#199;O2018/MARACUJ&#193;%20-%20CUSTOS%20PGPAF%20-%20MAR&#199;O2018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riene.melo/ownCloud/Documents/DF-GECUP/CUSTO%20DE%20PRODU&#199;&#195;O%20POR%20PRODUTO/Arroz/Familiar/2018/03.2018/ARROZ-MA-Po&#231;&#227;o%20de%20Pedras-MAR-2018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riene.melo/ownCloud/Documents/DF-GECUP/CUSTO%20DE%20PRODU&#199;&#195;O%20POR%20PRODUTO/Maracuj&#225;/2018/03.2018/MARACUJ&#193;-BA-Livramento%20de%20Nossa%20Senhora-MAR-2018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riene.melo/ownCloud/Documents/DF-GECUP/CUSTO%20DE%20PRODU&#199;&#195;O%20POR%20PRODUTO/Maracuj&#225;/2018/03.2018/MARACUJ&#193;-CE-Tiangu&#225;-MAR-2018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CUSTOS%20DE%20PRODU&#199;&#195;O%20-%20AGRICULTURA%20FAMILIAR%20-%20MAR&#199;O2018/MEL%20-%20CUSTOS%20PGPAF%20-%20MAR&#199;O2018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riene.melo/ownCloud/Documents/DF-GECUP/CUSTO%20DE%20PRODU&#199;&#195;O%20POR%20PRODUTO/Mel/2018/03.2018/MEL-RN-Serra%20do%20Mel-MAR-2018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CUSTOS%20DE%20PRODU&#199;&#195;O%20-%20AGRICULTURA%20FAMILIAR%20-%20MAR&#199;O2018/MILHO%20-%20CUSTOS%20PGPAF%20-%20MAR&#199;O2018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riene.melo/ownCloud/Documents/DF-GECUP/CUSTO%20DE%20PRODU&#199;&#195;O%20POR%20PRODUTO/Milho/Familiar/2018/03.2018/MILHO-MA-Gon&#231;alves%20Dias-MAR-2018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riene.melo/ownCloud/Documents/DF-GECUP/CUSTO%20DE%20PRODU&#199;&#195;O%20POR%20PRODUTO/Milho/Familiar/2018/03.2018/MILHO-MG-Passos-MAR-2018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riene.melo/ownCloud/Documents/DF-GECUP/CUSTO%20DE%20PRODU&#199;&#195;O%20POR%20PRODUTO/Milho/Familiar/2018/03.2018/MILHO-MS-Dourados-PD-MAR-2018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riene.melo/ownCloud/Documents/DF-GECUP/CUSTO%20DE%20PRODU&#199;&#195;O%20POR%20PRODUTO/Milho/Familiar/2018/03.2018/MILHO-PI-LUZIL&#194;NDIA-MAR-2018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riene.melo/ownCloud/Documents/DF-GECUP/CUSTO%20DE%20PRODU&#199;&#195;O%20POR%20PRODUTO/Milho/Familiar/2018/03.2018/MILHO-PI-S&#195;O%20MIGUEL%20DO%20TAPUIO-MAR-201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riene.melo/ownCloud/Documents/DF-GECUP/CUSTO%20DE%20PRODU&#199;&#195;O%20POR%20PRODUTO/Arroz/Familiar/2018/03.2018/ARROZ-MS-Dourados-IRRIGADO-V&#193;RZEA-MAR-2018.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riene.melo/ownCloud/Documents/DF-GECUP/CUSTO%20DE%20PRODU&#199;&#195;O%20POR%20PRODUTO/Milho/Familiar/2018/03.2018/MILHO-PR-Pitanga-MAR-2018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riene.melo/ownCloud/Documents/DF-GECUP/CUSTO%20DE%20PRODU&#199;&#195;O%20POR%20PRODUTO/Milho/Familiar/2018/03.2018/MILHO-PR-Prudent&#243;polis-MAR-2018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riene.melo/ownCloud/Documents/DF-GECUP/CUSTO%20DE%20PRODU&#199;&#195;O%20POR%20PRODUTO/Milho/Familiar/2018/03.2018/MILHO-RO-Ariquemes-MAR-2018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riene.melo/ownCloud/Documents/DF-GECUP/CUSTO%20DE%20PRODU&#199;&#195;O%20POR%20PRODUTO/Milho/Familiar/2018/03.2018/MILHO-RO-Rolim%20de%20Moura-MAR-2018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riene.melo/ownCloud/Documents/DF-GECUP/CUSTO%20DE%20PRODU&#199;&#195;O%20POR%20PRODUTO/Milho/Familiar/2018/03.2018/MILHO-RS-Cangu&#231;u-MAR-2018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riene.melo/ownCloud/Documents/DF-GECUP/CUSTO%20DE%20PRODU&#199;&#195;O%20POR%20PRODUTO/Milho/Familiar/2018/03.2018/MILHO-SC-Conc&#243;rdia-MAR-2018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riene.melo/ownCloud/Documents/DF-GECUP/CUSTO%20DE%20PRODU&#199;&#195;O%20POR%20PRODUTO/Milho/Familiar/2018/03.2018/MILHO-SC-Mafra-MAR-%202018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riene.melo/ownCloud/Documents/DF-GECUP/CUSTO%20DE%20PRODU&#199;&#195;O%20POR%20PRODUTO/Milho/Familiar/2018/03.2018/MILHO-SE-Carira-MAR-2018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CUSTOS%20DE%20PRODU&#199;&#195;O%20-%20AGRICULTURA%20FAMILIAR%20-%20MAR&#199;O2018/PIMENTA-DO-REINO%20-%20CUSTOS%20PGPAF%20-%20MAR&#199;O2018.xlsx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riene.melo/ownCloud/Documents/DF-GECUP/CUSTO%20DE%20PRODU&#199;&#195;O%20POR%20PRODUTO/Pimenta%20do%20Reino/Familiar/2018/03.2018/PIMENTA%20DO%20REINO-Igarap&#233;%20A&#231;u-PA-MAR-2018/PIMENTA%20DO%20REINO-Igarap&#233;%20A&#231;u-PA-MAR-2018-Produ&#231;&#227;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riene.melo/ownCloud/Documents/DF-GECUP/CUSTO%20DE%20PRODU&#199;&#195;O%20POR%20PRODUTO/Arroz/Familiar/2018/03.2018/ARROZ-PI-LUZIL&#194;NDIA-MAR-2018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CUSTOS%20DE%20PRODU&#199;&#195;O%20-%20AGRICULTURA%20FAMILIAR%20-%20MAR&#199;O2018/PIMENT&#195;O%20-%20CUSTOS%20PGPAF%20-%20MAR&#199;O2018.xlsx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riene.melo/ownCloud/Documents/DF-GECUP/CUSTO%20DE%20PRODU&#199;&#195;O%20POR%20PRODUTO/Piment&#227;o/2018/03.2018/PIMENT&#195;O%20VERDE-MG-Guidoval-MAR-2018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riene.melo/ownCloud/Documents/DF-GECUP/CUSTO%20DE%20PRODU&#199;&#195;O%20POR%20PRODUTO/Piment&#227;o/2018/03.2018/PIMENT&#195;O%20VERMELHO%20E%20AMARELO-SP-Santa%20Cruz%20do%20Rio%20Pardo-MAR-2018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CUSTOS%20DE%20PRODU&#199;&#195;O%20-%20AGRICULTURA%20FAMILIAR%20-%20MAR&#199;O2018/QUIABO%20-%20CUSTOS%20PGPAF%20-%20MAR&#199;O2018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riene.melo/ownCloud/Documents/DF-GECUP/CUSTO%20DE%20PRODU&#199;&#195;O%20POR%20PRODUTO/Quiabo/2018/03.2018/QUIABO-RJ-Itaocara-MAR-2018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CUSTOS%20DE%20PRODU&#199;&#195;O%20-%20AGRICULTURA%20FAMILIAR%20-%20MAR&#199;O2018/SOJA%20-%20CUSTOS%20PGPAF%20-%20MAR&#199;O2018.xlsx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riene.melo/ownCloud/Documents/DF-GECUP/CUSTO%20DE%20PRODU&#199;&#195;O%20POR%20PRODUTO/Soja/Familiar/2018/03.2018/SOJA-PR-Francisco%20Beltr&#227;o-MAR-2018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riene.melo/ownCloud/Documents/DF-GECUP/CUSTO%20DE%20PRODU&#199;&#195;O%20POR%20PRODUTO/Soja/Familiar/2018/03.2018/SOJA-PR-Toledo-MAR-2018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riene.melo/ownCloud/Documents/DF-GECUP/CUSTO%20DE%20PRODU&#199;&#195;O%20POR%20PRODUTO/Soja/Familiar/2018/03.2018/SOJA-RS-Iju&#237;-MAR-2018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CUSTOS%20DE%20PRODU&#199;&#195;O%20-%20AGRICULTURA%20FAMILIAR%20-%20MAR&#199;O2018/TOMATE%20-%20CUSTOS%20PGPAF%20-%20MAR&#199;O20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ACAXI HAVAIANO- MG"/>
      <sheetName val="ABACAXI PÉROLA - MG"/>
      <sheetName val="ABACAXI PÉROLA - PA "/>
      <sheetName val="ABACAXI PÉROLA - PB"/>
    </sheetNames>
    <sheetDataSet>
      <sheetData sheetId="0"/>
      <sheetData sheetId="1"/>
      <sheetData sheetId="2"/>
      <sheetData sheetId="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 de Participantes"/>
      <sheetName val="Notas"/>
      <sheetName val="Tempo de trabalho"/>
      <sheetName val="Entrada"/>
      <sheetName val="Custeio"/>
      <sheetName val="Resumo"/>
      <sheetName val="Resumo-MDA"/>
      <sheetName val="Compara_Custo"/>
      <sheetName val="Análise"/>
      <sheetName val="Preços"/>
      <sheetName val="Fluxo de Caixa"/>
      <sheetName val="Deprec_Seguro_Juro"/>
      <sheetName val="Horamaquina"/>
      <sheetName val="Dia Animal"/>
      <sheetName val="Manutenção"/>
    </sheetNames>
    <sheetDataSet>
      <sheetData sheetId="0" refreshError="1"/>
      <sheetData sheetId="1" refreshError="1"/>
      <sheetData sheetId="2" refreshError="1"/>
      <sheetData sheetId="3">
        <row r="1">
          <cell r="B1">
            <v>50</v>
          </cell>
        </row>
        <row r="10">
          <cell r="B10">
            <v>20</v>
          </cell>
        </row>
      </sheetData>
      <sheetData sheetId="4">
        <row r="1">
          <cell r="A1" t="str">
            <v>CUSTO DE PRODUÇÃO ESTIMADO - AGRICULTURA FAMILIAR</v>
          </cell>
        </row>
        <row r="3">
          <cell r="D3">
            <v>20000</v>
          </cell>
        </row>
        <row r="10">
          <cell r="E10">
            <v>15</v>
          </cell>
        </row>
        <row r="11">
          <cell r="E11">
            <v>4000</v>
          </cell>
        </row>
      </sheetData>
      <sheetData sheetId="5"/>
      <sheetData sheetId="6" refreshError="1"/>
      <sheetData sheetId="7" refreshError="1"/>
      <sheetData sheetId="8" refreshError="1"/>
      <sheetData sheetId="9">
        <row r="89">
          <cell r="G89">
            <v>4.4999999999999998E-2</v>
          </cell>
        </row>
      </sheetData>
      <sheetData sheetId="10" refreshError="1"/>
      <sheetData sheetId="11">
        <row r="19">
          <cell r="J19">
            <v>5.23</v>
          </cell>
        </row>
      </sheetData>
      <sheetData sheetId="12" refreshError="1"/>
      <sheetData sheetId="13" refreshError="1"/>
      <sheetData sheetId="14">
        <row r="39">
          <cell r="F39">
            <v>0</v>
          </cell>
        </row>
      </sheetData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icip REUNIÃO"/>
      <sheetName val="Notas"/>
      <sheetName val="Tempo de trabalho"/>
      <sheetName val="Entrada"/>
      <sheetName val="Custeio"/>
      <sheetName val="Resumo"/>
      <sheetName val="Resumo-MDA"/>
      <sheetName val="Compara_Custo"/>
      <sheetName val="Análise"/>
      <sheetName val="Preços"/>
      <sheetName val="Fluxo de Caixa"/>
      <sheetName val="Deprec_Seguro_Juro"/>
      <sheetName val="Horamaquina"/>
      <sheetName val="Dia Animal"/>
      <sheetName val="Manutenção"/>
    </sheetNames>
    <sheetDataSet>
      <sheetData sheetId="0" refreshError="1"/>
      <sheetData sheetId="1" refreshError="1"/>
      <sheetData sheetId="2" refreshError="1"/>
      <sheetData sheetId="3">
        <row r="1">
          <cell r="B1">
            <v>1</v>
          </cell>
        </row>
        <row r="10">
          <cell r="B10">
            <v>1</v>
          </cell>
        </row>
      </sheetData>
      <sheetData sheetId="4">
        <row r="1">
          <cell r="A1" t="str">
            <v>CUSTO DE PRODUÇÃO ESTIMADO - AGRICULTURA FAMILIAR</v>
          </cell>
        </row>
        <row r="3">
          <cell r="D3">
            <v>20000</v>
          </cell>
        </row>
        <row r="10">
          <cell r="E10">
            <v>0.4</v>
          </cell>
        </row>
        <row r="11">
          <cell r="E11">
            <v>104000</v>
          </cell>
        </row>
      </sheetData>
      <sheetData sheetId="5"/>
      <sheetData sheetId="6" refreshError="1"/>
      <sheetData sheetId="7" refreshError="1"/>
      <sheetData sheetId="8" refreshError="1"/>
      <sheetData sheetId="9">
        <row r="63">
          <cell r="G63">
            <v>4.4999999999999998E-2</v>
          </cell>
        </row>
      </sheetData>
      <sheetData sheetId="10" refreshError="1"/>
      <sheetData sheetId="11">
        <row r="19">
          <cell r="J19">
            <v>0</v>
          </cell>
        </row>
      </sheetData>
      <sheetData sheetId="12" refreshError="1"/>
      <sheetData sheetId="13" refreshError="1"/>
      <sheetData sheetId="14">
        <row r="39">
          <cell r="F39">
            <v>0</v>
          </cell>
        </row>
      </sheetData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DASTRO DE PARTICIPANTES"/>
      <sheetName val="Notas"/>
      <sheetName val="Tempo de trabalho"/>
      <sheetName val="Entrada"/>
      <sheetName val="Custeio"/>
      <sheetName val="Resumo"/>
      <sheetName val="Resumo-MDA"/>
      <sheetName val="Compara_Custo"/>
      <sheetName val="Análise"/>
      <sheetName val="Preços"/>
      <sheetName val="Fluxo de Caixa"/>
      <sheetName val="Deprec_Seguro_Juro"/>
      <sheetName val="Horamaquina"/>
      <sheetName val="Dia Animal"/>
      <sheetName val="Manutenção"/>
    </sheetNames>
    <sheetDataSet>
      <sheetData sheetId="0"/>
      <sheetData sheetId="1"/>
      <sheetData sheetId="2"/>
      <sheetData sheetId="3">
        <row r="1">
          <cell r="B1">
            <v>1</v>
          </cell>
        </row>
        <row r="10">
          <cell r="B10">
            <v>1</v>
          </cell>
        </row>
      </sheetData>
      <sheetData sheetId="4">
        <row r="3">
          <cell r="D3">
            <v>15000</v>
          </cell>
        </row>
        <row r="10">
          <cell r="E10">
            <v>0.25</v>
          </cell>
        </row>
        <row r="11">
          <cell r="E11">
            <v>70000</v>
          </cell>
        </row>
      </sheetData>
      <sheetData sheetId="5">
        <row r="12">
          <cell r="A12" t="str">
            <v xml:space="preserve">  3 - Aluguel de máquinas/serviços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icipantes"/>
      <sheetName val="Notas"/>
      <sheetName val="Tempo de trabalho"/>
      <sheetName val="Entrada"/>
      <sheetName val="Custeio"/>
      <sheetName val="Resumo"/>
      <sheetName val="Resumo-MDA"/>
      <sheetName val="Compara_Custo"/>
      <sheetName val="Análise"/>
      <sheetName val="Preços"/>
      <sheetName val="Fluxo de Caixa"/>
      <sheetName val="Deprec_Seguro_Juro"/>
      <sheetName val="Horamaquina"/>
      <sheetName val="Dia Animal"/>
      <sheetName val="Manutenção"/>
    </sheetNames>
    <sheetDataSet>
      <sheetData sheetId="0" refreshError="1"/>
      <sheetData sheetId="1" refreshError="1"/>
      <sheetData sheetId="2" refreshError="1"/>
      <sheetData sheetId="3">
        <row r="1">
          <cell r="B1">
            <v>1</v>
          </cell>
        </row>
        <row r="10">
          <cell r="B10">
            <v>1</v>
          </cell>
        </row>
      </sheetData>
      <sheetData sheetId="4">
        <row r="1">
          <cell r="A1" t="str">
            <v>CUSTO DE PRODUÇÃO ESTIMADO - AGRICULTURA FAMILIAR</v>
          </cell>
        </row>
        <row r="3">
          <cell r="D3">
            <v>12500</v>
          </cell>
        </row>
        <row r="10">
          <cell r="E10">
            <v>0.5</v>
          </cell>
        </row>
        <row r="11">
          <cell r="E11">
            <v>95000</v>
          </cell>
        </row>
      </sheetData>
      <sheetData sheetId="5"/>
      <sheetData sheetId="6" refreshError="1"/>
      <sheetData sheetId="7" refreshError="1"/>
      <sheetData sheetId="8" refreshError="1"/>
      <sheetData sheetId="9">
        <row r="96">
          <cell r="G96">
            <v>4.4999999999999998E-2</v>
          </cell>
        </row>
      </sheetData>
      <sheetData sheetId="10" refreshError="1"/>
      <sheetData sheetId="11">
        <row r="19">
          <cell r="J19">
            <v>0</v>
          </cell>
        </row>
      </sheetData>
      <sheetData sheetId="12" refreshError="1"/>
      <sheetData sheetId="13" refreshError="1"/>
      <sheetData sheetId="14">
        <row r="39">
          <cell r="F39">
            <v>0</v>
          </cell>
        </row>
      </sheetData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GO - PR"/>
      <sheetName val="TRIGO - RS"/>
    </sheetNames>
    <sheetDataSet>
      <sheetData sheetId="0"/>
      <sheetData sheetId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s"/>
      <sheetName val="Tempo de trabalho"/>
      <sheetName val="Entrada"/>
      <sheetName val="Custeio"/>
      <sheetName val="Resumo"/>
      <sheetName val="Resumo-MDA"/>
      <sheetName val="Compara_Custo"/>
      <sheetName val="Análise"/>
      <sheetName val="Preços"/>
      <sheetName val="Fluxo de Caixa"/>
      <sheetName val="Deprec_Seguro_Juro"/>
      <sheetName val="Horamaquina"/>
      <sheetName val="Dia Animal"/>
      <sheetName val="Manutenção"/>
    </sheetNames>
    <sheetDataSet>
      <sheetData sheetId="0" refreshError="1"/>
      <sheetData sheetId="1" refreshError="1"/>
      <sheetData sheetId="2">
        <row r="1">
          <cell r="B1">
            <v>60</v>
          </cell>
        </row>
        <row r="10">
          <cell r="B10">
            <v>20</v>
          </cell>
        </row>
      </sheetData>
      <sheetData sheetId="3">
        <row r="1">
          <cell r="A1" t="str">
            <v>CUSTO DE PRODUÇÃO ESTIMADO - AGRICULTURA FAMILIAR</v>
          </cell>
        </row>
        <row r="3">
          <cell r="D3">
            <v>40000</v>
          </cell>
        </row>
        <row r="10">
          <cell r="E10">
            <v>30</v>
          </cell>
        </row>
        <row r="11">
          <cell r="E11">
            <v>3300</v>
          </cell>
        </row>
      </sheetData>
      <sheetData sheetId="4"/>
      <sheetData sheetId="5" refreshError="1"/>
      <sheetData sheetId="6" refreshError="1"/>
      <sheetData sheetId="7" refreshError="1"/>
      <sheetData sheetId="8">
        <row r="89">
          <cell r="G89">
            <v>4.4999999999999998E-2</v>
          </cell>
        </row>
      </sheetData>
      <sheetData sheetId="9" refreshError="1"/>
      <sheetData sheetId="10">
        <row r="19">
          <cell r="J19">
            <v>29.56</v>
          </cell>
        </row>
      </sheetData>
      <sheetData sheetId="11" refreshError="1"/>
      <sheetData sheetId="12" refreshError="1"/>
      <sheetData sheetId="13">
        <row r="39">
          <cell r="F39">
            <v>0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icipantes"/>
      <sheetName val="Tempo de trabalho"/>
      <sheetName val="Entrada"/>
      <sheetName val="Custeio"/>
      <sheetName val="Resumo"/>
      <sheetName val="Resumo-MDA"/>
      <sheetName val="Compara_Custo"/>
      <sheetName val="Análise"/>
      <sheetName val="Preços"/>
      <sheetName val="Fluxo de Caixa"/>
      <sheetName val="Deprec_Seguro_Juro"/>
      <sheetName val="Horamaquina"/>
      <sheetName val="Dia Animal"/>
      <sheetName val="Manutenção"/>
    </sheetNames>
    <sheetDataSet>
      <sheetData sheetId="0" refreshError="1"/>
      <sheetData sheetId="1" refreshError="1"/>
      <sheetData sheetId="2">
        <row r="1">
          <cell r="B1">
            <v>50</v>
          </cell>
        </row>
        <row r="10">
          <cell r="B10">
            <v>20</v>
          </cell>
        </row>
      </sheetData>
      <sheetData sheetId="3">
        <row r="1">
          <cell r="A1" t="str">
            <v>CUSTO DE PRODUÇÃO ESTIMADO - AGRICULTURA FAMILIAR</v>
          </cell>
        </row>
        <row r="3">
          <cell r="D3">
            <v>35000</v>
          </cell>
        </row>
        <row r="10">
          <cell r="E10">
            <v>20</v>
          </cell>
        </row>
        <row r="11">
          <cell r="E11">
            <v>7250</v>
          </cell>
        </row>
      </sheetData>
      <sheetData sheetId="4"/>
      <sheetData sheetId="5" refreshError="1"/>
      <sheetData sheetId="6" refreshError="1"/>
      <sheetData sheetId="7" refreshError="1"/>
      <sheetData sheetId="8">
        <row r="50">
          <cell r="G50">
            <v>4.4999999999999998E-2</v>
          </cell>
        </row>
      </sheetData>
      <sheetData sheetId="9" refreshError="1"/>
      <sheetData sheetId="10">
        <row r="13">
          <cell r="J13">
            <v>26.64</v>
          </cell>
        </row>
      </sheetData>
      <sheetData sheetId="11" refreshError="1"/>
      <sheetData sheetId="12" refreshError="1"/>
      <sheetData sheetId="1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icipantes"/>
      <sheetName val="Tempo de trabalho"/>
      <sheetName val="Entrada"/>
      <sheetName val="Custeio"/>
      <sheetName val="Resumo"/>
      <sheetName val="Resumo-MDA"/>
      <sheetName val="Compara_Custo"/>
      <sheetName val="Análise"/>
      <sheetName val="Preços"/>
      <sheetName val="Fluxo de Caixa"/>
      <sheetName val="Deprec_Seguro_Juro"/>
      <sheetName val="Horamaquina"/>
      <sheetName val="Dia Animal"/>
      <sheetName val="Manutenção"/>
    </sheetNames>
    <sheetDataSet>
      <sheetData sheetId="0"/>
      <sheetData sheetId="1"/>
      <sheetData sheetId="2">
        <row r="1">
          <cell r="B1">
            <v>50</v>
          </cell>
        </row>
        <row r="10">
          <cell r="B10">
            <v>20</v>
          </cell>
        </row>
      </sheetData>
      <sheetData sheetId="3">
        <row r="3">
          <cell r="D3">
            <v>48000</v>
          </cell>
        </row>
        <row r="10">
          <cell r="E10">
            <v>15</v>
          </cell>
        </row>
        <row r="11">
          <cell r="E11">
            <v>6700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ANA - BA"/>
      <sheetName val="BANANA - BA 1"/>
      <sheetName val="BANANA - ES"/>
      <sheetName val="BANANA - ES 1"/>
      <sheetName val="BANANA - MG"/>
      <sheetName val="BANANA - SC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s"/>
      <sheetName val="Participantes"/>
      <sheetName val="Tempo de trabalho"/>
      <sheetName val="Entrada"/>
      <sheetName val="Custeio"/>
      <sheetName val="Resumo"/>
      <sheetName val="Resumo-MDA"/>
      <sheetName val="Exaustão do Cultivo"/>
      <sheetName val="Compara_Custo"/>
      <sheetName val="Análise"/>
      <sheetName val="Preços"/>
      <sheetName val="Fluxo de Caixa"/>
      <sheetName val="Deprec_Seguro_Juro"/>
      <sheetName val="Horamaquina"/>
      <sheetName val="Dia Animal"/>
      <sheetName val="Manutenção"/>
    </sheetNames>
    <sheetDataSet>
      <sheetData sheetId="0" refreshError="1"/>
      <sheetData sheetId="1" refreshError="1"/>
      <sheetData sheetId="2" refreshError="1"/>
      <sheetData sheetId="3">
        <row r="1">
          <cell r="B1">
            <v>20</v>
          </cell>
        </row>
        <row r="10">
          <cell r="B10">
            <v>20</v>
          </cell>
        </row>
      </sheetData>
      <sheetData sheetId="4">
        <row r="1">
          <cell r="A1" t="str">
            <v>CUSTO DE PRODUÇÃO ESTIMADO - AGRICULTURA FAMILIAR</v>
          </cell>
        </row>
        <row r="3">
          <cell r="D3">
            <v>9300</v>
          </cell>
        </row>
        <row r="10">
          <cell r="E10">
            <v>5</v>
          </cell>
        </row>
        <row r="11">
          <cell r="E11">
            <v>26000</v>
          </cell>
        </row>
      </sheetData>
      <sheetData sheetId="5"/>
      <sheetData sheetId="6" refreshError="1"/>
      <sheetData sheetId="7">
        <row r="11">
          <cell r="J11">
            <v>0</v>
          </cell>
        </row>
      </sheetData>
      <sheetData sheetId="8" refreshError="1"/>
      <sheetData sheetId="9" refreshError="1"/>
      <sheetData sheetId="10">
        <row r="93">
          <cell r="C93">
            <v>4.4999999999999998E-2</v>
          </cell>
        </row>
      </sheetData>
      <sheetData sheetId="11" refreshError="1"/>
      <sheetData sheetId="12">
        <row r="19">
          <cell r="J19">
            <v>35.200000000000003</v>
          </cell>
        </row>
      </sheetData>
      <sheetData sheetId="13" refreshError="1"/>
      <sheetData sheetId="14" refreshError="1"/>
      <sheetData sheetId="1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DASTRO DE PARTICIPANTES"/>
      <sheetName val="Notas"/>
      <sheetName val="Tempo de trabalho"/>
      <sheetName val="Entrada"/>
      <sheetName val="Custeio"/>
      <sheetName val="Resumo"/>
      <sheetName val="Resumo-MDA"/>
      <sheetName val="Compara_Custo"/>
      <sheetName val="Análise"/>
      <sheetName val="Preços"/>
      <sheetName val="Fluxo de Caixa"/>
      <sheetName val="Deprec_Seguro_Juro"/>
      <sheetName val="Horamaquina"/>
      <sheetName val="Dia Animal"/>
      <sheetName val="Manutenção"/>
    </sheetNames>
    <sheetDataSet>
      <sheetData sheetId="0" refreshError="1"/>
      <sheetData sheetId="1" refreshError="1"/>
      <sheetData sheetId="2" refreshError="1"/>
      <sheetData sheetId="3">
        <row r="1">
          <cell r="B1">
            <v>1</v>
          </cell>
        </row>
        <row r="10">
          <cell r="B10">
            <v>3</v>
          </cell>
        </row>
      </sheetData>
      <sheetData sheetId="4">
        <row r="1">
          <cell r="A1" t="str">
            <v>CUSTO DE PRODUÇÃO ESTIMADO - AGRICULTURA FAMILIAR</v>
          </cell>
        </row>
        <row r="3">
          <cell r="D3">
            <v>2500</v>
          </cell>
        </row>
        <row r="11">
          <cell r="E11">
            <v>1.5</v>
          </cell>
        </row>
        <row r="12">
          <cell r="E12">
            <v>25000</v>
          </cell>
        </row>
      </sheetData>
      <sheetData sheetId="5">
        <row r="15">
          <cell r="A15" t="str">
            <v xml:space="preserve">  6 - Mão-de-obra temporária</v>
          </cell>
        </row>
      </sheetData>
      <sheetData sheetId="6" refreshError="1"/>
      <sheetData sheetId="7" refreshError="1"/>
      <sheetData sheetId="8" refreshError="1"/>
      <sheetData sheetId="9">
        <row r="89">
          <cell r="G89">
            <v>4.4999999999999998E-2</v>
          </cell>
        </row>
      </sheetData>
      <sheetData sheetId="10" refreshError="1"/>
      <sheetData sheetId="11">
        <row r="19">
          <cell r="J19">
            <v>0</v>
          </cell>
        </row>
      </sheetData>
      <sheetData sheetId="12" refreshError="1"/>
      <sheetData sheetId="13" refreshError="1"/>
      <sheetData sheetId="14">
        <row r="39">
          <cell r="F39">
            <v>0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icipantes"/>
      <sheetName val="Notas"/>
      <sheetName val="Tempo de trabalho"/>
      <sheetName val="Entrada"/>
      <sheetName val="Custeio"/>
      <sheetName val="Resumo"/>
      <sheetName val="Resumo-MDA"/>
      <sheetName val="Consolidado"/>
      <sheetName val="Compara_Custo"/>
      <sheetName val="Análise"/>
      <sheetName val="Preços"/>
      <sheetName val="Fluxo de Caixa"/>
      <sheetName val="Deprec_Seguro_Juro"/>
      <sheetName val="Horamaquina"/>
      <sheetName val="Manutenção"/>
    </sheetNames>
    <sheetDataSet>
      <sheetData sheetId="0" refreshError="1"/>
      <sheetData sheetId="1" refreshError="1"/>
      <sheetData sheetId="2" refreshError="1"/>
      <sheetData sheetId="3">
        <row r="1">
          <cell r="B1">
            <v>20</v>
          </cell>
        </row>
      </sheetData>
      <sheetData sheetId="4">
        <row r="1">
          <cell r="A1" t="str">
            <v>CUSTO DE PRODUÇÃO ESTIMADO - AGRICULTURA FAMILIAR</v>
          </cell>
        </row>
        <row r="3">
          <cell r="D3">
            <v>25000</v>
          </cell>
        </row>
        <row r="10">
          <cell r="E10">
            <v>5</v>
          </cell>
        </row>
        <row r="11">
          <cell r="E11">
            <v>22000</v>
          </cell>
        </row>
      </sheetData>
      <sheetData sheetId="5"/>
      <sheetData sheetId="6" refreshError="1"/>
      <sheetData sheetId="7">
        <row r="12">
          <cell r="C12">
            <v>568.20468044785468</v>
          </cell>
        </row>
      </sheetData>
      <sheetData sheetId="8" refreshError="1"/>
      <sheetData sheetId="9" refreshError="1"/>
      <sheetData sheetId="10">
        <row r="50">
          <cell r="G50">
            <v>4.4999999999999998E-2</v>
          </cell>
        </row>
      </sheetData>
      <sheetData sheetId="11" refreshError="1"/>
      <sheetData sheetId="12">
        <row r="12">
          <cell r="J12">
            <v>33</v>
          </cell>
        </row>
      </sheetData>
      <sheetData sheetId="13" refreshError="1"/>
      <sheetData sheetId="14">
        <row r="39">
          <cell r="F39">
            <v>0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icipantes"/>
      <sheetName val="Notas"/>
      <sheetName val="Tempo de trabalho"/>
      <sheetName val="Entrada"/>
      <sheetName val="Custeio"/>
      <sheetName val="Resumo"/>
      <sheetName val="Resumo-MDA"/>
      <sheetName val="Consolidado"/>
      <sheetName val="Compara_Custo"/>
      <sheetName val="Análise"/>
      <sheetName val="Preços"/>
      <sheetName val="Fluxo de Caixa"/>
      <sheetName val="Deprec_Seguro_Juro"/>
      <sheetName val="Horamaquina"/>
      <sheetName val="Manutenção"/>
    </sheetNames>
    <sheetDataSet>
      <sheetData sheetId="0" refreshError="1"/>
      <sheetData sheetId="1" refreshError="1"/>
      <sheetData sheetId="2" refreshError="1"/>
      <sheetData sheetId="3">
        <row r="1">
          <cell r="B1">
            <v>20</v>
          </cell>
        </row>
      </sheetData>
      <sheetData sheetId="4">
        <row r="1">
          <cell r="A1" t="str">
            <v>CUSTO DE PRODUÇÃO ESTIMADO - AGRICULTURA FAMILIAR</v>
          </cell>
        </row>
        <row r="3">
          <cell r="D3">
            <v>25000</v>
          </cell>
        </row>
        <row r="10">
          <cell r="E10">
            <v>5</v>
          </cell>
        </row>
        <row r="11">
          <cell r="E11">
            <v>16000</v>
          </cell>
        </row>
      </sheetData>
      <sheetData sheetId="5"/>
      <sheetData sheetId="6" refreshError="1"/>
      <sheetData sheetId="7">
        <row r="11">
          <cell r="C11">
            <v>466.01435108487522</v>
          </cell>
        </row>
      </sheetData>
      <sheetData sheetId="8" refreshError="1"/>
      <sheetData sheetId="9" refreshError="1"/>
      <sheetData sheetId="10">
        <row r="50">
          <cell r="G50">
            <v>4.4999999999999998E-2</v>
          </cell>
        </row>
      </sheetData>
      <sheetData sheetId="11" refreshError="1"/>
      <sheetData sheetId="12">
        <row r="12">
          <cell r="J12">
            <v>33</v>
          </cell>
        </row>
      </sheetData>
      <sheetData sheetId="13" refreshError="1"/>
      <sheetData sheetId="14">
        <row r="39">
          <cell r="F39">
            <v>0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o de trabalho"/>
      <sheetName val="Entrada"/>
      <sheetName val="Custeio"/>
      <sheetName val="Resumo"/>
      <sheetName val="Resumo-MDA"/>
      <sheetName val="Exaustão do Cultivo"/>
      <sheetName val="Compara_Custo"/>
      <sheetName val="Análise"/>
      <sheetName val="Preços"/>
      <sheetName val="Fluxo de Caixa"/>
      <sheetName val="Deprec_Seguro_Juro"/>
      <sheetName val="Horamaquina"/>
      <sheetName val="Dia Animal"/>
      <sheetName val="Manutenção"/>
    </sheetNames>
    <sheetDataSet>
      <sheetData sheetId="0" refreshError="1"/>
      <sheetData sheetId="1">
        <row r="1">
          <cell r="B1">
            <v>22</v>
          </cell>
        </row>
        <row r="10">
          <cell r="B10">
            <v>20</v>
          </cell>
        </row>
      </sheetData>
      <sheetData sheetId="2">
        <row r="1">
          <cell r="A1" t="str">
            <v>CUSTO DE PRODUÇÃO ESTIMADO</v>
          </cell>
        </row>
        <row r="3">
          <cell r="D3">
            <v>14500</v>
          </cell>
        </row>
        <row r="10">
          <cell r="E10">
            <v>5</v>
          </cell>
        </row>
        <row r="11">
          <cell r="E11">
            <v>9000</v>
          </cell>
        </row>
      </sheetData>
      <sheetData sheetId="3"/>
      <sheetData sheetId="4" refreshError="1"/>
      <sheetData sheetId="5">
        <row r="11">
          <cell r="J11">
            <v>270.00526350672544</v>
          </cell>
        </row>
      </sheetData>
      <sheetData sheetId="6" refreshError="1"/>
      <sheetData sheetId="7" refreshError="1"/>
      <sheetData sheetId="8">
        <row r="89">
          <cell r="C89">
            <v>4.4999999999999998E-2</v>
          </cell>
        </row>
      </sheetData>
      <sheetData sheetId="9" refreshError="1"/>
      <sheetData sheetId="10">
        <row r="19">
          <cell r="J19">
            <v>11.879999999999999</v>
          </cell>
        </row>
      </sheetData>
      <sheetData sheetId="11" refreshError="1"/>
      <sheetData sheetId="12" refreshError="1"/>
      <sheetData sheetId="1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TATA DOCE - RS"/>
      <sheetName val="BATATA DOCE - SP"/>
    </sheetNames>
    <sheetDataSet>
      <sheetData sheetId="0"/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icip REUNIÃO"/>
      <sheetName val="Notas"/>
      <sheetName val="Tempo de trabalho"/>
      <sheetName val="Entrada"/>
      <sheetName val="Custeio"/>
      <sheetName val="Resumo"/>
      <sheetName val="Resumo-MDA"/>
      <sheetName val="Compara_Custo"/>
      <sheetName val="Análise"/>
      <sheetName val="Preços"/>
      <sheetName val="Fluxo de Caixa"/>
      <sheetName val="Deprec_Seguro_Juro"/>
      <sheetName val="Horamaquina"/>
      <sheetName val="Manutenção"/>
    </sheetNames>
    <sheetDataSet>
      <sheetData sheetId="0" refreshError="1"/>
      <sheetData sheetId="1" refreshError="1"/>
      <sheetData sheetId="2" refreshError="1"/>
      <sheetData sheetId="3">
        <row r="1">
          <cell r="B1">
            <v>1000</v>
          </cell>
        </row>
      </sheetData>
      <sheetData sheetId="4">
        <row r="1">
          <cell r="A1" t="str">
            <v>CUSTO DE PRODUÇÃO ESTIMADO - AGRICULTURA FAMILIAR</v>
          </cell>
        </row>
        <row r="3">
          <cell r="D3">
            <v>15000</v>
          </cell>
        </row>
        <row r="10">
          <cell r="E10">
            <v>3</v>
          </cell>
        </row>
        <row r="11">
          <cell r="E11">
            <v>25000</v>
          </cell>
        </row>
      </sheetData>
      <sheetData sheetId="5"/>
      <sheetData sheetId="6" refreshError="1"/>
      <sheetData sheetId="7" refreshError="1"/>
      <sheetData sheetId="8" refreshError="1"/>
      <sheetData sheetId="9">
        <row r="87">
          <cell r="G87">
            <v>4.4999999999999998E-2</v>
          </cell>
        </row>
      </sheetData>
      <sheetData sheetId="10" refreshError="1"/>
      <sheetData sheetId="11">
        <row r="14">
          <cell r="J14">
            <v>31.2</v>
          </cell>
        </row>
      </sheetData>
      <sheetData sheetId="12" refreshError="1"/>
      <sheetData sheetId="13">
        <row r="39">
          <cell r="F39">
            <v>0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s"/>
      <sheetName val="Lista de Participantes"/>
      <sheetName val="Tempo de trabalho"/>
      <sheetName val="Entrada"/>
      <sheetName val="Custeio"/>
      <sheetName val="Resumo"/>
      <sheetName val="Resumo-MDA"/>
      <sheetName val="Compara_Custo"/>
      <sheetName val="Análise"/>
      <sheetName val="Preços"/>
      <sheetName val="Fluxo de Caixa"/>
      <sheetName val="Deprec_Seguro_Juro"/>
      <sheetName val="Horamaquina"/>
      <sheetName val="Dia Animal"/>
      <sheetName val="Manutenção"/>
    </sheetNames>
    <sheetDataSet>
      <sheetData sheetId="0" refreshError="1"/>
      <sheetData sheetId="1" refreshError="1"/>
      <sheetData sheetId="2" refreshError="1"/>
      <sheetData sheetId="3">
        <row r="1">
          <cell r="B1">
            <v>22</v>
          </cell>
        </row>
        <row r="10">
          <cell r="B10">
            <v>1</v>
          </cell>
        </row>
      </sheetData>
      <sheetData sheetId="4">
        <row r="1">
          <cell r="A1" t="str">
            <v>CUSTO DE PRODUÇÃO ESTIMADO - AGRICULTURA FAMILIAR</v>
          </cell>
        </row>
        <row r="3">
          <cell r="D3">
            <v>18500</v>
          </cell>
        </row>
        <row r="10">
          <cell r="E10">
            <v>3</v>
          </cell>
        </row>
        <row r="11">
          <cell r="E11">
            <v>11000</v>
          </cell>
        </row>
      </sheetData>
      <sheetData sheetId="5"/>
      <sheetData sheetId="6" refreshError="1"/>
      <sheetData sheetId="7" refreshError="1"/>
      <sheetData sheetId="8" refreshError="1"/>
      <sheetData sheetId="9">
        <row r="89">
          <cell r="G89">
            <v>4.4999999999999998E-2</v>
          </cell>
        </row>
      </sheetData>
      <sheetData sheetId="10" refreshError="1"/>
      <sheetData sheetId="11">
        <row r="19">
          <cell r="J19">
            <v>18.470000000000002</v>
          </cell>
        </row>
      </sheetData>
      <sheetData sheetId="12" refreshError="1"/>
      <sheetData sheetId="13" refreshError="1"/>
      <sheetData sheetId="14">
        <row r="39">
          <cell r="F39">
            <v>1032.33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TATA INGLESA - MG"/>
      <sheetName val="BATATA INGLESA - RS"/>
    </sheetNames>
    <sheetDataSet>
      <sheetData sheetId="0"/>
      <sheetData sheetId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icipantes"/>
      <sheetName val="Notas"/>
      <sheetName val="Tempo de trabalho"/>
      <sheetName val="Entrada"/>
      <sheetName val="Custeio"/>
      <sheetName val="Resumo"/>
      <sheetName val="Resumo-MDA"/>
      <sheetName val="Compara_Custo"/>
      <sheetName val="Análise"/>
      <sheetName val="Preços"/>
      <sheetName val="Horamaquina"/>
      <sheetName val="Fluxo de Caixa"/>
      <sheetName val="Deprec_Seguro_Juro"/>
      <sheetName val="Manutenção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icipantes"/>
      <sheetName val="Notas"/>
      <sheetName val="Tempo de trabalho"/>
      <sheetName val="Entrada"/>
      <sheetName val="Custeio"/>
      <sheetName val="Resumo"/>
      <sheetName val="Resumo-MDA"/>
      <sheetName val="Compara_Custo"/>
      <sheetName val="Análise"/>
      <sheetName val="Preços"/>
      <sheetName val="Fluxo de Caixa"/>
      <sheetName val="Deprec_Seguro_Juro"/>
      <sheetName val="Horamaquina"/>
      <sheetName val="Dia Animal"/>
      <sheetName val="Manutenção"/>
    </sheetNames>
    <sheetDataSet>
      <sheetData sheetId="0" refreshError="1"/>
      <sheetData sheetId="1" refreshError="1"/>
      <sheetData sheetId="2" refreshError="1"/>
      <sheetData sheetId="3">
        <row r="1">
          <cell r="B1">
            <v>50</v>
          </cell>
        </row>
        <row r="10">
          <cell r="B10">
            <v>1</v>
          </cell>
        </row>
      </sheetData>
      <sheetData sheetId="4">
        <row r="1">
          <cell r="A1" t="str">
            <v>CUSTO DE PRODUÇÃO ESTIMADO - AGRICULTURA FAMILIAR</v>
          </cell>
        </row>
        <row r="3">
          <cell r="D3">
            <v>30000</v>
          </cell>
        </row>
        <row r="10">
          <cell r="E10">
            <v>2</v>
          </cell>
        </row>
        <row r="11">
          <cell r="E11">
            <v>25000</v>
          </cell>
        </row>
      </sheetData>
      <sheetData sheetId="5"/>
      <sheetData sheetId="6" refreshError="1"/>
      <sheetData sheetId="7" refreshError="1"/>
      <sheetData sheetId="8" refreshError="1"/>
      <sheetData sheetId="9">
        <row r="89">
          <cell r="G89">
            <v>4.4999999999999998E-2</v>
          </cell>
        </row>
      </sheetData>
      <sheetData sheetId="10" refreshError="1"/>
      <sheetData sheetId="11">
        <row r="19">
          <cell r="J19">
            <v>6.54</v>
          </cell>
        </row>
      </sheetData>
      <sheetData sheetId="12" refreshError="1"/>
      <sheetData sheetId="13" refreshError="1"/>
      <sheetData sheetId="14">
        <row r="39">
          <cell r="F39">
            <v>0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NA - AL"/>
      <sheetName val="CANA - AL 1 "/>
      <sheetName val="CANA - CE"/>
      <sheetName val="CANA - MG"/>
      <sheetName val="CANA - MG 1"/>
      <sheetName val="CANA - PE"/>
      <sheetName val="CANA - SP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icipantes do Painel"/>
      <sheetName val="Notas"/>
      <sheetName val="Tempo de trabalho"/>
      <sheetName val="Entrada"/>
      <sheetName val="Custeio"/>
      <sheetName val="Resumo"/>
      <sheetName val="Resumo-MDA"/>
      <sheetName val="Exaustão do Cultivo"/>
      <sheetName val="Compara_Custo"/>
      <sheetName val="Análise"/>
      <sheetName val="Preços"/>
      <sheetName val="Fluxo de Caixa"/>
      <sheetName val="Deprec_Seguro_Juro"/>
      <sheetName val="Horamaquina"/>
      <sheetName val="Dia Animal"/>
      <sheetName val="Manutenção"/>
    </sheetNames>
    <sheetDataSet>
      <sheetData sheetId="0" refreshError="1"/>
      <sheetData sheetId="1" refreshError="1"/>
      <sheetData sheetId="2" refreshError="1"/>
      <sheetData sheetId="3">
        <row r="1">
          <cell r="B1">
            <v>1000</v>
          </cell>
        </row>
        <row r="10">
          <cell r="B10">
            <v>20</v>
          </cell>
        </row>
      </sheetData>
      <sheetData sheetId="4">
        <row r="1">
          <cell r="A1" t="str">
            <v>CUSTO DE PRODUÇÃO ESTIMADO - AGRICULTURA EMPRESARIAL</v>
          </cell>
        </row>
        <row r="10">
          <cell r="E10">
            <v>150</v>
          </cell>
        </row>
        <row r="11">
          <cell r="E11">
            <v>80000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icipantes do Painel"/>
      <sheetName val="Notas"/>
      <sheetName val="Tempo de trabalho"/>
      <sheetName val="Entrada"/>
      <sheetName val="Custeio"/>
      <sheetName val="Resumo"/>
      <sheetName val="Resumo-MDA"/>
      <sheetName val="Exaustão do Cultivo"/>
      <sheetName val="Compara_Custo"/>
      <sheetName val="Análise"/>
      <sheetName val="Preços"/>
      <sheetName val="Fluxo de Caixa"/>
      <sheetName val="Deprec_Seguro_Juro"/>
      <sheetName val="Horamaquina"/>
      <sheetName val="Dia Animal"/>
      <sheetName val="Manutenção"/>
    </sheetNames>
    <sheetDataSet>
      <sheetData sheetId="0" refreshError="1"/>
      <sheetData sheetId="1" refreshError="1"/>
      <sheetData sheetId="2" refreshError="1"/>
      <sheetData sheetId="3">
        <row r="1">
          <cell r="B1">
            <v>1000</v>
          </cell>
        </row>
        <row r="10">
          <cell r="B10">
            <v>20</v>
          </cell>
        </row>
      </sheetData>
      <sheetData sheetId="4">
        <row r="1">
          <cell r="A1" t="str">
            <v>CUSTO DE PRODUÇÃO ESTIMADO - AGRICULTURA EMPRESARIAL</v>
          </cell>
        </row>
        <row r="10">
          <cell r="E10">
            <v>100</v>
          </cell>
        </row>
        <row r="11">
          <cell r="E11">
            <v>75384.615384615376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 de Participantes"/>
      <sheetName val="Notas"/>
      <sheetName val="Tempo de trabalho"/>
      <sheetName val="Entrada"/>
      <sheetName val="Custeio"/>
      <sheetName val="Resumo"/>
      <sheetName val="Resumo-MDA"/>
      <sheetName val="Exaustão do Cultivo"/>
      <sheetName val="Compara_Custo"/>
      <sheetName val="Análise"/>
      <sheetName val="Preços"/>
      <sheetName val="Fluxo de Caixa"/>
      <sheetName val="Deprec_Seguro_Juro"/>
      <sheetName val="Horamaquina"/>
      <sheetName val="Dia Animal"/>
      <sheetName val="Manutenção"/>
    </sheetNames>
    <sheetDataSet>
      <sheetData sheetId="0" refreshError="1"/>
      <sheetData sheetId="1" refreshError="1"/>
      <sheetData sheetId="2" refreshError="1"/>
      <sheetData sheetId="3">
        <row r="1">
          <cell r="B1">
            <v>1000</v>
          </cell>
        </row>
      </sheetData>
      <sheetData sheetId="4">
        <row r="1">
          <cell r="A1" t="str">
            <v>CUSTO DE PRODUÇÃO ESTIMADO - AGRICULTURA FAMILIAR</v>
          </cell>
        </row>
        <row r="10">
          <cell r="E10">
            <v>2</v>
          </cell>
        </row>
        <row r="11">
          <cell r="E11">
            <v>57142.857142857145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s"/>
      <sheetName val="Lista de Participantes"/>
      <sheetName val="Tempo de trabalho"/>
      <sheetName val="Entrada"/>
      <sheetName val="Custeio"/>
      <sheetName val="Resumo"/>
      <sheetName val="Resumo-MDA"/>
      <sheetName val="Exaustão do Cultivo"/>
      <sheetName val="Compara_Custo"/>
      <sheetName val="Análise"/>
      <sheetName val="Preços"/>
      <sheetName val="Fluxo de Caixa"/>
      <sheetName val="Deprec_Seguro_Juro"/>
      <sheetName val="Horamaquina"/>
      <sheetName val="Dia Animal"/>
      <sheetName val="Manutenção"/>
    </sheetNames>
    <sheetDataSet>
      <sheetData sheetId="0" refreshError="1"/>
      <sheetData sheetId="1" refreshError="1"/>
      <sheetData sheetId="2" refreshError="1"/>
      <sheetData sheetId="3">
        <row r="1">
          <cell r="B1">
            <v>1000</v>
          </cell>
        </row>
        <row r="10">
          <cell r="B10">
            <v>5</v>
          </cell>
        </row>
      </sheetData>
      <sheetData sheetId="4">
        <row r="1">
          <cell r="A1" t="str">
            <v>CUSTO DE PRODUÇÃO ESTIMADO - AGRICULTURA FAMILIAR</v>
          </cell>
        </row>
        <row r="10">
          <cell r="E10">
            <v>4</v>
          </cell>
        </row>
        <row r="11">
          <cell r="E11">
            <v>59035.087719298244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s Participantes"/>
      <sheetName val="Tempo de trabalho"/>
      <sheetName val="Entrada"/>
      <sheetName val="Custeio"/>
      <sheetName val="Resumo"/>
      <sheetName val="Compara_Custo"/>
      <sheetName val="Análise"/>
      <sheetName val="Preços"/>
      <sheetName val="Consolidado_Ribeirão-PE"/>
      <sheetName val="Fluxo de Caixa"/>
      <sheetName val="Deprec_Seguro_Juro"/>
      <sheetName val="Horamaquina"/>
      <sheetName val="Manutenção"/>
    </sheetNames>
    <sheetDataSet>
      <sheetData sheetId="0" refreshError="1"/>
      <sheetData sheetId="1" refreshError="1"/>
      <sheetData sheetId="2">
        <row r="1">
          <cell r="B1">
            <v>1000</v>
          </cell>
        </row>
      </sheetData>
      <sheetData sheetId="3">
        <row r="1">
          <cell r="A1" t="str">
            <v>CUSTO DE PRODUÇÃO ESTIMADO - AGRICULTURA EMPRESARIAL</v>
          </cell>
        </row>
        <row r="10">
          <cell r="E10">
            <v>5000</v>
          </cell>
        </row>
        <row r="11">
          <cell r="E11">
            <v>62118.644067796609</v>
          </cell>
        </row>
      </sheetData>
      <sheetData sheetId="4"/>
      <sheetData sheetId="5" refreshError="1"/>
      <sheetData sheetId="6" refreshError="1"/>
      <sheetData sheetId="7">
        <row r="87">
          <cell r="C87">
            <v>4.4999999999999998E-2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s"/>
      <sheetName val="Tempo de trabalho"/>
      <sheetName val="Entrada"/>
      <sheetName val="Custeio"/>
      <sheetName val="Resumo"/>
      <sheetName val="Resumo-MDA"/>
      <sheetName val="Compara_Custo"/>
      <sheetName val="Análise"/>
      <sheetName val="Preços"/>
      <sheetName val="Horamaquina"/>
      <sheetName val="Fluxo de Caixa"/>
      <sheetName val="Deprec_Seguro_Juro"/>
      <sheetName val="Manutenção"/>
    </sheetNames>
    <sheetDataSet>
      <sheetData sheetId="0" refreshError="1"/>
      <sheetData sheetId="1" refreshError="1"/>
      <sheetData sheetId="2">
        <row r="1">
          <cell r="B1">
            <v>1000</v>
          </cell>
        </row>
      </sheetData>
      <sheetData sheetId="3">
        <row r="1">
          <cell r="A1" t="str">
            <v>CUSTO DE PRODUÇÃO ESTIMADO - AGRICULTURA FAMILIAR</v>
          </cell>
        </row>
        <row r="3">
          <cell r="D3">
            <v>3000</v>
          </cell>
        </row>
        <row r="10">
          <cell r="E10">
            <v>5</v>
          </cell>
        </row>
        <row r="11">
          <cell r="E11">
            <v>27300</v>
          </cell>
        </row>
      </sheetData>
      <sheetData sheetId="4"/>
      <sheetData sheetId="5" refreshError="1"/>
      <sheetData sheetId="6" refreshError="1"/>
      <sheetData sheetId="7" refreshError="1"/>
      <sheetData sheetId="8">
        <row r="87">
          <cell r="G87">
            <v>4.4999999999999998E-2</v>
          </cell>
        </row>
      </sheetData>
      <sheetData sheetId="9" refreshError="1"/>
      <sheetData sheetId="10" refreshError="1"/>
      <sheetData sheetId="11">
        <row r="14">
          <cell r="J14">
            <v>20.74</v>
          </cell>
        </row>
      </sheetData>
      <sheetData sheetId="12">
        <row r="39">
          <cell r="F39">
            <v>0</v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s"/>
      <sheetName val="Lista de Participantes"/>
      <sheetName val="Tempo de trabalho"/>
      <sheetName val="Entrada"/>
      <sheetName val="Custeio"/>
      <sheetName val="Resumo"/>
      <sheetName val="Resumo-MDA"/>
      <sheetName val="Exaustão do Cultivo"/>
      <sheetName val="Compara_Custo"/>
      <sheetName val="Análise"/>
      <sheetName val="Preços"/>
      <sheetName val="Fluxo de Caixa"/>
      <sheetName val="Deprec_Seguro_Juro"/>
      <sheetName val="Horamaquina"/>
      <sheetName val="Dia Animal"/>
      <sheetName val="Manutenção"/>
    </sheetNames>
    <sheetDataSet>
      <sheetData sheetId="0" refreshError="1"/>
      <sheetData sheetId="1" refreshError="1"/>
      <sheetData sheetId="2" refreshError="1"/>
      <sheetData sheetId="3">
        <row r="1">
          <cell r="B1">
            <v>1000</v>
          </cell>
        </row>
        <row r="10">
          <cell r="B10">
            <v>5</v>
          </cell>
        </row>
      </sheetData>
      <sheetData sheetId="4">
        <row r="1">
          <cell r="A1" t="str">
            <v>CUSTO DE PRODUÇÃO ESTIMADO - AGRICULTURA FAMILIAR</v>
          </cell>
        </row>
        <row r="10">
          <cell r="E10">
            <v>24</v>
          </cell>
        </row>
        <row r="11">
          <cell r="E11">
            <v>81754.107072562663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icipantes"/>
      <sheetName val="Tempo de trabalho"/>
      <sheetName val="Entrada"/>
      <sheetName val="Custeio"/>
      <sheetName val="Resumo"/>
      <sheetName val="Resumo-MDA"/>
      <sheetName val="ComparaCustoMDA"/>
      <sheetName val="Preços"/>
      <sheetName val="Consolidado_Cana-de-açúcar"/>
      <sheetName val="Compara_Custo"/>
      <sheetName val="Análise"/>
      <sheetName val="Fluxo de Caixa"/>
      <sheetName val="Deprec_Seguro_Juro"/>
      <sheetName val="Horamaquina"/>
      <sheetName val="Manutenção"/>
    </sheetNames>
    <sheetDataSet>
      <sheetData sheetId="0" refreshError="1"/>
      <sheetData sheetId="1" refreshError="1"/>
      <sheetData sheetId="2">
        <row r="1">
          <cell r="B1">
            <v>1000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RINO-OVINO - CE"/>
      <sheetName val="CAPRINO-OVINO - PI"/>
      <sheetName val="CAPRINO-OVINO - PI 1 "/>
      <sheetName val="CAPRINO-OVINO RN"/>
    </sheetNames>
    <sheetDataSet>
      <sheetData sheetId="0"/>
      <sheetData sheetId="1"/>
      <sheetData sheetId="2"/>
      <sheetData sheetId="3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TANHA DE CAJU - CE"/>
      <sheetName val="CASTANHA DE CAJU - PI"/>
      <sheetName val="CASTANHA DE CAJU - RN"/>
    </sheetNames>
    <sheetDataSet>
      <sheetData sheetId="0"/>
      <sheetData sheetId="1"/>
      <sheetData sheetId="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icipantes"/>
      <sheetName val="Memoria"/>
      <sheetName val="Revisão_Incaper"/>
      <sheetName val="Entrada"/>
      <sheetName val="Custeio"/>
      <sheetName val="Resumo"/>
      <sheetName val="Resumo MDA"/>
      <sheetName val="Compara Custo"/>
      <sheetName val="Análise"/>
      <sheetName val="Preços"/>
      <sheetName val="Fluxo_Caixa"/>
      <sheetName val="Deprec_Seguro_Juro"/>
      <sheetName val="Horamaquina"/>
      <sheetName val="Manutenç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s"/>
      <sheetName val="Tempo de trabalho"/>
      <sheetName val="Entrada"/>
      <sheetName val="Custeio"/>
      <sheetName val="Resumo"/>
      <sheetName val="Resumo-MDA"/>
      <sheetName val="Compara_Custo"/>
      <sheetName val="Análise"/>
      <sheetName val="Preços"/>
      <sheetName val="Fluxo de Caixa"/>
      <sheetName val="Deprec_Seguro_Juro"/>
      <sheetName val="Horamaquina"/>
      <sheetName val="Dia Animal"/>
      <sheetName val="Manutenção"/>
    </sheetNames>
    <sheetDataSet>
      <sheetData sheetId="0" refreshError="1"/>
      <sheetData sheetId="1" refreshError="1"/>
      <sheetData sheetId="2">
        <row r="1">
          <cell r="B1">
            <v>1</v>
          </cell>
        </row>
        <row r="10">
          <cell r="B10">
            <v>20</v>
          </cell>
        </row>
      </sheetData>
      <sheetData sheetId="3">
        <row r="1">
          <cell r="A1" t="str">
            <v>CUSTO DE PRODUÇÃO ESTIMADO - AGRICULTURA FAMILIAR</v>
          </cell>
        </row>
        <row r="3">
          <cell r="D3">
            <v>4000</v>
          </cell>
        </row>
        <row r="10">
          <cell r="E10">
            <v>4</v>
          </cell>
        </row>
        <row r="11">
          <cell r="E11">
            <v>600</v>
          </cell>
        </row>
      </sheetData>
      <sheetData sheetId="4"/>
      <sheetData sheetId="5" refreshError="1"/>
      <sheetData sheetId="6" refreshError="1"/>
      <sheetData sheetId="7" refreshError="1"/>
      <sheetData sheetId="8">
        <row r="89">
          <cell r="G89">
            <v>4.4999999999999998E-2</v>
          </cell>
        </row>
      </sheetData>
      <sheetData sheetId="9" refreshError="1"/>
      <sheetData sheetId="10">
        <row r="19">
          <cell r="J19">
            <v>0</v>
          </cell>
        </row>
      </sheetData>
      <sheetData sheetId="11" refreshError="1"/>
      <sheetData sheetId="12" refreshError="1"/>
      <sheetData sheetId="13">
        <row r="39">
          <cell r="F39">
            <v>0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s"/>
      <sheetName val="Participantes "/>
      <sheetName val="Tempo de trabalho"/>
      <sheetName val="Entrada"/>
      <sheetName val="Custeio"/>
      <sheetName val="Exaustão do Cultivo"/>
      <sheetName val="Resumo"/>
      <sheetName val="Resumo-MDA"/>
      <sheetName val="Compara_Custo"/>
      <sheetName val="Análise"/>
      <sheetName val="Preços"/>
      <sheetName val="Fluxo de Caixa"/>
      <sheetName val="Deprec_Seguro_Juro"/>
      <sheetName val="Horamaquina"/>
      <sheetName val="Dia Animal"/>
      <sheetName val="Manutenção"/>
    </sheetNames>
    <sheetDataSet>
      <sheetData sheetId="0" refreshError="1"/>
      <sheetData sheetId="1" refreshError="1"/>
      <sheetData sheetId="2" refreshError="1"/>
      <sheetData sheetId="3">
        <row r="1">
          <cell r="B1">
            <v>1</v>
          </cell>
        </row>
        <row r="10">
          <cell r="B10">
            <v>20</v>
          </cell>
        </row>
      </sheetData>
      <sheetData sheetId="4">
        <row r="1">
          <cell r="A1" t="str">
            <v>CUSTO DE PRODUÇÃO ESTIMADO - AGRICULTURA FAMILIAR</v>
          </cell>
        </row>
        <row r="3">
          <cell r="D3">
            <v>500</v>
          </cell>
        </row>
        <row r="10">
          <cell r="E10">
            <v>30</v>
          </cell>
        </row>
        <row r="11">
          <cell r="E11">
            <v>550</v>
          </cell>
        </row>
      </sheetData>
      <sheetData sheetId="5">
        <row r="13">
          <cell r="J13">
            <v>151.23794025348076</v>
          </cell>
        </row>
      </sheetData>
      <sheetData sheetId="6"/>
      <sheetData sheetId="7" refreshError="1"/>
      <sheetData sheetId="8" refreshError="1"/>
      <sheetData sheetId="9" refreshError="1"/>
      <sheetData sheetId="10">
        <row r="51">
          <cell r="C51">
            <v>4.4999999999999998E-2</v>
          </cell>
        </row>
      </sheetData>
      <sheetData sheetId="11" refreshError="1"/>
      <sheetData sheetId="12">
        <row r="19">
          <cell r="J19">
            <v>0</v>
          </cell>
        </row>
      </sheetData>
      <sheetData sheetId="13" refreshError="1"/>
      <sheetData sheetId="14" refreshError="1"/>
      <sheetData sheetId="15">
        <row r="39">
          <cell r="F39">
            <v>0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BOLA - RS"/>
      <sheetName val="CEBOLA - SC"/>
    </sheetNames>
    <sheetDataSet>
      <sheetData sheetId="0"/>
      <sheetData sheetId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icipantes"/>
      <sheetName val="Tempo de trabalho"/>
      <sheetName val="Entrada"/>
      <sheetName val="Custeio"/>
      <sheetName val="Resumo"/>
      <sheetName val="Resumo-MDA"/>
      <sheetName val="Compara_Custo"/>
      <sheetName val="Análise"/>
      <sheetName val="Preços"/>
      <sheetName val="Fluxo de Caixa"/>
      <sheetName val="Deprec_Seguro_Juro"/>
      <sheetName val="Horamaquina"/>
      <sheetName val="Dia Animal"/>
      <sheetName val="Manutenção"/>
    </sheetNames>
    <sheetDataSet>
      <sheetData sheetId="0"/>
      <sheetData sheetId="1"/>
      <sheetData sheetId="2">
        <row r="1">
          <cell r="B1">
            <v>1</v>
          </cell>
        </row>
        <row r="10">
          <cell r="B10">
            <v>20</v>
          </cell>
        </row>
      </sheetData>
      <sheetData sheetId="3">
        <row r="3">
          <cell r="D3">
            <v>40000</v>
          </cell>
        </row>
        <row r="10">
          <cell r="E10">
            <v>3.5</v>
          </cell>
        </row>
        <row r="11">
          <cell r="E11">
            <v>22000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VA MATE - PR"/>
    </sheetNames>
    <sheetDataSet>
      <sheetData sheetId="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icip REUNIÃO"/>
      <sheetName val="Notas"/>
      <sheetName val="Tempo de trabalho"/>
      <sheetName val="Entrada"/>
      <sheetName val="Custeio"/>
      <sheetName val="Resumo"/>
      <sheetName val="Resumo-MDA"/>
      <sheetName val="Compara_Custo"/>
      <sheetName val="Análise"/>
      <sheetName val="Preços"/>
      <sheetName val="Fluxo de Caixa"/>
      <sheetName val="Deprec_Seguro_Juro"/>
      <sheetName val="Horamaquina"/>
      <sheetName val="Dia Animal"/>
      <sheetName val="Manutenção"/>
    </sheetNames>
    <sheetDataSet>
      <sheetData sheetId="0" refreshError="1"/>
      <sheetData sheetId="1" refreshError="1"/>
      <sheetData sheetId="2" refreshError="1"/>
      <sheetData sheetId="3">
        <row r="1">
          <cell r="B1">
            <v>1000</v>
          </cell>
        </row>
        <row r="10">
          <cell r="B10">
            <v>20</v>
          </cell>
        </row>
      </sheetData>
      <sheetData sheetId="4">
        <row r="1">
          <cell r="A1" t="str">
            <v>CUSTO DE PRODUÇÃO ESTIMADO - AGRICULTURA FAMILIAR</v>
          </cell>
        </row>
        <row r="3">
          <cell r="D3">
            <v>20000</v>
          </cell>
        </row>
        <row r="10">
          <cell r="E10">
            <v>1.5</v>
          </cell>
        </row>
        <row r="11">
          <cell r="E11">
            <v>44000</v>
          </cell>
        </row>
      </sheetData>
      <sheetData sheetId="5"/>
      <sheetData sheetId="6" refreshError="1"/>
      <sheetData sheetId="7" refreshError="1"/>
      <sheetData sheetId="8" refreshError="1"/>
      <sheetData sheetId="9">
        <row r="95">
          <cell r="G95">
            <v>4.4999999999999998E-2</v>
          </cell>
        </row>
      </sheetData>
      <sheetData sheetId="10" refreshError="1"/>
      <sheetData sheetId="11">
        <row r="19">
          <cell r="J19">
            <v>0</v>
          </cell>
        </row>
      </sheetData>
      <sheetData sheetId="12" refreshError="1"/>
      <sheetData sheetId="13" refreshError="1"/>
      <sheetData sheetId="14">
        <row r="39">
          <cell r="F39">
            <v>0</v>
          </cell>
        </row>
      </sheetData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s"/>
      <sheetName val="Tempo de trabalho"/>
      <sheetName val="Entrada"/>
      <sheetName val="Custeio"/>
      <sheetName val="Resumo"/>
      <sheetName val="Resumo-MDA"/>
      <sheetName val="Exaustão do Cultivo"/>
      <sheetName val="Compara_Custo"/>
      <sheetName val="Análise"/>
      <sheetName val="Preços"/>
      <sheetName val="Fluxo de Caixa"/>
      <sheetName val="Deprec_Seguro_Juro"/>
      <sheetName val="Horamaquina"/>
      <sheetName val="Dia Animal"/>
      <sheetName val="Manutenção"/>
    </sheetNames>
    <sheetDataSet>
      <sheetData sheetId="0"/>
      <sheetData sheetId="1"/>
      <sheetData sheetId="2">
        <row r="1">
          <cell r="B1">
            <v>15</v>
          </cell>
        </row>
        <row r="10">
          <cell r="B10">
            <v>30</v>
          </cell>
        </row>
      </sheetData>
      <sheetData sheetId="3">
        <row r="3">
          <cell r="D3">
            <v>10000</v>
          </cell>
        </row>
        <row r="10">
          <cell r="E10">
            <v>10</v>
          </cell>
        </row>
        <row r="11">
          <cell r="E11">
            <v>14500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IJÃO CAUPI - BA"/>
      <sheetName val="FEIJÃO CAUPI - CE"/>
      <sheetName val="FEIJÃO CAUPI - PA"/>
      <sheetName val="FEIJÃO CAUPI - PI"/>
      <sheetName val="FEIJÃO CAUPI - PI 1"/>
      <sheetName val="FEIJÃO CAUPI - PI 2 "/>
      <sheetName val="FEIJÃO CAUPI - RR "/>
      <sheetName val="FEIJÃO CORES - BA"/>
      <sheetName val="FEIJÃO CORES - BA 1"/>
      <sheetName val="FEIJÃO CORES - PR"/>
      <sheetName val="FEIJÃO CORES - SC"/>
      <sheetName val="FEIJÃO CORES -SE "/>
      <sheetName val="FEIJÃO PRETO - PR"/>
      <sheetName val="FEIJÃO PRETO - S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icip REUNIÃO"/>
      <sheetName val="Notas"/>
      <sheetName val="Tempo de trabalho"/>
      <sheetName val="Entrada"/>
      <sheetName val="Custeio"/>
      <sheetName val="Resumo"/>
      <sheetName val="Resumo-MDA"/>
      <sheetName val="Compara_Custo"/>
      <sheetName val="Análise"/>
      <sheetName val="Preços"/>
      <sheetName val="Fluxo de Caixa"/>
      <sheetName val="Deprec_Seguro_Juro"/>
      <sheetName val="Horamaquina"/>
      <sheetName val="Dia Animal"/>
      <sheetName val="Manutenção"/>
    </sheetNames>
    <sheetDataSet>
      <sheetData sheetId="0" refreshError="1"/>
      <sheetData sheetId="1" refreshError="1"/>
      <sheetData sheetId="2" refreshError="1"/>
      <sheetData sheetId="3">
        <row r="1">
          <cell r="B1">
            <v>60</v>
          </cell>
        </row>
        <row r="10">
          <cell r="B10">
            <v>20</v>
          </cell>
        </row>
      </sheetData>
      <sheetData sheetId="4">
        <row r="1">
          <cell r="A1" t="str">
            <v>CUSTO DE PRODUÇÃO ESTIMADO - AGRICULTURA FAMILIAR</v>
          </cell>
        </row>
        <row r="3">
          <cell r="D3">
            <v>3000</v>
          </cell>
        </row>
        <row r="10">
          <cell r="E10">
            <v>2.5</v>
          </cell>
        </row>
        <row r="11">
          <cell r="E11">
            <v>660</v>
          </cell>
        </row>
      </sheetData>
      <sheetData sheetId="5"/>
      <sheetData sheetId="6" refreshError="1"/>
      <sheetData sheetId="7" refreshError="1"/>
      <sheetData sheetId="8" refreshError="1"/>
      <sheetData sheetId="9">
        <row r="52">
          <cell r="G52">
            <v>4.4999999999999998E-2</v>
          </cell>
        </row>
      </sheetData>
      <sheetData sheetId="10" refreshError="1"/>
      <sheetData sheetId="11">
        <row r="19">
          <cell r="J19">
            <v>0</v>
          </cell>
        </row>
      </sheetData>
      <sheetData sheetId="12" refreshError="1"/>
      <sheetData sheetId="13" refreshError="1"/>
      <sheetData sheetId="14">
        <row r="39">
          <cell r="F39">
            <v>0</v>
          </cell>
        </row>
      </sheetData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s"/>
      <sheetName val="Tempo de trabalho"/>
      <sheetName val="Entrada"/>
      <sheetName val="Custeio"/>
      <sheetName val="Resumo"/>
      <sheetName val="Resumo-MDA"/>
      <sheetName val="Compara_Custo"/>
      <sheetName val="Análise"/>
      <sheetName val="Preços"/>
      <sheetName val="Fluxo de Caixa"/>
      <sheetName val="Deprec_Seguro_Juro"/>
      <sheetName val="Horamaquina"/>
      <sheetName val="Dia Animal"/>
      <sheetName val="Manutenção"/>
    </sheetNames>
    <sheetDataSet>
      <sheetData sheetId="0" refreshError="1"/>
      <sheetData sheetId="1" refreshError="1"/>
      <sheetData sheetId="2">
        <row r="1">
          <cell r="B1">
            <v>60</v>
          </cell>
        </row>
        <row r="10">
          <cell r="B10">
            <v>20</v>
          </cell>
        </row>
      </sheetData>
      <sheetData sheetId="3">
        <row r="1">
          <cell r="A1" t="str">
            <v>CUSTO DE PRODUÇÃO ESTIMADO - AGRICULTURA FAMILIAR</v>
          </cell>
        </row>
        <row r="3">
          <cell r="D3">
            <v>4000</v>
          </cell>
        </row>
        <row r="10">
          <cell r="E10">
            <v>2</v>
          </cell>
        </row>
        <row r="11">
          <cell r="E11">
            <v>850</v>
          </cell>
        </row>
      </sheetData>
      <sheetData sheetId="4"/>
      <sheetData sheetId="5" refreshError="1"/>
      <sheetData sheetId="6" refreshError="1"/>
      <sheetData sheetId="7" refreshError="1"/>
      <sheetData sheetId="8">
        <row r="89">
          <cell r="G89">
            <v>4.4999999999999998E-2</v>
          </cell>
        </row>
      </sheetData>
      <sheetData sheetId="9" refreshError="1"/>
      <sheetData sheetId="10">
        <row r="19">
          <cell r="J19">
            <v>86.4</v>
          </cell>
        </row>
      </sheetData>
      <sheetData sheetId="11" refreshError="1"/>
      <sheetData sheetId="12" refreshError="1"/>
      <sheetData sheetId="13">
        <row r="39">
          <cell r="F39">
            <v>0</v>
          </cell>
        </row>
      </sheetData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icip REUNIÃO"/>
      <sheetName val="Notas"/>
      <sheetName val="Tempo de trabalho"/>
      <sheetName val="Entrada"/>
      <sheetName val="Custeio"/>
      <sheetName val="Resumo"/>
      <sheetName val="Resumo-MDA"/>
      <sheetName val="Compara_Custo"/>
      <sheetName val="Análise"/>
      <sheetName val="Preços"/>
      <sheetName val="Fluxo de Caixa"/>
      <sheetName val="Deprec_Seguro_Juro"/>
      <sheetName val="Horamaquina"/>
      <sheetName val="Dia Animal"/>
      <sheetName val="Manutenção"/>
    </sheetNames>
    <sheetDataSet>
      <sheetData sheetId="0" refreshError="1"/>
      <sheetData sheetId="1" refreshError="1"/>
      <sheetData sheetId="2" refreshError="1"/>
      <sheetData sheetId="3">
        <row r="1">
          <cell r="B1">
            <v>60</v>
          </cell>
        </row>
        <row r="10">
          <cell r="B10">
            <v>1</v>
          </cell>
        </row>
      </sheetData>
      <sheetData sheetId="4">
        <row r="1">
          <cell r="A1" t="str">
            <v>CUSTO DE PRODUÇÃO ESTIMADO - AGRICULTURA FAMILIAR</v>
          </cell>
        </row>
        <row r="3">
          <cell r="D3">
            <v>600</v>
          </cell>
        </row>
        <row r="11">
          <cell r="E11">
            <v>1</v>
          </cell>
        </row>
        <row r="12">
          <cell r="E12">
            <v>640</v>
          </cell>
        </row>
      </sheetData>
      <sheetData sheetId="5"/>
      <sheetData sheetId="6" refreshError="1"/>
      <sheetData sheetId="7" refreshError="1"/>
      <sheetData sheetId="8" refreshError="1"/>
      <sheetData sheetId="9">
        <row r="89">
          <cell r="G89">
            <v>4.4999999999999998E-2</v>
          </cell>
        </row>
      </sheetData>
      <sheetData sheetId="10" refreshError="1"/>
      <sheetData sheetId="11">
        <row r="19">
          <cell r="J19">
            <v>0</v>
          </cell>
        </row>
      </sheetData>
      <sheetData sheetId="12" refreshError="1"/>
      <sheetData sheetId="13" refreshError="1"/>
      <sheetData sheetId="14">
        <row r="39">
          <cell r="F39">
            <v>0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icip REUNIÃO"/>
      <sheetName val="Notas"/>
      <sheetName val="Tempo de trabalho"/>
      <sheetName val="Entrada"/>
      <sheetName val="Custeio"/>
      <sheetName val="Resumo"/>
      <sheetName val="Resumo-MDA"/>
      <sheetName val="Compara_Custo"/>
      <sheetName val="Análise"/>
      <sheetName val="Preços"/>
      <sheetName val="Fluxo de Caixa"/>
      <sheetName val="Deprec_Seguro_Juro"/>
      <sheetName val="Horamaquina"/>
      <sheetName val="Dia Animal"/>
      <sheetName val="Manutenção"/>
    </sheetNames>
    <sheetDataSet>
      <sheetData sheetId="0" refreshError="1"/>
      <sheetData sheetId="1" refreshError="1"/>
      <sheetData sheetId="2" refreshError="1"/>
      <sheetData sheetId="3">
        <row r="1">
          <cell r="B1">
            <v>60</v>
          </cell>
        </row>
        <row r="10">
          <cell r="B10">
            <v>20</v>
          </cell>
        </row>
      </sheetData>
      <sheetData sheetId="4">
        <row r="1">
          <cell r="A1" t="str">
            <v>CUSTO DE PRODUÇÃO ESTIMADO - AGRICULTURA FAMILIAR</v>
          </cell>
        </row>
        <row r="3">
          <cell r="D3">
            <v>300</v>
          </cell>
        </row>
        <row r="10">
          <cell r="E10">
            <v>2</v>
          </cell>
        </row>
        <row r="11">
          <cell r="E11">
            <v>700</v>
          </cell>
        </row>
      </sheetData>
      <sheetData sheetId="5"/>
      <sheetData sheetId="6" refreshError="1"/>
      <sheetData sheetId="7" refreshError="1"/>
      <sheetData sheetId="8" refreshError="1"/>
      <sheetData sheetId="9">
        <row r="89">
          <cell r="G89">
            <v>4.4999999999999998E-2</v>
          </cell>
        </row>
      </sheetData>
      <sheetData sheetId="10" refreshError="1"/>
      <sheetData sheetId="11">
        <row r="19">
          <cell r="J19">
            <v>0</v>
          </cell>
        </row>
      </sheetData>
      <sheetData sheetId="12" refreshError="1"/>
      <sheetData sheetId="13" refreshError="1"/>
      <sheetData sheetId="14">
        <row r="39">
          <cell r="F39">
            <v>0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icip REUNIÃO"/>
      <sheetName val="Notas"/>
      <sheetName val="Tempo de trabalho"/>
      <sheetName val="Entrada"/>
      <sheetName val="Custeio"/>
      <sheetName val="Resumo"/>
      <sheetName val="Resumo-MDA"/>
      <sheetName val="Compara_Custo"/>
      <sheetName val="Análise"/>
      <sheetName val="Preços"/>
      <sheetName val="Fluxo de Caixa"/>
      <sheetName val="Deprec_Seguro_Juro"/>
      <sheetName val="Horamaquina"/>
      <sheetName val="Dia Animal"/>
      <sheetName val="Manutenção"/>
    </sheetNames>
    <sheetDataSet>
      <sheetData sheetId="0" refreshError="1"/>
      <sheetData sheetId="1" refreshError="1"/>
      <sheetData sheetId="2" refreshError="1"/>
      <sheetData sheetId="3">
        <row r="1">
          <cell r="B1">
            <v>60</v>
          </cell>
        </row>
        <row r="10">
          <cell r="B10">
            <v>20</v>
          </cell>
        </row>
      </sheetData>
      <sheetData sheetId="4">
        <row r="1">
          <cell r="A1" t="str">
            <v>CUSTO DE PRODUÇÃO ESTIMADO - AGRICULTURA FAMILIAR</v>
          </cell>
        </row>
        <row r="3">
          <cell r="D3">
            <v>300</v>
          </cell>
        </row>
        <row r="10">
          <cell r="E10">
            <v>5</v>
          </cell>
        </row>
        <row r="11">
          <cell r="E11">
            <v>1080</v>
          </cell>
        </row>
      </sheetData>
      <sheetData sheetId="5"/>
      <sheetData sheetId="6" refreshError="1"/>
      <sheetData sheetId="7" refreshError="1"/>
      <sheetData sheetId="8" refreshError="1"/>
      <sheetData sheetId="9">
        <row r="89">
          <cell r="G89">
            <v>4.4999999999999998E-2</v>
          </cell>
        </row>
      </sheetData>
      <sheetData sheetId="10" refreshError="1"/>
      <sheetData sheetId="11">
        <row r="19">
          <cell r="J19">
            <v>0</v>
          </cell>
        </row>
      </sheetData>
      <sheetData sheetId="12" refreshError="1"/>
      <sheetData sheetId="13" refreshError="1"/>
      <sheetData sheetId="14">
        <row r="39">
          <cell r="F39">
            <v>0</v>
          </cell>
        </row>
      </sheetData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s"/>
      <sheetName val="Tempo de trabalho"/>
      <sheetName val="Entrada"/>
      <sheetName val="Custeio"/>
      <sheetName val="Resumo"/>
      <sheetName val="Resumo-MDA"/>
      <sheetName val="Compara_Custo"/>
      <sheetName val="Análise"/>
      <sheetName val="Preços"/>
      <sheetName val="Fluxo de Caixa"/>
      <sheetName val="Deprec_Seguro_Juro"/>
      <sheetName val="Horamaquina"/>
      <sheetName val="Dia Animal"/>
      <sheetName val="Manutenção"/>
    </sheetNames>
    <sheetDataSet>
      <sheetData sheetId="0" refreshError="1"/>
      <sheetData sheetId="1" refreshError="1"/>
      <sheetData sheetId="2">
        <row r="1">
          <cell r="B1">
            <v>50</v>
          </cell>
        </row>
        <row r="10">
          <cell r="B10">
            <v>20</v>
          </cell>
        </row>
      </sheetData>
      <sheetData sheetId="3">
        <row r="1">
          <cell r="A1" t="str">
            <v>CUSTO DE PRODUÇÃO ESTIMADO - AGRICULTURA FAMILIAR</v>
          </cell>
        </row>
        <row r="3">
          <cell r="D3">
            <v>1500</v>
          </cell>
        </row>
        <row r="10">
          <cell r="E10">
            <v>2</v>
          </cell>
        </row>
        <row r="11">
          <cell r="E11">
            <v>750</v>
          </cell>
        </row>
      </sheetData>
      <sheetData sheetId="4"/>
      <sheetData sheetId="5" refreshError="1"/>
      <sheetData sheetId="6" refreshError="1"/>
      <sheetData sheetId="7" refreshError="1"/>
      <sheetData sheetId="8">
        <row r="89">
          <cell r="G89">
            <v>4.4999999999999998E-2</v>
          </cell>
        </row>
      </sheetData>
      <sheetData sheetId="9" refreshError="1"/>
      <sheetData sheetId="10">
        <row r="19">
          <cell r="J19">
            <v>90</v>
          </cell>
        </row>
      </sheetData>
      <sheetData sheetId="11" refreshError="1"/>
      <sheetData sheetId="12" refreshError="1"/>
      <sheetData sheetId="13">
        <row r="39">
          <cell r="F39">
            <v>0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icipantes REUNIÃO"/>
      <sheetName val="Notas"/>
      <sheetName val="Tempo de trabalho"/>
      <sheetName val="Entrada"/>
      <sheetName val="Custeio"/>
      <sheetName val="Resumo"/>
      <sheetName val="Resumo-MDA"/>
      <sheetName val="Compara_Custo"/>
      <sheetName val="Análise"/>
      <sheetName val="Preços"/>
      <sheetName val="Fluxo de Caixa"/>
      <sheetName val="Deprec_Seguro_Juro"/>
      <sheetName val="Horamaquina"/>
      <sheetName val="Dia Animal"/>
      <sheetName val="Manutenção"/>
    </sheetNames>
    <sheetDataSet>
      <sheetData sheetId="0" refreshError="1"/>
      <sheetData sheetId="1" refreshError="1"/>
      <sheetData sheetId="2" refreshError="1"/>
      <sheetData sheetId="3">
        <row r="1">
          <cell r="B1">
            <v>60</v>
          </cell>
        </row>
        <row r="10">
          <cell r="B10">
            <v>20</v>
          </cell>
        </row>
      </sheetData>
      <sheetData sheetId="4">
        <row r="1">
          <cell r="A1" t="str">
            <v>CUSTO DE PRODUÇÃO ESTIMADO - AGRICULTURA FAMILIAR</v>
          </cell>
        </row>
        <row r="3">
          <cell r="D3">
            <v>1150</v>
          </cell>
        </row>
        <row r="10">
          <cell r="E10">
            <v>2</v>
          </cell>
        </row>
        <row r="11">
          <cell r="E11">
            <v>1000</v>
          </cell>
        </row>
      </sheetData>
      <sheetData sheetId="5"/>
      <sheetData sheetId="6" refreshError="1"/>
      <sheetData sheetId="7" refreshError="1"/>
      <sheetData sheetId="8" refreshError="1"/>
      <sheetData sheetId="9">
        <row r="89">
          <cell r="G89">
            <v>4.4999999999999998E-2</v>
          </cell>
        </row>
      </sheetData>
      <sheetData sheetId="10" refreshError="1"/>
      <sheetData sheetId="11">
        <row r="19">
          <cell r="J19">
            <v>0</v>
          </cell>
        </row>
      </sheetData>
      <sheetData sheetId="12" refreshError="1"/>
      <sheetData sheetId="13" refreshError="1"/>
      <sheetData sheetId="14">
        <row r="39">
          <cell r="F39">
            <v>0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s"/>
      <sheetName val="Tempo de trabalho"/>
      <sheetName val="Lista de Presença"/>
      <sheetName val="Entrada"/>
      <sheetName val="Custeio"/>
      <sheetName val="Resumo"/>
      <sheetName val="Resumo-MDA"/>
      <sheetName val="Compara_Custo"/>
      <sheetName val="Análise"/>
      <sheetName val="Preços"/>
      <sheetName val="Fluxo de Caixa"/>
      <sheetName val="Deprec_Seguro_Juro"/>
      <sheetName val="Horamaquina"/>
      <sheetName val="Dia Animal"/>
      <sheetName val="Manutenção"/>
    </sheetNames>
    <sheetDataSet>
      <sheetData sheetId="0" refreshError="1"/>
      <sheetData sheetId="1" refreshError="1"/>
      <sheetData sheetId="2" refreshError="1"/>
      <sheetData sheetId="3">
        <row r="1">
          <cell r="B1">
            <v>60</v>
          </cell>
        </row>
        <row r="10">
          <cell r="B10">
            <v>20</v>
          </cell>
        </row>
      </sheetData>
      <sheetData sheetId="4">
        <row r="1">
          <cell r="A1" t="str">
            <v>CUSTO DE PRODUÇÃO ESTIMADO - AGRICULTURA FAMILIAR</v>
          </cell>
        </row>
        <row r="3">
          <cell r="D3">
            <v>36000</v>
          </cell>
        </row>
        <row r="10">
          <cell r="E10">
            <v>1.2</v>
          </cell>
        </row>
        <row r="11">
          <cell r="E11">
            <v>1800</v>
          </cell>
        </row>
      </sheetData>
      <sheetData sheetId="5"/>
      <sheetData sheetId="6" refreshError="1"/>
      <sheetData sheetId="7" refreshError="1"/>
      <sheetData sheetId="8" refreshError="1"/>
      <sheetData sheetId="9">
        <row r="64">
          <cell r="G64">
            <v>4.4999999999999998E-2</v>
          </cell>
        </row>
      </sheetData>
      <sheetData sheetId="10" refreshError="1"/>
      <sheetData sheetId="11">
        <row r="19">
          <cell r="J19">
            <v>3.0700000000000003</v>
          </cell>
        </row>
      </sheetData>
      <sheetData sheetId="12" refreshError="1"/>
      <sheetData sheetId="13" refreshError="1"/>
      <sheetData sheetId="14">
        <row r="39">
          <cell r="F39">
            <v>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s"/>
      <sheetName val="Tempo de trabalho"/>
      <sheetName val="Participantes"/>
      <sheetName val="Entrada"/>
      <sheetName val="Custeio"/>
      <sheetName val="Resumo"/>
      <sheetName val="Resumo-MDA"/>
      <sheetName val="Compara_Custo"/>
      <sheetName val="Preços"/>
      <sheetName val="Análise"/>
      <sheetName val="Fluxo de Caixa"/>
      <sheetName val="Deprec_Seguro_Juro"/>
      <sheetName val="Horamaquina"/>
      <sheetName val="Manutenção"/>
    </sheetNames>
    <sheetDataSet>
      <sheetData sheetId="0" refreshError="1"/>
      <sheetData sheetId="1" refreshError="1"/>
      <sheetData sheetId="2" refreshError="1"/>
      <sheetData sheetId="3">
        <row r="1">
          <cell r="B1">
            <v>1000</v>
          </cell>
        </row>
      </sheetData>
      <sheetData sheetId="4">
        <row r="1">
          <cell r="A1" t="str">
            <v>CUSTO DE PRODUÇÃO ESTIMADO - AGRICULTURA FAMILIAR</v>
          </cell>
        </row>
        <row r="3">
          <cell r="D3">
            <v>15000</v>
          </cell>
        </row>
        <row r="10">
          <cell r="E10">
            <v>3</v>
          </cell>
        </row>
        <row r="11">
          <cell r="E11">
            <v>30000</v>
          </cell>
        </row>
      </sheetData>
      <sheetData sheetId="5"/>
      <sheetData sheetId="6" refreshError="1"/>
      <sheetData sheetId="7" refreshError="1"/>
      <sheetData sheetId="8">
        <row r="96">
          <cell r="G96">
            <v>4.4999999999999998E-2</v>
          </cell>
        </row>
      </sheetData>
      <sheetData sheetId="9" refreshError="1"/>
      <sheetData sheetId="10" refreshError="1"/>
      <sheetData sheetId="11">
        <row r="14">
          <cell r="J14">
            <v>31.2</v>
          </cell>
        </row>
      </sheetData>
      <sheetData sheetId="12" refreshError="1"/>
      <sheetData sheetId="13">
        <row r="39">
          <cell r="F39">
            <v>0</v>
          </cell>
        </row>
      </sheetData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icipantes"/>
      <sheetName val="Tempo de trabalho"/>
      <sheetName val="Entrada"/>
      <sheetName val="Custeio"/>
      <sheetName val="Resumo"/>
      <sheetName val="Resumo-MDA"/>
      <sheetName val="Compara_Custo"/>
      <sheetName val="Análise"/>
      <sheetName val="Preços"/>
      <sheetName val="Fluxo de Caixa"/>
      <sheetName val="Deprec_Seguro_Juro"/>
      <sheetName val="Horamaquina"/>
      <sheetName val="Dia Animal"/>
      <sheetName val="Manutenção"/>
    </sheetNames>
    <sheetDataSet>
      <sheetData sheetId="0" refreshError="1"/>
      <sheetData sheetId="1" refreshError="1"/>
      <sheetData sheetId="2">
        <row r="1">
          <cell r="B1">
            <v>60</v>
          </cell>
        </row>
        <row r="10">
          <cell r="B10">
            <v>20</v>
          </cell>
        </row>
      </sheetData>
      <sheetData sheetId="3">
        <row r="1">
          <cell r="A1" t="str">
            <v>CUSTO DE PRODUÇÃO ESTIMADO - AGRICULTURA FAMILIAR</v>
          </cell>
        </row>
        <row r="3">
          <cell r="D3">
            <v>40000</v>
          </cell>
        </row>
        <row r="10">
          <cell r="E10">
            <v>4</v>
          </cell>
        </row>
        <row r="11">
          <cell r="E11">
            <v>2280</v>
          </cell>
        </row>
      </sheetData>
      <sheetData sheetId="4"/>
      <sheetData sheetId="5" refreshError="1"/>
      <sheetData sheetId="6" refreshError="1"/>
      <sheetData sheetId="7" refreshError="1"/>
      <sheetData sheetId="8">
        <row r="50">
          <cell r="G50">
            <v>4.4999999999999998E-2</v>
          </cell>
        </row>
      </sheetData>
      <sheetData sheetId="9" refreshError="1"/>
      <sheetData sheetId="10">
        <row r="19">
          <cell r="J19">
            <v>99</v>
          </cell>
        </row>
      </sheetData>
      <sheetData sheetId="11" refreshError="1"/>
      <sheetData sheetId="12" refreshError="1"/>
      <sheetData sheetId="13">
        <row r="39">
          <cell r="F39">
            <v>0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icip REUNIÃO"/>
      <sheetName val="Notas"/>
      <sheetName val="Tempo de trabalho"/>
      <sheetName val="Entrada"/>
      <sheetName val="Custeio"/>
      <sheetName val="Resumo"/>
      <sheetName val="Resumo-MDA"/>
      <sheetName val="Compara_Custo"/>
      <sheetName val="Análise"/>
      <sheetName val="Preços"/>
      <sheetName val="Fluxo de Caixa"/>
      <sheetName val="Deprec_Seguro_Juro"/>
      <sheetName val="Horamaquina"/>
      <sheetName val="Dia Animal"/>
      <sheetName val="Manutenção"/>
    </sheetNames>
    <sheetDataSet>
      <sheetData sheetId="0" refreshError="1"/>
      <sheetData sheetId="1" refreshError="1"/>
      <sheetData sheetId="2" refreshError="1"/>
      <sheetData sheetId="3">
        <row r="1">
          <cell r="B1">
            <v>60</v>
          </cell>
        </row>
        <row r="10">
          <cell r="B10">
            <v>20</v>
          </cell>
        </row>
      </sheetData>
      <sheetData sheetId="4">
        <row r="1">
          <cell r="A1" t="str">
            <v>CUSTO DE PRODUÇÃO ESTIMADO - AGRICULTURA FAMILIAR</v>
          </cell>
        </row>
        <row r="3">
          <cell r="D3">
            <v>16500</v>
          </cell>
        </row>
        <row r="10">
          <cell r="E10">
            <v>3.5</v>
          </cell>
        </row>
        <row r="11">
          <cell r="E11">
            <v>1200</v>
          </cell>
        </row>
      </sheetData>
      <sheetData sheetId="5"/>
      <sheetData sheetId="6" refreshError="1"/>
      <sheetData sheetId="7" refreshError="1"/>
      <sheetData sheetId="8" refreshError="1"/>
      <sheetData sheetId="9">
        <row r="89">
          <cell r="G89">
            <v>4.4999999999999998E-2</v>
          </cell>
        </row>
      </sheetData>
      <sheetData sheetId="10" refreshError="1"/>
      <sheetData sheetId="11">
        <row r="19">
          <cell r="J19">
            <v>32.909999999999997</v>
          </cell>
        </row>
      </sheetData>
      <sheetData sheetId="12" refreshError="1"/>
      <sheetData sheetId="13" refreshError="1"/>
      <sheetData sheetId="14">
        <row r="39">
          <cell r="F39">
            <v>0</v>
          </cell>
        </row>
      </sheetData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s"/>
      <sheetName val="Tempo de trabalho"/>
      <sheetName val="Lista de Presença"/>
      <sheetName val="Entrada"/>
      <sheetName val="Custeio"/>
      <sheetName val="Resumo"/>
      <sheetName val="Resumo-MDA"/>
      <sheetName val="Compara_Custo"/>
      <sheetName val="Análise"/>
      <sheetName val="Preços"/>
      <sheetName val="Fluxo de Caixa"/>
      <sheetName val="Deprec_Seguro_Juro"/>
      <sheetName val="Horamaquina"/>
      <sheetName val="Dia Animal"/>
      <sheetName val="Manutenção"/>
    </sheetNames>
    <sheetDataSet>
      <sheetData sheetId="0" refreshError="1"/>
      <sheetData sheetId="1" refreshError="1"/>
      <sheetData sheetId="2" refreshError="1"/>
      <sheetData sheetId="3">
        <row r="1">
          <cell r="B1">
            <v>60</v>
          </cell>
        </row>
        <row r="10">
          <cell r="B10">
            <v>20</v>
          </cell>
        </row>
      </sheetData>
      <sheetData sheetId="4">
        <row r="1">
          <cell r="A1" t="str">
            <v>CUSTO DE PRODUÇÃO ESTIMADO - AGRICULTURA FAMILIAR</v>
          </cell>
        </row>
        <row r="3">
          <cell r="D3">
            <v>10480</v>
          </cell>
        </row>
        <row r="10">
          <cell r="E10">
            <v>5</v>
          </cell>
        </row>
        <row r="11">
          <cell r="E11">
            <v>2700</v>
          </cell>
        </row>
      </sheetData>
      <sheetData sheetId="5"/>
      <sheetData sheetId="6" refreshError="1"/>
      <sheetData sheetId="7" refreshError="1"/>
      <sheetData sheetId="8" refreshError="1"/>
      <sheetData sheetId="9">
        <row r="65">
          <cell r="G65">
            <v>4.4999999999999998E-2</v>
          </cell>
        </row>
      </sheetData>
      <sheetData sheetId="10" refreshError="1"/>
      <sheetData sheetId="11">
        <row r="19">
          <cell r="J19">
            <v>0</v>
          </cell>
        </row>
      </sheetData>
      <sheetData sheetId="12" refreshError="1"/>
      <sheetData sheetId="13" refreshError="1"/>
      <sheetData sheetId="14">
        <row r="39">
          <cell r="F39">
            <v>0</v>
          </cell>
        </row>
      </sheetData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icipantes"/>
      <sheetName val="Tempo de trabalho"/>
      <sheetName val="Entrada"/>
      <sheetName val="Custeio"/>
      <sheetName val="Resumo"/>
      <sheetName val="Resumo-MDA"/>
      <sheetName val="Compara_Custo"/>
      <sheetName val="Análise"/>
      <sheetName val="Preços"/>
      <sheetName val="Fluxo de Caixa"/>
      <sheetName val="Deprec_Seguro_Juro"/>
      <sheetName val="Horamaquina"/>
      <sheetName val="Dia Animal"/>
      <sheetName val="Manutenção"/>
    </sheetNames>
    <sheetDataSet>
      <sheetData sheetId="0" refreshError="1"/>
      <sheetData sheetId="1" refreshError="1"/>
      <sheetData sheetId="2">
        <row r="1">
          <cell r="B1">
            <v>60</v>
          </cell>
        </row>
        <row r="10">
          <cell r="B10">
            <v>20</v>
          </cell>
        </row>
      </sheetData>
      <sheetData sheetId="3">
        <row r="1">
          <cell r="A1" t="str">
            <v>CUSTO DE PRODUÇÃO ESTIMADO - AGRICULTURA FAMILIAR</v>
          </cell>
        </row>
        <row r="3">
          <cell r="D3">
            <v>20500</v>
          </cell>
        </row>
        <row r="10">
          <cell r="E10">
            <v>3</v>
          </cell>
        </row>
        <row r="11">
          <cell r="E11">
            <v>1800</v>
          </cell>
        </row>
      </sheetData>
      <sheetData sheetId="4"/>
      <sheetData sheetId="5" refreshError="1"/>
      <sheetData sheetId="6" refreshError="1"/>
      <sheetData sheetId="7" refreshError="1"/>
      <sheetData sheetId="8">
        <row r="48">
          <cell r="G48">
            <v>4.4999999999999998E-2</v>
          </cell>
        </row>
      </sheetData>
      <sheetData sheetId="9" refreshError="1"/>
      <sheetData sheetId="10">
        <row r="13">
          <cell r="J13">
            <v>5.12</v>
          </cell>
        </row>
      </sheetData>
      <sheetData sheetId="11" refreshError="1"/>
      <sheetData sheetId="12" refreshError="1"/>
      <sheetData sheetId="1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HAME - BA"/>
      <sheetName val="INHAME - ES"/>
      <sheetName val="INHAME - MG"/>
    </sheetNames>
    <sheetDataSet>
      <sheetData sheetId="0"/>
      <sheetData sheetId="1"/>
      <sheetData sheetId="2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s"/>
      <sheetName val="Participantes"/>
      <sheetName val="Tempo de trabalho"/>
      <sheetName val="Entrada"/>
      <sheetName val="Custeio"/>
      <sheetName val="Resumo"/>
      <sheetName val="Resumo-MDA"/>
      <sheetName val="Compara_Custo"/>
      <sheetName val="Análise"/>
      <sheetName val="Preços"/>
      <sheetName val="Fluxo de Caixa"/>
      <sheetName val="Deprec_Seguro_Juro"/>
      <sheetName val="Horamaquina"/>
      <sheetName val="Dia Animal"/>
      <sheetName val="Manutenção"/>
    </sheetNames>
    <sheetDataSet>
      <sheetData sheetId="0" refreshError="1"/>
      <sheetData sheetId="1" refreshError="1"/>
      <sheetData sheetId="2" refreshError="1"/>
      <sheetData sheetId="3">
        <row r="1">
          <cell r="B1">
            <v>20</v>
          </cell>
        </row>
        <row r="10">
          <cell r="B10">
            <v>20</v>
          </cell>
        </row>
      </sheetData>
      <sheetData sheetId="4">
        <row r="1">
          <cell r="A1" t="str">
            <v>CUSTO DE PRODUÇÃO ESTIMADO - AGRICULTURA FAMILIAR</v>
          </cell>
        </row>
        <row r="3">
          <cell r="D3">
            <v>5500</v>
          </cell>
        </row>
        <row r="10">
          <cell r="E10">
            <v>3</v>
          </cell>
        </row>
        <row r="11">
          <cell r="E11">
            <v>20000</v>
          </cell>
        </row>
      </sheetData>
      <sheetData sheetId="5"/>
      <sheetData sheetId="6" refreshError="1"/>
      <sheetData sheetId="7" refreshError="1"/>
      <sheetData sheetId="8" refreshError="1"/>
      <sheetData sheetId="9">
        <row r="57">
          <cell r="G57">
            <v>4.4999999999999998E-2</v>
          </cell>
        </row>
      </sheetData>
      <sheetData sheetId="10" refreshError="1"/>
      <sheetData sheetId="11">
        <row r="19">
          <cell r="J19">
            <v>0</v>
          </cell>
        </row>
      </sheetData>
      <sheetData sheetId="12" refreshError="1"/>
      <sheetData sheetId="13" refreshError="1"/>
      <sheetData sheetId="14">
        <row r="39">
          <cell r="F39">
            <v>0</v>
          </cell>
        </row>
      </sheetData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icip REUNIÃO"/>
      <sheetName val="Notas"/>
      <sheetName val="Tempo de trabalho"/>
      <sheetName val="Entrada"/>
      <sheetName val="Custeio"/>
      <sheetName val="Resumo"/>
      <sheetName val="Resumo-MDA"/>
      <sheetName val="Compara_Custo"/>
      <sheetName val="Análise"/>
      <sheetName val="Preços"/>
      <sheetName val="Fluxo de Caixa"/>
      <sheetName val="Deprec_Seguro_Juro"/>
      <sheetName val="Horamaquina"/>
      <sheetName val="Dia Animal"/>
      <sheetName val="Manutenção"/>
    </sheetNames>
    <sheetDataSet>
      <sheetData sheetId="0"/>
      <sheetData sheetId="1"/>
      <sheetData sheetId="2"/>
      <sheetData sheetId="3">
        <row r="1">
          <cell r="B1">
            <v>20</v>
          </cell>
        </row>
        <row r="10">
          <cell r="B10">
            <v>20</v>
          </cell>
        </row>
      </sheetData>
      <sheetData sheetId="4">
        <row r="3">
          <cell r="D3">
            <v>20000</v>
          </cell>
        </row>
        <row r="10">
          <cell r="E10">
            <v>3</v>
          </cell>
        </row>
        <row r="11">
          <cell r="E11">
            <v>20000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ANJA - BA"/>
      <sheetName val="LARANJA - SP"/>
      <sheetName val="LARANJA - SP 1"/>
      <sheetName val="LARANJA - RS"/>
    </sheetNames>
    <sheetDataSet>
      <sheetData sheetId="0"/>
      <sheetData sheetId="1" refreshError="1"/>
      <sheetData sheetId="2" refreshError="1"/>
      <sheetData sheetId="3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s"/>
      <sheetName val="Tempo de trabalho"/>
      <sheetName val="Entrada"/>
      <sheetName val="Custeio"/>
      <sheetName val="Resumo"/>
      <sheetName val="Resumo-MDA"/>
      <sheetName val="Exaustão do Cultivo"/>
      <sheetName val="Compara_Custo"/>
      <sheetName val="Análise"/>
      <sheetName val="Preços"/>
      <sheetName val="Fluxo de Caixa"/>
      <sheetName val="Deprec_Seguro_Juro"/>
      <sheetName val="Horamaquina"/>
      <sheetName val="Dia Animal"/>
      <sheetName val="Manutenção"/>
    </sheetNames>
    <sheetDataSet>
      <sheetData sheetId="0" refreshError="1"/>
      <sheetData sheetId="1" refreshError="1"/>
      <sheetData sheetId="2">
        <row r="1">
          <cell r="B1">
            <v>1</v>
          </cell>
        </row>
        <row r="10">
          <cell r="B10">
            <v>20</v>
          </cell>
        </row>
      </sheetData>
      <sheetData sheetId="3">
        <row r="1">
          <cell r="A1" t="str">
            <v>CUSTO DE PRODUÇÃO ESTIMADO</v>
          </cell>
        </row>
        <row r="3">
          <cell r="D3">
            <v>45000</v>
          </cell>
        </row>
        <row r="10">
          <cell r="E10">
            <v>3</v>
          </cell>
        </row>
        <row r="11">
          <cell r="E11">
            <v>25000</v>
          </cell>
        </row>
      </sheetData>
      <sheetData sheetId="4"/>
      <sheetData sheetId="5" refreshError="1"/>
      <sheetData sheetId="6">
        <row r="15">
          <cell r="J15">
            <v>734.51554665424351</v>
          </cell>
        </row>
      </sheetData>
      <sheetData sheetId="7" refreshError="1"/>
      <sheetData sheetId="8" refreshError="1"/>
      <sheetData sheetId="9">
        <row r="95">
          <cell r="C95">
            <v>4.4999999999999998E-2</v>
          </cell>
        </row>
      </sheetData>
      <sheetData sheetId="10" refreshError="1"/>
      <sheetData sheetId="11">
        <row r="19">
          <cell r="J19">
            <v>117.11</v>
          </cell>
        </row>
      </sheetData>
      <sheetData sheetId="12" refreshError="1"/>
      <sheetData sheetId="13" refreshError="1"/>
      <sheetData sheetId="14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NDIOCA - BA"/>
      <sheetName val="MANDIOCA - BA 1"/>
      <sheetName val="MANDIOCA - ES"/>
      <sheetName val="MANDIOCA - MA"/>
      <sheetName val="MANDIOCA - MG"/>
      <sheetName val="MANDIOCA - MS"/>
      <sheetName val="MANDIOCA - PA"/>
      <sheetName val="MANDIOCA - SC"/>
      <sheetName val="MANDIOCA - PR"/>
      <sheetName val="MANDIOCA - PR 1"/>
      <sheetName val="MANDIOCA - PR 2"/>
      <sheetName val="MANDIOCA - PR 3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ROZ - MA"/>
      <sheetName val="ARROZ - MS"/>
      <sheetName val="ARROZ - PI"/>
      <sheetName val="ARROZ - RS"/>
      <sheetName val="ARROZ - RS 1"/>
      <sheetName val="ARROZ - SC "/>
      <sheetName val="ARROZ - SC 1 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raMaq-NMET"/>
      <sheetName val="MEMÓRIA"/>
      <sheetName val="2001-02"/>
      <sheetName val="2002-03"/>
      <sheetName val="TRIGO 2003"/>
      <sheetName val="Antiga HoraMaq-ABR2002"/>
      <sheetName val="aa-Definições Para 2001-02 e 20"/>
      <sheetName val="HoraMaq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icip REUNIÃO"/>
      <sheetName val="Notas"/>
      <sheetName val="Tempo de trabalho"/>
      <sheetName val="Entrada"/>
      <sheetName val="Custeio"/>
      <sheetName val="Resumo"/>
      <sheetName val="Resumo-MDA"/>
      <sheetName val="Compara_Custo"/>
      <sheetName val="Análise"/>
      <sheetName val="Preços"/>
      <sheetName val="Fluxo de Caixa"/>
      <sheetName val="Deprec_Seguro_Juro"/>
      <sheetName val="Horamaquina"/>
      <sheetName val="Dia Animal"/>
      <sheetName val="Manutenção"/>
    </sheetNames>
    <sheetDataSet>
      <sheetData sheetId="0" refreshError="1"/>
      <sheetData sheetId="1" refreshError="1"/>
      <sheetData sheetId="2" refreshError="1"/>
      <sheetData sheetId="3">
        <row r="1">
          <cell r="B1">
            <v>1000</v>
          </cell>
        </row>
        <row r="10">
          <cell r="B10">
            <v>20</v>
          </cell>
        </row>
      </sheetData>
      <sheetData sheetId="4">
        <row r="1">
          <cell r="A1" t="str">
            <v>CUSTO DE PRODUÇÃO ESTIMADO - AGRICULTURA FAMILIAR</v>
          </cell>
        </row>
        <row r="3">
          <cell r="D3">
            <v>3000</v>
          </cell>
        </row>
        <row r="10">
          <cell r="E10">
            <v>1.5</v>
          </cell>
        </row>
        <row r="11">
          <cell r="E11">
            <v>14000</v>
          </cell>
        </row>
      </sheetData>
      <sheetData sheetId="5"/>
      <sheetData sheetId="6" refreshError="1"/>
      <sheetData sheetId="7" refreshError="1"/>
      <sheetData sheetId="8" refreshError="1"/>
      <sheetData sheetId="9">
        <row r="51">
          <cell r="G51">
            <v>4.4999999999999998E-2</v>
          </cell>
        </row>
      </sheetData>
      <sheetData sheetId="10" refreshError="1"/>
      <sheetData sheetId="11">
        <row r="19">
          <cell r="J19">
            <v>0</v>
          </cell>
        </row>
      </sheetData>
      <sheetData sheetId="12" refreshError="1"/>
      <sheetData sheetId="13" refreshError="1"/>
      <sheetData sheetId="14">
        <row r="39">
          <cell r="F39">
            <v>0</v>
          </cell>
        </row>
      </sheetData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icipantes"/>
      <sheetName val="Memoria"/>
      <sheetName val="Entrada"/>
      <sheetName val="Custeio"/>
      <sheetName val="Resumo"/>
      <sheetName val="Resumo MDA"/>
      <sheetName val="ComparaCusto"/>
      <sheetName val="Análise"/>
      <sheetName val="Preços"/>
      <sheetName val="Fluxo_Caixa"/>
      <sheetName val="Deprec_Seguro_Juro"/>
      <sheetName val="Horamaquina"/>
      <sheetName val="Manutenção"/>
    </sheetNames>
    <sheetDataSet>
      <sheetData sheetId="0" refreshError="1"/>
      <sheetData sheetId="1" refreshError="1"/>
      <sheetData sheetId="2">
        <row r="1">
          <cell r="B1">
            <v>1000</v>
          </cell>
        </row>
      </sheetData>
      <sheetData sheetId="3">
        <row r="1">
          <cell r="A1" t="str">
            <v>CUSTO DE PRODUÇÃO ESTIMADO</v>
          </cell>
        </row>
        <row r="8">
          <cell r="E8">
            <v>3</v>
          </cell>
        </row>
        <row r="9">
          <cell r="E9">
            <v>25000</v>
          </cell>
        </row>
      </sheetData>
      <sheetData sheetId="4"/>
      <sheetData sheetId="5" refreshError="1"/>
      <sheetData sheetId="6" refreshError="1"/>
      <sheetData sheetId="7" refreshError="1"/>
      <sheetData sheetId="8">
        <row r="36">
          <cell r="G36">
            <v>4.4999999999999998E-2</v>
          </cell>
        </row>
      </sheetData>
      <sheetData sheetId="9" refreshError="1"/>
      <sheetData sheetId="10">
        <row r="14">
          <cell r="J14">
            <v>33</v>
          </cell>
        </row>
      </sheetData>
      <sheetData sheetId="11"/>
      <sheetData sheetId="12">
        <row r="20">
          <cell r="F20">
            <v>0</v>
          </cell>
        </row>
      </sheetData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icip REUNIÃO"/>
      <sheetName val="Notas"/>
      <sheetName val="Tempo de trabalho"/>
      <sheetName val="Entrada"/>
      <sheetName val="Custeio"/>
      <sheetName val="Resumo"/>
      <sheetName val="Resumo-MDA"/>
      <sheetName val="Compara_Custo"/>
      <sheetName val="Análise"/>
      <sheetName val="Preços"/>
      <sheetName val="Fluxo de Caixa"/>
      <sheetName val="Deprec_Seguro_Juro"/>
      <sheetName val="Horamaquina"/>
      <sheetName val="Dia Animal"/>
      <sheetName val="Manutenção"/>
    </sheetNames>
    <sheetDataSet>
      <sheetData sheetId="0" refreshError="1"/>
      <sheetData sheetId="1" refreshError="1"/>
      <sheetData sheetId="2" refreshError="1"/>
      <sheetData sheetId="3">
        <row r="1">
          <cell r="B1">
            <v>1000</v>
          </cell>
        </row>
        <row r="10">
          <cell r="B10">
            <v>20</v>
          </cell>
        </row>
      </sheetData>
      <sheetData sheetId="4">
        <row r="1">
          <cell r="A1" t="str">
            <v>CUSTO DE PRODUÇÃO ESTIMADO - AGRICULTURA FAMILIAR</v>
          </cell>
        </row>
        <row r="3">
          <cell r="D3">
            <v>1500</v>
          </cell>
        </row>
        <row r="10">
          <cell r="E10">
            <v>1</v>
          </cell>
        </row>
        <row r="11">
          <cell r="E11">
            <v>12000</v>
          </cell>
        </row>
      </sheetData>
      <sheetData sheetId="5"/>
      <sheetData sheetId="6" refreshError="1"/>
      <sheetData sheetId="7" refreshError="1"/>
      <sheetData sheetId="8" refreshError="1"/>
      <sheetData sheetId="9">
        <row r="89">
          <cell r="G89">
            <v>4.4999999999999998E-2</v>
          </cell>
        </row>
      </sheetData>
      <sheetData sheetId="10" refreshError="1"/>
      <sheetData sheetId="11">
        <row r="19">
          <cell r="J19">
            <v>100.22</v>
          </cell>
        </row>
      </sheetData>
      <sheetData sheetId="12" refreshError="1"/>
      <sheetData sheetId="13" refreshError="1"/>
      <sheetData sheetId="14">
        <row r="39">
          <cell r="F39">
            <v>0</v>
          </cell>
        </row>
      </sheetData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icipantes"/>
      <sheetName val="Notas"/>
      <sheetName val="Tempo de trabalho"/>
      <sheetName val="Entrada"/>
      <sheetName val="Custeio"/>
      <sheetName val="Resumo"/>
      <sheetName val="Resumo-MDA"/>
      <sheetName val="Compara_Custo"/>
      <sheetName val="Análise"/>
      <sheetName val="Preços"/>
      <sheetName val="Fluxo de Caixa"/>
      <sheetName val="Deprec_Seguro_Juro"/>
      <sheetName val="Horamaquina"/>
      <sheetName val="Dia Animal"/>
      <sheetName val="Manutenção"/>
    </sheetNames>
    <sheetDataSet>
      <sheetData sheetId="0"/>
      <sheetData sheetId="1"/>
      <sheetData sheetId="2"/>
      <sheetData sheetId="3">
        <row r="1">
          <cell r="B1">
            <v>1000</v>
          </cell>
        </row>
        <row r="10">
          <cell r="B10">
            <v>20</v>
          </cell>
        </row>
      </sheetData>
      <sheetData sheetId="4">
        <row r="3">
          <cell r="D3">
            <v>2500</v>
          </cell>
        </row>
        <row r="10">
          <cell r="E10">
            <v>3</v>
          </cell>
        </row>
        <row r="11">
          <cell r="E11">
            <v>17000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icipantes"/>
      <sheetName val="Tempo de trabalho"/>
      <sheetName val="Entrada"/>
      <sheetName val="Custeio"/>
      <sheetName val="Resumo"/>
      <sheetName val="Resumo-MDA"/>
      <sheetName val="Compara_Custo"/>
      <sheetName val="Análise"/>
      <sheetName val="Preços"/>
      <sheetName val="Fluxo de Caixa"/>
      <sheetName val="Deprec_Seguro_Juro"/>
      <sheetName val="Horamaquina"/>
      <sheetName val="Dia Animal"/>
      <sheetName val="Manutenção"/>
    </sheetNames>
    <sheetDataSet>
      <sheetData sheetId="0" refreshError="1"/>
      <sheetData sheetId="1" refreshError="1"/>
      <sheetData sheetId="2">
        <row r="1">
          <cell r="B1">
            <v>1000</v>
          </cell>
        </row>
        <row r="10">
          <cell r="B10">
            <v>20</v>
          </cell>
        </row>
      </sheetData>
      <sheetData sheetId="3">
        <row r="1">
          <cell r="A1" t="str">
            <v>CUSTO DE PRODUÇÃO ESTIMADO - AGRICULTURA FAMILIAR</v>
          </cell>
        </row>
        <row r="3">
          <cell r="D3">
            <v>25000</v>
          </cell>
        </row>
        <row r="10">
          <cell r="E10">
            <v>7</v>
          </cell>
        </row>
        <row r="11">
          <cell r="E11">
            <v>22000</v>
          </cell>
        </row>
      </sheetData>
      <sheetData sheetId="4"/>
      <sheetData sheetId="5" refreshError="1"/>
      <sheetData sheetId="6" refreshError="1"/>
      <sheetData sheetId="7" refreshError="1"/>
      <sheetData sheetId="8">
        <row r="45">
          <cell r="G45">
            <v>4.4999999999999998E-2</v>
          </cell>
        </row>
      </sheetData>
      <sheetData sheetId="9" refreshError="1"/>
      <sheetData sheetId="10">
        <row r="13">
          <cell r="J13">
            <v>10.17</v>
          </cell>
        </row>
      </sheetData>
      <sheetData sheetId="11" refreshError="1"/>
      <sheetData sheetId="12" refreshError="1"/>
      <sheetData sheetId="13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NGA - BA"/>
    </sheetNames>
    <sheetDataSet>
      <sheetData sheetId="0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 de Participantes"/>
      <sheetName val="Tempo de trabalho"/>
      <sheetName val="Entrada"/>
      <sheetName val="Custeio"/>
      <sheetName val="Resumo"/>
      <sheetName val="Resumo-MDA"/>
      <sheetName val="Exaustão do Cultivo"/>
      <sheetName val="Compara_Custo"/>
      <sheetName val="Análise"/>
      <sheetName val="Preços"/>
      <sheetName val="Fluxo de Caixa"/>
      <sheetName val="Deprec_Seguro_Juro"/>
      <sheetName val="Horamaquina"/>
      <sheetName val="Dia Animal"/>
      <sheetName val="Manutenção"/>
    </sheetNames>
    <sheetDataSet>
      <sheetData sheetId="0"/>
      <sheetData sheetId="1"/>
      <sheetData sheetId="2">
        <row r="1">
          <cell r="B1">
            <v>1</v>
          </cell>
        </row>
        <row r="10">
          <cell r="B10">
            <v>20</v>
          </cell>
        </row>
      </sheetData>
      <sheetData sheetId="3">
        <row r="3">
          <cell r="D3">
            <v>16000</v>
          </cell>
        </row>
        <row r="10">
          <cell r="E10">
            <v>6</v>
          </cell>
        </row>
        <row r="11">
          <cell r="E11">
            <v>23000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s"/>
      <sheetName val="Lista de Participantes"/>
      <sheetName val="Tempo de trabalho"/>
      <sheetName val="Entrada"/>
      <sheetName val="Custeio"/>
      <sheetName val="Resumo"/>
      <sheetName val="Resumo-MDA"/>
      <sheetName val="Compara_Custo"/>
      <sheetName val="Análise"/>
      <sheetName val="Preços"/>
      <sheetName val="Fluxo de Caixa"/>
      <sheetName val="Deprec_Seguro_Juro"/>
      <sheetName val="Horamaquina"/>
      <sheetName val="Dia Animal"/>
      <sheetName val="Manutenção"/>
    </sheetNames>
    <sheetDataSet>
      <sheetData sheetId="0"/>
      <sheetData sheetId="1"/>
      <sheetData sheetId="2"/>
      <sheetData sheetId="3">
        <row r="1">
          <cell r="B1">
            <v>1</v>
          </cell>
        </row>
        <row r="6">
          <cell r="B6" t="str">
            <v>R$/1 kg</v>
          </cell>
        </row>
        <row r="7">
          <cell r="B7" t="str">
            <v>R$/ha</v>
          </cell>
        </row>
        <row r="10">
          <cell r="B10">
            <v>1.5</v>
          </cell>
        </row>
        <row r="14">
          <cell r="B14">
            <v>43160</v>
          </cell>
        </row>
        <row r="29">
          <cell r="B29">
            <v>0</v>
          </cell>
        </row>
      </sheetData>
      <sheetData sheetId="4">
        <row r="1">
          <cell r="A1" t="str">
            <v>CUSTO DE PRODUÇÃO ESTIMADO - AGRICULTURA FAMILIAR</v>
          </cell>
        </row>
        <row r="2">
          <cell r="A2" t="str">
            <v>MARACUJÁ-AMARELO</v>
          </cell>
        </row>
        <row r="3">
          <cell r="A3" t="str">
            <v>ETAPA: IMPLANTAÇÃO, MANUTENÇÃO E PRODUÇÃO</v>
          </cell>
          <cell r="D3">
            <v>16500</v>
          </cell>
        </row>
        <row r="4">
          <cell r="A4" t="str">
            <v>SAFRA 2018/2019</v>
          </cell>
        </row>
        <row r="5">
          <cell r="A5" t="str">
            <v>LOCAL: ADAMANTINA-SP</v>
          </cell>
        </row>
        <row r="10">
          <cell r="E10">
            <v>1.5</v>
          </cell>
        </row>
        <row r="11">
          <cell r="E11">
            <v>25000</v>
          </cell>
        </row>
        <row r="15">
          <cell r="H15">
            <v>3975.34</v>
          </cell>
        </row>
        <row r="28">
          <cell r="H28">
            <v>1800</v>
          </cell>
          <cell r="I28">
            <v>7.0000000000000007E-2</v>
          </cell>
        </row>
        <row r="30">
          <cell r="H30">
            <v>84.7</v>
          </cell>
          <cell r="I30">
            <v>0</v>
          </cell>
        </row>
        <row r="31">
          <cell r="H31">
            <v>84.48</v>
          </cell>
          <cell r="I31">
            <v>0</v>
          </cell>
        </row>
        <row r="32">
          <cell r="H32">
            <v>169.24</v>
          </cell>
          <cell r="I32">
            <v>0.01</v>
          </cell>
        </row>
        <row r="33">
          <cell r="H33">
            <v>600</v>
          </cell>
          <cell r="I33">
            <v>0.02</v>
          </cell>
        </row>
        <row r="34">
          <cell r="H34">
            <v>600</v>
          </cell>
          <cell r="I34">
            <v>0.02</v>
          </cell>
        </row>
        <row r="35">
          <cell r="H35">
            <v>500</v>
          </cell>
          <cell r="I35">
            <v>0.02</v>
          </cell>
        </row>
        <row r="36">
          <cell r="H36">
            <v>800</v>
          </cell>
          <cell r="I36">
            <v>0.03</v>
          </cell>
        </row>
        <row r="37">
          <cell r="H37">
            <v>84.26</v>
          </cell>
          <cell r="I37">
            <v>0</v>
          </cell>
        </row>
        <row r="39">
          <cell r="H39">
            <v>150</v>
          </cell>
          <cell r="I39">
            <v>0.01</v>
          </cell>
        </row>
        <row r="41">
          <cell r="H41">
            <v>23.85</v>
          </cell>
          <cell r="I41">
            <v>0</v>
          </cell>
        </row>
        <row r="43">
          <cell r="H43">
            <v>1150</v>
          </cell>
          <cell r="I43">
            <v>0.05</v>
          </cell>
        </row>
        <row r="44">
          <cell r="H44">
            <v>150</v>
          </cell>
          <cell r="I44">
            <v>0.01</v>
          </cell>
        </row>
        <row r="45">
          <cell r="H45">
            <v>150</v>
          </cell>
          <cell r="I45">
            <v>0.01</v>
          </cell>
        </row>
        <row r="46">
          <cell r="H46">
            <v>416.8</v>
          </cell>
          <cell r="I46">
            <v>0.02</v>
          </cell>
        </row>
        <row r="52">
          <cell r="H52">
            <v>23.85</v>
          </cell>
          <cell r="I52">
            <v>0</v>
          </cell>
        </row>
        <row r="54">
          <cell r="H54">
            <v>328.5</v>
          </cell>
          <cell r="I54">
            <v>0.01</v>
          </cell>
        </row>
        <row r="55">
          <cell r="H55">
            <v>375</v>
          </cell>
          <cell r="I55">
            <v>0.02</v>
          </cell>
        </row>
        <row r="56">
          <cell r="H56">
            <v>1500</v>
          </cell>
          <cell r="I56">
            <v>0.06</v>
          </cell>
        </row>
        <row r="57">
          <cell r="H57">
            <v>5115.4799999999996</v>
          </cell>
          <cell r="I57">
            <v>0.2</v>
          </cell>
        </row>
        <row r="58">
          <cell r="H58">
            <v>672</v>
          </cell>
          <cell r="I58">
            <v>0.03</v>
          </cell>
        </row>
        <row r="59">
          <cell r="H59">
            <v>672</v>
          </cell>
          <cell r="I59">
            <v>0.03</v>
          </cell>
        </row>
        <row r="60">
          <cell r="H60">
            <v>75</v>
          </cell>
          <cell r="I60">
            <v>0</v>
          </cell>
        </row>
        <row r="61">
          <cell r="H61">
            <v>144</v>
          </cell>
          <cell r="I61">
            <v>0.01</v>
          </cell>
        </row>
        <row r="62">
          <cell r="H62">
            <v>48</v>
          </cell>
          <cell r="I62">
            <v>0</v>
          </cell>
        </row>
        <row r="63">
          <cell r="H63">
            <v>162</v>
          </cell>
          <cell r="I63">
            <v>0.01</v>
          </cell>
        </row>
        <row r="64">
          <cell r="H64">
            <v>84</v>
          </cell>
          <cell r="I64">
            <v>0</v>
          </cell>
        </row>
        <row r="65">
          <cell r="H65">
            <v>225</v>
          </cell>
          <cell r="I65">
            <v>0.01</v>
          </cell>
        </row>
        <row r="66">
          <cell r="H66">
            <v>84</v>
          </cell>
          <cell r="I66">
            <v>0</v>
          </cell>
        </row>
        <row r="67">
          <cell r="H67">
            <v>84</v>
          </cell>
          <cell r="I67">
            <v>0</v>
          </cell>
        </row>
        <row r="68">
          <cell r="H68">
            <v>1125</v>
          </cell>
          <cell r="I68">
            <v>0.05</v>
          </cell>
        </row>
        <row r="69">
          <cell r="H69">
            <v>216</v>
          </cell>
          <cell r="I69">
            <v>0.01</v>
          </cell>
        </row>
        <row r="70">
          <cell r="H70">
            <v>360</v>
          </cell>
          <cell r="I70">
            <v>0.01</v>
          </cell>
        </row>
        <row r="71">
          <cell r="H71">
            <v>180</v>
          </cell>
          <cell r="I71">
            <v>0.01</v>
          </cell>
        </row>
        <row r="72">
          <cell r="H72">
            <v>103.5</v>
          </cell>
          <cell r="I72">
            <v>0</v>
          </cell>
        </row>
        <row r="73">
          <cell r="H73">
            <v>270</v>
          </cell>
          <cell r="I73">
            <v>0.01</v>
          </cell>
        </row>
        <row r="74">
          <cell r="H74">
            <v>750</v>
          </cell>
          <cell r="I74">
            <v>0.03</v>
          </cell>
        </row>
        <row r="75">
          <cell r="H75">
            <v>420</v>
          </cell>
          <cell r="I75">
            <v>0.02</v>
          </cell>
        </row>
        <row r="76">
          <cell r="H76">
            <v>1522.5</v>
          </cell>
          <cell r="I76">
            <v>0.06</v>
          </cell>
        </row>
        <row r="77">
          <cell r="H77">
            <v>675</v>
          </cell>
          <cell r="I77">
            <v>0.03</v>
          </cell>
        </row>
        <row r="78">
          <cell r="H78">
            <v>75</v>
          </cell>
          <cell r="I78">
            <v>0</v>
          </cell>
        </row>
        <row r="79">
          <cell r="H79">
            <v>12</v>
          </cell>
          <cell r="I79">
            <v>0</v>
          </cell>
        </row>
        <row r="80">
          <cell r="H80">
            <v>761.92</v>
          </cell>
          <cell r="I80">
            <v>0.03</v>
          </cell>
        </row>
        <row r="81">
          <cell r="H81">
            <v>3600</v>
          </cell>
          <cell r="I81">
            <v>0.14000000000000001</v>
          </cell>
        </row>
        <row r="96">
          <cell r="H96">
            <v>23.85</v>
          </cell>
          <cell r="I96">
            <v>0</v>
          </cell>
        </row>
        <row r="98">
          <cell r="H98">
            <v>633.11</v>
          </cell>
          <cell r="I98">
            <v>0.03</v>
          </cell>
        </row>
        <row r="99">
          <cell r="H99">
            <v>4800</v>
          </cell>
          <cell r="I99">
            <v>0.19</v>
          </cell>
        </row>
        <row r="100">
          <cell r="H100">
            <v>6080</v>
          </cell>
          <cell r="I100">
            <v>0.24</v>
          </cell>
        </row>
        <row r="110">
          <cell r="H110">
            <v>23.85</v>
          </cell>
          <cell r="I110">
            <v>0</v>
          </cell>
        </row>
        <row r="111">
          <cell r="H111">
            <v>794.24</v>
          </cell>
          <cell r="I111">
            <v>0.03</v>
          </cell>
        </row>
        <row r="114">
          <cell r="H114">
            <v>0</v>
          </cell>
          <cell r="I114">
            <v>0</v>
          </cell>
        </row>
        <row r="115">
          <cell r="H115">
            <v>0</v>
          </cell>
          <cell r="I115">
            <v>0</v>
          </cell>
        </row>
        <row r="116">
          <cell r="H116">
            <v>960</v>
          </cell>
          <cell r="I116">
            <v>0.04</v>
          </cell>
        </row>
        <row r="117">
          <cell r="H117">
            <v>0</v>
          </cell>
          <cell r="I117">
            <v>0</v>
          </cell>
        </row>
        <row r="118">
          <cell r="H118">
            <v>1155</v>
          </cell>
          <cell r="I118">
            <v>0.05</v>
          </cell>
        </row>
        <row r="119">
          <cell r="H119">
            <v>0</v>
          </cell>
          <cell r="I119">
            <v>0</v>
          </cell>
        </row>
        <row r="120">
          <cell r="H120">
            <v>0</v>
          </cell>
          <cell r="I120">
            <v>0</v>
          </cell>
        </row>
        <row r="121">
          <cell r="H121">
            <v>0</v>
          </cell>
          <cell r="I121">
            <v>0</v>
          </cell>
        </row>
        <row r="122">
          <cell r="H122">
            <v>1011.2769880255648</v>
          </cell>
          <cell r="I122">
            <v>0.04</v>
          </cell>
        </row>
        <row r="126">
          <cell r="A126" t="str">
            <v>Elaboração: CONAB/DIPAI/SUINF/GECUP</v>
          </cell>
        </row>
      </sheetData>
      <sheetData sheetId="5"/>
      <sheetData sheetId="6"/>
      <sheetData sheetId="7"/>
      <sheetData sheetId="8"/>
      <sheetData sheetId="9">
        <row r="92">
          <cell r="G92">
            <v>4.4999999999999998E-2</v>
          </cell>
        </row>
      </sheetData>
      <sheetData sheetId="10"/>
      <sheetData sheetId="11">
        <row r="19">
          <cell r="J19">
            <v>3.71</v>
          </cell>
          <cell r="K19">
            <v>0.6100000000000001</v>
          </cell>
          <cell r="L19">
            <v>3.62</v>
          </cell>
          <cell r="M19">
            <v>11.9</v>
          </cell>
        </row>
        <row r="34">
          <cell r="J34">
            <v>805.1099999999999</v>
          </cell>
        </row>
        <row r="59">
          <cell r="J59">
            <v>1062.52</v>
          </cell>
        </row>
        <row r="60">
          <cell r="K60">
            <v>79.97999999999999</v>
          </cell>
          <cell r="L60">
            <v>479.81</v>
          </cell>
        </row>
        <row r="75">
          <cell r="J75">
            <v>0</v>
          </cell>
        </row>
        <row r="103">
          <cell r="J103">
            <v>0</v>
          </cell>
        </row>
        <row r="104">
          <cell r="K104">
            <v>0</v>
          </cell>
          <cell r="L104">
            <v>0</v>
          </cell>
        </row>
      </sheetData>
      <sheetData sheetId="12"/>
      <sheetData sheetId="13"/>
      <sheetData sheetId="14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ACUJÁ - AL"/>
      <sheetName val="MARACUJÁ - BA"/>
      <sheetName val="MARACUJÁ - CE"/>
      <sheetName val="MARACUJÁ - SP"/>
    </sheetNames>
    <sheetDataSet>
      <sheetData sheetId="0"/>
      <sheetData sheetId="1"/>
      <sheetData sheetId="2"/>
      <sheetData sheetId="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icip REUNIÃO"/>
      <sheetName val="Notas"/>
      <sheetName val="Tempo de trabalho"/>
      <sheetName val="Entrada"/>
      <sheetName val="Custeio"/>
      <sheetName val="Resumo"/>
      <sheetName val="Resumo-MDA"/>
      <sheetName val="Compara_Custo"/>
      <sheetName val="Análise"/>
      <sheetName val="Preços"/>
      <sheetName val="Fluxo de Caixa"/>
      <sheetName val="Deprec_Seguro_Juro"/>
      <sheetName val="Horamaquina"/>
      <sheetName val="Dia Animal"/>
      <sheetName val="Manutenção"/>
    </sheetNames>
    <sheetDataSet>
      <sheetData sheetId="0" refreshError="1"/>
      <sheetData sheetId="1" refreshError="1"/>
      <sheetData sheetId="2" refreshError="1"/>
      <sheetData sheetId="3">
        <row r="1">
          <cell r="B1">
            <v>60</v>
          </cell>
        </row>
        <row r="10">
          <cell r="B10">
            <v>20</v>
          </cell>
        </row>
      </sheetData>
      <sheetData sheetId="4">
        <row r="1">
          <cell r="A1" t="str">
            <v>CUSTO DE PRODUÇÃO ESTIMADO - AGRICULTURA FAMILIAR</v>
          </cell>
        </row>
        <row r="10">
          <cell r="E10">
            <v>1.5</v>
          </cell>
        </row>
        <row r="11">
          <cell r="E11">
            <v>2200</v>
          </cell>
        </row>
      </sheetData>
      <sheetData sheetId="5"/>
      <sheetData sheetId="6" refreshError="1"/>
      <sheetData sheetId="7" refreshError="1"/>
      <sheetData sheetId="8" refreshError="1"/>
      <sheetData sheetId="9">
        <row r="89">
          <cell r="G89">
            <v>4.4999999999999998E-2</v>
          </cell>
        </row>
      </sheetData>
      <sheetData sheetId="10" refreshError="1"/>
      <sheetData sheetId="11">
        <row r="19">
          <cell r="J19">
            <v>0</v>
          </cell>
        </row>
      </sheetData>
      <sheetData sheetId="12" refreshError="1"/>
      <sheetData sheetId="13" refreshError="1"/>
      <sheetData sheetId="14">
        <row r="39">
          <cell r="F39">
            <v>0</v>
          </cell>
        </row>
      </sheetData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icip REUNIÃO"/>
      <sheetName val="Notas"/>
      <sheetName val="Tempo de trabalho"/>
      <sheetName val="Entrada"/>
      <sheetName val="Custeio"/>
      <sheetName val="Resumo"/>
      <sheetName val="Resumo-MDA"/>
      <sheetName val="Compara_Custo"/>
      <sheetName val="Análise"/>
      <sheetName val="Preços"/>
      <sheetName val="Fluxo de Caixa"/>
      <sheetName val="Deprec_Seguro_Juro"/>
      <sheetName val="Horamaquina"/>
      <sheetName val="Dia Animal"/>
      <sheetName val="Manutenção"/>
    </sheetNames>
    <sheetDataSet>
      <sheetData sheetId="0" refreshError="1"/>
      <sheetData sheetId="1" refreshError="1"/>
      <sheetData sheetId="2" refreshError="1"/>
      <sheetData sheetId="3">
        <row r="1">
          <cell r="B1">
            <v>1</v>
          </cell>
        </row>
        <row r="10">
          <cell r="B10">
            <v>20</v>
          </cell>
        </row>
      </sheetData>
      <sheetData sheetId="4">
        <row r="1">
          <cell r="A1" t="str">
            <v>CUSTO DE PRODUÇÃO ESTIMADO - AGRICULTURA FAMILIAR</v>
          </cell>
        </row>
        <row r="3">
          <cell r="D3">
            <v>4000</v>
          </cell>
        </row>
        <row r="10">
          <cell r="E10">
            <v>2</v>
          </cell>
        </row>
        <row r="11">
          <cell r="E11">
            <v>16000</v>
          </cell>
        </row>
      </sheetData>
      <sheetData sheetId="5"/>
      <sheetData sheetId="6" refreshError="1"/>
      <sheetData sheetId="7" refreshError="1"/>
      <sheetData sheetId="8" refreshError="1"/>
      <sheetData sheetId="9">
        <row r="62">
          <cell r="G62">
            <v>4.4999999999999998E-2</v>
          </cell>
        </row>
      </sheetData>
      <sheetData sheetId="10" refreshError="1"/>
      <sheetData sheetId="11">
        <row r="19">
          <cell r="J19">
            <v>0.03</v>
          </cell>
        </row>
      </sheetData>
      <sheetData sheetId="12" refreshError="1"/>
      <sheetData sheetId="13" refreshError="1"/>
      <sheetData sheetId="14">
        <row r="39">
          <cell r="F39">
            <v>0</v>
          </cell>
        </row>
      </sheetData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icipantes"/>
      <sheetName val="Entrada"/>
      <sheetName val="Custeio"/>
      <sheetName val="Resumo"/>
      <sheetName val="Resumo-MDA"/>
      <sheetName val="Preços"/>
      <sheetName val="ComparaCusto"/>
      <sheetName val="Análise"/>
      <sheetName val="Fluxo_Caixa"/>
      <sheetName val="Deprec_Seguro_Juro"/>
      <sheetName val="Horamaquina (2)"/>
      <sheetName val="Manutenção"/>
    </sheetNames>
    <sheetDataSet>
      <sheetData sheetId="0" refreshError="1"/>
      <sheetData sheetId="1">
        <row r="1">
          <cell r="B1">
            <v>20</v>
          </cell>
        </row>
      </sheetData>
      <sheetData sheetId="2">
        <row r="1">
          <cell r="A1" t="str">
            <v>CUSTO DE PRODUÇÃO ESTIMADO</v>
          </cell>
        </row>
        <row r="8">
          <cell r="E8">
            <v>3</v>
          </cell>
        </row>
        <row r="9">
          <cell r="E9">
            <v>29000</v>
          </cell>
        </row>
      </sheetData>
      <sheetData sheetId="3"/>
      <sheetData sheetId="4" refreshError="1"/>
      <sheetData sheetId="5">
        <row r="61">
          <cell r="G61">
            <v>4.4999999999999998E-2</v>
          </cell>
        </row>
      </sheetData>
      <sheetData sheetId="6" refreshError="1"/>
      <sheetData sheetId="7" refreshError="1"/>
      <sheetData sheetId="8" refreshError="1"/>
      <sheetData sheetId="9">
        <row r="14">
          <cell r="J14">
            <v>0.57999999999999996</v>
          </cell>
        </row>
      </sheetData>
      <sheetData sheetId="10" refreshError="1"/>
      <sheetData sheetId="11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L - CE"/>
      <sheetName val="MEL - RN"/>
    </sheetNames>
    <sheetDataSet>
      <sheetData sheetId="0"/>
      <sheetData sheetId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icipantes REUNIÃO"/>
      <sheetName val="Notas"/>
      <sheetName val="Tempo de trabalho"/>
      <sheetName val="Entrada"/>
      <sheetName val="Custeio"/>
      <sheetName val="Resumo"/>
      <sheetName val="Resumo-MDA"/>
      <sheetName val="Compara_Custo"/>
      <sheetName val="Análise"/>
      <sheetName val="Preços"/>
      <sheetName val="Fluxo de Caixa"/>
      <sheetName val="Deprec_Seguro_Juro"/>
      <sheetName val="Horamaquina"/>
      <sheetName val="Dia Animal"/>
      <sheetName val="Manutenção"/>
    </sheetNames>
    <sheetDataSet>
      <sheetData sheetId="0"/>
      <sheetData sheetId="1"/>
      <sheetData sheetId="2"/>
      <sheetData sheetId="3">
        <row r="1">
          <cell r="B1">
            <v>1</v>
          </cell>
        </row>
        <row r="10">
          <cell r="B10">
            <v>20</v>
          </cell>
        </row>
      </sheetData>
      <sheetData sheetId="4">
        <row r="3">
          <cell r="D3">
            <v>1000</v>
          </cell>
        </row>
        <row r="11">
          <cell r="E11">
            <v>1600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LHO - CE"/>
      <sheetName val="MILHO - MA"/>
      <sheetName val="MILHO - MG"/>
      <sheetName val="MILHO - MS"/>
      <sheetName val="MILHO - PI"/>
      <sheetName val="MILHO - PI 1 "/>
      <sheetName val="MILHO - PR"/>
      <sheetName val="MILHO - PR 1"/>
      <sheetName val="MILHO - RO"/>
      <sheetName val="MILHO - RO 1"/>
      <sheetName val="MILHO - RS"/>
      <sheetName val="MILHO - SC"/>
      <sheetName val="MILHO - SC 1"/>
      <sheetName val="MILHO - 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icip REUNIÃO"/>
      <sheetName val="Notas"/>
      <sheetName val="Tempo de trabalho"/>
      <sheetName val="Entrada"/>
      <sheetName val="Custeio"/>
      <sheetName val="Resumo"/>
      <sheetName val="Resumo-MDA"/>
      <sheetName val="Compara_Custo"/>
      <sheetName val="Análise"/>
      <sheetName val="Preços"/>
      <sheetName val="Fluxo de Caixa"/>
      <sheetName val="Deprec_Seguro_Juro"/>
      <sheetName val="Horamaquina"/>
      <sheetName val="Dia Animal"/>
      <sheetName val="Manutenção"/>
    </sheetNames>
    <sheetDataSet>
      <sheetData sheetId="0" refreshError="1"/>
      <sheetData sheetId="1" refreshError="1"/>
      <sheetData sheetId="2" refreshError="1"/>
      <sheetData sheetId="3">
        <row r="1">
          <cell r="B1">
            <v>60</v>
          </cell>
        </row>
        <row r="10">
          <cell r="B10">
            <v>20</v>
          </cell>
        </row>
      </sheetData>
      <sheetData sheetId="4">
        <row r="1">
          <cell r="A1" t="str">
            <v>CUSTO DE PRODUÇÃO ESTIMADO - AGRICULTURA FAMILIAR</v>
          </cell>
        </row>
        <row r="10">
          <cell r="E10">
            <v>1</v>
          </cell>
        </row>
        <row r="11">
          <cell r="E11">
            <v>3300</v>
          </cell>
        </row>
      </sheetData>
      <sheetData sheetId="5"/>
      <sheetData sheetId="6" refreshError="1"/>
      <sheetData sheetId="7" refreshError="1"/>
      <sheetData sheetId="8" refreshError="1"/>
      <sheetData sheetId="9">
        <row r="89">
          <cell r="G89">
            <v>4.4999999999999998E-2</v>
          </cell>
        </row>
      </sheetData>
      <sheetData sheetId="10" refreshError="1"/>
      <sheetData sheetId="11">
        <row r="19">
          <cell r="J19">
            <v>2.88</v>
          </cell>
        </row>
      </sheetData>
      <sheetData sheetId="12" refreshError="1"/>
      <sheetData sheetId="13" refreshError="1"/>
      <sheetData sheetId="14">
        <row r="39">
          <cell r="F39">
            <v>0</v>
          </cell>
        </row>
      </sheetData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icip REUNIÃO"/>
      <sheetName val="Notas"/>
      <sheetName val="Tempo de trabalho"/>
      <sheetName val="Entrada"/>
      <sheetName val="Custeio"/>
      <sheetName val="Resumo"/>
      <sheetName val="Resumo-MDA"/>
      <sheetName val="Compara_Custo"/>
      <sheetName val="Análise"/>
      <sheetName val="Preços"/>
      <sheetName val="Fluxo de Caixa"/>
      <sheetName val="Deprec_Seguro_Juro"/>
      <sheetName val="Horamaquina"/>
      <sheetName val="Dia Animal"/>
      <sheetName val="Manutenção"/>
    </sheetNames>
    <sheetDataSet>
      <sheetData sheetId="0" refreshError="1"/>
      <sheetData sheetId="1" refreshError="1"/>
      <sheetData sheetId="2" refreshError="1"/>
      <sheetData sheetId="3">
        <row r="1">
          <cell r="B1">
            <v>60</v>
          </cell>
        </row>
        <row r="10">
          <cell r="B10">
            <v>20</v>
          </cell>
        </row>
      </sheetData>
      <sheetData sheetId="4">
        <row r="1">
          <cell r="A1" t="str">
            <v>CUSTO DE PRODUÇÃO ESTIMADO - AGRICULTURA FAMILIAR</v>
          </cell>
        </row>
        <row r="3">
          <cell r="D3">
            <v>20000</v>
          </cell>
        </row>
        <row r="10">
          <cell r="E10">
            <v>26</v>
          </cell>
        </row>
        <row r="11">
          <cell r="E11">
            <v>8400</v>
          </cell>
        </row>
      </sheetData>
      <sheetData sheetId="5"/>
      <sheetData sheetId="6" refreshError="1"/>
      <sheetData sheetId="7" refreshError="1"/>
      <sheetData sheetId="8" refreshError="1"/>
      <sheetData sheetId="9">
        <row r="89">
          <cell r="G89">
            <v>4.4999999999999998E-2</v>
          </cell>
        </row>
      </sheetData>
      <sheetData sheetId="10" refreshError="1"/>
      <sheetData sheetId="11">
        <row r="19">
          <cell r="J19">
            <v>19.130000000000003</v>
          </cell>
        </row>
      </sheetData>
      <sheetData sheetId="12" refreshError="1"/>
      <sheetData sheetId="13" refreshError="1"/>
      <sheetData sheetId="14">
        <row r="39">
          <cell r="F39">
            <v>0</v>
          </cell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dastro de Participantes"/>
      <sheetName val="Notas"/>
      <sheetName val="Tempo de trabalho"/>
      <sheetName val="Entrada"/>
      <sheetName val="Custeio"/>
      <sheetName val="Resumo"/>
      <sheetName val="Resumo-MDA"/>
      <sheetName val="Compara_Custo"/>
      <sheetName val="Análise"/>
      <sheetName val="Preços"/>
      <sheetName val="Fluxo de Caixa"/>
      <sheetName val="Deprec_Seguro_Juro"/>
      <sheetName val="Horamaquina"/>
      <sheetName val="Dia Animal"/>
      <sheetName val="Manutenção"/>
    </sheetNames>
    <sheetDataSet>
      <sheetData sheetId="0" refreshError="1"/>
      <sheetData sheetId="1" refreshError="1"/>
      <sheetData sheetId="2" refreshError="1"/>
      <sheetData sheetId="3">
        <row r="1">
          <cell r="B1">
            <v>60</v>
          </cell>
        </row>
        <row r="10">
          <cell r="B10">
            <v>1</v>
          </cell>
        </row>
      </sheetData>
      <sheetData sheetId="4">
        <row r="1">
          <cell r="A1" t="str">
            <v>CUSTO DE PRODUÇÃO ESTIMADO - AGRICULTURA FAMILIAR</v>
          </cell>
        </row>
        <row r="3">
          <cell r="D3">
            <v>20000</v>
          </cell>
        </row>
        <row r="10">
          <cell r="E10">
            <v>20</v>
          </cell>
        </row>
        <row r="11">
          <cell r="E11">
            <v>5100</v>
          </cell>
        </row>
      </sheetData>
      <sheetData sheetId="5"/>
      <sheetData sheetId="6" refreshError="1"/>
      <sheetData sheetId="7" refreshError="1"/>
      <sheetData sheetId="8" refreshError="1"/>
      <sheetData sheetId="9">
        <row r="44">
          <cell r="G44">
            <v>4.4999999999999998E-2</v>
          </cell>
        </row>
      </sheetData>
      <sheetData sheetId="10" refreshError="1"/>
      <sheetData sheetId="11">
        <row r="19">
          <cell r="J19">
            <v>4.22</v>
          </cell>
        </row>
      </sheetData>
      <sheetData sheetId="12" refreshError="1"/>
      <sheetData sheetId="13" refreshError="1"/>
      <sheetData sheetId="14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icip REUNIÃO"/>
      <sheetName val="Notas"/>
      <sheetName val="Tempo de trabalho"/>
      <sheetName val="Entrada"/>
      <sheetName val="Custeio"/>
      <sheetName val="Resumo"/>
      <sheetName val="Resumo-MDA"/>
      <sheetName val="Compara_Custo"/>
      <sheetName val="Análise"/>
      <sheetName val="Preços"/>
      <sheetName val="Fluxo de Caixa"/>
      <sheetName val="Deprec_Seguro_Juro"/>
      <sheetName val="Horamaquina"/>
      <sheetName val="Dia Animal"/>
      <sheetName val="Manutenção"/>
    </sheetNames>
    <sheetDataSet>
      <sheetData sheetId="0" refreshError="1"/>
      <sheetData sheetId="1" refreshError="1"/>
      <sheetData sheetId="2" refreshError="1"/>
      <sheetData sheetId="3">
        <row r="1">
          <cell r="B1">
            <v>60</v>
          </cell>
        </row>
        <row r="10">
          <cell r="B10">
            <v>20</v>
          </cell>
        </row>
      </sheetData>
      <sheetData sheetId="4">
        <row r="1">
          <cell r="A1" t="str">
            <v>CUSTO DE PRODUÇÃO ESTIMADO - AGRICULTURA FAMILIAR</v>
          </cell>
        </row>
        <row r="3">
          <cell r="D3">
            <v>450</v>
          </cell>
        </row>
        <row r="11">
          <cell r="E11">
            <v>1</v>
          </cell>
        </row>
        <row r="12">
          <cell r="E12">
            <v>2100</v>
          </cell>
        </row>
      </sheetData>
      <sheetData sheetId="5"/>
      <sheetData sheetId="6" refreshError="1"/>
      <sheetData sheetId="7" refreshError="1"/>
      <sheetData sheetId="8" refreshError="1"/>
      <sheetData sheetId="9">
        <row r="89">
          <cell r="G89">
            <v>4.4999999999999998E-2</v>
          </cell>
        </row>
      </sheetData>
      <sheetData sheetId="10" refreshError="1"/>
      <sheetData sheetId="11">
        <row r="19">
          <cell r="J19">
            <v>0</v>
          </cell>
        </row>
      </sheetData>
      <sheetData sheetId="12" refreshError="1"/>
      <sheetData sheetId="13" refreshError="1"/>
      <sheetData sheetId="14">
        <row r="39">
          <cell r="F39">
            <v>0</v>
          </cell>
        </row>
      </sheetData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icip REUNIÃO"/>
      <sheetName val="Notas"/>
      <sheetName val="Tempo de trabalho"/>
      <sheetName val="Entrada"/>
      <sheetName val="Custeio"/>
      <sheetName val="Resumo"/>
      <sheetName val="Resumo-MDA"/>
      <sheetName val="Compara_Custo"/>
      <sheetName val="Análise"/>
      <sheetName val="Preços"/>
      <sheetName val="Fluxo de Caixa"/>
      <sheetName val="Deprec_Seguro_Juro"/>
      <sheetName val="Horamaquina"/>
      <sheetName val="Dia Animal"/>
      <sheetName val="Manutenção"/>
    </sheetNames>
    <sheetDataSet>
      <sheetData sheetId="0" refreshError="1"/>
      <sheetData sheetId="1" refreshError="1"/>
      <sheetData sheetId="2" refreshError="1"/>
      <sheetData sheetId="3">
        <row r="1">
          <cell r="B1">
            <v>60</v>
          </cell>
        </row>
        <row r="10">
          <cell r="B10">
            <v>20</v>
          </cell>
        </row>
      </sheetData>
      <sheetData sheetId="4">
        <row r="1">
          <cell r="A1" t="str">
            <v>CUSTO DE PRODUÇÃO ESTIMADO - AGRICULTURA FAMILIAR</v>
          </cell>
        </row>
        <row r="3">
          <cell r="D3">
            <v>300</v>
          </cell>
        </row>
        <row r="10">
          <cell r="E10">
            <v>5</v>
          </cell>
        </row>
        <row r="11">
          <cell r="E11">
            <v>2100</v>
          </cell>
        </row>
      </sheetData>
      <sheetData sheetId="5"/>
      <sheetData sheetId="6" refreshError="1"/>
      <sheetData sheetId="7" refreshError="1"/>
      <sheetData sheetId="8" refreshError="1"/>
      <sheetData sheetId="9">
        <row r="89">
          <cell r="G89">
            <v>4.4999999999999998E-2</v>
          </cell>
        </row>
      </sheetData>
      <sheetData sheetId="10" refreshError="1"/>
      <sheetData sheetId="11">
        <row r="19">
          <cell r="J19">
            <v>0</v>
          </cell>
        </row>
      </sheetData>
      <sheetData sheetId="12" refreshError="1"/>
      <sheetData sheetId="13" refreshError="1"/>
      <sheetData sheetId="14">
        <row r="39">
          <cell r="F39">
            <v>0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s"/>
      <sheetName val="Tempo de trabalho"/>
      <sheetName val="Entrada"/>
      <sheetName val="Custeio"/>
      <sheetName val="Resumo"/>
      <sheetName val="Resumo-MDA"/>
      <sheetName val="Compara_Custo"/>
      <sheetName val="Análise"/>
      <sheetName val="Preços"/>
      <sheetName val="Fluxo de Caixa"/>
      <sheetName val="Deprec_Seguro_Juro"/>
      <sheetName val="Horamaquina"/>
      <sheetName val="Dia Animal"/>
      <sheetName val="Manutenção"/>
    </sheetNames>
    <sheetDataSet>
      <sheetData sheetId="0" refreshError="1"/>
      <sheetData sheetId="1" refreshError="1"/>
      <sheetData sheetId="2">
        <row r="1">
          <cell r="B1">
            <v>60</v>
          </cell>
        </row>
        <row r="10">
          <cell r="B10">
            <v>20</v>
          </cell>
        </row>
      </sheetData>
      <sheetData sheetId="3">
        <row r="1">
          <cell r="A1" t="str">
            <v>CUSTO DE PRODUÇÃO ESTIMADO - AGRICULTURA FAMILIAR</v>
          </cell>
        </row>
        <row r="3">
          <cell r="D3">
            <v>25000</v>
          </cell>
        </row>
        <row r="10">
          <cell r="E10">
            <v>20</v>
          </cell>
        </row>
        <row r="11">
          <cell r="E11">
            <v>5500</v>
          </cell>
        </row>
      </sheetData>
      <sheetData sheetId="4"/>
      <sheetData sheetId="5" refreshError="1"/>
      <sheetData sheetId="6" refreshError="1"/>
      <sheetData sheetId="7" refreshError="1"/>
      <sheetData sheetId="8">
        <row r="49">
          <cell r="G49">
            <v>4.4999999999999998E-2</v>
          </cell>
        </row>
      </sheetData>
      <sheetData sheetId="9" refreshError="1"/>
      <sheetData sheetId="10">
        <row r="19">
          <cell r="J19">
            <v>1.3900000000000001</v>
          </cell>
        </row>
      </sheetData>
      <sheetData sheetId="11" refreshError="1"/>
      <sheetData sheetId="12" refreshError="1"/>
      <sheetData sheetId="13">
        <row r="39">
          <cell r="F39">
            <v>0</v>
          </cell>
        </row>
      </sheetData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s"/>
      <sheetName val="Tempo de trabalho"/>
      <sheetName val="Lista de Presença"/>
      <sheetName val="Entrada"/>
      <sheetName val="Custeio"/>
      <sheetName val="Resumo"/>
      <sheetName val="Resumo-MDA"/>
      <sheetName val="Compara_Custo"/>
      <sheetName val="Análise"/>
      <sheetName val="Preços"/>
      <sheetName val="Fluxo de Caixa"/>
      <sheetName val="Deprec_Seguro_Juro"/>
      <sheetName val="Horamaquina"/>
      <sheetName val="Dia Animal"/>
      <sheetName val="Manutenção"/>
    </sheetNames>
    <sheetDataSet>
      <sheetData sheetId="0" refreshError="1"/>
      <sheetData sheetId="1" refreshError="1"/>
      <sheetData sheetId="2" refreshError="1"/>
      <sheetData sheetId="3">
        <row r="1">
          <cell r="B1">
            <v>60</v>
          </cell>
        </row>
        <row r="10">
          <cell r="B10">
            <v>20</v>
          </cell>
        </row>
      </sheetData>
      <sheetData sheetId="4">
        <row r="1">
          <cell r="A1" t="str">
            <v>CUSTO DE PRODUÇÃO ESTIMADO - AGRICULTURA FAMILIAR</v>
          </cell>
        </row>
        <row r="3">
          <cell r="D3">
            <v>15000</v>
          </cell>
        </row>
        <row r="10">
          <cell r="E10">
            <v>3</v>
          </cell>
        </row>
        <row r="11">
          <cell r="E11">
            <v>7200</v>
          </cell>
        </row>
      </sheetData>
      <sheetData sheetId="5"/>
      <sheetData sheetId="6" refreshError="1"/>
      <sheetData sheetId="7" refreshError="1"/>
      <sheetData sheetId="8" refreshError="1"/>
      <sheetData sheetId="9">
        <row r="58">
          <cell r="G58">
            <v>4.4999999999999998E-2</v>
          </cell>
        </row>
      </sheetData>
      <sheetData sheetId="10" refreshError="1"/>
      <sheetData sheetId="11">
        <row r="19">
          <cell r="J19">
            <v>1.79</v>
          </cell>
        </row>
      </sheetData>
      <sheetData sheetId="12" refreshError="1"/>
      <sheetData sheetId="13" refreshError="1"/>
      <sheetData sheetId="14">
        <row r="39">
          <cell r="F39">
            <v>0</v>
          </cell>
        </row>
      </sheetData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s"/>
      <sheetName val="Tempo de trabalho"/>
      <sheetName val="Lista de Presença"/>
      <sheetName val="Entrada"/>
      <sheetName val="Custeio"/>
      <sheetName val="Resumo"/>
      <sheetName val="Resumo-MDA"/>
      <sheetName val="Compara_Custo"/>
      <sheetName val="Análise"/>
      <sheetName val="Preços"/>
      <sheetName val="Fluxo de Caixa"/>
      <sheetName val="Deprec_Seguro_Juro"/>
      <sheetName val="Horamaquina"/>
      <sheetName val="Dia Animal"/>
      <sheetName val="Manutenção"/>
    </sheetNames>
    <sheetDataSet>
      <sheetData sheetId="0" refreshError="1"/>
      <sheetData sheetId="1" refreshError="1"/>
      <sheetData sheetId="2" refreshError="1"/>
      <sheetData sheetId="3">
        <row r="1">
          <cell r="B1">
            <v>60</v>
          </cell>
        </row>
        <row r="10">
          <cell r="B10">
            <v>20</v>
          </cell>
        </row>
      </sheetData>
      <sheetData sheetId="4">
        <row r="1">
          <cell r="A1" t="str">
            <v>CUSTO DE PRODUÇÃO ESTIMADO - AGRICULTURA FAMILIAR</v>
          </cell>
        </row>
        <row r="3">
          <cell r="D3">
            <v>20000</v>
          </cell>
        </row>
        <row r="10">
          <cell r="E10">
            <v>5</v>
          </cell>
        </row>
        <row r="11">
          <cell r="E11">
            <v>7000</v>
          </cell>
        </row>
      </sheetData>
      <sheetData sheetId="5"/>
      <sheetData sheetId="6" refreshError="1"/>
      <sheetData sheetId="7" refreshError="1"/>
      <sheetData sheetId="8" refreshError="1"/>
      <sheetData sheetId="9">
        <row r="61">
          <cell r="G61">
            <v>4.4999999999999998E-2</v>
          </cell>
        </row>
      </sheetData>
      <sheetData sheetId="10" refreshError="1"/>
      <sheetData sheetId="11">
        <row r="19">
          <cell r="J19">
            <v>0</v>
          </cell>
        </row>
      </sheetData>
      <sheetData sheetId="12" refreshError="1"/>
      <sheetData sheetId="13" refreshError="1"/>
      <sheetData sheetId="14">
        <row r="39">
          <cell r="F39">
            <v>0</v>
          </cell>
        </row>
      </sheetData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icipantes"/>
      <sheetName val="Notas"/>
      <sheetName val="Tempo de trabalho"/>
      <sheetName val="Entrada"/>
      <sheetName val="Custeio"/>
      <sheetName val="Resumo"/>
      <sheetName val="Resumo-MDA"/>
      <sheetName val="Compara_Custo"/>
      <sheetName val="Análise"/>
      <sheetName val="Preços"/>
      <sheetName val="Horamaquina"/>
      <sheetName val="Fluxo de Caixa"/>
      <sheetName val="Deprec_Seguro_Juro"/>
      <sheetName val="Manutenção"/>
    </sheetNames>
    <sheetDataSet>
      <sheetData sheetId="0" refreshError="1"/>
      <sheetData sheetId="1" refreshError="1"/>
      <sheetData sheetId="2" refreshError="1"/>
      <sheetData sheetId="3">
        <row r="1">
          <cell r="B1">
            <v>60</v>
          </cell>
        </row>
        <row r="10">
          <cell r="B10">
            <v>20</v>
          </cell>
        </row>
      </sheetData>
      <sheetData sheetId="4">
        <row r="1">
          <cell r="A1" t="str">
            <v>CUSTO DE PRODUÇÃO ESTIMADO - AGRICULTURA FAMILIAR</v>
          </cell>
        </row>
        <row r="3">
          <cell r="D3">
            <v>10000</v>
          </cell>
        </row>
        <row r="10">
          <cell r="E10">
            <v>5</v>
          </cell>
        </row>
        <row r="11">
          <cell r="E11">
            <v>5100</v>
          </cell>
        </row>
      </sheetData>
      <sheetData sheetId="5"/>
      <sheetData sheetId="6" refreshError="1"/>
      <sheetData sheetId="7" refreshError="1"/>
      <sheetData sheetId="8" refreshError="1"/>
      <sheetData sheetId="9">
        <row r="49">
          <cell r="G49">
            <v>4.4999999999999998E-2</v>
          </cell>
        </row>
      </sheetData>
      <sheetData sheetId="10" refreshError="1"/>
      <sheetData sheetId="11" refreshError="1"/>
      <sheetData sheetId="12">
        <row r="14">
          <cell r="J14">
            <v>23.549999999999997</v>
          </cell>
        </row>
      </sheetData>
      <sheetData sheetId="13">
        <row r="16">
          <cell r="F16">
            <v>0</v>
          </cell>
        </row>
      </sheetData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icip. REUNIÃO-Ariquemes"/>
      <sheetName val="Notas"/>
      <sheetName val="Tempo de trabalho"/>
      <sheetName val="Entrada"/>
      <sheetName val="Custeio"/>
      <sheetName val="Resumo"/>
      <sheetName val="Resumo-MDA"/>
      <sheetName val="Compara_Custo"/>
      <sheetName val="Análise"/>
      <sheetName val="Preços"/>
      <sheetName val="Fluxo de Caixa"/>
      <sheetName val="Deprec_Seguro_Juro"/>
      <sheetName val="Horamaquina"/>
      <sheetName val="Dia Animal"/>
      <sheetName val="Manutenção"/>
    </sheetNames>
    <sheetDataSet>
      <sheetData sheetId="0" refreshError="1"/>
      <sheetData sheetId="1" refreshError="1"/>
      <sheetData sheetId="2" refreshError="1"/>
      <sheetData sheetId="3">
        <row r="1">
          <cell r="B1">
            <v>60</v>
          </cell>
        </row>
        <row r="10">
          <cell r="B10">
            <v>20</v>
          </cell>
        </row>
      </sheetData>
      <sheetData sheetId="4">
        <row r="1">
          <cell r="A1" t="str">
            <v>CUSTO DE PRODUÇÃO ESTIMADO - AGRICULTURA FAMILIAR</v>
          </cell>
        </row>
        <row r="4">
          <cell r="D4">
            <v>10609</v>
          </cell>
        </row>
        <row r="11">
          <cell r="E11">
            <v>2</v>
          </cell>
        </row>
        <row r="12">
          <cell r="E12">
            <v>3000</v>
          </cell>
        </row>
      </sheetData>
      <sheetData sheetId="5"/>
      <sheetData sheetId="6" refreshError="1"/>
      <sheetData sheetId="7" refreshError="1"/>
      <sheetData sheetId="8" refreshError="1"/>
      <sheetData sheetId="9">
        <row r="89">
          <cell r="G89">
            <v>4.4999999999999998E-2</v>
          </cell>
        </row>
      </sheetData>
      <sheetData sheetId="10" refreshError="1"/>
      <sheetData sheetId="11">
        <row r="16">
          <cell r="J16">
            <v>18.86</v>
          </cell>
        </row>
      </sheetData>
      <sheetData sheetId="12" refreshError="1"/>
      <sheetData sheetId="13" refreshError="1"/>
      <sheetData sheetId="14">
        <row r="39">
          <cell r="F39">
            <v>0</v>
          </cell>
        </row>
      </sheetData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 de Participantes"/>
      <sheetName val="Notas"/>
      <sheetName val="Tempo de trabalho"/>
      <sheetName val="Entrada"/>
      <sheetName val="Custeio"/>
      <sheetName val="Resumo"/>
      <sheetName val="Resumo-MDA"/>
      <sheetName val="Compara_Custo"/>
      <sheetName val="Análise"/>
      <sheetName val="Preços"/>
      <sheetName val="Fluxo de Caixa"/>
      <sheetName val="Deprec_Seguro_Juro"/>
      <sheetName val="Horamaquina"/>
      <sheetName val="Dia Animal"/>
      <sheetName val="Manutenção"/>
    </sheetNames>
    <sheetDataSet>
      <sheetData sheetId="0" refreshError="1"/>
      <sheetData sheetId="1" refreshError="1"/>
      <sheetData sheetId="2" refreshError="1"/>
      <sheetData sheetId="3">
        <row r="1">
          <cell r="B1">
            <v>60</v>
          </cell>
        </row>
        <row r="10">
          <cell r="B10">
            <v>20</v>
          </cell>
        </row>
      </sheetData>
      <sheetData sheetId="4">
        <row r="1">
          <cell r="A1" t="str">
            <v>CUSTO DE PRODUÇÃO ESTIMADO - AGRICULTURA FAMILIAR</v>
          </cell>
        </row>
        <row r="3">
          <cell r="D3">
            <v>12000</v>
          </cell>
        </row>
        <row r="10">
          <cell r="E10">
            <v>6</v>
          </cell>
        </row>
        <row r="11">
          <cell r="E11">
            <v>4000</v>
          </cell>
        </row>
      </sheetData>
      <sheetData sheetId="5"/>
      <sheetData sheetId="6" refreshError="1"/>
      <sheetData sheetId="7" refreshError="1"/>
      <sheetData sheetId="8" refreshError="1"/>
      <sheetData sheetId="9">
        <row r="89">
          <cell r="G89">
            <v>4.4999999999999998E-2</v>
          </cell>
        </row>
      </sheetData>
      <sheetData sheetId="10" refreshError="1"/>
      <sheetData sheetId="11">
        <row r="19">
          <cell r="J19">
            <v>2.19</v>
          </cell>
        </row>
      </sheetData>
      <sheetData sheetId="12" refreshError="1"/>
      <sheetData sheetId="13" refreshError="1"/>
      <sheetData sheetId="14">
        <row r="39">
          <cell r="F39">
            <v>0</v>
          </cell>
        </row>
      </sheetData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icipantes"/>
      <sheetName val="Tempo de trabalho"/>
      <sheetName val="Entrada"/>
      <sheetName val="Custeio"/>
      <sheetName val="Resumo"/>
      <sheetName val="Resumo-MDA"/>
      <sheetName val="Compara_Custo"/>
      <sheetName val="Análise"/>
      <sheetName val="Preços"/>
      <sheetName val="Fluxo de Caixa"/>
      <sheetName val="Deprec_Seguro_Juro"/>
      <sheetName val="Horamaquina"/>
      <sheetName val="Dia Animal"/>
      <sheetName val="Manutenção"/>
    </sheetNames>
    <sheetDataSet>
      <sheetData sheetId="0" refreshError="1"/>
      <sheetData sheetId="1" refreshError="1"/>
      <sheetData sheetId="2">
        <row r="1">
          <cell r="B1">
            <v>60</v>
          </cell>
        </row>
        <row r="10">
          <cell r="B10">
            <v>20</v>
          </cell>
        </row>
      </sheetData>
      <sheetData sheetId="3">
        <row r="1">
          <cell r="A1" t="str">
            <v>CUSTO DE PRODUÇÃO ESTIMADO - AGRICULTURA FAMILIAR</v>
          </cell>
        </row>
        <row r="3">
          <cell r="D3">
            <v>25000</v>
          </cell>
        </row>
        <row r="10">
          <cell r="E10">
            <v>7</v>
          </cell>
        </row>
        <row r="11">
          <cell r="E11">
            <v>8000</v>
          </cell>
        </row>
      </sheetData>
      <sheetData sheetId="4"/>
      <sheetData sheetId="5" refreshError="1"/>
      <sheetData sheetId="6" refreshError="1"/>
      <sheetData sheetId="7" refreshError="1"/>
      <sheetData sheetId="8">
        <row r="45">
          <cell r="G45">
            <v>4.4999999999999998E-2</v>
          </cell>
        </row>
      </sheetData>
      <sheetData sheetId="9" refreshError="1"/>
      <sheetData sheetId="10">
        <row r="19">
          <cell r="J19">
            <v>89.6</v>
          </cell>
        </row>
      </sheetData>
      <sheetData sheetId="11" refreshError="1"/>
      <sheetData sheetId="12" refreshError="1"/>
      <sheetData sheetId="13">
        <row r="39">
          <cell r="F39">
            <v>0</v>
          </cell>
        </row>
      </sheetData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icipantes"/>
      <sheetName val="Tempo de trabalho"/>
      <sheetName val="Entrada"/>
      <sheetName val="Custeio"/>
      <sheetName val="Resumo"/>
      <sheetName val="Resumo-MDA"/>
      <sheetName val="Compara_Custo"/>
      <sheetName val="Análise"/>
      <sheetName val="Preços"/>
      <sheetName val="Fluxo de Caixa"/>
      <sheetName val="Deprec_Seguro_Juro"/>
      <sheetName val="Horamaquina"/>
      <sheetName val="Dia Animal"/>
      <sheetName val="Manutenção"/>
    </sheetNames>
    <sheetDataSet>
      <sheetData sheetId="0" refreshError="1"/>
      <sheetData sheetId="1" refreshError="1"/>
      <sheetData sheetId="2">
        <row r="1">
          <cell r="B1">
            <v>60</v>
          </cell>
        </row>
        <row r="10">
          <cell r="B10">
            <v>20</v>
          </cell>
        </row>
      </sheetData>
      <sheetData sheetId="3">
        <row r="1">
          <cell r="A1" t="str">
            <v>CUSTO DE PRODUÇÃO ESTIMADO - AGRICULTURA FAMILIAR</v>
          </cell>
        </row>
        <row r="3">
          <cell r="D3">
            <v>20661</v>
          </cell>
        </row>
        <row r="10">
          <cell r="E10">
            <v>6</v>
          </cell>
        </row>
        <row r="11">
          <cell r="E11">
            <v>8000</v>
          </cell>
        </row>
      </sheetData>
      <sheetData sheetId="4"/>
      <sheetData sheetId="5" refreshError="1"/>
      <sheetData sheetId="6" refreshError="1"/>
      <sheetData sheetId="7" refreshError="1"/>
      <sheetData sheetId="8">
        <row r="46">
          <cell r="G46">
            <v>4.4999999999999998E-2</v>
          </cell>
        </row>
      </sheetData>
      <sheetData sheetId="9" refreshError="1"/>
      <sheetData sheetId="10">
        <row r="13">
          <cell r="J13">
            <v>4.13</v>
          </cell>
        </row>
      </sheetData>
      <sheetData sheetId="11" refreshError="1"/>
      <sheetData sheetId="12" refreshError="1"/>
      <sheetData sheetId="13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icip REUNIÃO"/>
      <sheetName val="Notas"/>
      <sheetName val="Tempo de trabalho"/>
      <sheetName val="Entrada"/>
      <sheetName val="Custeio"/>
      <sheetName val="Resumo"/>
      <sheetName val="Resumo-MDA"/>
      <sheetName val="Compara_Custo"/>
      <sheetName val="Análise"/>
      <sheetName val="Preços"/>
      <sheetName val="Fluxo de Caixa"/>
      <sheetName val="Deprec_Seguro_Juro"/>
      <sheetName val="Horamaquina"/>
      <sheetName val="Dia Animal"/>
      <sheetName val="Manutenção"/>
    </sheetNames>
    <sheetDataSet>
      <sheetData sheetId="0" refreshError="1"/>
      <sheetData sheetId="1" refreshError="1"/>
      <sheetData sheetId="2" refreshError="1"/>
      <sheetData sheetId="3">
        <row r="1">
          <cell r="B1">
            <v>60</v>
          </cell>
        </row>
        <row r="10">
          <cell r="B10">
            <v>20</v>
          </cell>
        </row>
      </sheetData>
      <sheetData sheetId="4">
        <row r="1">
          <cell r="A1" t="str">
            <v>CUSTO DE PRODUÇÃO ESTIMADO - AGRICULTURA FAMILIAR</v>
          </cell>
        </row>
        <row r="3">
          <cell r="D3">
            <v>12500</v>
          </cell>
        </row>
        <row r="10">
          <cell r="E10">
            <v>40</v>
          </cell>
        </row>
        <row r="11">
          <cell r="E11">
            <v>6000</v>
          </cell>
        </row>
      </sheetData>
      <sheetData sheetId="5"/>
      <sheetData sheetId="6" refreshError="1"/>
      <sheetData sheetId="7" refreshError="1"/>
      <sheetData sheetId="8" refreshError="1"/>
      <sheetData sheetId="9">
        <row r="89">
          <cell r="G89">
            <v>4.4999999999999998E-2</v>
          </cell>
        </row>
      </sheetData>
      <sheetData sheetId="10" refreshError="1"/>
      <sheetData sheetId="11">
        <row r="19">
          <cell r="J19">
            <v>1.44</v>
          </cell>
        </row>
      </sheetData>
      <sheetData sheetId="12" refreshError="1"/>
      <sheetData sheetId="13" refreshError="1"/>
      <sheetData sheetId="14">
        <row r="39">
          <cell r="F39">
            <v>0</v>
          </cell>
        </row>
      </sheetData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MENTA-DO-REINO - PA"/>
    </sheetNames>
    <sheetDataSet>
      <sheetData sheetId="0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s"/>
      <sheetName val="Tempo de trabalho"/>
      <sheetName val="Entrada"/>
      <sheetName val="Custeio"/>
      <sheetName val="Resumo"/>
      <sheetName val="Resumo-MDA"/>
      <sheetName val="Exaustão do Cultivo"/>
      <sheetName val="Compara_Custo"/>
      <sheetName val="Análise"/>
      <sheetName val="Preços"/>
      <sheetName val="Fluxo de Caixa"/>
      <sheetName val="Deprec_Seguro_Juro"/>
      <sheetName val="Horamaquina"/>
      <sheetName val="Dia Animal"/>
      <sheetName val="Manutenção"/>
    </sheetNames>
    <sheetDataSet>
      <sheetData sheetId="0"/>
      <sheetData sheetId="1"/>
      <sheetData sheetId="2">
        <row r="1">
          <cell r="B1">
            <v>1</v>
          </cell>
        </row>
        <row r="10">
          <cell r="B10">
            <v>6</v>
          </cell>
        </row>
      </sheetData>
      <sheetData sheetId="3">
        <row r="3">
          <cell r="D3">
            <v>0</v>
          </cell>
        </row>
        <row r="10">
          <cell r="E10">
            <v>1.5</v>
          </cell>
        </row>
        <row r="11">
          <cell r="E11">
            <v>5000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icip REUNIÃO"/>
      <sheetName val="Notas"/>
      <sheetName val="Tempo de trabalho"/>
      <sheetName val="Entrada"/>
      <sheetName val="Custeio"/>
      <sheetName val="Resumo"/>
      <sheetName val="Resumo-MDA"/>
      <sheetName val="Compara_Custo"/>
      <sheetName val="Análise"/>
      <sheetName val="Preços"/>
      <sheetName val="Fluxo de Caixa"/>
      <sheetName val="Deprec_Seguro_Juro"/>
      <sheetName val="Horamaquina"/>
      <sheetName val="Dia Animal"/>
      <sheetName val="Manutenção"/>
    </sheetNames>
    <sheetDataSet>
      <sheetData sheetId="0" refreshError="1"/>
      <sheetData sheetId="1" refreshError="1"/>
      <sheetData sheetId="2" refreshError="1"/>
      <sheetData sheetId="3">
        <row r="1">
          <cell r="B1">
            <v>60</v>
          </cell>
        </row>
        <row r="10">
          <cell r="B10">
            <v>20</v>
          </cell>
        </row>
      </sheetData>
      <sheetData sheetId="4">
        <row r="1">
          <cell r="A1" t="str">
            <v>CUSTO DE PRODUÇÃO ESTIMADO - AGRICULTURA FAMILIAR</v>
          </cell>
        </row>
        <row r="3">
          <cell r="D3">
            <v>450</v>
          </cell>
        </row>
        <row r="11">
          <cell r="E11">
            <v>1</v>
          </cell>
        </row>
        <row r="12">
          <cell r="E12">
            <v>2000</v>
          </cell>
        </row>
      </sheetData>
      <sheetData sheetId="5"/>
      <sheetData sheetId="6" refreshError="1"/>
      <sheetData sheetId="7" refreshError="1"/>
      <sheetData sheetId="8" refreshError="1"/>
      <sheetData sheetId="9">
        <row r="89">
          <cell r="G89">
            <v>4.4999999999999998E-2</v>
          </cell>
        </row>
      </sheetData>
      <sheetData sheetId="10" refreshError="1"/>
      <sheetData sheetId="11">
        <row r="19">
          <cell r="J19">
            <v>0</v>
          </cell>
        </row>
      </sheetData>
      <sheetData sheetId="12" refreshError="1"/>
      <sheetData sheetId="13" refreshError="1"/>
      <sheetData sheetId="14">
        <row r="39">
          <cell r="F39">
            <v>0</v>
          </cell>
        </row>
      </sheetData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MENTÃO - ES"/>
      <sheetName val="PIMENTÃO - MG"/>
      <sheetName val="PIMENTÃO - SP"/>
    </sheetNames>
    <sheetDataSet>
      <sheetData sheetId="0"/>
      <sheetData sheetId="1"/>
      <sheetData sheetId="2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icip REUNIÃO"/>
      <sheetName val="Notas"/>
      <sheetName val="Tempo de trabalho"/>
      <sheetName val="Entrada"/>
      <sheetName val="Custeio"/>
      <sheetName val="Resumo"/>
      <sheetName val="Resumo-MDA"/>
      <sheetName val="Compara_Custo"/>
      <sheetName val="Análise"/>
      <sheetName val="Preços"/>
      <sheetName val="Fluxo de Caixa"/>
      <sheetName val="Deprec_Seguro_Juro"/>
      <sheetName val="Horamaquina"/>
      <sheetName val="Dia Animal"/>
      <sheetName val="Manutenção"/>
    </sheetNames>
    <sheetDataSet>
      <sheetData sheetId="0" refreshError="1"/>
      <sheetData sheetId="1" refreshError="1"/>
      <sheetData sheetId="2" refreshError="1"/>
      <sheetData sheetId="3">
        <row r="1">
          <cell r="B1">
            <v>1</v>
          </cell>
        </row>
        <row r="10">
          <cell r="B10">
            <v>20</v>
          </cell>
        </row>
      </sheetData>
      <sheetData sheetId="4">
        <row r="1">
          <cell r="A1" t="str">
            <v>CUSTO DE PRODUÇÃO ESTIMADO - AGRICULTURA FAMILIAR</v>
          </cell>
        </row>
        <row r="3">
          <cell r="D3">
            <v>15000</v>
          </cell>
        </row>
        <row r="10">
          <cell r="E10">
            <v>1.5</v>
          </cell>
        </row>
        <row r="11">
          <cell r="E11">
            <v>20000</v>
          </cell>
        </row>
      </sheetData>
      <sheetData sheetId="5"/>
      <sheetData sheetId="6" refreshError="1"/>
      <sheetData sheetId="7" refreshError="1"/>
      <sheetData sheetId="8" refreshError="1"/>
      <sheetData sheetId="9">
        <row r="59">
          <cell r="G59">
            <v>4.4999999999999998E-2</v>
          </cell>
        </row>
      </sheetData>
      <sheetData sheetId="10" refreshError="1"/>
      <sheetData sheetId="11">
        <row r="19">
          <cell r="J19">
            <v>0</v>
          </cell>
        </row>
      </sheetData>
      <sheetData sheetId="12" refreshError="1"/>
      <sheetData sheetId="13" refreshError="1"/>
      <sheetData sheetId="14">
        <row r="39">
          <cell r="F39">
            <v>0</v>
          </cell>
        </row>
      </sheetData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icipantes"/>
      <sheetName val="Notas"/>
      <sheetName val="Tempo de trabalho"/>
      <sheetName val="Entrada"/>
      <sheetName val="Custeio"/>
      <sheetName val="Resumo"/>
      <sheetName val="Resumo-MDA"/>
      <sheetName val="Compara_Custo"/>
      <sheetName val="Análise"/>
      <sheetName val="Preços"/>
      <sheetName val="Fluxo de Caixa"/>
      <sheetName val="Deprec_Seguro_Juro"/>
      <sheetName val="Horamaquina"/>
      <sheetName val="Dia Animal"/>
      <sheetName val="Manutenção"/>
    </sheetNames>
    <sheetDataSet>
      <sheetData sheetId="0"/>
      <sheetData sheetId="1"/>
      <sheetData sheetId="2"/>
      <sheetData sheetId="3">
        <row r="1">
          <cell r="B1">
            <v>1</v>
          </cell>
        </row>
        <row r="10">
          <cell r="B10">
            <v>1</v>
          </cell>
        </row>
      </sheetData>
      <sheetData sheetId="4">
        <row r="3">
          <cell r="D3">
            <v>31500</v>
          </cell>
        </row>
        <row r="10">
          <cell r="E10">
            <v>0.2</v>
          </cell>
        </row>
        <row r="11">
          <cell r="E11">
            <v>88000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IABO - MG"/>
      <sheetName val="QUIABO - RJ"/>
    </sheetNames>
    <sheetDataSet>
      <sheetData sheetId="0"/>
      <sheetData sheetId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DASTRO DE PARTICIPANTES"/>
      <sheetName val="Notas"/>
      <sheetName val="Tempo de trabalho"/>
      <sheetName val="Entrada"/>
      <sheetName val="Custeio"/>
      <sheetName val="Resumo"/>
      <sheetName val="Resumo-MDA"/>
      <sheetName val="Compara_Custo"/>
      <sheetName val="Análise"/>
      <sheetName val="Preços"/>
      <sheetName val="Fluxo de Caixa"/>
      <sheetName val="Deprec_Seguro_Juro"/>
      <sheetName val="Horamaquina"/>
      <sheetName val="Dia Animal"/>
      <sheetName val="Manutenção"/>
    </sheetNames>
    <sheetDataSet>
      <sheetData sheetId="0"/>
      <sheetData sheetId="1"/>
      <sheetData sheetId="2"/>
      <sheetData sheetId="3">
        <row r="1">
          <cell r="B1">
            <v>1</v>
          </cell>
        </row>
        <row r="10">
          <cell r="B10">
            <v>20</v>
          </cell>
        </row>
      </sheetData>
      <sheetData sheetId="4">
        <row r="3">
          <cell r="D3">
            <v>15000</v>
          </cell>
        </row>
        <row r="10">
          <cell r="E10">
            <v>0.5</v>
          </cell>
        </row>
        <row r="11">
          <cell r="E11">
            <v>24000</v>
          </cell>
        </row>
      </sheetData>
      <sheetData sheetId="5">
        <row r="12">
          <cell r="A12" t="str">
            <v xml:space="preserve">  3 - Aluguel de máquinas/serviços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JA - PR"/>
      <sheetName val="SOJA - PR 2"/>
      <sheetName val="SOJA - PR 1"/>
      <sheetName val="SOJA - RS"/>
    </sheetNames>
    <sheetDataSet>
      <sheetData sheetId="0"/>
      <sheetData sheetId="1"/>
      <sheetData sheetId="2"/>
      <sheetData sheetId="3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 de Participantes"/>
      <sheetName val="Notas"/>
      <sheetName val="Tempo de trabalho"/>
      <sheetName val="Entrada"/>
      <sheetName val="Custeio"/>
      <sheetName val="Resumo"/>
      <sheetName val="Resumo-MDA"/>
      <sheetName val="Compara_Custo"/>
      <sheetName val="Análise"/>
      <sheetName val="Preços"/>
      <sheetName val="Fluxo de Caixa"/>
      <sheetName val="Deprec_Seguro_Juro"/>
      <sheetName val="Horamaquina"/>
      <sheetName val="Dia Animal"/>
      <sheetName val="Manutenção"/>
    </sheetNames>
    <sheetDataSet>
      <sheetData sheetId="0" refreshError="1"/>
      <sheetData sheetId="1" refreshError="1"/>
      <sheetData sheetId="2" refreshError="1"/>
      <sheetData sheetId="3">
        <row r="1">
          <cell r="B1">
            <v>60</v>
          </cell>
        </row>
        <row r="10">
          <cell r="B10">
            <v>20</v>
          </cell>
        </row>
      </sheetData>
      <sheetData sheetId="4">
        <row r="3">
          <cell r="D3">
            <v>25000</v>
          </cell>
        </row>
        <row r="10">
          <cell r="E10">
            <v>20</v>
          </cell>
        </row>
        <row r="11">
          <cell r="E11">
            <v>3300</v>
          </cell>
        </row>
      </sheetData>
      <sheetData sheetId="5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 refreshError="1"/>
      <sheetData sheetId="14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icipantes"/>
      <sheetName val="Notas"/>
      <sheetName val="Tempo de trabalho"/>
      <sheetName val="Entrada"/>
      <sheetName val="Custeio"/>
      <sheetName val="Resumo"/>
      <sheetName val="Resumo-MDA"/>
      <sheetName val="Compara Custo"/>
      <sheetName val="Análise"/>
      <sheetName val="Preços"/>
      <sheetName val="Fluxo de Caixa"/>
      <sheetName val="Deprec_Seguro_Juro"/>
      <sheetName val="Horamaquina"/>
      <sheetName val="Dia Animal"/>
      <sheetName val="Manutenção"/>
    </sheetNames>
    <sheetDataSet>
      <sheetData sheetId="0" refreshError="1"/>
      <sheetData sheetId="1" refreshError="1"/>
      <sheetData sheetId="2" refreshError="1"/>
      <sheetData sheetId="3">
        <row r="1">
          <cell r="B1">
            <v>60</v>
          </cell>
        </row>
        <row r="10">
          <cell r="B10">
            <v>20</v>
          </cell>
        </row>
      </sheetData>
      <sheetData sheetId="4">
        <row r="1">
          <cell r="A1" t="str">
            <v>CUSTO DE PRODUÇÃO ESTIMADO</v>
          </cell>
        </row>
        <row r="3">
          <cell r="D3">
            <v>14460</v>
          </cell>
        </row>
        <row r="10">
          <cell r="E10">
            <v>10</v>
          </cell>
        </row>
        <row r="11">
          <cell r="E11">
            <v>3200</v>
          </cell>
        </row>
      </sheetData>
      <sheetData sheetId="5"/>
      <sheetData sheetId="6" refreshError="1"/>
      <sheetData sheetId="7" refreshError="1"/>
      <sheetData sheetId="8" refreshError="1"/>
      <sheetData sheetId="9">
        <row r="51">
          <cell r="G51">
            <v>4.4999999999999998E-2</v>
          </cell>
        </row>
      </sheetData>
      <sheetData sheetId="10" refreshError="1"/>
      <sheetData sheetId="11">
        <row r="14">
          <cell r="J14">
            <v>26.16</v>
          </cell>
        </row>
      </sheetData>
      <sheetData sheetId="12" refreshError="1"/>
      <sheetData sheetId="13" refreshError="1"/>
      <sheetData sheetId="14">
        <row r="39">
          <cell r="F39">
            <v>0</v>
          </cell>
        </row>
      </sheetData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s"/>
      <sheetName val="Tempo de trabalho"/>
      <sheetName val="Entrada"/>
      <sheetName val="Custeio"/>
      <sheetName val="Resumo"/>
      <sheetName val="Resumo-MDA"/>
      <sheetName val="Compara Custo"/>
      <sheetName val="Análise"/>
      <sheetName val="Preços"/>
      <sheetName val="Fluxo de Caixa"/>
      <sheetName val="Deprec_Seguro_Juro"/>
      <sheetName val="Horamaquina"/>
      <sheetName val="Dia Animal"/>
      <sheetName val="Manutenção"/>
    </sheetNames>
    <sheetDataSet>
      <sheetData sheetId="0" refreshError="1"/>
      <sheetData sheetId="1" refreshError="1"/>
      <sheetData sheetId="2">
        <row r="1">
          <cell r="B1">
            <v>60</v>
          </cell>
        </row>
      </sheetData>
      <sheetData sheetId="3">
        <row r="3">
          <cell r="D3">
            <v>40000</v>
          </cell>
        </row>
        <row r="10">
          <cell r="E10">
            <v>12</v>
          </cell>
        </row>
        <row r="11">
          <cell r="E11">
            <v>3100</v>
          </cell>
        </row>
      </sheetData>
      <sheetData sheetId="4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MATE - ES"/>
      <sheetName val="TOMATE - MG"/>
      <sheetName val="TOMATE - RJ"/>
      <sheetName val="TOMATE - SP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0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1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2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3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K594"/>
  <sheetViews>
    <sheetView zoomScaleNormal="100" workbookViewId="0">
      <selection activeCell="D32" sqref="D32"/>
    </sheetView>
  </sheetViews>
  <sheetFormatPr defaultColWidth="11.5" defaultRowHeight="12.75"/>
  <cols>
    <col min="1" max="1" width="45.625" style="3" customWidth="1"/>
    <col min="2" max="3" width="12.625" style="3" customWidth="1"/>
    <col min="4" max="4" width="8" style="3" customWidth="1"/>
    <col min="5" max="5" width="9.25" style="3" customWidth="1"/>
    <col min="6" max="16384" width="11.5" style="3"/>
  </cols>
  <sheetData>
    <row r="1" spans="1:5">
      <c r="A1" s="1" t="s">
        <v>0</v>
      </c>
      <c r="B1" s="2"/>
      <c r="C1" s="2"/>
      <c r="D1" s="2"/>
      <c r="E1" s="2"/>
    </row>
    <row r="2" spans="1:5">
      <c r="A2" s="1" t="s">
        <v>1</v>
      </c>
      <c r="B2" s="2"/>
      <c r="C2" s="2"/>
      <c r="D2" s="2"/>
      <c r="E2" s="2"/>
    </row>
    <row r="3" spans="1:5">
      <c r="A3" s="1" t="s">
        <v>2</v>
      </c>
      <c r="B3" s="2"/>
      <c r="C3" s="2"/>
      <c r="D3" s="2"/>
      <c r="E3" s="2"/>
    </row>
    <row r="4" spans="1:5">
      <c r="A4" s="1" t="s">
        <v>3</v>
      </c>
      <c r="B4" s="2"/>
      <c r="C4" s="2"/>
      <c r="D4" s="2"/>
      <c r="E4" s="2"/>
    </row>
    <row r="5" spans="1:5" ht="13.5" thickBot="1">
      <c r="A5" s="4" t="s">
        <v>4</v>
      </c>
      <c r="B5" s="5">
        <v>30000</v>
      </c>
      <c r="C5" s="6" t="s">
        <v>5</v>
      </c>
      <c r="D5" s="6"/>
    </row>
    <row r="6" spans="1:5">
      <c r="A6" s="7"/>
      <c r="B6" s="8" t="s">
        <v>6</v>
      </c>
      <c r="C6" s="9">
        <v>43160</v>
      </c>
      <c r="D6" s="9"/>
      <c r="E6" s="10" t="s">
        <v>7</v>
      </c>
    </row>
    <row r="7" spans="1:5">
      <c r="A7" s="11" t="s">
        <v>8</v>
      </c>
      <c r="E7" s="12" t="s">
        <v>9</v>
      </c>
    </row>
    <row r="8" spans="1:5" ht="13.5" thickBot="1">
      <c r="A8" s="13"/>
      <c r="B8" s="14" t="s">
        <v>10</v>
      </c>
      <c r="C8" s="14" t="s">
        <v>11</v>
      </c>
      <c r="D8" s="14" t="s">
        <v>12</v>
      </c>
      <c r="E8" s="15" t="s">
        <v>13</v>
      </c>
    </row>
    <row r="9" spans="1:5">
      <c r="A9" s="11" t="s">
        <v>14</v>
      </c>
      <c r="B9" s="16"/>
      <c r="E9" s="17"/>
    </row>
    <row r="10" spans="1:5">
      <c r="A10" s="18" t="s">
        <v>15</v>
      </c>
      <c r="B10" s="19">
        <v>0</v>
      </c>
      <c r="C10" s="19">
        <v>0</v>
      </c>
      <c r="D10" s="19"/>
      <c r="E10" s="20">
        <v>0</v>
      </c>
    </row>
    <row r="11" spans="1:5">
      <c r="A11" s="18" t="s">
        <v>16</v>
      </c>
      <c r="B11" s="21">
        <v>0</v>
      </c>
      <c r="C11" s="21">
        <v>0</v>
      </c>
      <c r="D11" s="21"/>
      <c r="E11" s="20">
        <v>0</v>
      </c>
    </row>
    <row r="12" spans="1:5">
      <c r="A12" s="18" t="s">
        <v>17</v>
      </c>
      <c r="B12" s="19">
        <v>5595</v>
      </c>
      <c r="C12" s="19">
        <v>186.5</v>
      </c>
      <c r="D12" s="19">
        <v>0.1865</v>
      </c>
      <c r="E12" s="20">
        <v>0.24753208624225392</v>
      </c>
    </row>
    <row r="13" spans="1:5">
      <c r="A13" s="18" t="s">
        <v>18</v>
      </c>
      <c r="B13" s="19">
        <v>0</v>
      </c>
      <c r="C13" s="19">
        <v>0</v>
      </c>
      <c r="D13" s="19">
        <v>0</v>
      </c>
      <c r="E13" s="20">
        <v>0</v>
      </c>
    </row>
    <row r="14" spans="1:5">
      <c r="A14" s="18" t="s">
        <v>19</v>
      </c>
      <c r="B14" s="19">
        <v>0</v>
      </c>
      <c r="C14" s="19">
        <v>0</v>
      </c>
      <c r="D14" s="19">
        <v>0</v>
      </c>
      <c r="E14" s="20">
        <v>0</v>
      </c>
    </row>
    <row r="15" spans="1:5">
      <c r="A15" s="6" t="s">
        <v>20</v>
      </c>
      <c r="B15" s="19">
        <v>4900</v>
      </c>
      <c r="C15" s="19">
        <v>163.32999999999998</v>
      </c>
      <c r="D15" s="19">
        <v>0.16332999999999998</v>
      </c>
      <c r="E15" s="20">
        <v>0.2167841327233323</v>
      </c>
    </row>
    <row r="16" spans="1:5">
      <c r="A16" s="6" t="s">
        <v>21</v>
      </c>
      <c r="B16" s="19">
        <v>113.34</v>
      </c>
      <c r="C16" s="19">
        <v>3.7800000000000002</v>
      </c>
      <c r="D16" s="19">
        <v>3.7800000000000004E-3</v>
      </c>
      <c r="E16" s="20">
        <v>5.0143497148698946E-3</v>
      </c>
    </row>
    <row r="17" spans="1:5">
      <c r="A17" s="6" t="s">
        <v>22</v>
      </c>
      <c r="B17" s="19">
        <v>3200</v>
      </c>
      <c r="C17" s="19">
        <v>106.67</v>
      </c>
      <c r="D17" s="19">
        <v>0.10667</v>
      </c>
      <c r="E17" s="20">
        <v>0.14157331116625782</v>
      </c>
    </row>
    <row r="18" spans="1:5">
      <c r="A18" s="6" t="s">
        <v>23</v>
      </c>
      <c r="B18" s="19">
        <v>3635.84</v>
      </c>
      <c r="C18" s="19">
        <v>121.17</v>
      </c>
      <c r="D18" s="19">
        <v>0.12117</v>
      </c>
      <c r="E18" s="20">
        <v>0.16085559614710215</v>
      </c>
    </row>
    <row r="19" spans="1:5">
      <c r="A19" s="6" t="s">
        <v>24</v>
      </c>
      <c r="B19" s="19">
        <v>1250.5</v>
      </c>
      <c r="C19" s="19">
        <v>41.7</v>
      </c>
      <c r="D19" s="19">
        <v>4.1700000000000001E-2</v>
      </c>
      <c r="E19" s="20">
        <v>5.5324195504189197E-2</v>
      </c>
    </row>
    <row r="20" spans="1:5">
      <c r="A20" s="6" t="s">
        <v>25</v>
      </c>
      <c r="B20" s="19">
        <v>583.34</v>
      </c>
      <c r="C20" s="19">
        <v>19.440000000000001</v>
      </c>
      <c r="D20" s="19">
        <v>1.9440000000000002E-2</v>
      </c>
      <c r="E20" s="20">
        <v>2.5807929792414017E-2</v>
      </c>
    </row>
    <row r="21" spans="1:5">
      <c r="A21" s="6" t="s">
        <v>26</v>
      </c>
      <c r="B21" s="19">
        <v>750</v>
      </c>
      <c r="C21" s="19">
        <v>25</v>
      </c>
      <c r="D21" s="19">
        <v>2.5000000000000001E-2</v>
      </c>
      <c r="E21" s="20">
        <v>3.3181244804591677E-2</v>
      </c>
    </row>
    <row r="22" spans="1:5">
      <c r="A22" s="22" t="s">
        <v>27</v>
      </c>
      <c r="B22" s="23">
        <v>20028.02</v>
      </c>
      <c r="C22" s="23">
        <v>667.59</v>
      </c>
      <c r="D22" s="23">
        <v>0.66759000000000002</v>
      </c>
      <c r="E22" s="24">
        <v>0.88607284609501091</v>
      </c>
    </row>
    <row r="23" spans="1:5">
      <c r="A23" s="25" t="s">
        <v>28</v>
      </c>
      <c r="B23" s="21"/>
      <c r="C23" s="21"/>
      <c r="D23" s="21"/>
      <c r="E23" s="26"/>
    </row>
    <row r="24" spans="1:5">
      <c r="A24" s="18" t="s">
        <v>29</v>
      </c>
      <c r="B24" s="19">
        <v>140.19999999999999</v>
      </c>
      <c r="C24" s="19">
        <v>4.67</v>
      </c>
      <c r="D24" s="19">
        <v>4.6699999999999997E-3</v>
      </c>
      <c r="E24" s="20">
        <v>6.2026806954716711E-3</v>
      </c>
    </row>
    <row r="25" spans="1:5">
      <c r="A25" s="18" t="s">
        <v>30</v>
      </c>
      <c r="B25" s="19">
        <v>400.56</v>
      </c>
      <c r="C25" s="19">
        <v>13.35</v>
      </c>
      <c r="D25" s="19">
        <v>1.3349999999999999E-2</v>
      </c>
      <c r="E25" s="20">
        <v>1.7721439225236325E-2</v>
      </c>
    </row>
    <row r="26" spans="1:5">
      <c r="A26" s="18" t="s">
        <v>31</v>
      </c>
      <c r="B26" s="19">
        <v>0</v>
      </c>
      <c r="C26" s="19">
        <v>0</v>
      </c>
      <c r="D26" s="19">
        <v>0</v>
      </c>
      <c r="E26" s="20">
        <v>0</v>
      </c>
    </row>
    <row r="27" spans="1:5">
      <c r="A27" s="18" t="s">
        <v>32</v>
      </c>
      <c r="B27" s="19">
        <v>0</v>
      </c>
      <c r="C27" s="19">
        <v>0</v>
      </c>
      <c r="D27" s="19">
        <v>0</v>
      </c>
      <c r="E27" s="20">
        <v>0</v>
      </c>
    </row>
    <row r="28" spans="1:5">
      <c r="A28" s="18" t="s">
        <v>33</v>
      </c>
      <c r="B28" s="19">
        <v>540</v>
      </c>
      <c r="C28" s="19">
        <v>18</v>
      </c>
      <c r="D28" s="19">
        <v>1.7999999999999999E-2</v>
      </c>
      <c r="E28" s="20">
        <v>2.3890496259306008E-2</v>
      </c>
    </row>
    <row r="29" spans="1:5">
      <c r="A29" s="18" t="s">
        <v>34</v>
      </c>
      <c r="B29" s="19">
        <v>0</v>
      </c>
      <c r="C29" s="19">
        <v>0</v>
      </c>
      <c r="D29" s="19">
        <v>0</v>
      </c>
      <c r="E29" s="20">
        <v>0</v>
      </c>
    </row>
    <row r="30" spans="1:5">
      <c r="A30" s="18" t="s">
        <v>35</v>
      </c>
      <c r="B30" s="19">
        <v>0</v>
      </c>
      <c r="C30" s="19">
        <v>0</v>
      </c>
      <c r="D30" s="19">
        <v>0</v>
      </c>
      <c r="E30" s="20">
        <v>0</v>
      </c>
    </row>
    <row r="31" spans="1:5">
      <c r="A31" s="18" t="s">
        <v>36</v>
      </c>
      <c r="B31" s="19">
        <v>0</v>
      </c>
      <c r="C31" s="19">
        <v>0</v>
      </c>
      <c r="D31" s="19"/>
      <c r="E31" s="20">
        <v>0</v>
      </c>
    </row>
    <row r="32" spans="1:5">
      <c r="A32" s="27" t="s">
        <v>37</v>
      </c>
      <c r="B32" s="28">
        <v>1080.76</v>
      </c>
      <c r="C32" s="28">
        <v>36.019999999999996</v>
      </c>
      <c r="D32" s="28">
        <v>3.6019999999999996E-2</v>
      </c>
      <c r="E32" s="29">
        <v>4.7814616180014008E-2</v>
      </c>
    </row>
    <row r="33" spans="1:245" s="30" customFormat="1">
      <c r="A33" s="11" t="s">
        <v>38</v>
      </c>
      <c r="B33" s="21"/>
      <c r="C33" s="21"/>
      <c r="D33" s="21"/>
      <c r="E33" s="26"/>
    </row>
    <row r="34" spans="1:245" s="30" customFormat="1">
      <c r="A34" s="18" t="s">
        <v>39</v>
      </c>
      <c r="B34" s="19">
        <v>818.09030499125845</v>
      </c>
      <c r="C34" s="19">
        <v>27.270000000000003</v>
      </c>
      <c r="D34" s="19">
        <v>2.7270000000000003E-2</v>
      </c>
      <c r="E34" s="20">
        <v>3.6193672909570686E-2</v>
      </c>
    </row>
    <row r="35" spans="1:245" s="30" customFormat="1">
      <c r="A35" s="6" t="s">
        <v>40</v>
      </c>
      <c r="B35" s="19">
        <v>818.09030499125845</v>
      </c>
      <c r="C35" s="19">
        <v>27.270000000000003</v>
      </c>
      <c r="D35" s="19">
        <v>2.7270000000000003E-2</v>
      </c>
      <c r="E35" s="20">
        <v>3.6193672909570686E-2</v>
      </c>
    </row>
    <row r="36" spans="1:245" s="31" customFormat="1">
      <c r="A36" s="22" t="s">
        <v>41</v>
      </c>
      <c r="B36" s="23">
        <v>21926.870304991258</v>
      </c>
      <c r="C36" s="23">
        <v>730.88</v>
      </c>
      <c r="D36" s="23">
        <v>0.73087999999999997</v>
      </c>
      <c r="E36" s="24">
        <v>0.9700811351845956</v>
      </c>
    </row>
    <row r="37" spans="1:245" s="30" customFormat="1">
      <c r="A37" s="11" t="s">
        <v>42</v>
      </c>
      <c r="B37" s="21"/>
      <c r="C37" s="21"/>
      <c r="D37" s="21"/>
      <c r="E37" s="26"/>
    </row>
    <row r="38" spans="1:245" s="30" customFormat="1">
      <c r="A38" s="6" t="s">
        <v>43</v>
      </c>
      <c r="B38" s="19">
        <v>295.26</v>
      </c>
      <c r="C38" s="19">
        <v>9.84</v>
      </c>
      <c r="D38" s="19">
        <v>9.8399999999999998E-3</v>
      </c>
      <c r="E38" s="20">
        <v>1.3062792454671651E-2</v>
      </c>
    </row>
    <row r="39" spans="1:245" s="30" customFormat="1">
      <c r="A39" s="6" t="s">
        <v>44</v>
      </c>
      <c r="B39" s="19">
        <v>1.85</v>
      </c>
      <c r="C39" s="19">
        <v>0.06</v>
      </c>
      <c r="D39" s="19">
        <v>5.9999999999999995E-5</v>
      </c>
      <c r="E39" s="20">
        <v>8.1847070517992817E-5</v>
      </c>
    </row>
    <row r="40" spans="1:245" s="30" customFormat="1">
      <c r="A40" s="18" t="s">
        <v>45</v>
      </c>
      <c r="B40" s="19">
        <v>0</v>
      </c>
      <c r="C40" s="19">
        <v>0</v>
      </c>
      <c r="D40" s="19"/>
      <c r="E40" s="20">
        <v>0</v>
      </c>
    </row>
    <row r="41" spans="1:245" s="30" customFormat="1">
      <c r="A41" s="27" t="s">
        <v>46</v>
      </c>
      <c r="B41" s="28">
        <v>297.11</v>
      </c>
      <c r="C41" s="28">
        <v>9.9</v>
      </c>
      <c r="D41" s="28">
        <v>9.9000000000000008E-3</v>
      </c>
      <c r="E41" s="29">
        <v>1.3144639525189643E-2</v>
      </c>
      <c r="F41" s="32"/>
      <c r="G41" s="33"/>
      <c r="H41" s="33"/>
      <c r="I41" s="34"/>
      <c r="J41" s="32"/>
      <c r="K41" s="33"/>
      <c r="L41" s="33"/>
      <c r="M41" s="34"/>
      <c r="N41" s="32"/>
      <c r="O41" s="33"/>
      <c r="P41" s="33"/>
      <c r="Q41" s="34"/>
      <c r="R41" s="32"/>
      <c r="S41" s="33"/>
      <c r="T41" s="33"/>
      <c r="U41" s="34"/>
      <c r="V41" s="32"/>
      <c r="W41" s="33"/>
      <c r="X41" s="33"/>
      <c r="Y41" s="34"/>
      <c r="Z41" s="32"/>
      <c r="AA41" s="33"/>
      <c r="AB41" s="33"/>
      <c r="AC41" s="34"/>
      <c r="AD41" s="32"/>
      <c r="AE41" s="33"/>
      <c r="AF41" s="33"/>
      <c r="AG41" s="34"/>
      <c r="AH41" s="32"/>
      <c r="AI41" s="33"/>
      <c r="AJ41" s="33"/>
      <c r="AK41" s="34"/>
      <c r="AL41" s="32"/>
      <c r="AM41" s="33"/>
      <c r="AN41" s="33"/>
      <c r="AO41" s="34"/>
      <c r="AP41" s="32"/>
      <c r="AQ41" s="33"/>
      <c r="AR41" s="33"/>
      <c r="AS41" s="34"/>
      <c r="AT41" s="32"/>
      <c r="AU41" s="33"/>
      <c r="AV41" s="33"/>
      <c r="AW41" s="34"/>
      <c r="AX41" s="32"/>
      <c r="AY41" s="33"/>
      <c r="AZ41" s="33"/>
      <c r="BA41" s="34"/>
      <c r="BB41" s="32"/>
      <c r="BC41" s="33"/>
      <c r="BD41" s="33"/>
      <c r="BE41" s="34"/>
      <c r="BF41" s="32"/>
      <c r="BG41" s="33"/>
      <c r="BH41" s="33"/>
      <c r="BI41" s="34"/>
      <c r="BJ41" s="32"/>
      <c r="BK41" s="33"/>
      <c r="BL41" s="33"/>
      <c r="BM41" s="34"/>
      <c r="BN41" s="32"/>
      <c r="BO41" s="33"/>
      <c r="BP41" s="33"/>
      <c r="BQ41" s="34"/>
      <c r="BR41" s="32"/>
      <c r="BS41" s="33"/>
      <c r="BT41" s="33"/>
      <c r="BU41" s="34"/>
      <c r="BV41" s="32"/>
      <c r="BW41" s="33"/>
      <c r="BX41" s="33"/>
      <c r="BY41" s="34"/>
      <c r="BZ41" s="32"/>
      <c r="CA41" s="33"/>
      <c r="CB41" s="33"/>
      <c r="CC41" s="34"/>
      <c r="CD41" s="32"/>
      <c r="CE41" s="33"/>
      <c r="CF41" s="33"/>
      <c r="CG41" s="34"/>
      <c r="CH41" s="32"/>
      <c r="CI41" s="33"/>
      <c r="CJ41" s="33"/>
      <c r="CK41" s="34"/>
      <c r="CL41" s="32"/>
      <c r="CM41" s="33"/>
      <c r="CN41" s="33"/>
      <c r="CO41" s="34"/>
      <c r="CP41" s="32"/>
      <c r="CQ41" s="33"/>
      <c r="CR41" s="33"/>
      <c r="CS41" s="34"/>
      <c r="CT41" s="32"/>
      <c r="CU41" s="33"/>
      <c r="CV41" s="33"/>
      <c r="CW41" s="34"/>
      <c r="CX41" s="32"/>
      <c r="CY41" s="33"/>
      <c r="CZ41" s="33"/>
      <c r="DA41" s="34"/>
      <c r="DB41" s="32"/>
      <c r="DC41" s="33"/>
      <c r="DD41" s="33"/>
      <c r="DE41" s="34"/>
      <c r="DF41" s="32"/>
      <c r="DG41" s="33"/>
      <c r="DH41" s="33"/>
      <c r="DI41" s="34"/>
      <c r="DJ41" s="32"/>
      <c r="DK41" s="33"/>
      <c r="DL41" s="33"/>
      <c r="DM41" s="34"/>
      <c r="DN41" s="32"/>
      <c r="DO41" s="33"/>
      <c r="DP41" s="33"/>
      <c r="DQ41" s="34"/>
      <c r="DR41" s="32"/>
      <c r="DS41" s="33"/>
      <c r="DT41" s="33"/>
      <c r="DU41" s="34"/>
      <c r="DV41" s="32"/>
      <c r="DW41" s="33"/>
      <c r="DX41" s="33"/>
      <c r="DY41" s="34"/>
      <c r="DZ41" s="32"/>
      <c r="EA41" s="33"/>
      <c r="EB41" s="33"/>
      <c r="EC41" s="34"/>
      <c r="ED41" s="32"/>
      <c r="EE41" s="33"/>
      <c r="EF41" s="33"/>
      <c r="EG41" s="34"/>
      <c r="EH41" s="32"/>
      <c r="EI41" s="33"/>
      <c r="EJ41" s="33"/>
      <c r="EK41" s="34"/>
      <c r="EL41" s="32"/>
      <c r="EM41" s="33"/>
      <c r="EN41" s="33"/>
      <c r="EO41" s="34"/>
      <c r="EP41" s="32"/>
      <c r="EQ41" s="33"/>
      <c r="ER41" s="33"/>
      <c r="ES41" s="34"/>
      <c r="ET41" s="32"/>
      <c r="EU41" s="33"/>
      <c r="EV41" s="33"/>
      <c r="EW41" s="34"/>
      <c r="EX41" s="32"/>
      <c r="EY41" s="33"/>
      <c r="EZ41" s="33"/>
      <c r="FA41" s="34"/>
      <c r="FB41" s="32"/>
      <c r="FC41" s="33"/>
      <c r="FD41" s="33"/>
      <c r="FE41" s="34"/>
      <c r="FF41" s="32"/>
      <c r="FG41" s="33"/>
      <c r="FH41" s="33"/>
      <c r="FI41" s="34"/>
      <c r="FJ41" s="32"/>
      <c r="FK41" s="33"/>
      <c r="FL41" s="33"/>
      <c r="FM41" s="34"/>
      <c r="FN41" s="32"/>
      <c r="FO41" s="33"/>
      <c r="FP41" s="33"/>
      <c r="FQ41" s="34"/>
      <c r="FR41" s="32"/>
      <c r="FS41" s="33"/>
      <c r="FT41" s="33"/>
      <c r="FU41" s="34"/>
      <c r="FV41" s="32"/>
      <c r="FW41" s="33"/>
      <c r="FX41" s="33"/>
      <c r="FY41" s="34"/>
      <c r="FZ41" s="32"/>
      <c r="GA41" s="33"/>
      <c r="GB41" s="33"/>
      <c r="GC41" s="34"/>
      <c r="GD41" s="32"/>
      <c r="GE41" s="33"/>
      <c r="GF41" s="33"/>
      <c r="GG41" s="34"/>
      <c r="GH41" s="32"/>
      <c r="GI41" s="33"/>
      <c r="GJ41" s="33"/>
      <c r="GK41" s="34"/>
      <c r="GL41" s="32"/>
      <c r="GM41" s="33"/>
      <c r="GN41" s="33"/>
      <c r="GO41" s="34"/>
      <c r="GP41" s="32"/>
      <c r="GQ41" s="33"/>
      <c r="GR41" s="33"/>
      <c r="GS41" s="34"/>
      <c r="GT41" s="32"/>
      <c r="GU41" s="33"/>
      <c r="GV41" s="33"/>
      <c r="GW41" s="34"/>
      <c r="GX41" s="32"/>
      <c r="GY41" s="33"/>
      <c r="GZ41" s="33"/>
      <c r="HA41" s="34"/>
      <c r="HB41" s="32"/>
      <c r="HC41" s="33"/>
      <c r="HD41" s="33"/>
      <c r="HE41" s="34"/>
      <c r="HF41" s="32"/>
      <c r="HG41" s="33"/>
      <c r="HH41" s="33"/>
      <c r="HI41" s="34"/>
      <c r="HJ41" s="32"/>
      <c r="HK41" s="33"/>
      <c r="HL41" s="33"/>
      <c r="HM41" s="34"/>
      <c r="HN41" s="32"/>
      <c r="HO41" s="33"/>
      <c r="HP41" s="33"/>
      <c r="HQ41" s="34"/>
      <c r="HR41" s="32"/>
      <c r="HS41" s="33"/>
      <c r="HT41" s="33"/>
      <c r="HU41" s="34"/>
      <c r="HV41" s="32"/>
      <c r="HW41" s="33"/>
      <c r="HX41" s="33"/>
      <c r="HY41" s="34"/>
      <c r="HZ41" s="32"/>
      <c r="IA41" s="33"/>
      <c r="IB41" s="33"/>
      <c r="IC41" s="34"/>
      <c r="ID41" s="32"/>
      <c r="IE41" s="33"/>
      <c r="IF41" s="33"/>
      <c r="IG41" s="34"/>
      <c r="IH41" s="32"/>
      <c r="II41" s="33"/>
      <c r="IJ41" s="33"/>
      <c r="IK41" s="34"/>
    </row>
    <row r="42" spans="1:245" s="30" customFormat="1">
      <c r="A42" s="11" t="s">
        <v>47</v>
      </c>
      <c r="B42" s="21"/>
      <c r="C42" s="21"/>
      <c r="D42" s="21"/>
      <c r="E42" s="26"/>
    </row>
    <row r="43" spans="1:245" s="30" customFormat="1">
      <c r="A43" s="18" t="s">
        <v>48</v>
      </c>
      <c r="B43" s="19">
        <v>0.45999999999999996</v>
      </c>
      <c r="C43" s="19">
        <v>0.02</v>
      </c>
      <c r="D43" s="19">
        <v>2.0000000000000002E-5</v>
      </c>
      <c r="E43" s="20">
        <v>2.0351163480149562E-5</v>
      </c>
    </row>
    <row r="44" spans="1:245" s="30" customFormat="1">
      <c r="A44" s="18" t="s">
        <v>49</v>
      </c>
      <c r="B44" s="19">
        <v>0</v>
      </c>
      <c r="C44" s="19">
        <v>0</v>
      </c>
      <c r="D44" s="19">
        <v>0</v>
      </c>
      <c r="E44" s="20">
        <v>0</v>
      </c>
    </row>
    <row r="45" spans="1:245" s="30" customFormat="1">
      <c r="A45" s="18" t="s">
        <v>50</v>
      </c>
      <c r="B45" s="19">
        <v>5.88</v>
      </c>
      <c r="C45" s="19">
        <v>0.2</v>
      </c>
      <c r="D45" s="19">
        <v>2.0000000000000001E-4</v>
      </c>
      <c r="E45" s="20">
        <v>2.6014095926799876E-4</v>
      </c>
    </row>
    <row r="46" spans="1:245" s="30" customFormat="1">
      <c r="A46" s="27" t="s">
        <v>51</v>
      </c>
      <c r="B46" s="28">
        <v>6.34</v>
      </c>
      <c r="C46" s="28">
        <v>0.22</v>
      </c>
      <c r="D46" s="28">
        <v>2.2000000000000001E-4</v>
      </c>
      <c r="E46" s="29">
        <v>2.8049212274814831E-4</v>
      </c>
      <c r="F46" s="32"/>
      <c r="G46" s="33"/>
      <c r="H46" s="33"/>
      <c r="I46" s="34"/>
      <c r="J46" s="32"/>
      <c r="K46" s="33"/>
      <c r="L46" s="33"/>
      <c r="M46" s="34"/>
      <c r="N46" s="32"/>
      <c r="O46" s="33"/>
      <c r="P46" s="33"/>
      <c r="Q46" s="34"/>
      <c r="R46" s="32"/>
      <c r="S46" s="33"/>
      <c r="T46" s="33"/>
      <c r="U46" s="34"/>
      <c r="V46" s="32"/>
      <c r="W46" s="33"/>
      <c r="X46" s="33"/>
      <c r="Y46" s="34"/>
      <c r="Z46" s="32"/>
      <c r="AA46" s="33"/>
      <c r="AB46" s="33"/>
      <c r="AC46" s="34"/>
      <c r="AD46" s="32"/>
      <c r="AE46" s="33"/>
      <c r="AF46" s="33"/>
      <c r="AG46" s="34"/>
      <c r="AH46" s="32"/>
      <c r="AI46" s="33"/>
      <c r="AJ46" s="33"/>
      <c r="AK46" s="34"/>
      <c r="AL46" s="32"/>
      <c r="AM46" s="33"/>
      <c r="AN46" s="33"/>
      <c r="AO46" s="34"/>
      <c r="AP46" s="32"/>
      <c r="AQ46" s="33"/>
      <c r="AR46" s="33"/>
      <c r="AS46" s="34"/>
      <c r="AT46" s="32"/>
      <c r="AU46" s="33"/>
      <c r="AV46" s="33"/>
      <c r="AW46" s="34"/>
      <c r="AX46" s="32"/>
      <c r="AY46" s="33"/>
      <c r="AZ46" s="33"/>
      <c r="BA46" s="34"/>
      <c r="BB46" s="32"/>
      <c r="BC46" s="33"/>
      <c r="BD46" s="33"/>
      <c r="BE46" s="34"/>
      <c r="BF46" s="32"/>
      <c r="BG46" s="33"/>
      <c r="BH46" s="33"/>
      <c r="BI46" s="34"/>
      <c r="BJ46" s="32"/>
      <c r="BK46" s="33"/>
      <c r="BL46" s="33"/>
      <c r="BM46" s="34"/>
      <c r="BN46" s="32"/>
      <c r="BO46" s="33"/>
      <c r="BP46" s="33"/>
      <c r="BQ46" s="34"/>
      <c r="BR46" s="32"/>
      <c r="BS46" s="33"/>
      <c r="BT46" s="33"/>
      <c r="BU46" s="34"/>
      <c r="BV46" s="32"/>
      <c r="BW46" s="33"/>
      <c r="BX46" s="33"/>
      <c r="BY46" s="34"/>
      <c r="BZ46" s="32"/>
      <c r="CA46" s="33"/>
      <c r="CB46" s="33"/>
      <c r="CC46" s="34"/>
      <c r="CD46" s="32"/>
      <c r="CE46" s="33"/>
      <c r="CF46" s="33"/>
      <c r="CG46" s="34"/>
      <c r="CH46" s="32"/>
      <c r="CI46" s="33"/>
      <c r="CJ46" s="33"/>
      <c r="CK46" s="34"/>
      <c r="CL46" s="32"/>
      <c r="CM46" s="33"/>
      <c r="CN46" s="33"/>
      <c r="CO46" s="34"/>
      <c r="CP46" s="32"/>
      <c r="CQ46" s="33"/>
      <c r="CR46" s="33"/>
      <c r="CS46" s="34"/>
      <c r="CT46" s="32"/>
      <c r="CU46" s="33"/>
      <c r="CV46" s="33"/>
      <c r="CW46" s="34"/>
      <c r="CX46" s="32"/>
      <c r="CY46" s="33"/>
      <c r="CZ46" s="33"/>
      <c r="DA46" s="34"/>
      <c r="DB46" s="32"/>
      <c r="DC46" s="33"/>
      <c r="DD46" s="33"/>
      <c r="DE46" s="34"/>
      <c r="DF46" s="32"/>
      <c r="DG46" s="33"/>
      <c r="DH46" s="33"/>
      <c r="DI46" s="34"/>
      <c r="DJ46" s="32"/>
      <c r="DK46" s="33"/>
      <c r="DL46" s="33"/>
      <c r="DM46" s="34"/>
      <c r="DN46" s="32"/>
      <c r="DO46" s="33"/>
      <c r="DP46" s="33"/>
      <c r="DQ46" s="34"/>
      <c r="DR46" s="32"/>
      <c r="DS46" s="33"/>
      <c r="DT46" s="33"/>
      <c r="DU46" s="34"/>
      <c r="DV46" s="32"/>
      <c r="DW46" s="33"/>
      <c r="DX46" s="33"/>
      <c r="DY46" s="34"/>
      <c r="DZ46" s="32"/>
      <c r="EA46" s="33"/>
      <c r="EB46" s="33"/>
      <c r="EC46" s="34"/>
      <c r="ED46" s="32"/>
      <c r="EE46" s="33"/>
      <c r="EF46" s="33"/>
      <c r="EG46" s="34"/>
      <c r="EH46" s="32"/>
      <c r="EI46" s="33"/>
      <c r="EJ46" s="33"/>
      <c r="EK46" s="34"/>
      <c r="EL46" s="32"/>
      <c r="EM46" s="33"/>
      <c r="EN46" s="33"/>
      <c r="EO46" s="34"/>
      <c r="EP46" s="32"/>
      <c r="EQ46" s="33"/>
      <c r="ER46" s="33"/>
      <c r="ES46" s="34"/>
      <c r="ET46" s="32"/>
      <c r="EU46" s="33"/>
      <c r="EV46" s="33"/>
      <c r="EW46" s="34"/>
      <c r="EX46" s="32"/>
      <c r="EY46" s="33"/>
      <c r="EZ46" s="33"/>
      <c r="FA46" s="34"/>
      <c r="FB46" s="32"/>
      <c r="FC46" s="33"/>
      <c r="FD46" s="33"/>
      <c r="FE46" s="34"/>
      <c r="FF46" s="32"/>
      <c r="FG46" s="33"/>
      <c r="FH46" s="33"/>
      <c r="FI46" s="34"/>
      <c r="FJ46" s="32"/>
      <c r="FK46" s="33"/>
      <c r="FL46" s="33"/>
      <c r="FM46" s="34"/>
      <c r="FN46" s="32"/>
      <c r="FO46" s="33"/>
      <c r="FP46" s="33"/>
      <c r="FQ46" s="34"/>
      <c r="FR46" s="32"/>
      <c r="FS46" s="33"/>
      <c r="FT46" s="33"/>
      <c r="FU46" s="34"/>
      <c r="FV46" s="32"/>
      <c r="FW46" s="33"/>
      <c r="FX46" s="33"/>
      <c r="FY46" s="34"/>
      <c r="FZ46" s="32"/>
      <c r="GA46" s="33"/>
      <c r="GB46" s="33"/>
      <c r="GC46" s="34"/>
      <c r="GD46" s="32"/>
      <c r="GE46" s="33"/>
      <c r="GF46" s="33"/>
      <c r="GG46" s="34"/>
      <c r="GH46" s="32"/>
      <c r="GI46" s="33"/>
      <c r="GJ46" s="33"/>
      <c r="GK46" s="34"/>
      <c r="GL46" s="32"/>
      <c r="GM46" s="33"/>
      <c r="GN46" s="33"/>
      <c r="GO46" s="34"/>
      <c r="GP46" s="32"/>
      <c r="GQ46" s="33"/>
      <c r="GR46" s="33"/>
      <c r="GS46" s="34"/>
      <c r="GT46" s="32"/>
      <c r="GU46" s="33"/>
      <c r="GV46" s="33"/>
      <c r="GW46" s="34"/>
      <c r="GX46" s="32"/>
      <c r="GY46" s="33"/>
      <c r="GZ46" s="33"/>
      <c r="HA46" s="34"/>
      <c r="HB46" s="32"/>
      <c r="HC46" s="33"/>
      <c r="HD46" s="33"/>
      <c r="HE46" s="34"/>
      <c r="HF46" s="32"/>
      <c r="HG46" s="33"/>
      <c r="HH46" s="33"/>
      <c r="HI46" s="34"/>
      <c r="HJ46" s="32"/>
      <c r="HK46" s="33"/>
      <c r="HL46" s="33"/>
      <c r="HM46" s="34"/>
      <c r="HN46" s="32"/>
      <c r="HO46" s="33"/>
      <c r="HP46" s="33"/>
      <c r="HQ46" s="34"/>
      <c r="HR46" s="32"/>
      <c r="HS46" s="33"/>
      <c r="HT46" s="33"/>
      <c r="HU46" s="34"/>
      <c r="HV46" s="32"/>
      <c r="HW46" s="33"/>
      <c r="HX46" s="33"/>
      <c r="HY46" s="34"/>
      <c r="HZ46" s="32"/>
      <c r="IA46" s="33"/>
      <c r="IB46" s="33"/>
      <c r="IC46" s="34"/>
      <c r="ID46" s="32"/>
      <c r="IE46" s="33"/>
      <c r="IF46" s="33"/>
      <c r="IG46" s="34"/>
      <c r="IH46" s="32"/>
      <c r="II46" s="33"/>
      <c r="IJ46" s="33"/>
      <c r="IK46" s="34"/>
    </row>
    <row r="47" spans="1:245" s="30" customFormat="1">
      <c r="A47" s="35" t="s">
        <v>52</v>
      </c>
      <c r="B47" s="36">
        <v>303.45</v>
      </c>
      <c r="C47" s="36">
        <v>10.120000000000001</v>
      </c>
      <c r="D47" s="36">
        <v>1.0120000000000001E-2</v>
      </c>
      <c r="E47" s="37">
        <v>1.3425131647937792E-2</v>
      </c>
      <c r="F47" s="33"/>
      <c r="G47" s="33"/>
      <c r="H47" s="32"/>
      <c r="I47" s="33"/>
      <c r="J47" s="33"/>
      <c r="K47" s="33"/>
      <c r="L47" s="32"/>
      <c r="M47" s="33"/>
      <c r="N47" s="33"/>
      <c r="O47" s="33"/>
      <c r="P47" s="32"/>
      <c r="Q47" s="33"/>
      <c r="R47" s="33"/>
      <c r="S47" s="33"/>
      <c r="T47" s="32"/>
      <c r="U47" s="33"/>
      <c r="V47" s="33"/>
      <c r="W47" s="33"/>
      <c r="X47" s="32"/>
      <c r="Y47" s="33"/>
      <c r="Z47" s="33"/>
      <c r="AA47" s="33"/>
      <c r="AB47" s="32"/>
      <c r="AC47" s="33"/>
      <c r="AD47" s="33"/>
      <c r="AE47" s="33"/>
      <c r="AF47" s="32"/>
      <c r="AG47" s="33"/>
      <c r="AH47" s="33"/>
      <c r="AI47" s="33"/>
      <c r="AJ47" s="32"/>
      <c r="AK47" s="33"/>
      <c r="AL47" s="33"/>
      <c r="AM47" s="33"/>
      <c r="AN47" s="32"/>
      <c r="AO47" s="33"/>
      <c r="AP47" s="33"/>
      <c r="AQ47" s="33"/>
      <c r="AR47" s="32"/>
      <c r="AS47" s="33"/>
      <c r="AT47" s="33"/>
      <c r="AU47" s="33"/>
      <c r="AV47" s="32"/>
      <c r="AW47" s="33"/>
      <c r="AX47" s="33"/>
      <c r="AY47" s="33"/>
      <c r="AZ47" s="32"/>
      <c r="BA47" s="33"/>
      <c r="BB47" s="33"/>
      <c r="BC47" s="33"/>
      <c r="BD47" s="32"/>
      <c r="BE47" s="33"/>
      <c r="BF47" s="33"/>
      <c r="BG47" s="33"/>
      <c r="BH47" s="32"/>
      <c r="BI47" s="33"/>
      <c r="BJ47" s="33"/>
      <c r="BK47" s="33"/>
      <c r="BL47" s="32"/>
      <c r="BM47" s="33"/>
      <c r="BN47" s="33"/>
      <c r="BO47" s="33"/>
      <c r="BP47" s="32"/>
      <c r="BQ47" s="33"/>
      <c r="BR47" s="33"/>
      <c r="BS47" s="33"/>
      <c r="BT47" s="32"/>
      <c r="BU47" s="33"/>
      <c r="BV47" s="33"/>
      <c r="BW47" s="33"/>
      <c r="BX47" s="32"/>
      <c r="BY47" s="33"/>
      <c r="BZ47" s="33"/>
      <c r="CA47" s="33"/>
      <c r="CB47" s="32"/>
      <c r="CC47" s="33"/>
      <c r="CD47" s="33"/>
      <c r="CE47" s="33"/>
      <c r="CF47" s="32"/>
      <c r="CG47" s="33"/>
      <c r="CH47" s="33"/>
      <c r="CI47" s="33"/>
      <c r="CJ47" s="32"/>
      <c r="CK47" s="33"/>
      <c r="CL47" s="33"/>
      <c r="CM47" s="33"/>
      <c r="CN47" s="32"/>
      <c r="CO47" s="33"/>
      <c r="CP47" s="33"/>
      <c r="CQ47" s="33"/>
      <c r="CR47" s="32"/>
      <c r="CS47" s="33"/>
      <c r="CT47" s="33"/>
      <c r="CU47" s="33"/>
      <c r="CV47" s="32"/>
      <c r="CW47" s="33"/>
      <c r="CX47" s="33"/>
      <c r="CY47" s="33"/>
      <c r="CZ47" s="32"/>
      <c r="DA47" s="33"/>
      <c r="DB47" s="33"/>
      <c r="DC47" s="33"/>
      <c r="DD47" s="32"/>
      <c r="DE47" s="33"/>
      <c r="DF47" s="33"/>
      <c r="DG47" s="33"/>
      <c r="DH47" s="32"/>
      <c r="DI47" s="33"/>
      <c r="DJ47" s="33"/>
      <c r="DK47" s="33"/>
      <c r="DL47" s="32"/>
      <c r="DM47" s="33"/>
      <c r="DN47" s="33"/>
      <c r="DO47" s="33"/>
      <c r="DP47" s="32"/>
      <c r="DQ47" s="33"/>
      <c r="DR47" s="33"/>
      <c r="DS47" s="33"/>
      <c r="DT47" s="32"/>
      <c r="DU47" s="33"/>
      <c r="DV47" s="33"/>
      <c r="DW47" s="33"/>
      <c r="DX47" s="32"/>
      <c r="DY47" s="33"/>
      <c r="DZ47" s="33"/>
      <c r="EA47" s="33"/>
      <c r="EB47" s="32"/>
      <c r="EC47" s="33"/>
      <c r="ED47" s="33"/>
      <c r="EE47" s="33"/>
      <c r="EF47" s="32"/>
      <c r="EG47" s="33"/>
      <c r="EH47" s="33"/>
      <c r="EI47" s="33"/>
      <c r="EJ47" s="32"/>
      <c r="EK47" s="33"/>
      <c r="EL47" s="33"/>
      <c r="EM47" s="33"/>
      <c r="EN47" s="32"/>
      <c r="EO47" s="33"/>
      <c r="EP47" s="33"/>
      <c r="EQ47" s="33"/>
      <c r="ER47" s="32"/>
      <c r="ES47" s="33"/>
      <c r="ET47" s="33"/>
      <c r="EU47" s="33"/>
      <c r="EV47" s="32"/>
      <c r="EW47" s="33"/>
      <c r="EX47" s="33"/>
      <c r="EY47" s="33"/>
      <c r="EZ47" s="32"/>
      <c r="FA47" s="33"/>
      <c r="FB47" s="33"/>
      <c r="FC47" s="33"/>
      <c r="FD47" s="32"/>
      <c r="FE47" s="33"/>
      <c r="FF47" s="33"/>
      <c r="FG47" s="33"/>
      <c r="FH47" s="32"/>
      <c r="FI47" s="33"/>
      <c r="FJ47" s="33"/>
      <c r="FK47" s="33"/>
      <c r="FL47" s="32"/>
      <c r="FM47" s="33"/>
      <c r="FN47" s="33"/>
      <c r="FO47" s="33"/>
      <c r="FP47" s="32"/>
      <c r="FQ47" s="33"/>
      <c r="FR47" s="33"/>
      <c r="FS47" s="33"/>
      <c r="FT47" s="32"/>
      <c r="FU47" s="33"/>
      <c r="FV47" s="33"/>
      <c r="FW47" s="33"/>
      <c r="FX47" s="32"/>
      <c r="FY47" s="33"/>
      <c r="FZ47" s="33"/>
      <c r="GA47" s="33"/>
      <c r="GB47" s="32"/>
      <c r="GC47" s="33"/>
      <c r="GD47" s="33"/>
      <c r="GE47" s="33"/>
      <c r="GF47" s="32"/>
      <c r="GG47" s="33"/>
      <c r="GH47" s="33"/>
      <c r="GI47" s="33"/>
      <c r="GJ47" s="32"/>
      <c r="GK47" s="33"/>
      <c r="GL47" s="33"/>
      <c r="GM47" s="33"/>
      <c r="GN47" s="32"/>
      <c r="GO47" s="33"/>
      <c r="GP47" s="33"/>
      <c r="GQ47" s="33"/>
      <c r="GR47" s="32"/>
      <c r="GS47" s="33"/>
      <c r="GT47" s="33"/>
      <c r="GU47" s="33"/>
      <c r="GV47" s="32"/>
      <c r="GW47" s="33"/>
      <c r="GX47" s="33"/>
      <c r="GY47" s="33"/>
      <c r="GZ47" s="32"/>
      <c r="HA47" s="33"/>
      <c r="HB47" s="33"/>
      <c r="HC47" s="33"/>
      <c r="HD47" s="32"/>
      <c r="HE47" s="33"/>
      <c r="HF47" s="33"/>
      <c r="HG47" s="33"/>
      <c r="HH47" s="32"/>
      <c r="HI47" s="33"/>
      <c r="HJ47" s="33"/>
      <c r="HK47" s="33"/>
      <c r="HL47" s="32"/>
      <c r="HM47" s="33"/>
      <c r="HN47" s="33"/>
      <c r="HO47" s="33"/>
      <c r="HP47" s="32"/>
      <c r="HQ47" s="33"/>
      <c r="HR47" s="33"/>
      <c r="HS47" s="33"/>
      <c r="HT47" s="32"/>
      <c r="HU47" s="33"/>
      <c r="HV47" s="33"/>
      <c r="HW47" s="33"/>
      <c r="HX47" s="32"/>
      <c r="HY47" s="33"/>
      <c r="HZ47" s="33"/>
      <c r="IA47" s="33"/>
      <c r="IB47" s="32"/>
      <c r="IC47" s="33"/>
      <c r="ID47" s="33"/>
      <c r="IE47" s="33"/>
      <c r="IF47" s="32"/>
      <c r="IG47" s="33"/>
      <c r="IH47" s="33"/>
      <c r="II47" s="33"/>
    </row>
    <row r="48" spans="1:245" s="31" customFormat="1">
      <c r="A48" s="22" t="s">
        <v>53</v>
      </c>
      <c r="B48" s="23">
        <v>22230.320304991259</v>
      </c>
      <c r="C48" s="23">
        <v>741</v>
      </c>
      <c r="D48" s="23">
        <v>0.74099999999999999</v>
      </c>
      <c r="E48" s="24">
        <v>0.98350626683253339</v>
      </c>
    </row>
    <row r="49" spans="1:245" s="30" customFormat="1">
      <c r="A49" s="11" t="s">
        <v>54</v>
      </c>
      <c r="B49" s="21"/>
      <c r="C49" s="21"/>
      <c r="D49" s="21"/>
      <c r="E49" s="26"/>
    </row>
    <row r="50" spans="1:245" s="30" customFormat="1">
      <c r="A50" s="6" t="s">
        <v>55</v>
      </c>
      <c r="B50" s="19">
        <v>35.31</v>
      </c>
      <c r="C50" s="19">
        <v>1.18</v>
      </c>
      <c r="D50" s="19">
        <v>1.1799999999999998E-3</v>
      </c>
      <c r="E50" s="20">
        <v>1.5621730054001764E-3</v>
      </c>
    </row>
    <row r="51" spans="1:245" s="30" customFormat="1">
      <c r="A51" s="6" t="s">
        <v>56</v>
      </c>
      <c r="B51" s="19">
        <v>337.5</v>
      </c>
      <c r="C51" s="19">
        <v>11.25</v>
      </c>
      <c r="D51" s="19">
        <v>1.125E-2</v>
      </c>
      <c r="E51" s="20">
        <v>1.4931560162066256E-2</v>
      </c>
    </row>
    <row r="52" spans="1:245" s="30" customFormat="1">
      <c r="A52" s="27" t="s">
        <v>57</v>
      </c>
      <c r="B52" s="28">
        <v>372.81</v>
      </c>
      <c r="C52" s="28">
        <v>12.43</v>
      </c>
      <c r="D52" s="28">
        <v>1.243E-2</v>
      </c>
      <c r="E52" s="29">
        <v>1.6493733167466433E-2</v>
      </c>
      <c r="F52" s="32"/>
      <c r="G52" s="33"/>
      <c r="H52" s="33"/>
      <c r="I52" s="34"/>
      <c r="J52" s="32"/>
      <c r="K52" s="33"/>
      <c r="L52" s="33"/>
      <c r="M52" s="34"/>
      <c r="N52" s="32"/>
      <c r="O52" s="33"/>
      <c r="P52" s="33"/>
      <c r="Q52" s="34"/>
      <c r="R52" s="32"/>
      <c r="S52" s="33"/>
      <c r="T52" s="33"/>
      <c r="U52" s="34"/>
      <c r="V52" s="32"/>
      <c r="W52" s="33"/>
      <c r="X52" s="33"/>
      <c r="Y52" s="34"/>
      <c r="Z52" s="32"/>
      <c r="AA52" s="33"/>
      <c r="AB52" s="33"/>
      <c r="AC52" s="34"/>
      <c r="AD52" s="32"/>
      <c r="AE52" s="33"/>
      <c r="AF52" s="33"/>
      <c r="AG52" s="34"/>
      <c r="AH52" s="32"/>
      <c r="AI52" s="33"/>
      <c r="AJ52" s="33"/>
      <c r="AK52" s="34"/>
      <c r="AL52" s="32"/>
      <c r="AM52" s="33"/>
      <c r="AN52" s="33"/>
      <c r="AO52" s="34"/>
      <c r="AP52" s="32"/>
      <c r="AQ52" s="33"/>
      <c r="AR52" s="33"/>
      <c r="AS52" s="34"/>
      <c r="AT52" s="32"/>
      <c r="AU52" s="33"/>
      <c r="AV52" s="33"/>
      <c r="AW52" s="34"/>
      <c r="AX52" s="32"/>
      <c r="AY52" s="33"/>
      <c r="AZ52" s="33"/>
      <c r="BA52" s="34"/>
      <c r="BB52" s="32"/>
      <c r="BC52" s="33"/>
      <c r="BD52" s="33"/>
      <c r="BE52" s="34"/>
      <c r="BF52" s="32"/>
      <c r="BG52" s="33"/>
      <c r="BH52" s="33"/>
      <c r="BI52" s="34"/>
      <c r="BJ52" s="32"/>
      <c r="BK52" s="33"/>
      <c r="BL52" s="33"/>
      <c r="BM52" s="34"/>
      <c r="BN52" s="32"/>
      <c r="BO52" s="33"/>
      <c r="BP52" s="33"/>
      <c r="BQ52" s="34"/>
      <c r="BR52" s="32"/>
      <c r="BS52" s="33"/>
      <c r="BT52" s="33"/>
      <c r="BU52" s="34"/>
      <c r="BV52" s="32"/>
      <c r="BW52" s="33"/>
      <c r="BX52" s="33"/>
      <c r="BY52" s="34"/>
      <c r="BZ52" s="32"/>
      <c r="CA52" s="33"/>
      <c r="CB52" s="33"/>
      <c r="CC52" s="34"/>
      <c r="CD52" s="32"/>
      <c r="CE52" s="33"/>
      <c r="CF52" s="33"/>
      <c r="CG52" s="34"/>
      <c r="CH52" s="32"/>
      <c r="CI52" s="33"/>
      <c r="CJ52" s="33"/>
      <c r="CK52" s="34"/>
      <c r="CL52" s="32"/>
      <c r="CM52" s="33"/>
      <c r="CN52" s="33"/>
      <c r="CO52" s="34"/>
      <c r="CP52" s="32"/>
      <c r="CQ52" s="33"/>
      <c r="CR52" s="33"/>
      <c r="CS52" s="34"/>
      <c r="CT52" s="32"/>
      <c r="CU52" s="33"/>
      <c r="CV52" s="33"/>
      <c r="CW52" s="34"/>
      <c r="CX52" s="32"/>
      <c r="CY52" s="33"/>
      <c r="CZ52" s="33"/>
      <c r="DA52" s="34"/>
      <c r="DB52" s="32"/>
      <c r="DC52" s="33"/>
      <c r="DD52" s="33"/>
      <c r="DE52" s="34"/>
      <c r="DF52" s="32"/>
      <c r="DG52" s="33"/>
      <c r="DH52" s="33"/>
      <c r="DI52" s="34"/>
      <c r="DJ52" s="32"/>
      <c r="DK52" s="33"/>
      <c r="DL52" s="33"/>
      <c r="DM52" s="34"/>
      <c r="DN52" s="32"/>
      <c r="DO52" s="33"/>
      <c r="DP52" s="33"/>
      <c r="DQ52" s="34"/>
      <c r="DR52" s="32"/>
      <c r="DS52" s="33"/>
      <c r="DT52" s="33"/>
      <c r="DU52" s="34"/>
      <c r="DV52" s="32"/>
      <c r="DW52" s="33"/>
      <c r="DX52" s="33"/>
      <c r="DY52" s="34"/>
      <c r="DZ52" s="32"/>
      <c r="EA52" s="33"/>
      <c r="EB52" s="33"/>
      <c r="EC52" s="34"/>
      <c r="ED52" s="32"/>
      <c r="EE52" s="33"/>
      <c r="EF52" s="33"/>
      <c r="EG52" s="34"/>
      <c r="EH52" s="32"/>
      <c r="EI52" s="33"/>
      <c r="EJ52" s="33"/>
      <c r="EK52" s="34"/>
      <c r="EL52" s="32"/>
      <c r="EM52" s="33"/>
      <c r="EN52" s="33"/>
      <c r="EO52" s="34"/>
      <c r="EP52" s="32"/>
      <c r="EQ52" s="33"/>
      <c r="ER52" s="33"/>
      <c r="ES52" s="34"/>
      <c r="ET52" s="32"/>
      <c r="EU52" s="33"/>
      <c r="EV52" s="33"/>
      <c r="EW52" s="34"/>
      <c r="EX52" s="32"/>
      <c r="EY52" s="33"/>
      <c r="EZ52" s="33"/>
      <c r="FA52" s="34"/>
      <c r="FB52" s="32"/>
      <c r="FC52" s="33"/>
      <c r="FD52" s="33"/>
      <c r="FE52" s="34"/>
      <c r="FF52" s="32"/>
      <c r="FG52" s="33"/>
      <c r="FH52" s="33"/>
      <c r="FI52" s="34"/>
      <c r="FJ52" s="32"/>
      <c r="FK52" s="33"/>
      <c r="FL52" s="33"/>
      <c r="FM52" s="34"/>
      <c r="FN52" s="32"/>
      <c r="FO52" s="33"/>
      <c r="FP52" s="33"/>
      <c r="FQ52" s="34"/>
      <c r="FR52" s="32"/>
      <c r="FS52" s="33"/>
      <c r="FT52" s="33"/>
      <c r="FU52" s="34"/>
      <c r="FV52" s="32"/>
      <c r="FW52" s="33"/>
      <c r="FX52" s="33"/>
      <c r="FY52" s="34"/>
      <c r="FZ52" s="32"/>
      <c r="GA52" s="33"/>
      <c r="GB52" s="33"/>
      <c r="GC52" s="34"/>
      <c r="GD52" s="32"/>
      <c r="GE52" s="33"/>
      <c r="GF52" s="33"/>
      <c r="GG52" s="34"/>
      <c r="GH52" s="32"/>
      <c r="GI52" s="33"/>
      <c r="GJ52" s="33"/>
      <c r="GK52" s="34"/>
      <c r="GL52" s="32"/>
      <c r="GM52" s="33"/>
      <c r="GN52" s="33"/>
      <c r="GO52" s="34"/>
      <c r="GP52" s="32"/>
      <c r="GQ52" s="33"/>
      <c r="GR52" s="33"/>
      <c r="GS52" s="34"/>
      <c r="GT52" s="32"/>
      <c r="GU52" s="33"/>
      <c r="GV52" s="33"/>
      <c r="GW52" s="34"/>
      <c r="GX52" s="32"/>
      <c r="GY52" s="33"/>
      <c r="GZ52" s="33"/>
      <c r="HA52" s="34"/>
      <c r="HB52" s="32"/>
      <c r="HC52" s="33"/>
      <c r="HD52" s="33"/>
      <c r="HE52" s="34"/>
      <c r="HF52" s="32"/>
      <c r="HG52" s="33"/>
      <c r="HH52" s="33"/>
      <c r="HI52" s="34"/>
      <c r="HJ52" s="32"/>
      <c r="HK52" s="33"/>
      <c r="HL52" s="33"/>
      <c r="HM52" s="34"/>
      <c r="HN52" s="32"/>
      <c r="HO52" s="33"/>
      <c r="HP52" s="33"/>
      <c r="HQ52" s="34"/>
      <c r="HR52" s="32"/>
      <c r="HS52" s="33"/>
      <c r="HT52" s="33"/>
      <c r="HU52" s="34"/>
      <c r="HV52" s="32"/>
      <c r="HW52" s="33"/>
      <c r="HX52" s="33"/>
      <c r="HY52" s="34"/>
      <c r="HZ52" s="32"/>
      <c r="IA52" s="33"/>
      <c r="IB52" s="33"/>
      <c r="IC52" s="34"/>
      <c r="ID52" s="32"/>
      <c r="IE52" s="33"/>
      <c r="IF52" s="33"/>
      <c r="IG52" s="34"/>
      <c r="IH52" s="32"/>
      <c r="II52" s="33"/>
      <c r="IJ52" s="33"/>
      <c r="IK52" s="34"/>
    </row>
    <row r="53" spans="1:245" s="41" customFormat="1" ht="13.5" thickBot="1">
      <c r="A53" s="38" t="s">
        <v>58</v>
      </c>
      <c r="B53" s="39">
        <v>22603.13030499126</v>
      </c>
      <c r="C53" s="39">
        <v>753.43</v>
      </c>
      <c r="D53" s="39">
        <v>0.75342999999999993</v>
      </c>
      <c r="E53" s="40">
        <v>0.99999999999999978</v>
      </c>
    </row>
    <row r="54" spans="1:245">
      <c r="A54" s="42" t="s">
        <v>59</v>
      </c>
      <c r="E54" s="43"/>
    </row>
    <row r="594" spans="2:2">
      <c r="B594" s="3" t="s">
        <v>60</v>
      </c>
    </row>
  </sheetData>
  <printOptions horizontalCentered="1"/>
  <pageMargins left="0.78740157480314965" right="0.39370078740157483" top="0.78740157480314965" bottom="0.78740157480314965" header="0.59055118110236227" footer="0.59055118110236227"/>
  <pageSetup paperSize="9" orientation="portrait" horizontalDpi="300" verticalDpi="300" r:id="rId1"/>
  <headerFooter alignWithMargins="0">
    <oddHeader>&amp;L&amp;"Tahoma,Negrito"&amp;8Companhia Nacional de Abastecimento - CONAB</oddHeader>
    <oddFooter>&amp;R&amp;6&amp;F - &amp;A
versão - jan/2008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5"/>
  <sheetViews>
    <sheetView workbookViewId="0">
      <selection activeCell="P20" sqref="P20"/>
    </sheetView>
  </sheetViews>
  <sheetFormatPr defaultRowHeight="12.75"/>
  <cols>
    <col min="1" max="1" width="4.375" style="81" customWidth="1"/>
    <col min="2" max="2" width="15.375" style="81" customWidth="1"/>
    <col min="3" max="3" width="0.5" style="81" customWidth="1"/>
    <col min="4" max="4" width="3.25" style="81" customWidth="1"/>
    <col min="5" max="5" width="15.25" style="81" customWidth="1"/>
    <col min="6" max="7" width="0.875" style="81" customWidth="1"/>
    <col min="8" max="8" width="7.375" style="81" customWidth="1"/>
    <col min="9" max="9" width="8.875" style="81" customWidth="1"/>
    <col min="10" max="10" width="8.125" style="81" customWidth="1"/>
    <col min="11" max="11" width="1.5" style="81" customWidth="1"/>
    <col min="12" max="12" width="3.375" style="81" customWidth="1"/>
    <col min="13" max="13" width="13.375" style="81" customWidth="1"/>
    <col min="14" max="14" width="4.375" style="81" customWidth="1"/>
    <col min="15" max="15" width="4.25" style="81" customWidth="1"/>
    <col min="16" max="16" width="28.125" style="81" customWidth="1"/>
    <col min="17" max="16384" width="9" style="81"/>
  </cols>
  <sheetData>
    <row r="1" spans="1:16" ht="20.100000000000001" customHeight="1">
      <c r="A1" s="80"/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</row>
    <row r="2" spans="1:16" ht="21" customHeight="1">
      <c r="A2" s="80"/>
      <c r="B2" s="80"/>
      <c r="C2" s="80"/>
      <c r="D2" s="80"/>
      <c r="E2" s="82" t="s">
        <v>81</v>
      </c>
      <c r="F2" s="82"/>
      <c r="G2" s="82"/>
      <c r="H2" s="82"/>
      <c r="I2" s="82"/>
      <c r="J2" s="82"/>
      <c r="K2" s="82"/>
      <c r="L2" s="82"/>
      <c r="M2" s="82"/>
      <c r="N2" s="82"/>
      <c r="O2" s="82"/>
      <c r="P2" s="80"/>
    </row>
    <row r="3" spans="1:16" ht="17.100000000000001" customHeight="1">
      <c r="A3" s="80"/>
      <c r="B3" s="80"/>
      <c r="C3" s="80"/>
      <c r="D3" s="80"/>
      <c r="E3" s="83" t="s">
        <v>163</v>
      </c>
      <c r="F3" s="83"/>
      <c r="G3" s="83"/>
      <c r="H3" s="83"/>
      <c r="I3" s="83"/>
      <c r="J3" s="83"/>
      <c r="K3" s="83"/>
      <c r="L3" s="83"/>
      <c r="M3" s="83"/>
      <c r="N3" s="83"/>
      <c r="O3" s="83"/>
      <c r="P3" s="80"/>
    </row>
    <row r="4" spans="1:16" ht="17.100000000000001" customHeight="1">
      <c r="A4" s="80"/>
      <c r="B4" s="80"/>
      <c r="C4" s="80"/>
      <c r="D4" s="80"/>
      <c r="E4" s="83" t="s">
        <v>164</v>
      </c>
      <c r="F4" s="83"/>
      <c r="G4" s="83"/>
      <c r="H4" s="83"/>
      <c r="I4" s="83"/>
      <c r="J4" s="83"/>
      <c r="K4" s="83"/>
      <c r="L4" s="83"/>
      <c r="M4" s="83"/>
      <c r="N4" s="83"/>
      <c r="O4" s="83"/>
      <c r="P4" s="80"/>
    </row>
    <row r="5" spans="1:16" ht="15" customHeight="1">
      <c r="A5" s="80"/>
      <c r="B5" s="83" t="s">
        <v>84</v>
      </c>
      <c r="C5" s="83"/>
      <c r="D5" s="83"/>
      <c r="E5" s="83"/>
      <c r="F5" s="83"/>
      <c r="G5" s="83" t="s">
        <v>85</v>
      </c>
      <c r="H5" s="83"/>
      <c r="I5" s="83"/>
      <c r="J5" s="83"/>
      <c r="K5" s="83"/>
      <c r="L5" s="83"/>
      <c r="M5" s="83"/>
      <c r="N5" s="83"/>
      <c r="O5" s="83"/>
      <c r="P5" s="80"/>
    </row>
    <row r="6" spans="1:16" ht="15" customHeight="1">
      <c r="A6" s="80"/>
      <c r="B6" s="84" t="s">
        <v>86</v>
      </c>
      <c r="C6" s="84"/>
      <c r="D6" s="84"/>
      <c r="E6" s="84"/>
      <c r="F6" s="84"/>
      <c r="G6" s="80"/>
      <c r="H6" s="80"/>
      <c r="I6" s="80"/>
      <c r="J6" s="80"/>
      <c r="K6" s="80"/>
      <c r="L6" s="80"/>
      <c r="M6" s="80"/>
      <c r="N6" s="80"/>
      <c r="O6" s="80"/>
      <c r="P6" s="80"/>
    </row>
    <row r="7" spans="1:16" ht="15" customHeight="1">
      <c r="A7" s="80"/>
      <c r="B7" s="85" t="s">
        <v>87</v>
      </c>
      <c r="C7" s="80"/>
      <c r="D7" s="86" t="s">
        <v>165</v>
      </c>
      <c r="E7" s="86"/>
      <c r="F7" s="86"/>
      <c r="G7" s="86"/>
      <c r="H7" s="86"/>
      <c r="I7" s="86"/>
      <c r="J7" s="86"/>
      <c r="K7" s="80"/>
      <c r="L7" s="86" t="s">
        <v>89</v>
      </c>
      <c r="M7" s="86"/>
      <c r="N7" s="80"/>
      <c r="O7" s="80"/>
      <c r="P7" s="80"/>
    </row>
    <row r="8" spans="1:16" ht="30" customHeight="1">
      <c r="A8" s="80"/>
      <c r="B8" s="87" t="s">
        <v>8</v>
      </c>
      <c r="C8" s="87"/>
      <c r="D8" s="87"/>
      <c r="E8" s="87"/>
      <c r="F8" s="88" t="s">
        <v>90</v>
      </c>
      <c r="G8" s="88"/>
      <c r="H8" s="88"/>
      <c r="I8" s="89" t="s">
        <v>91</v>
      </c>
      <c r="J8" s="88" t="s">
        <v>92</v>
      </c>
      <c r="K8" s="88"/>
      <c r="L8" s="88"/>
      <c r="M8" s="89" t="s">
        <v>93</v>
      </c>
      <c r="N8" s="80"/>
      <c r="O8" s="80"/>
      <c r="P8" s="80"/>
    </row>
    <row r="9" spans="1:16" ht="9.9499999999999993" customHeight="1">
      <c r="A9" s="80"/>
      <c r="B9" s="90" t="s">
        <v>14</v>
      </c>
      <c r="C9" s="90"/>
      <c r="D9" s="90"/>
      <c r="E9" s="90"/>
      <c r="F9" s="90"/>
      <c r="G9" s="90"/>
      <c r="H9" s="90"/>
      <c r="I9" s="90"/>
      <c r="J9" s="90"/>
      <c r="K9" s="90"/>
      <c r="L9" s="90"/>
      <c r="M9" s="90"/>
      <c r="N9" s="80"/>
      <c r="O9" s="80"/>
      <c r="P9" s="80"/>
    </row>
    <row r="10" spans="1:16" ht="9.9499999999999993" customHeight="1">
      <c r="A10" s="80"/>
      <c r="B10" s="91" t="s">
        <v>94</v>
      </c>
      <c r="C10" s="91"/>
      <c r="D10" s="91"/>
      <c r="E10" s="91"/>
      <c r="F10" s="91"/>
      <c r="G10" s="91"/>
      <c r="H10" s="92">
        <v>0</v>
      </c>
      <c r="I10" s="92">
        <v>0</v>
      </c>
      <c r="J10" s="93">
        <v>0</v>
      </c>
      <c r="K10" s="93"/>
      <c r="L10" s="93"/>
      <c r="M10" s="92">
        <v>0</v>
      </c>
      <c r="N10" s="80"/>
      <c r="O10" s="80"/>
      <c r="P10" s="80"/>
    </row>
    <row r="11" spans="1:16" ht="9.9499999999999993" customHeight="1">
      <c r="A11" s="80"/>
      <c r="B11" s="91" t="s">
        <v>95</v>
      </c>
      <c r="C11" s="91"/>
      <c r="D11" s="91"/>
      <c r="E11" s="91"/>
      <c r="F11" s="91"/>
      <c r="G11" s="91"/>
      <c r="H11" s="92">
        <v>0</v>
      </c>
      <c r="I11" s="92">
        <v>0</v>
      </c>
      <c r="J11" s="93">
        <v>0</v>
      </c>
      <c r="K11" s="93"/>
      <c r="L11" s="93"/>
      <c r="M11" s="92">
        <v>0</v>
      </c>
      <c r="N11" s="80"/>
      <c r="O11" s="80"/>
      <c r="P11" s="80"/>
    </row>
    <row r="12" spans="1:16" ht="9.9499999999999993" customHeight="1">
      <c r="A12" s="80"/>
      <c r="B12" s="91" t="s">
        <v>96</v>
      </c>
      <c r="C12" s="91"/>
      <c r="D12" s="91"/>
      <c r="E12" s="91"/>
      <c r="F12" s="91"/>
      <c r="G12" s="91"/>
      <c r="H12" s="92"/>
      <c r="I12" s="92"/>
      <c r="J12" s="93"/>
      <c r="K12" s="93"/>
      <c r="L12" s="93"/>
      <c r="M12" s="92"/>
      <c r="N12" s="80"/>
      <c r="O12" s="80"/>
      <c r="P12" s="80"/>
    </row>
    <row r="13" spans="1:16" ht="9.9499999999999993" customHeight="1">
      <c r="A13" s="80"/>
      <c r="B13" s="91" t="s">
        <v>97</v>
      </c>
      <c r="C13" s="91"/>
      <c r="D13" s="91"/>
      <c r="E13" s="91"/>
      <c r="F13" s="91"/>
      <c r="G13" s="91"/>
      <c r="H13" s="92">
        <v>2506.75</v>
      </c>
      <c r="I13" s="92">
        <v>0.25</v>
      </c>
      <c r="J13" s="93">
        <v>5.08</v>
      </c>
      <c r="K13" s="93"/>
      <c r="L13" s="93"/>
      <c r="M13" s="92">
        <v>4.68</v>
      </c>
      <c r="N13" s="80"/>
      <c r="O13" s="80"/>
      <c r="P13" s="80"/>
    </row>
    <row r="14" spans="1:16" ht="9.9499999999999993" customHeight="1">
      <c r="A14" s="80"/>
      <c r="B14" s="91" t="s">
        <v>98</v>
      </c>
      <c r="C14" s="91"/>
      <c r="D14" s="91"/>
      <c r="E14" s="91"/>
      <c r="F14" s="91"/>
      <c r="G14" s="91"/>
      <c r="H14" s="92">
        <v>78.569999999999993</v>
      </c>
      <c r="I14" s="92">
        <v>0.01</v>
      </c>
      <c r="J14" s="93">
        <v>0.16</v>
      </c>
      <c r="K14" s="93"/>
      <c r="L14" s="93"/>
      <c r="M14" s="92">
        <v>0.15</v>
      </c>
      <c r="N14" s="80"/>
      <c r="O14" s="80"/>
      <c r="P14" s="80"/>
    </row>
    <row r="15" spans="1:16" ht="9.9499999999999993" customHeight="1">
      <c r="A15" s="80"/>
      <c r="B15" s="91" t="s">
        <v>99</v>
      </c>
      <c r="C15" s="91"/>
      <c r="D15" s="91"/>
      <c r="E15" s="91"/>
      <c r="F15" s="91"/>
      <c r="G15" s="91"/>
      <c r="H15" s="92">
        <v>0</v>
      </c>
      <c r="I15" s="92">
        <v>0</v>
      </c>
      <c r="J15" s="93">
        <v>0</v>
      </c>
      <c r="K15" s="93"/>
      <c r="L15" s="93"/>
      <c r="M15" s="92">
        <v>0</v>
      </c>
      <c r="N15" s="80"/>
      <c r="O15" s="80"/>
      <c r="P15" s="80"/>
    </row>
    <row r="16" spans="1:16" ht="9.9499999999999993" customHeight="1">
      <c r="A16" s="80"/>
      <c r="B16" s="91" t="s">
        <v>100</v>
      </c>
      <c r="C16" s="91"/>
      <c r="D16" s="91"/>
      <c r="E16" s="91"/>
      <c r="F16" s="91"/>
      <c r="G16" s="91"/>
      <c r="H16" s="92">
        <v>0</v>
      </c>
      <c r="I16" s="92">
        <v>0</v>
      </c>
      <c r="J16" s="93">
        <v>0</v>
      </c>
      <c r="K16" s="93"/>
      <c r="L16" s="93"/>
      <c r="M16" s="92">
        <v>0</v>
      </c>
      <c r="N16" s="80"/>
      <c r="O16" s="80"/>
      <c r="P16" s="80"/>
    </row>
    <row r="17" spans="1:16" ht="18" customHeight="1">
      <c r="A17" s="80"/>
      <c r="B17" s="91" t="s">
        <v>101</v>
      </c>
      <c r="C17" s="91"/>
      <c r="D17" s="91"/>
      <c r="E17" s="91"/>
      <c r="F17" s="91"/>
      <c r="G17" s="91"/>
      <c r="H17" s="92">
        <v>16527.150000000001</v>
      </c>
      <c r="I17" s="92">
        <v>1.66</v>
      </c>
      <c r="J17" s="93">
        <v>33.51</v>
      </c>
      <c r="K17" s="93"/>
      <c r="L17" s="93"/>
      <c r="M17" s="92">
        <v>30.86</v>
      </c>
      <c r="N17" s="80"/>
      <c r="O17" s="80"/>
      <c r="P17" s="80"/>
    </row>
    <row r="18" spans="1:16" ht="9.9499999999999993" customHeight="1">
      <c r="A18" s="80"/>
      <c r="B18" s="91" t="s">
        <v>102</v>
      </c>
      <c r="C18" s="91"/>
      <c r="D18" s="91"/>
      <c r="E18" s="91"/>
      <c r="F18" s="91"/>
      <c r="G18" s="91"/>
      <c r="H18" s="92">
        <v>57.24</v>
      </c>
      <c r="I18" s="92">
        <v>0</v>
      </c>
      <c r="J18" s="93">
        <v>0.12</v>
      </c>
      <c r="K18" s="93"/>
      <c r="L18" s="93"/>
      <c r="M18" s="92">
        <v>0.11</v>
      </c>
      <c r="N18" s="80"/>
      <c r="O18" s="80"/>
      <c r="P18" s="80"/>
    </row>
    <row r="19" spans="1:16" ht="18" customHeight="1">
      <c r="A19" s="80"/>
      <c r="B19" s="91" t="s">
        <v>103</v>
      </c>
      <c r="C19" s="91"/>
      <c r="D19" s="91"/>
      <c r="E19" s="91"/>
      <c r="F19" s="91"/>
      <c r="G19" s="91"/>
      <c r="H19" s="92">
        <v>18000</v>
      </c>
      <c r="I19" s="92">
        <v>1.8</v>
      </c>
      <c r="J19" s="93">
        <v>36.5</v>
      </c>
      <c r="K19" s="93"/>
      <c r="L19" s="93"/>
      <c r="M19" s="92">
        <v>33.61</v>
      </c>
      <c r="N19" s="80"/>
      <c r="O19" s="80"/>
      <c r="P19" s="80"/>
    </row>
    <row r="20" spans="1:16" ht="9.9499999999999993" customHeight="1">
      <c r="A20" s="80"/>
      <c r="B20" s="91" t="s">
        <v>104</v>
      </c>
      <c r="C20" s="91"/>
      <c r="D20" s="91"/>
      <c r="E20" s="91"/>
      <c r="F20" s="91"/>
      <c r="G20" s="91"/>
      <c r="H20" s="92">
        <v>0</v>
      </c>
      <c r="I20" s="92">
        <v>0</v>
      </c>
      <c r="J20" s="93">
        <v>0</v>
      </c>
      <c r="K20" s="93"/>
      <c r="L20" s="93"/>
      <c r="M20" s="92">
        <v>0</v>
      </c>
      <c r="N20" s="80"/>
      <c r="O20" s="80"/>
      <c r="P20" s="80"/>
    </row>
    <row r="21" spans="1:16" ht="9.9499999999999993" customHeight="1">
      <c r="A21" s="80"/>
      <c r="B21" s="91" t="s">
        <v>105</v>
      </c>
      <c r="C21" s="91"/>
      <c r="D21" s="91"/>
      <c r="E21" s="91"/>
      <c r="F21" s="91"/>
      <c r="G21" s="91"/>
      <c r="H21" s="92">
        <v>2501</v>
      </c>
      <c r="I21" s="92">
        <v>0.26</v>
      </c>
      <c r="J21" s="93">
        <v>5.07</v>
      </c>
      <c r="K21" s="93"/>
      <c r="L21" s="93"/>
      <c r="M21" s="92">
        <v>4.67</v>
      </c>
      <c r="N21" s="80"/>
      <c r="O21" s="80"/>
      <c r="P21" s="80"/>
    </row>
    <row r="22" spans="1:16" ht="9.9499999999999993" customHeight="1">
      <c r="A22" s="80"/>
      <c r="B22" s="91" t="s">
        <v>106</v>
      </c>
      <c r="C22" s="91"/>
      <c r="D22" s="91"/>
      <c r="E22" s="91"/>
      <c r="F22" s="91"/>
      <c r="G22" s="91"/>
      <c r="H22" s="92">
        <v>3470.82</v>
      </c>
      <c r="I22" s="92">
        <v>0.36</v>
      </c>
      <c r="J22" s="93">
        <v>7.04</v>
      </c>
      <c r="K22" s="93"/>
      <c r="L22" s="93"/>
      <c r="M22" s="92">
        <v>6.48</v>
      </c>
      <c r="N22" s="80"/>
      <c r="O22" s="80"/>
      <c r="P22" s="80"/>
    </row>
    <row r="23" spans="1:16" ht="9.9499999999999993" customHeight="1">
      <c r="A23" s="80"/>
      <c r="B23" s="91" t="s">
        <v>107</v>
      </c>
      <c r="C23" s="91"/>
      <c r="D23" s="91"/>
      <c r="E23" s="91"/>
      <c r="F23" s="91"/>
      <c r="G23" s="91"/>
      <c r="H23" s="92">
        <v>0</v>
      </c>
      <c r="I23" s="92">
        <v>0</v>
      </c>
      <c r="J23" s="93">
        <v>0</v>
      </c>
      <c r="K23" s="93"/>
      <c r="L23" s="93"/>
      <c r="M23" s="92">
        <v>0</v>
      </c>
      <c r="N23" s="80"/>
      <c r="O23" s="80"/>
      <c r="P23" s="80"/>
    </row>
    <row r="24" spans="1:16" ht="9.9499999999999993" customHeight="1">
      <c r="A24" s="80"/>
      <c r="B24" s="91" t="s">
        <v>108</v>
      </c>
      <c r="C24" s="91"/>
      <c r="D24" s="91"/>
      <c r="E24" s="91"/>
      <c r="F24" s="91"/>
      <c r="G24" s="91"/>
      <c r="H24" s="92">
        <v>0</v>
      </c>
      <c r="I24" s="92">
        <v>0</v>
      </c>
      <c r="J24" s="93">
        <v>0</v>
      </c>
      <c r="K24" s="93"/>
      <c r="L24" s="93"/>
      <c r="M24" s="92">
        <v>0</v>
      </c>
      <c r="N24" s="80"/>
      <c r="O24" s="80"/>
      <c r="P24" s="80"/>
    </row>
    <row r="25" spans="1:16" ht="9.9499999999999993" customHeight="1">
      <c r="A25" s="80"/>
      <c r="B25" s="91" t="s">
        <v>109</v>
      </c>
      <c r="C25" s="91"/>
      <c r="D25" s="91"/>
      <c r="E25" s="91"/>
      <c r="F25" s="91"/>
      <c r="G25" s="91"/>
      <c r="H25" s="92"/>
      <c r="I25" s="92"/>
      <c r="J25" s="93"/>
      <c r="K25" s="93"/>
      <c r="L25" s="93"/>
      <c r="M25" s="92"/>
      <c r="N25" s="80"/>
      <c r="O25" s="80"/>
      <c r="P25" s="80"/>
    </row>
    <row r="26" spans="1:16" ht="9.9499999999999993" customHeight="1">
      <c r="A26" s="80"/>
      <c r="B26" s="91" t="s">
        <v>110</v>
      </c>
      <c r="C26" s="91"/>
      <c r="D26" s="91"/>
      <c r="E26" s="91"/>
      <c r="F26" s="91"/>
      <c r="G26" s="91"/>
      <c r="H26" s="92">
        <v>0</v>
      </c>
      <c r="I26" s="92">
        <v>0</v>
      </c>
      <c r="J26" s="93">
        <v>0</v>
      </c>
      <c r="K26" s="93"/>
      <c r="L26" s="93"/>
      <c r="M26" s="92">
        <v>0</v>
      </c>
      <c r="N26" s="80"/>
      <c r="O26" s="80"/>
      <c r="P26" s="80"/>
    </row>
    <row r="27" spans="1:16" ht="9.9499999999999993" customHeight="1">
      <c r="A27" s="80"/>
      <c r="B27" s="91" t="s">
        <v>111</v>
      </c>
      <c r="C27" s="91"/>
      <c r="D27" s="91"/>
      <c r="E27" s="91"/>
      <c r="F27" s="91"/>
      <c r="G27" s="91"/>
      <c r="H27" s="92">
        <v>1500</v>
      </c>
      <c r="I27" s="92">
        <v>0.15</v>
      </c>
      <c r="J27" s="93">
        <v>3.04</v>
      </c>
      <c r="K27" s="93"/>
      <c r="L27" s="93"/>
      <c r="M27" s="92">
        <v>2.8</v>
      </c>
      <c r="N27" s="80"/>
      <c r="O27" s="80"/>
      <c r="P27" s="80"/>
    </row>
    <row r="28" spans="1:16" ht="9.9499999999999993" customHeight="1">
      <c r="A28" s="80"/>
      <c r="B28" s="91" t="s">
        <v>112</v>
      </c>
      <c r="C28" s="91"/>
      <c r="D28" s="91"/>
      <c r="E28" s="91"/>
      <c r="F28" s="91"/>
      <c r="G28" s="91"/>
      <c r="H28" s="92">
        <v>670</v>
      </c>
      <c r="I28" s="92">
        <v>7.0000000000000007E-2</v>
      </c>
      <c r="J28" s="93">
        <v>1.36</v>
      </c>
      <c r="K28" s="93"/>
      <c r="L28" s="93"/>
      <c r="M28" s="92">
        <v>1.25</v>
      </c>
      <c r="N28" s="80"/>
      <c r="O28" s="80"/>
      <c r="P28" s="80"/>
    </row>
    <row r="29" spans="1:16" ht="9.9499999999999993" customHeight="1">
      <c r="A29" s="80"/>
      <c r="B29" s="91" t="s">
        <v>113</v>
      </c>
      <c r="C29" s="91"/>
      <c r="D29" s="91"/>
      <c r="E29" s="91"/>
      <c r="F29" s="91"/>
      <c r="G29" s="91"/>
      <c r="H29" s="92">
        <v>0</v>
      </c>
      <c r="I29" s="92">
        <v>0</v>
      </c>
      <c r="J29" s="93">
        <v>0</v>
      </c>
      <c r="K29" s="93"/>
      <c r="L29" s="93"/>
      <c r="M29" s="92">
        <v>0</v>
      </c>
      <c r="N29" s="80"/>
      <c r="O29" s="80"/>
      <c r="P29" s="80"/>
    </row>
    <row r="30" spans="1:16" ht="9.9499999999999993" customHeight="1">
      <c r="A30" s="80"/>
      <c r="B30" s="91" t="s">
        <v>114</v>
      </c>
      <c r="C30" s="91"/>
      <c r="D30" s="91"/>
      <c r="E30" s="91"/>
      <c r="F30" s="91"/>
      <c r="G30" s="91"/>
      <c r="H30" s="92">
        <v>0</v>
      </c>
      <c r="I30" s="92">
        <v>0</v>
      </c>
      <c r="J30" s="93">
        <v>0</v>
      </c>
      <c r="K30" s="93"/>
      <c r="L30" s="93"/>
      <c r="M30" s="92">
        <v>0</v>
      </c>
      <c r="N30" s="80"/>
      <c r="O30" s="80"/>
      <c r="P30" s="80"/>
    </row>
    <row r="31" spans="1:16" ht="9.9499999999999993" customHeight="1">
      <c r="A31" s="80"/>
      <c r="B31" s="91" t="s">
        <v>115</v>
      </c>
      <c r="C31" s="91"/>
      <c r="D31" s="91"/>
      <c r="E31" s="91"/>
      <c r="F31" s="91"/>
      <c r="G31" s="91"/>
      <c r="H31" s="92">
        <v>0</v>
      </c>
      <c r="I31" s="92">
        <v>0</v>
      </c>
      <c r="J31" s="93">
        <v>0</v>
      </c>
      <c r="K31" s="93"/>
      <c r="L31" s="93"/>
      <c r="M31" s="92">
        <v>0</v>
      </c>
      <c r="N31" s="80"/>
      <c r="O31" s="80"/>
      <c r="P31" s="80"/>
    </row>
    <row r="32" spans="1:16" ht="9.9499999999999993" customHeight="1">
      <c r="A32" s="80"/>
      <c r="B32" s="91" t="s">
        <v>116</v>
      </c>
      <c r="C32" s="91"/>
      <c r="D32" s="91"/>
      <c r="E32" s="91"/>
      <c r="F32" s="91"/>
      <c r="G32" s="91"/>
      <c r="H32" s="92">
        <v>0</v>
      </c>
      <c r="I32" s="92">
        <v>0</v>
      </c>
      <c r="J32" s="93">
        <v>0</v>
      </c>
      <c r="K32" s="93"/>
      <c r="L32" s="93"/>
      <c r="M32" s="92">
        <v>0</v>
      </c>
      <c r="N32" s="80"/>
      <c r="O32" s="80"/>
      <c r="P32" s="80"/>
    </row>
    <row r="33" spans="1:16" ht="9.9499999999999993" customHeight="1">
      <c r="A33" s="80"/>
      <c r="B33" s="91" t="s">
        <v>117</v>
      </c>
      <c r="C33" s="91"/>
      <c r="D33" s="91"/>
      <c r="E33" s="91"/>
      <c r="F33" s="91"/>
      <c r="G33" s="91"/>
      <c r="H33" s="92">
        <v>0</v>
      </c>
      <c r="I33" s="92">
        <v>0</v>
      </c>
      <c r="J33" s="93">
        <v>0</v>
      </c>
      <c r="K33" s="93"/>
      <c r="L33" s="93"/>
      <c r="M33" s="92">
        <v>0</v>
      </c>
      <c r="N33" s="80"/>
      <c r="O33" s="80"/>
      <c r="P33" s="80"/>
    </row>
    <row r="34" spans="1:16" ht="9.9499999999999993" customHeight="1">
      <c r="A34" s="80"/>
      <c r="B34" s="91" t="s">
        <v>118</v>
      </c>
      <c r="C34" s="91"/>
      <c r="D34" s="91"/>
      <c r="E34" s="91"/>
      <c r="F34" s="91"/>
      <c r="G34" s="91"/>
      <c r="H34" s="92">
        <v>0</v>
      </c>
      <c r="I34" s="92">
        <v>0</v>
      </c>
      <c r="J34" s="93">
        <v>0</v>
      </c>
      <c r="K34" s="93"/>
      <c r="L34" s="93"/>
      <c r="M34" s="92">
        <v>0</v>
      </c>
      <c r="N34" s="80"/>
      <c r="O34" s="80"/>
      <c r="P34" s="80"/>
    </row>
    <row r="35" spans="1:16" ht="9.9499999999999993" customHeight="1">
      <c r="A35" s="80"/>
      <c r="B35" s="94" t="s">
        <v>27</v>
      </c>
      <c r="C35" s="94"/>
      <c r="D35" s="94"/>
      <c r="E35" s="94"/>
      <c r="F35" s="95">
        <v>45311.53</v>
      </c>
      <c r="G35" s="95"/>
      <c r="H35" s="95"/>
      <c r="I35" s="96">
        <v>4.5599999999999996</v>
      </c>
      <c r="J35" s="97">
        <v>91.88</v>
      </c>
      <c r="K35" s="97"/>
      <c r="L35" s="97"/>
      <c r="M35" s="96">
        <v>84.61</v>
      </c>
      <c r="N35" s="80"/>
      <c r="O35" s="80"/>
      <c r="P35" s="80"/>
    </row>
    <row r="36" spans="1:16" ht="9.9499999999999993" customHeight="1">
      <c r="A36" s="80"/>
      <c r="B36" s="90" t="s">
        <v>119</v>
      </c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80"/>
      <c r="O36" s="80"/>
      <c r="P36" s="80"/>
    </row>
    <row r="37" spans="1:16" ht="9.9499999999999993" customHeight="1">
      <c r="A37" s="80"/>
      <c r="B37" s="91" t="s">
        <v>120</v>
      </c>
      <c r="C37" s="91"/>
      <c r="D37" s="91"/>
      <c r="E37" s="91"/>
      <c r="F37" s="91"/>
      <c r="G37" s="91"/>
      <c r="H37" s="92">
        <v>300</v>
      </c>
      <c r="I37" s="92">
        <v>0.03</v>
      </c>
      <c r="J37" s="93">
        <v>0.61</v>
      </c>
      <c r="K37" s="93"/>
      <c r="L37" s="93"/>
      <c r="M37" s="92">
        <v>0.56000000000000005</v>
      </c>
      <c r="N37" s="80"/>
      <c r="O37" s="80"/>
      <c r="P37" s="80"/>
    </row>
    <row r="38" spans="1:16" ht="9.9499999999999993" customHeight="1">
      <c r="A38" s="80"/>
      <c r="B38" s="91" t="s">
        <v>121</v>
      </c>
      <c r="C38" s="91"/>
      <c r="D38" s="91"/>
      <c r="E38" s="91"/>
      <c r="F38" s="91"/>
      <c r="G38" s="91"/>
      <c r="H38" s="92"/>
      <c r="I38" s="92"/>
      <c r="J38" s="93"/>
      <c r="K38" s="93"/>
      <c r="L38" s="93"/>
      <c r="M38" s="92"/>
      <c r="N38" s="80"/>
      <c r="O38" s="80"/>
      <c r="P38" s="80"/>
    </row>
    <row r="39" spans="1:16" ht="9.9499999999999993" customHeight="1">
      <c r="A39" s="80"/>
      <c r="B39" s="91" t="s">
        <v>122</v>
      </c>
      <c r="C39" s="91"/>
      <c r="D39" s="91"/>
      <c r="E39" s="91"/>
      <c r="F39" s="91"/>
      <c r="G39" s="91"/>
      <c r="H39" s="92">
        <v>1359.35</v>
      </c>
      <c r="I39" s="92">
        <v>0.14000000000000001</v>
      </c>
      <c r="J39" s="93">
        <v>2.76</v>
      </c>
      <c r="K39" s="93"/>
      <c r="L39" s="93"/>
      <c r="M39" s="92">
        <v>2.54</v>
      </c>
      <c r="N39" s="80"/>
      <c r="O39" s="80"/>
      <c r="P39" s="80"/>
    </row>
    <row r="40" spans="1:16" ht="9.9499999999999993" customHeight="1">
      <c r="A40" s="80"/>
      <c r="B40" s="91" t="s">
        <v>123</v>
      </c>
      <c r="C40" s="91"/>
      <c r="D40" s="91"/>
      <c r="E40" s="91"/>
      <c r="F40" s="91"/>
      <c r="G40" s="91"/>
      <c r="H40" s="92">
        <v>0</v>
      </c>
      <c r="I40" s="92">
        <v>0</v>
      </c>
      <c r="J40" s="93">
        <v>0</v>
      </c>
      <c r="K40" s="93"/>
      <c r="L40" s="93"/>
      <c r="M40" s="92">
        <v>0</v>
      </c>
      <c r="N40" s="80"/>
      <c r="O40" s="80"/>
      <c r="P40" s="80"/>
    </row>
    <row r="41" spans="1:16" ht="9.9499999999999993" customHeight="1">
      <c r="A41" s="80"/>
      <c r="B41" s="91" t="s">
        <v>124</v>
      </c>
      <c r="C41" s="91"/>
      <c r="D41" s="91"/>
      <c r="E41" s="91"/>
      <c r="F41" s="91"/>
      <c r="G41" s="91"/>
      <c r="H41" s="92">
        <v>0</v>
      </c>
      <c r="I41" s="92">
        <v>0</v>
      </c>
      <c r="J41" s="93">
        <v>0</v>
      </c>
      <c r="K41" s="93"/>
      <c r="L41" s="93"/>
      <c r="M41" s="92">
        <v>0</v>
      </c>
      <c r="N41" s="80"/>
      <c r="O41" s="80"/>
      <c r="P41" s="80"/>
    </row>
    <row r="42" spans="1:16" ht="9.9499999999999993" customHeight="1">
      <c r="A42" s="80"/>
      <c r="B42" s="91" t="s">
        <v>125</v>
      </c>
      <c r="C42" s="91"/>
      <c r="D42" s="91"/>
      <c r="E42" s="91"/>
      <c r="F42" s="91"/>
      <c r="G42" s="91"/>
      <c r="H42" s="92">
        <v>906.23</v>
      </c>
      <c r="I42" s="92">
        <v>0.09</v>
      </c>
      <c r="J42" s="93">
        <v>1.84</v>
      </c>
      <c r="K42" s="93"/>
      <c r="L42" s="93"/>
      <c r="M42" s="92">
        <v>1.69</v>
      </c>
      <c r="N42" s="80"/>
      <c r="O42" s="80"/>
      <c r="P42" s="80"/>
    </row>
    <row r="43" spans="1:16" ht="9.9499999999999993" customHeight="1">
      <c r="A43" s="80"/>
      <c r="B43" s="91" t="s">
        <v>126</v>
      </c>
      <c r="C43" s="91"/>
      <c r="D43" s="91"/>
      <c r="E43" s="91"/>
      <c r="F43" s="91"/>
      <c r="G43" s="91"/>
      <c r="H43" s="92">
        <v>0</v>
      </c>
      <c r="I43" s="92">
        <v>0</v>
      </c>
      <c r="J43" s="93">
        <v>0</v>
      </c>
      <c r="K43" s="93"/>
      <c r="L43" s="93"/>
      <c r="M43" s="92">
        <v>0</v>
      </c>
      <c r="N43" s="80"/>
      <c r="O43" s="80"/>
      <c r="P43" s="80"/>
    </row>
    <row r="44" spans="1:16" ht="9.9499999999999993" customHeight="1">
      <c r="A44" s="80"/>
      <c r="B44" s="91" t="s">
        <v>127</v>
      </c>
      <c r="C44" s="91"/>
      <c r="D44" s="91"/>
      <c r="E44" s="91"/>
      <c r="F44" s="91"/>
      <c r="G44" s="91"/>
      <c r="H44" s="92">
        <v>0</v>
      </c>
      <c r="I44" s="92">
        <v>0</v>
      </c>
      <c r="J44" s="93">
        <v>0</v>
      </c>
      <c r="K44" s="93"/>
      <c r="L44" s="93"/>
      <c r="M44" s="92">
        <v>0</v>
      </c>
      <c r="N44" s="80"/>
      <c r="O44" s="80"/>
      <c r="P44" s="80"/>
    </row>
    <row r="45" spans="1:16" ht="9.9499999999999993" customHeight="1">
      <c r="A45" s="80"/>
      <c r="B45" s="91" t="s">
        <v>128</v>
      </c>
      <c r="C45" s="91"/>
      <c r="D45" s="91"/>
      <c r="E45" s="91"/>
      <c r="F45" s="91"/>
      <c r="G45" s="91"/>
      <c r="H45" s="92">
        <v>0</v>
      </c>
      <c r="I45" s="92">
        <v>0</v>
      </c>
      <c r="J45" s="93">
        <v>0</v>
      </c>
      <c r="K45" s="93"/>
      <c r="L45" s="93"/>
      <c r="M45" s="92">
        <v>0</v>
      </c>
      <c r="N45" s="80"/>
      <c r="O45" s="80"/>
      <c r="P45" s="80"/>
    </row>
    <row r="46" spans="1:16" ht="9.9499999999999993" customHeight="1">
      <c r="A46" s="80"/>
      <c r="B46" s="91" t="s">
        <v>129</v>
      </c>
      <c r="C46" s="91"/>
      <c r="D46" s="91"/>
      <c r="E46" s="91"/>
      <c r="F46" s="91"/>
      <c r="G46" s="91"/>
      <c r="H46" s="92">
        <v>0</v>
      </c>
      <c r="I46" s="92">
        <v>0</v>
      </c>
      <c r="J46" s="93">
        <v>0</v>
      </c>
      <c r="K46" s="93"/>
      <c r="L46" s="93"/>
      <c r="M46" s="92">
        <v>0</v>
      </c>
      <c r="N46" s="80"/>
      <c r="O46" s="80"/>
      <c r="P46" s="80"/>
    </row>
    <row r="47" spans="1:16" ht="9.9499999999999993" customHeight="1">
      <c r="A47" s="80"/>
      <c r="B47" s="91" t="s">
        <v>130</v>
      </c>
      <c r="C47" s="91"/>
      <c r="D47" s="91"/>
      <c r="E47" s="91"/>
      <c r="F47" s="91"/>
      <c r="G47" s="91"/>
      <c r="H47" s="92">
        <v>0</v>
      </c>
      <c r="I47" s="92">
        <v>0</v>
      </c>
      <c r="J47" s="93">
        <v>0</v>
      </c>
      <c r="K47" s="93"/>
      <c r="L47" s="93"/>
      <c r="M47" s="92">
        <v>0</v>
      </c>
      <c r="N47" s="80"/>
      <c r="O47" s="80"/>
      <c r="P47" s="80"/>
    </row>
    <row r="48" spans="1:16" ht="9.9499999999999993" customHeight="1">
      <c r="A48" s="80"/>
      <c r="B48" s="91" t="s">
        <v>131</v>
      </c>
      <c r="C48" s="91"/>
      <c r="D48" s="91"/>
      <c r="E48" s="91"/>
      <c r="F48" s="91"/>
      <c r="G48" s="91"/>
      <c r="H48" s="92">
        <v>705</v>
      </c>
      <c r="I48" s="92">
        <v>7.0000000000000007E-2</v>
      </c>
      <c r="J48" s="93">
        <v>1.43</v>
      </c>
      <c r="K48" s="93"/>
      <c r="L48" s="93"/>
      <c r="M48" s="92">
        <v>1.32</v>
      </c>
      <c r="N48" s="80"/>
      <c r="O48" s="80"/>
      <c r="P48" s="80"/>
    </row>
    <row r="49" spans="1:16" ht="9.9499999999999993" customHeight="1">
      <c r="A49" s="80"/>
      <c r="B49" s="91" t="s">
        <v>132</v>
      </c>
      <c r="C49" s="91"/>
      <c r="D49" s="91"/>
      <c r="E49" s="91"/>
      <c r="F49" s="91"/>
      <c r="G49" s="91"/>
      <c r="H49" s="92">
        <v>0</v>
      </c>
      <c r="I49" s="92">
        <v>0</v>
      </c>
      <c r="J49" s="93">
        <v>0</v>
      </c>
      <c r="K49" s="93"/>
      <c r="L49" s="93"/>
      <c r="M49" s="92">
        <v>0</v>
      </c>
      <c r="N49" s="80"/>
      <c r="O49" s="80"/>
      <c r="P49" s="80"/>
    </row>
    <row r="50" spans="1:16" ht="9.9499999999999993" customHeight="1">
      <c r="A50" s="80"/>
      <c r="B50" s="94" t="s">
        <v>133</v>
      </c>
      <c r="C50" s="94"/>
      <c r="D50" s="94"/>
      <c r="E50" s="94"/>
      <c r="F50" s="95">
        <v>3270.58</v>
      </c>
      <c r="G50" s="95"/>
      <c r="H50" s="95"/>
      <c r="I50" s="96">
        <v>0.33</v>
      </c>
      <c r="J50" s="97">
        <v>6.64</v>
      </c>
      <c r="K50" s="97"/>
      <c r="L50" s="97"/>
      <c r="M50" s="96">
        <v>6.11</v>
      </c>
      <c r="N50" s="80"/>
      <c r="O50" s="80"/>
      <c r="P50" s="80"/>
    </row>
    <row r="51" spans="1:16" ht="9.9499999999999993" customHeight="1">
      <c r="A51" s="80"/>
      <c r="B51" s="90" t="s">
        <v>38</v>
      </c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80"/>
      <c r="O51" s="80"/>
      <c r="P51" s="80"/>
    </row>
    <row r="52" spans="1:16" ht="9.9499999999999993" customHeight="1">
      <c r="A52" s="80"/>
      <c r="B52" s="91" t="s">
        <v>134</v>
      </c>
      <c r="C52" s="91"/>
      <c r="D52" s="91"/>
      <c r="E52" s="91"/>
      <c r="F52" s="91"/>
      <c r="G52" s="91"/>
      <c r="H52" s="92">
        <v>733.8</v>
      </c>
      <c r="I52" s="92">
        <v>7.0000000000000007E-2</v>
      </c>
      <c r="J52" s="93">
        <v>1.49</v>
      </c>
      <c r="K52" s="93"/>
      <c r="L52" s="93"/>
      <c r="M52" s="92">
        <v>1.37</v>
      </c>
      <c r="N52" s="80"/>
      <c r="O52" s="80"/>
      <c r="P52" s="80"/>
    </row>
    <row r="53" spans="1:16" ht="9.9499999999999993" customHeight="1">
      <c r="A53" s="80"/>
      <c r="B53" s="94" t="s">
        <v>135</v>
      </c>
      <c r="C53" s="94"/>
      <c r="D53" s="94"/>
      <c r="E53" s="94"/>
      <c r="F53" s="95">
        <v>733.8</v>
      </c>
      <c r="G53" s="95"/>
      <c r="H53" s="95"/>
      <c r="I53" s="96">
        <v>7.0000000000000007E-2</v>
      </c>
      <c r="J53" s="97">
        <v>1.49</v>
      </c>
      <c r="K53" s="97"/>
      <c r="L53" s="97"/>
      <c r="M53" s="96">
        <v>1.37</v>
      </c>
      <c r="N53" s="80"/>
      <c r="O53" s="80"/>
      <c r="P53" s="80"/>
    </row>
    <row r="54" spans="1:16" ht="9.9499999999999993" customHeight="1">
      <c r="A54" s="80"/>
      <c r="B54" s="98" t="s">
        <v>136</v>
      </c>
      <c r="C54" s="98"/>
      <c r="D54" s="98"/>
      <c r="E54" s="98"/>
      <c r="F54" s="99">
        <v>49315.91</v>
      </c>
      <c r="G54" s="99"/>
      <c r="H54" s="99"/>
      <c r="I54" s="100">
        <v>4.96</v>
      </c>
      <c r="J54" s="101">
        <v>100.01</v>
      </c>
      <c r="K54" s="101"/>
      <c r="L54" s="101"/>
      <c r="M54" s="100">
        <v>92.09</v>
      </c>
      <c r="N54" s="80"/>
      <c r="O54" s="80"/>
      <c r="P54" s="80"/>
    </row>
    <row r="55" spans="1:16" ht="9.9499999999999993" customHeight="1">
      <c r="A55" s="80"/>
      <c r="B55" s="90" t="s">
        <v>137</v>
      </c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80"/>
      <c r="O55" s="80"/>
      <c r="P55" s="80"/>
    </row>
    <row r="56" spans="1:16" ht="9.9499999999999993" customHeight="1">
      <c r="A56" s="80"/>
      <c r="B56" s="91" t="s">
        <v>138</v>
      </c>
      <c r="C56" s="91"/>
      <c r="D56" s="91"/>
      <c r="E56" s="91"/>
      <c r="F56" s="91"/>
      <c r="G56" s="91"/>
      <c r="H56" s="92">
        <v>1178.3499999999999</v>
      </c>
      <c r="I56" s="92">
        <v>0.12</v>
      </c>
      <c r="J56" s="93">
        <v>2.39</v>
      </c>
      <c r="K56" s="93"/>
      <c r="L56" s="93"/>
      <c r="M56" s="92">
        <v>2.2000000000000002</v>
      </c>
      <c r="N56" s="80"/>
      <c r="O56" s="80"/>
      <c r="P56" s="80"/>
    </row>
    <row r="57" spans="1:16" ht="9.9499999999999993" customHeight="1">
      <c r="A57" s="80"/>
      <c r="B57" s="91" t="s">
        <v>139</v>
      </c>
      <c r="C57" s="91"/>
      <c r="D57" s="91"/>
      <c r="E57" s="91"/>
      <c r="F57" s="91"/>
      <c r="G57" s="91"/>
      <c r="H57" s="92">
        <v>398.19</v>
      </c>
      <c r="I57" s="92">
        <v>0.04</v>
      </c>
      <c r="J57" s="93">
        <v>0.81</v>
      </c>
      <c r="K57" s="93"/>
      <c r="L57" s="93"/>
      <c r="M57" s="92">
        <v>0.74</v>
      </c>
      <c r="N57" s="80"/>
      <c r="O57" s="80"/>
      <c r="P57" s="80"/>
    </row>
    <row r="58" spans="1:16" ht="9.9499999999999993" customHeight="1">
      <c r="A58" s="80"/>
      <c r="B58" s="91" t="s">
        <v>140</v>
      </c>
      <c r="C58" s="91"/>
      <c r="D58" s="91"/>
      <c r="E58" s="91"/>
      <c r="F58" s="91"/>
      <c r="G58" s="91"/>
      <c r="H58" s="92">
        <v>682.67</v>
      </c>
      <c r="I58" s="92">
        <v>7.0000000000000007E-2</v>
      </c>
      <c r="J58" s="93">
        <v>1.38</v>
      </c>
      <c r="K58" s="93"/>
      <c r="L58" s="93"/>
      <c r="M58" s="92">
        <v>1.27</v>
      </c>
      <c r="N58" s="80"/>
      <c r="O58" s="80"/>
      <c r="P58" s="80"/>
    </row>
    <row r="59" spans="1:16" ht="9.9499999999999993" customHeight="1">
      <c r="A59" s="80"/>
      <c r="B59" s="94" t="s">
        <v>141</v>
      </c>
      <c r="C59" s="94"/>
      <c r="D59" s="94"/>
      <c r="E59" s="94"/>
      <c r="F59" s="95">
        <v>2259.21</v>
      </c>
      <c r="G59" s="95"/>
      <c r="H59" s="95"/>
      <c r="I59" s="96">
        <v>0.23</v>
      </c>
      <c r="J59" s="97">
        <v>4.58</v>
      </c>
      <c r="K59" s="97"/>
      <c r="L59" s="97"/>
      <c r="M59" s="96">
        <v>4.21</v>
      </c>
      <c r="N59" s="80"/>
      <c r="O59" s="80"/>
      <c r="P59" s="80"/>
    </row>
    <row r="60" spans="1:16" ht="9.9499999999999993" customHeight="1">
      <c r="A60" s="80"/>
      <c r="B60" s="90" t="s">
        <v>142</v>
      </c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80"/>
      <c r="O60" s="80"/>
      <c r="P60" s="80"/>
    </row>
    <row r="61" spans="1:16" ht="9.9499999999999993" customHeight="1">
      <c r="A61" s="80"/>
      <c r="B61" s="91" t="s">
        <v>143</v>
      </c>
      <c r="C61" s="91"/>
      <c r="D61" s="91"/>
      <c r="E61" s="91"/>
      <c r="F61" s="91"/>
      <c r="G61" s="91"/>
      <c r="H61" s="92">
        <v>681.37</v>
      </c>
      <c r="I61" s="92">
        <v>7.0000000000000007E-2</v>
      </c>
      <c r="J61" s="93">
        <v>1.38</v>
      </c>
      <c r="K61" s="93"/>
      <c r="L61" s="93"/>
      <c r="M61" s="92">
        <v>1.27</v>
      </c>
      <c r="N61" s="80"/>
      <c r="O61" s="80"/>
      <c r="P61" s="80"/>
    </row>
    <row r="62" spans="1:16" ht="9.9499999999999993" customHeight="1">
      <c r="A62" s="80"/>
      <c r="B62" s="91" t="s">
        <v>144</v>
      </c>
      <c r="C62" s="91"/>
      <c r="D62" s="91"/>
      <c r="E62" s="91"/>
      <c r="F62" s="91"/>
      <c r="G62" s="91"/>
      <c r="H62" s="92">
        <v>26.1</v>
      </c>
      <c r="I62" s="92">
        <v>0</v>
      </c>
      <c r="J62" s="93">
        <v>0.05</v>
      </c>
      <c r="K62" s="93"/>
      <c r="L62" s="93"/>
      <c r="M62" s="92">
        <v>0.05</v>
      </c>
      <c r="N62" s="80"/>
      <c r="O62" s="80"/>
      <c r="P62" s="80"/>
    </row>
    <row r="63" spans="1:16" ht="9.9499999999999993" customHeight="1">
      <c r="A63" s="80"/>
      <c r="B63" s="91" t="s">
        <v>145</v>
      </c>
      <c r="C63" s="91"/>
      <c r="D63" s="91"/>
      <c r="E63" s="91"/>
      <c r="F63" s="91"/>
      <c r="G63" s="91"/>
      <c r="H63" s="92">
        <v>73.08</v>
      </c>
      <c r="I63" s="92">
        <v>0.01</v>
      </c>
      <c r="J63" s="93">
        <v>0.15</v>
      </c>
      <c r="K63" s="93"/>
      <c r="L63" s="93"/>
      <c r="M63" s="92">
        <v>0.14000000000000001</v>
      </c>
      <c r="N63" s="80"/>
      <c r="O63" s="80"/>
      <c r="P63" s="80"/>
    </row>
    <row r="64" spans="1:16" ht="9.9499999999999993" customHeight="1">
      <c r="A64" s="80"/>
      <c r="B64" s="94" t="s">
        <v>146</v>
      </c>
      <c r="C64" s="94"/>
      <c r="D64" s="94"/>
      <c r="E64" s="94"/>
      <c r="F64" s="95">
        <v>780.55</v>
      </c>
      <c r="G64" s="95"/>
      <c r="H64" s="95"/>
      <c r="I64" s="96">
        <v>0.08</v>
      </c>
      <c r="J64" s="97">
        <v>1.58</v>
      </c>
      <c r="K64" s="97"/>
      <c r="L64" s="97"/>
      <c r="M64" s="96">
        <v>1.46</v>
      </c>
      <c r="N64" s="80"/>
      <c r="O64" s="80"/>
      <c r="P64" s="80"/>
    </row>
    <row r="65" spans="1:16" ht="9.9499999999999993" customHeight="1">
      <c r="A65" s="80"/>
      <c r="B65" s="98" t="s">
        <v>147</v>
      </c>
      <c r="C65" s="98"/>
      <c r="D65" s="98"/>
      <c r="E65" s="98"/>
      <c r="F65" s="101">
        <v>3039.76</v>
      </c>
      <c r="G65" s="101"/>
      <c r="H65" s="101"/>
      <c r="I65" s="100">
        <v>0.31</v>
      </c>
      <c r="J65" s="101">
        <v>6.16</v>
      </c>
      <c r="K65" s="101"/>
      <c r="L65" s="101"/>
      <c r="M65" s="100">
        <v>5.67</v>
      </c>
      <c r="N65" s="80"/>
      <c r="O65" s="80"/>
      <c r="P65" s="80"/>
    </row>
    <row r="66" spans="1:16" ht="9.9499999999999993" customHeight="1">
      <c r="A66" s="80"/>
      <c r="B66" s="98" t="s">
        <v>148</v>
      </c>
      <c r="C66" s="98"/>
      <c r="D66" s="98"/>
      <c r="E66" s="98"/>
      <c r="F66" s="99">
        <v>52355.67</v>
      </c>
      <c r="G66" s="99"/>
      <c r="H66" s="99"/>
      <c r="I66" s="100">
        <v>5.27</v>
      </c>
      <c r="J66" s="101">
        <v>106.17</v>
      </c>
      <c r="K66" s="101"/>
      <c r="L66" s="101"/>
      <c r="M66" s="100">
        <v>97.76</v>
      </c>
      <c r="N66" s="80"/>
      <c r="O66" s="80"/>
      <c r="P66" s="80"/>
    </row>
    <row r="67" spans="1:16" ht="9.9499999999999993" customHeight="1">
      <c r="A67" s="80"/>
      <c r="B67" s="90" t="s">
        <v>54</v>
      </c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80"/>
      <c r="O67" s="80"/>
      <c r="P67" s="80"/>
    </row>
    <row r="68" spans="1:16" ht="9.9499999999999993" customHeight="1">
      <c r="A68" s="80"/>
      <c r="B68" s="91" t="s">
        <v>149</v>
      </c>
      <c r="C68" s="91"/>
      <c r="D68" s="91"/>
      <c r="E68" s="91"/>
      <c r="F68" s="91"/>
      <c r="G68" s="91"/>
      <c r="H68" s="92">
        <v>788.31</v>
      </c>
      <c r="I68" s="92">
        <v>0.08</v>
      </c>
      <c r="J68" s="93">
        <v>1.6</v>
      </c>
      <c r="K68" s="93"/>
      <c r="L68" s="93"/>
      <c r="M68" s="92">
        <v>1.47</v>
      </c>
      <c r="N68" s="80"/>
      <c r="O68" s="80"/>
      <c r="P68" s="80"/>
    </row>
    <row r="69" spans="1:16" ht="9.9499999999999993" customHeight="1">
      <c r="A69" s="80"/>
      <c r="B69" s="91" t="s">
        <v>150</v>
      </c>
      <c r="C69" s="91"/>
      <c r="D69" s="91"/>
      <c r="E69" s="91"/>
      <c r="F69" s="91"/>
      <c r="G69" s="91"/>
      <c r="H69" s="92">
        <v>404.5</v>
      </c>
      <c r="I69" s="92">
        <v>0.04</v>
      </c>
      <c r="J69" s="93">
        <v>0.82</v>
      </c>
      <c r="K69" s="93"/>
      <c r="L69" s="93"/>
      <c r="M69" s="92">
        <v>0.76</v>
      </c>
      <c r="N69" s="80"/>
      <c r="O69" s="80"/>
      <c r="P69" s="80"/>
    </row>
    <row r="70" spans="1:16" ht="9.9499999999999993" customHeight="1">
      <c r="A70" s="80"/>
      <c r="B70" s="91" t="s">
        <v>151</v>
      </c>
      <c r="C70" s="91"/>
      <c r="D70" s="91"/>
      <c r="E70" s="91"/>
      <c r="F70" s="91"/>
      <c r="G70" s="91"/>
      <c r="H70" s="92">
        <v>0</v>
      </c>
      <c r="I70" s="92">
        <v>0</v>
      </c>
      <c r="J70" s="93">
        <v>0</v>
      </c>
      <c r="K70" s="93"/>
      <c r="L70" s="93"/>
      <c r="M70" s="92">
        <v>0</v>
      </c>
      <c r="N70" s="80"/>
      <c r="O70" s="80"/>
      <c r="P70" s="80"/>
    </row>
    <row r="71" spans="1:16" ht="9.9499999999999993" customHeight="1">
      <c r="A71" s="80"/>
      <c r="B71" s="94" t="s">
        <v>152</v>
      </c>
      <c r="C71" s="94"/>
      <c r="D71" s="94"/>
      <c r="E71" s="94"/>
      <c r="F71" s="95">
        <v>1192.81</v>
      </c>
      <c r="G71" s="95"/>
      <c r="H71" s="95"/>
      <c r="I71" s="96">
        <v>0.12</v>
      </c>
      <c r="J71" s="97">
        <v>2.42</v>
      </c>
      <c r="K71" s="97"/>
      <c r="L71" s="97"/>
      <c r="M71" s="96">
        <v>2.23</v>
      </c>
      <c r="N71" s="80"/>
      <c r="O71" s="80"/>
      <c r="P71" s="80"/>
    </row>
    <row r="72" spans="1:16" ht="9.9499999999999993" customHeight="1">
      <c r="A72" s="80"/>
      <c r="B72" s="98" t="s">
        <v>153</v>
      </c>
      <c r="C72" s="98"/>
      <c r="D72" s="98"/>
      <c r="E72" s="98"/>
      <c r="F72" s="99">
        <v>53548.480000000003</v>
      </c>
      <c r="G72" s="99"/>
      <c r="H72" s="99"/>
      <c r="I72" s="100">
        <v>5.39</v>
      </c>
      <c r="J72" s="101">
        <v>108.59</v>
      </c>
      <c r="K72" s="101"/>
      <c r="L72" s="101"/>
      <c r="M72" s="102" t="s">
        <v>154</v>
      </c>
      <c r="N72" s="80"/>
      <c r="O72" s="80"/>
      <c r="P72" s="80"/>
    </row>
    <row r="73" spans="1:16" ht="0.95" customHeight="1">
      <c r="A73" s="80"/>
      <c r="B73" s="80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</row>
    <row r="74" spans="1:16" ht="15" customHeight="1">
      <c r="A74" s="80"/>
      <c r="B74" s="103" t="s">
        <v>59</v>
      </c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</row>
    <row r="75" spans="1:16" ht="20.100000000000001" customHeight="1">
      <c r="A75" s="80"/>
      <c r="B75" s="80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</row>
  </sheetData>
  <mergeCells count="144">
    <mergeCell ref="B74:P74"/>
    <mergeCell ref="B71:E71"/>
    <mergeCell ref="F71:H71"/>
    <mergeCell ref="J71:L71"/>
    <mergeCell ref="B72:E72"/>
    <mergeCell ref="F72:H72"/>
    <mergeCell ref="J72:L72"/>
    <mergeCell ref="B67:M67"/>
    <mergeCell ref="B68:G68"/>
    <mergeCell ref="J68:L68"/>
    <mergeCell ref="B69:G69"/>
    <mergeCell ref="J69:L69"/>
    <mergeCell ref="B70:G70"/>
    <mergeCell ref="J70:L70"/>
    <mergeCell ref="B65:E65"/>
    <mergeCell ref="F65:H65"/>
    <mergeCell ref="J65:L65"/>
    <mergeCell ref="B66:E66"/>
    <mergeCell ref="F66:H66"/>
    <mergeCell ref="J66:L66"/>
    <mergeCell ref="B62:G62"/>
    <mergeCell ref="J62:L62"/>
    <mergeCell ref="B63:G63"/>
    <mergeCell ref="J63:L63"/>
    <mergeCell ref="B64:E64"/>
    <mergeCell ref="F64:H64"/>
    <mergeCell ref="J64:L64"/>
    <mergeCell ref="B59:E59"/>
    <mergeCell ref="F59:H59"/>
    <mergeCell ref="J59:L59"/>
    <mergeCell ref="B60:M60"/>
    <mergeCell ref="B61:G61"/>
    <mergeCell ref="J61:L61"/>
    <mergeCell ref="B55:M55"/>
    <mergeCell ref="B56:G56"/>
    <mergeCell ref="J56:L56"/>
    <mergeCell ref="B57:G57"/>
    <mergeCell ref="J57:L57"/>
    <mergeCell ref="B58:G58"/>
    <mergeCell ref="J58:L58"/>
    <mergeCell ref="B52:G52"/>
    <mergeCell ref="J52:L52"/>
    <mergeCell ref="B53:E53"/>
    <mergeCell ref="F53:H53"/>
    <mergeCell ref="J53:L53"/>
    <mergeCell ref="B54:E54"/>
    <mergeCell ref="F54:H54"/>
    <mergeCell ref="J54:L54"/>
    <mergeCell ref="B49:G49"/>
    <mergeCell ref="J49:L49"/>
    <mergeCell ref="B50:E50"/>
    <mergeCell ref="F50:H50"/>
    <mergeCell ref="J50:L50"/>
    <mergeCell ref="B51:M51"/>
    <mergeCell ref="B46:G46"/>
    <mergeCell ref="J46:L46"/>
    <mergeCell ref="B47:G47"/>
    <mergeCell ref="J47:L47"/>
    <mergeCell ref="B48:G48"/>
    <mergeCell ref="J48:L48"/>
    <mergeCell ref="B43:G43"/>
    <mergeCell ref="J43:L43"/>
    <mergeCell ref="B44:G44"/>
    <mergeCell ref="J44:L44"/>
    <mergeCell ref="B45:G45"/>
    <mergeCell ref="J45:L45"/>
    <mergeCell ref="B40:G40"/>
    <mergeCell ref="J40:L40"/>
    <mergeCell ref="B41:G41"/>
    <mergeCell ref="J41:L41"/>
    <mergeCell ref="B42:G42"/>
    <mergeCell ref="J42:L42"/>
    <mergeCell ref="B37:G37"/>
    <mergeCell ref="J37:L37"/>
    <mergeCell ref="B38:G38"/>
    <mergeCell ref="J38:L38"/>
    <mergeCell ref="B39:G39"/>
    <mergeCell ref="J39:L39"/>
    <mergeCell ref="B34:G34"/>
    <mergeCell ref="J34:L34"/>
    <mergeCell ref="B35:E35"/>
    <mergeCell ref="F35:H35"/>
    <mergeCell ref="J35:L35"/>
    <mergeCell ref="B36:M36"/>
    <mergeCell ref="B31:G31"/>
    <mergeCell ref="J31:L31"/>
    <mergeCell ref="B32:G32"/>
    <mergeCell ref="J32:L32"/>
    <mergeCell ref="B33:G33"/>
    <mergeCell ref="J33:L33"/>
    <mergeCell ref="B28:G28"/>
    <mergeCell ref="J28:L28"/>
    <mergeCell ref="B29:G29"/>
    <mergeCell ref="J29:L29"/>
    <mergeCell ref="B30:G30"/>
    <mergeCell ref="J30:L30"/>
    <mergeCell ref="B25:G25"/>
    <mergeCell ref="J25:L25"/>
    <mergeCell ref="B26:G26"/>
    <mergeCell ref="J26:L26"/>
    <mergeCell ref="B27:G27"/>
    <mergeCell ref="J27:L27"/>
    <mergeCell ref="B22:G22"/>
    <mergeCell ref="J22:L22"/>
    <mergeCell ref="B23:G23"/>
    <mergeCell ref="J23:L23"/>
    <mergeCell ref="B24:G24"/>
    <mergeCell ref="J24:L24"/>
    <mergeCell ref="B19:G19"/>
    <mergeCell ref="J19:L19"/>
    <mergeCell ref="B20:G20"/>
    <mergeCell ref="J20:L20"/>
    <mergeCell ref="B21:G21"/>
    <mergeCell ref="J21:L21"/>
    <mergeCell ref="B16:G16"/>
    <mergeCell ref="J16:L16"/>
    <mergeCell ref="B17:G17"/>
    <mergeCell ref="J17:L17"/>
    <mergeCell ref="B18:G18"/>
    <mergeCell ref="J18:L18"/>
    <mergeCell ref="B13:G13"/>
    <mergeCell ref="J13:L13"/>
    <mergeCell ref="B14:G14"/>
    <mergeCell ref="J14:L14"/>
    <mergeCell ref="B15:G15"/>
    <mergeCell ref="J15:L15"/>
    <mergeCell ref="B10:G10"/>
    <mergeCell ref="J10:L10"/>
    <mergeCell ref="B11:G11"/>
    <mergeCell ref="J11:L11"/>
    <mergeCell ref="B12:G12"/>
    <mergeCell ref="J12:L12"/>
    <mergeCell ref="D7:J7"/>
    <mergeCell ref="L7:M7"/>
    <mergeCell ref="B8:E8"/>
    <mergeCell ref="F8:H8"/>
    <mergeCell ref="J8:L8"/>
    <mergeCell ref="B9:M9"/>
    <mergeCell ref="E2:O2"/>
    <mergeCell ref="E3:O3"/>
    <mergeCell ref="E4:O4"/>
    <mergeCell ref="B5:F5"/>
    <mergeCell ref="G5:O5"/>
    <mergeCell ref="B6:F6"/>
  </mergeCells>
  <pageMargins left="0.78740157499999996" right="0.78740157499999996" top="0.984251969" bottom="0.984251969" header="0.5" footer="0.5"/>
  <pageSetup orientation="portrait" horizontalDpi="300" verticalDpi="300" copies="0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I55"/>
  <sheetViews>
    <sheetView zoomScaleNormal="100" workbookViewId="0">
      <selection activeCell="H25" sqref="H25"/>
    </sheetView>
  </sheetViews>
  <sheetFormatPr defaultColWidth="11.5" defaultRowHeight="12.75"/>
  <cols>
    <col min="1" max="1" width="45.625" style="3" customWidth="1"/>
    <col min="2" max="3" width="12.625" style="3" customWidth="1"/>
    <col min="4" max="4" width="8.625" style="3" customWidth="1"/>
    <col min="5" max="16384" width="11.5" style="3"/>
  </cols>
  <sheetData>
    <row r="1" spans="1:4">
      <c r="A1" s="1" t="s">
        <v>0</v>
      </c>
      <c r="B1" s="2"/>
      <c r="C1" s="2"/>
      <c r="D1" s="2"/>
    </row>
    <row r="2" spans="1:4">
      <c r="A2" s="1" t="s">
        <v>568</v>
      </c>
      <c r="B2" s="2"/>
      <c r="C2" s="2"/>
      <c r="D2" s="2"/>
    </row>
    <row r="3" spans="1:4">
      <c r="A3" s="1" t="s">
        <v>377</v>
      </c>
      <c r="B3" s="2"/>
      <c r="C3" s="2"/>
      <c r="D3" s="2"/>
    </row>
    <row r="4" spans="1:4">
      <c r="A4" s="1" t="s">
        <v>419</v>
      </c>
      <c r="B4" s="2"/>
      <c r="C4" s="2"/>
      <c r="D4" s="2"/>
    </row>
    <row r="5" spans="1:4" ht="13.5" thickBot="1">
      <c r="A5" s="4" t="s">
        <v>4</v>
      </c>
      <c r="B5" s="5">
        <v>2100</v>
      </c>
      <c r="C5" s="6" t="s">
        <v>5</v>
      </c>
    </row>
    <row r="6" spans="1:4">
      <c r="A6" s="7"/>
      <c r="B6" s="8" t="s">
        <v>6</v>
      </c>
      <c r="C6" s="50" t="s">
        <v>69</v>
      </c>
      <c r="D6" s="10" t="s">
        <v>7</v>
      </c>
    </row>
    <row r="7" spans="1:4">
      <c r="A7" s="11" t="s">
        <v>8</v>
      </c>
      <c r="D7" s="12" t="s">
        <v>9</v>
      </c>
    </row>
    <row r="8" spans="1:4" ht="13.5" thickBot="1">
      <c r="A8" s="13"/>
      <c r="B8" s="14" t="s">
        <v>10</v>
      </c>
      <c r="C8" s="14" t="s">
        <v>174</v>
      </c>
      <c r="D8" s="15" t="s">
        <v>13</v>
      </c>
    </row>
    <row r="9" spans="1:4">
      <c r="A9" s="11" t="s">
        <v>14</v>
      </c>
      <c r="B9" s="16"/>
    </row>
    <row r="10" spans="1:4">
      <c r="A10" s="18" t="s">
        <v>15</v>
      </c>
      <c r="B10" s="16">
        <v>0</v>
      </c>
      <c r="C10" s="16">
        <v>0</v>
      </c>
      <c r="D10" s="51">
        <v>0</v>
      </c>
    </row>
    <row r="11" spans="1:4">
      <c r="A11" s="18" t="s">
        <v>16</v>
      </c>
      <c r="B11" s="3">
        <v>0</v>
      </c>
      <c r="C11" s="3">
        <v>0</v>
      </c>
      <c r="D11" s="51">
        <v>0</v>
      </c>
    </row>
    <row r="12" spans="1:4">
      <c r="A12" s="18" t="s">
        <v>17</v>
      </c>
      <c r="B12" s="16">
        <v>250</v>
      </c>
      <c r="C12" s="16">
        <v>7.1400000000000006</v>
      </c>
      <c r="D12" s="51">
        <v>0.19581999439306796</v>
      </c>
    </row>
    <row r="13" spans="1:4">
      <c r="A13" s="18" t="s">
        <v>18</v>
      </c>
      <c r="B13" s="16">
        <v>0</v>
      </c>
      <c r="C13" s="16">
        <v>0</v>
      </c>
      <c r="D13" s="51">
        <v>0</v>
      </c>
    </row>
    <row r="14" spans="1:4">
      <c r="A14" s="18" t="s">
        <v>19</v>
      </c>
      <c r="B14" s="16">
        <v>0</v>
      </c>
      <c r="C14" s="16">
        <v>0</v>
      </c>
      <c r="D14" s="51">
        <v>0</v>
      </c>
    </row>
    <row r="15" spans="1:4">
      <c r="A15" s="6" t="s">
        <v>20</v>
      </c>
      <c r="B15" s="16">
        <v>813.2</v>
      </c>
      <c r="C15" s="16">
        <v>23.24</v>
      </c>
      <c r="D15" s="51">
        <v>0.63696327776177153</v>
      </c>
    </row>
    <row r="16" spans="1:4">
      <c r="A16" s="6" t="s">
        <v>70</v>
      </c>
      <c r="B16" s="16">
        <v>76.319999999999993</v>
      </c>
      <c r="C16" s="16">
        <v>2.2000000000000002</v>
      </c>
      <c r="D16" s="51">
        <v>5.9779927888315786E-2</v>
      </c>
    </row>
    <row r="17" spans="1:4">
      <c r="A17" s="6" t="s">
        <v>22</v>
      </c>
      <c r="B17" s="16">
        <v>15</v>
      </c>
      <c r="C17" s="16">
        <v>0.43</v>
      </c>
      <c r="D17" s="51">
        <v>1.1749199663584078E-2</v>
      </c>
    </row>
    <row r="18" spans="1:4">
      <c r="A18" s="6" t="s">
        <v>23</v>
      </c>
      <c r="B18" s="16">
        <v>0</v>
      </c>
      <c r="C18" s="16">
        <v>0</v>
      </c>
      <c r="D18" s="51">
        <v>0</v>
      </c>
    </row>
    <row r="19" spans="1:4">
      <c r="A19" s="6" t="s">
        <v>24</v>
      </c>
      <c r="B19" s="16">
        <v>0</v>
      </c>
      <c r="C19" s="16">
        <v>0</v>
      </c>
      <c r="D19" s="51">
        <v>0</v>
      </c>
    </row>
    <row r="20" spans="1:4">
      <c r="A20" s="6" t="s">
        <v>71</v>
      </c>
      <c r="B20" s="16">
        <v>35</v>
      </c>
      <c r="C20" s="16">
        <v>1</v>
      </c>
      <c r="D20" s="51">
        <v>2.7414799215029515E-2</v>
      </c>
    </row>
    <row r="21" spans="1:4">
      <c r="A21" s="22" t="s">
        <v>27</v>
      </c>
      <c r="B21" s="155">
        <v>1189.52</v>
      </c>
      <c r="C21" s="155">
        <v>34.01</v>
      </c>
      <c r="D21" s="52">
        <v>0.93172719892176892</v>
      </c>
    </row>
    <row r="22" spans="1:4">
      <c r="A22" s="25" t="s">
        <v>28</v>
      </c>
    </row>
    <row r="23" spans="1:4">
      <c r="A23" s="18" t="s">
        <v>29</v>
      </c>
      <c r="B23" s="16">
        <v>0</v>
      </c>
      <c r="C23" s="16">
        <v>0</v>
      </c>
      <c r="D23" s="51">
        <v>0</v>
      </c>
    </row>
    <row r="24" spans="1:4">
      <c r="A24" s="18" t="s">
        <v>30</v>
      </c>
      <c r="B24" s="16">
        <v>0</v>
      </c>
      <c r="C24" s="16">
        <v>0</v>
      </c>
      <c r="D24" s="51">
        <v>0</v>
      </c>
    </row>
    <row r="25" spans="1:4">
      <c r="A25" s="6" t="s">
        <v>72</v>
      </c>
      <c r="B25" s="16">
        <v>35.69</v>
      </c>
      <c r="C25" s="16">
        <v>1.02</v>
      </c>
      <c r="D25" s="51">
        <v>2.7955262399554381E-2</v>
      </c>
    </row>
    <row r="26" spans="1:4">
      <c r="A26" s="18" t="s">
        <v>73</v>
      </c>
      <c r="B26" s="16">
        <v>0</v>
      </c>
      <c r="C26" s="16">
        <v>0</v>
      </c>
      <c r="D26" s="51">
        <v>0</v>
      </c>
    </row>
    <row r="27" spans="1:4">
      <c r="A27" s="18" t="s">
        <v>74</v>
      </c>
      <c r="B27" s="16">
        <v>0</v>
      </c>
      <c r="C27" s="16">
        <v>0</v>
      </c>
      <c r="D27" s="51">
        <v>0</v>
      </c>
    </row>
    <row r="28" spans="1:4">
      <c r="A28" s="18" t="s">
        <v>75</v>
      </c>
      <c r="B28" s="16">
        <v>15.75</v>
      </c>
      <c r="C28" s="16">
        <v>0.45</v>
      </c>
      <c r="D28" s="51">
        <v>1.2336659646763282E-2</v>
      </c>
    </row>
    <row r="29" spans="1:4">
      <c r="A29" s="18" t="s">
        <v>76</v>
      </c>
      <c r="B29" s="16">
        <v>0</v>
      </c>
      <c r="C29" s="16">
        <v>0</v>
      </c>
      <c r="D29" s="51">
        <v>0</v>
      </c>
    </row>
    <row r="30" spans="1:4">
      <c r="A30" s="18" t="s">
        <v>77</v>
      </c>
      <c r="B30" s="16">
        <v>0</v>
      </c>
      <c r="C30" s="16">
        <v>0</v>
      </c>
      <c r="D30" s="51">
        <v>0</v>
      </c>
    </row>
    <row r="31" spans="1:4">
      <c r="A31" s="18" t="s">
        <v>78</v>
      </c>
      <c r="B31" s="16">
        <v>0</v>
      </c>
      <c r="C31" s="16">
        <v>0</v>
      </c>
      <c r="D31" s="51">
        <v>0</v>
      </c>
    </row>
    <row r="32" spans="1:4">
      <c r="A32" s="27" t="s">
        <v>37</v>
      </c>
      <c r="B32" s="156">
        <v>51.44</v>
      </c>
      <c r="C32" s="156">
        <v>1.47</v>
      </c>
      <c r="D32" s="53">
        <v>4.0291922046317666E-2</v>
      </c>
    </row>
    <row r="33" spans="1:243" s="30" customFormat="1">
      <c r="A33" s="11" t="s">
        <v>38</v>
      </c>
      <c r="B33" s="3"/>
      <c r="C33" s="3"/>
      <c r="D33" s="3"/>
    </row>
    <row r="34" spans="1:243" s="30" customFormat="1">
      <c r="A34" s="18" t="s">
        <v>39</v>
      </c>
      <c r="B34" s="16">
        <v>28.972704311475521</v>
      </c>
      <c r="C34" s="16">
        <v>0.83</v>
      </c>
      <c r="D34" s="51">
        <v>2.2693739183300612E-2</v>
      </c>
    </row>
    <row r="35" spans="1:243" s="30" customFormat="1">
      <c r="A35" s="6" t="s">
        <v>40</v>
      </c>
      <c r="B35" s="16">
        <v>28.972704311475521</v>
      </c>
      <c r="C35" s="16">
        <v>0.83</v>
      </c>
      <c r="D35" s="51">
        <v>2.2693739183300612E-2</v>
      </c>
    </row>
    <row r="36" spans="1:243" s="31" customFormat="1">
      <c r="A36" s="22" t="s">
        <v>41</v>
      </c>
      <c r="B36" s="155">
        <v>1269.9327043114756</v>
      </c>
      <c r="C36" s="155">
        <v>36.309999999999995</v>
      </c>
      <c r="D36" s="52">
        <v>0.99471286015138727</v>
      </c>
    </row>
    <row r="37" spans="1:243" s="30" customFormat="1">
      <c r="A37" s="11" t="s">
        <v>42</v>
      </c>
      <c r="B37" s="3"/>
      <c r="C37" s="3"/>
      <c r="D37" s="3"/>
    </row>
    <row r="38" spans="1:243" s="30" customFormat="1">
      <c r="A38" s="6" t="s">
        <v>43</v>
      </c>
      <c r="B38" s="16">
        <v>0</v>
      </c>
      <c r="C38" s="16">
        <v>0</v>
      </c>
      <c r="D38" s="51">
        <v>0</v>
      </c>
    </row>
    <row r="39" spans="1:243" s="30" customFormat="1">
      <c r="A39" s="6" t="s">
        <v>44</v>
      </c>
      <c r="B39" s="16">
        <v>0</v>
      </c>
      <c r="C39" s="16">
        <v>0</v>
      </c>
      <c r="D39" s="51">
        <v>0</v>
      </c>
    </row>
    <row r="40" spans="1:243" s="30" customFormat="1">
      <c r="A40" s="18" t="s">
        <v>45</v>
      </c>
      <c r="B40" s="16">
        <v>0</v>
      </c>
      <c r="C40" s="16">
        <v>0</v>
      </c>
      <c r="D40" s="51">
        <v>0</v>
      </c>
    </row>
    <row r="41" spans="1:243" s="30" customFormat="1">
      <c r="A41" s="18" t="s">
        <v>79</v>
      </c>
      <c r="B41" s="16">
        <v>0</v>
      </c>
      <c r="C41" s="16">
        <v>0</v>
      </c>
      <c r="D41" s="51">
        <v>0</v>
      </c>
    </row>
    <row r="42" spans="1:243" s="30" customFormat="1">
      <c r="A42" s="27" t="s">
        <v>46</v>
      </c>
      <c r="B42" s="156">
        <v>0</v>
      </c>
      <c r="C42" s="156">
        <v>0</v>
      </c>
      <c r="D42" s="53">
        <v>0</v>
      </c>
      <c r="E42" s="33"/>
      <c r="F42" s="33"/>
      <c r="G42" s="34"/>
      <c r="H42" s="32"/>
      <c r="I42" s="33"/>
      <c r="J42" s="33"/>
      <c r="K42" s="34"/>
      <c r="L42" s="32"/>
      <c r="M42" s="33"/>
      <c r="N42" s="33"/>
      <c r="O42" s="34"/>
      <c r="P42" s="32"/>
      <c r="Q42" s="33"/>
      <c r="R42" s="33"/>
      <c r="S42" s="34"/>
      <c r="T42" s="32"/>
      <c r="U42" s="33"/>
      <c r="V42" s="33"/>
      <c r="W42" s="34"/>
      <c r="X42" s="32"/>
      <c r="Y42" s="33"/>
      <c r="Z42" s="33"/>
      <c r="AA42" s="34"/>
      <c r="AB42" s="32"/>
      <c r="AC42" s="33"/>
      <c r="AD42" s="33"/>
      <c r="AE42" s="34"/>
      <c r="AF42" s="32"/>
      <c r="AG42" s="33"/>
      <c r="AH42" s="33"/>
      <c r="AI42" s="34"/>
      <c r="AJ42" s="32"/>
      <c r="AK42" s="33"/>
      <c r="AL42" s="33"/>
      <c r="AM42" s="34"/>
      <c r="AN42" s="32"/>
      <c r="AO42" s="33"/>
      <c r="AP42" s="33"/>
      <c r="AQ42" s="34"/>
      <c r="AR42" s="32"/>
      <c r="AS42" s="33"/>
      <c r="AT42" s="33"/>
      <c r="AU42" s="34"/>
      <c r="AV42" s="32"/>
      <c r="AW42" s="33"/>
      <c r="AX42" s="33"/>
      <c r="AY42" s="34"/>
      <c r="AZ42" s="32"/>
      <c r="BA42" s="33"/>
      <c r="BB42" s="33"/>
      <c r="BC42" s="34"/>
      <c r="BD42" s="32"/>
      <c r="BE42" s="33"/>
      <c r="BF42" s="33"/>
      <c r="BG42" s="34"/>
      <c r="BH42" s="32"/>
      <c r="BI42" s="33"/>
      <c r="BJ42" s="33"/>
      <c r="BK42" s="34"/>
      <c r="BL42" s="32"/>
      <c r="BM42" s="33"/>
      <c r="BN42" s="33"/>
      <c r="BO42" s="34"/>
      <c r="BP42" s="32"/>
      <c r="BQ42" s="33"/>
      <c r="BR42" s="33"/>
      <c r="BS42" s="34"/>
      <c r="BT42" s="32"/>
      <c r="BU42" s="33"/>
      <c r="BV42" s="33"/>
      <c r="BW42" s="34"/>
      <c r="BX42" s="32"/>
      <c r="BY42" s="33"/>
      <c r="BZ42" s="33"/>
      <c r="CA42" s="34"/>
      <c r="CB42" s="32"/>
      <c r="CC42" s="33"/>
      <c r="CD42" s="33"/>
      <c r="CE42" s="34"/>
      <c r="CF42" s="32"/>
      <c r="CG42" s="33"/>
      <c r="CH42" s="33"/>
      <c r="CI42" s="34"/>
      <c r="CJ42" s="32"/>
      <c r="CK42" s="33"/>
      <c r="CL42" s="33"/>
      <c r="CM42" s="34"/>
      <c r="CN42" s="32"/>
      <c r="CO42" s="33"/>
      <c r="CP42" s="33"/>
      <c r="CQ42" s="34"/>
      <c r="CR42" s="32"/>
      <c r="CS42" s="33"/>
      <c r="CT42" s="33"/>
      <c r="CU42" s="34"/>
      <c r="CV42" s="32"/>
      <c r="CW42" s="33"/>
      <c r="CX42" s="33"/>
      <c r="CY42" s="34"/>
      <c r="CZ42" s="32"/>
      <c r="DA42" s="33"/>
      <c r="DB42" s="33"/>
      <c r="DC42" s="34"/>
      <c r="DD42" s="32"/>
      <c r="DE42" s="33"/>
      <c r="DF42" s="33"/>
      <c r="DG42" s="34"/>
      <c r="DH42" s="32"/>
      <c r="DI42" s="33"/>
      <c r="DJ42" s="33"/>
      <c r="DK42" s="34"/>
      <c r="DL42" s="32"/>
      <c r="DM42" s="33"/>
      <c r="DN42" s="33"/>
      <c r="DO42" s="34"/>
      <c r="DP42" s="32"/>
      <c r="DQ42" s="33"/>
      <c r="DR42" s="33"/>
      <c r="DS42" s="34"/>
      <c r="DT42" s="32"/>
      <c r="DU42" s="33"/>
      <c r="DV42" s="33"/>
      <c r="DW42" s="34"/>
      <c r="DX42" s="32"/>
      <c r="DY42" s="33"/>
      <c r="DZ42" s="33"/>
      <c r="EA42" s="34"/>
      <c r="EB42" s="32"/>
      <c r="EC42" s="33"/>
      <c r="ED42" s="33"/>
      <c r="EE42" s="34"/>
      <c r="EF42" s="32"/>
      <c r="EG42" s="33"/>
      <c r="EH42" s="33"/>
      <c r="EI42" s="34"/>
      <c r="EJ42" s="32"/>
      <c r="EK42" s="33"/>
      <c r="EL42" s="33"/>
      <c r="EM42" s="34"/>
      <c r="EN42" s="32"/>
      <c r="EO42" s="33"/>
      <c r="EP42" s="33"/>
      <c r="EQ42" s="34"/>
      <c r="ER42" s="32"/>
      <c r="ES42" s="33"/>
      <c r="ET42" s="33"/>
      <c r="EU42" s="34"/>
      <c r="EV42" s="32"/>
      <c r="EW42" s="33"/>
      <c r="EX42" s="33"/>
      <c r="EY42" s="34"/>
      <c r="EZ42" s="32"/>
      <c r="FA42" s="33"/>
      <c r="FB42" s="33"/>
      <c r="FC42" s="34"/>
      <c r="FD42" s="32"/>
      <c r="FE42" s="33"/>
      <c r="FF42" s="33"/>
      <c r="FG42" s="34"/>
      <c r="FH42" s="32"/>
      <c r="FI42" s="33"/>
      <c r="FJ42" s="33"/>
      <c r="FK42" s="34"/>
      <c r="FL42" s="32"/>
      <c r="FM42" s="33"/>
      <c r="FN42" s="33"/>
      <c r="FO42" s="34"/>
      <c r="FP42" s="32"/>
      <c r="FQ42" s="33"/>
      <c r="FR42" s="33"/>
      <c r="FS42" s="34"/>
      <c r="FT42" s="32"/>
      <c r="FU42" s="33"/>
      <c r="FV42" s="33"/>
      <c r="FW42" s="34"/>
      <c r="FX42" s="32"/>
      <c r="FY42" s="33"/>
      <c r="FZ42" s="33"/>
      <c r="GA42" s="34"/>
      <c r="GB42" s="32"/>
      <c r="GC42" s="33"/>
      <c r="GD42" s="33"/>
      <c r="GE42" s="34"/>
      <c r="GF42" s="32"/>
      <c r="GG42" s="33"/>
      <c r="GH42" s="33"/>
      <c r="GI42" s="34"/>
      <c r="GJ42" s="32"/>
      <c r="GK42" s="33"/>
      <c r="GL42" s="33"/>
      <c r="GM42" s="34"/>
      <c r="GN42" s="32"/>
      <c r="GO42" s="33"/>
      <c r="GP42" s="33"/>
      <c r="GQ42" s="34"/>
      <c r="GR42" s="32"/>
      <c r="GS42" s="33"/>
      <c r="GT42" s="33"/>
      <c r="GU42" s="34"/>
      <c r="GV42" s="32"/>
      <c r="GW42" s="33"/>
      <c r="GX42" s="33"/>
      <c r="GY42" s="34"/>
      <c r="GZ42" s="32"/>
      <c r="HA42" s="33"/>
      <c r="HB42" s="33"/>
      <c r="HC42" s="34"/>
      <c r="HD42" s="32"/>
      <c r="HE42" s="33"/>
      <c r="HF42" s="33"/>
      <c r="HG42" s="34"/>
      <c r="HH42" s="32"/>
      <c r="HI42" s="33"/>
      <c r="HJ42" s="33"/>
      <c r="HK42" s="34"/>
      <c r="HL42" s="32"/>
      <c r="HM42" s="33"/>
      <c r="HN42" s="33"/>
      <c r="HO42" s="34"/>
      <c r="HP42" s="32"/>
      <c r="HQ42" s="33"/>
      <c r="HR42" s="33"/>
      <c r="HS42" s="34"/>
      <c r="HT42" s="32"/>
      <c r="HU42" s="33"/>
      <c r="HV42" s="33"/>
      <c r="HW42" s="34"/>
      <c r="HX42" s="32"/>
      <c r="HY42" s="33"/>
      <c r="HZ42" s="33"/>
      <c r="IA42" s="34"/>
      <c r="IB42" s="32"/>
      <c r="IC42" s="33"/>
      <c r="ID42" s="33"/>
      <c r="IE42" s="34"/>
      <c r="IF42" s="32"/>
      <c r="IG42" s="33"/>
      <c r="IH42" s="33"/>
      <c r="II42" s="34"/>
    </row>
    <row r="43" spans="1:243" s="30" customFormat="1">
      <c r="A43" s="11" t="s">
        <v>47</v>
      </c>
      <c r="B43" s="3"/>
      <c r="C43" s="3"/>
      <c r="D43" s="3"/>
    </row>
    <row r="44" spans="1:243" s="30" customFormat="1">
      <c r="A44" s="18" t="s">
        <v>80</v>
      </c>
      <c r="B44" s="16">
        <v>0</v>
      </c>
      <c r="C44" s="16">
        <v>0</v>
      </c>
      <c r="D44" s="51">
        <v>0</v>
      </c>
    </row>
    <row r="45" spans="1:243" s="30" customFormat="1">
      <c r="A45" s="18" t="s">
        <v>49</v>
      </c>
      <c r="B45" s="16">
        <v>0</v>
      </c>
      <c r="C45" s="16">
        <v>0</v>
      </c>
      <c r="D45" s="51">
        <v>0</v>
      </c>
    </row>
    <row r="46" spans="1:243" s="30" customFormat="1">
      <c r="A46" s="18" t="s">
        <v>50</v>
      </c>
      <c r="B46" s="16">
        <v>0</v>
      </c>
      <c r="C46" s="16">
        <v>0</v>
      </c>
      <c r="D46" s="51">
        <v>0</v>
      </c>
    </row>
    <row r="47" spans="1:243" s="30" customFormat="1">
      <c r="A47" s="27" t="s">
        <v>51</v>
      </c>
      <c r="B47" s="156">
        <v>0</v>
      </c>
      <c r="C47" s="156">
        <v>0</v>
      </c>
      <c r="D47" s="53">
        <v>0</v>
      </c>
      <c r="E47" s="33"/>
      <c r="F47" s="33"/>
      <c r="G47" s="34"/>
      <c r="H47" s="32"/>
      <c r="I47" s="33"/>
      <c r="J47" s="33"/>
      <c r="K47" s="34"/>
      <c r="L47" s="32"/>
      <c r="M47" s="33"/>
      <c r="N47" s="33"/>
      <c r="O47" s="34"/>
      <c r="P47" s="32"/>
      <c r="Q47" s="33"/>
      <c r="R47" s="33"/>
      <c r="S47" s="34"/>
      <c r="T47" s="32"/>
      <c r="U47" s="33"/>
      <c r="V47" s="33"/>
      <c r="W47" s="34"/>
      <c r="X47" s="32"/>
      <c r="Y47" s="33"/>
      <c r="Z47" s="33"/>
      <c r="AA47" s="34"/>
      <c r="AB47" s="32"/>
      <c r="AC47" s="33"/>
      <c r="AD47" s="33"/>
      <c r="AE47" s="34"/>
      <c r="AF47" s="32"/>
      <c r="AG47" s="33"/>
      <c r="AH47" s="33"/>
      <c r="AI47" s="34"/>
      <c r="AJ47" s="32"/>
      <c r="AK47" s="33"/>
      <c r="AL47" s="33"/>
      <c r="AM47" s="34"/>
      <c r="AN47" s="32"/>
      <c r="AO47" s="33"/>
      <c r="AP47" s="33"/>
      <c r="AQ47" s="34"/>
      <c r="AR47" s="32"/>
      <c r="AS47" s="33"/>
      <c r="AT47" s="33"/>
      <c r="AU47" s="34"/>
      <c r="AV47" s="32"/>
      <c r="AW47" s="33"/>
      <c r="AX47" s="33"/>
      <c r="AY47" s="34"/>
      <c r="AZ47" s="32"/>
      <c r="BA47" s="33"/>
      <c r="BB47" s="33"/>
      <c r="BC47" s="34"/>
      <c r="BD47" s="32"/>
      <c r="BE47" s="33"/>
      <c r="BF47" s="33"/>
      <c r="BG47" s="34"/>
      <c r="BH47" s="32"/>
      <c r="BI47" s="33"/>
      <c r="BJ47" s="33"/>
      <c r="BK47" s="34"/>
      <c r="BL47" s="32"/>
      <c r="BM47" s="33"/>
      <c r="BN47" s="33"/>
      <c r="BO47" s="34"/>
      <c r="BP47" s="32"/>
      <c r="BQ47" s="33"/>
      <c r="BR47" s="33"/>
      <c r="BS47" s="34"/>
      <c r="BT47" s="32"/>
      <c r="BU47" s="33"/>
      <c r="BV47" s="33"/>
      <c r="BW47" s="34"/>
      <c r="BX47" s="32"/>
      <c r="BY47" s="33"/>
      <c r="BZ47" s="33"/>
      <c r="CA47" s="34"/>
      <c r="CB47" s="32"/>
      <c r="CC47" s="33"/>
      <c r="CD47" s="33"/>
      <c r="CE47" s="34"/>
      <c r="CF47" s="32"/>
      <c r="CG47" s="33"/>
      <c r="CH47" s="33"/>
      <c r="CI47" s="34"/>
      <c r="CJ47" s="32"/>
      <c r="CK47" s="33"/>
      <c r="CL47" s="33"/>
      <c r="CM47" s="34"/>
      <c r="CN47" s="32"/>
      <c r="CO47" s="33"/>
      <c r="CP47" s="33"/>
      <c r="CQ47" s="34"/>
      <c r="CR47" s="32"/>
      <c r="CS47" s="33"/>
      <c r="CT47" s="33"/>
      <c r="CU47" s="34"/>
      <c r="CV47" s="32"/>
      <c r="CW47" s="33"/>
      <c r="CX47" s="33"/>
      <c r="CY47" s="34"/>
      <c r="CZ47" s="32"/>
      <c r="DA47" s="33"/>
      <c r="DB47" s="33"/>
      <c r="DC47" s="34"/>
      <c r="DD47" s="32"/>
      <c r="DE47" s="33"/>
      <c r="DF47" s="33"/>
      <c r="DG47" s="34"/>
      <c r="DH47" s="32"/>
      <c r="DI47" s="33"/>
      <c r="DJ47" s="33"/>
      <c r="DK47" s="34"/>
      <c r="DL47" s="32"/>
      <c r="DM47" s="33"/>
      <c r="DN47" s="33"/>
      <c r="DO47" s="34"/>
      <c r="DP47" s="32"/>
      <c r="DQ47" s="33"/>
      <c r="DR47" s="33"/>
      <c r="DS47" s="34"/>
      <c r="DT47" s="32"/>
      <c r="DU47" s="33"/>
      <c r="DV47" s="33"/>
      <c r="DW47" s="34"/>
      <c r="DX47" s="32"/>
      <c r="DY47" s="33"/>
      <c r="DZ47" s="33"/>
      <c r="EA47" s="34"/>
      <c r="EB47" s="32"/>
      <c r="EC47" s="33"/>
      <c r="ED47" s="33"/>
      <c r="EE47" s="34"/>
      <c r="EF47" s="32"/>
      <c r="EG47" s="33"/>
      <c r="EH47" s="33"/>
      <c r="EI47" s="34"/>
      <c r="EJ47" s="32"/>
      <c r="EK47" s="33"/>
      <c r="EL47" s="33"/>
      <c r="EM47" s="34"/>
      <c r="EN47" s="32"/>
      <c r="EO47" s="33"/>
      <c r="EP47" s="33"/>
      <c r="EQ47" s="34"/>
      <c r="ER47" s="32"/>
      <c r="ES47" s="33"/>
      <c r="ET47" s="33"/>
      <c r="EU47" s="34"/>
      <c r="EV47" s="32"/>
      <c r="EW47" s="33"/>
      <c r="EX47" s="33"/>
      <c r="EY47" s="34"/>
      <c r="EZ47" s="32"/>
      <c r="FA47" s="33"/>
      <c r="FB47" s="33"/>
      <c r="FC47" s="34"/>
      <c r="FD47" s="32"/>
      <c r="FE47" s="33"/>
      <c r="FF47" s="33"/>
      <c r="FG47" s="34"/>
      <c r="FH47" s="32"/>
      <c r="FI47" s="33"/>
      <c r="FJ47" s="33"/>
      <c r="FK47" s="34"/>
      <c r="FL47" s="32"/>
      <c r="FM47" s="33"/>
      <c r="FN47" s="33"/>
      <c r="FO47" s="34"/>
      <c r="FP47" s="32"/>
      <c r="FQ47" s="33"/>
      <c r="FR47" s="33"/>
      <c r="FS47" s="34"/>
      <c r="FT47" s="32"/>
      <c r="FU47" s="33"/>
      <c r="FV47" s="33"/>
      <c r="FW47" s="34"/>
      <c r="FX47" s="32"/>
      <c r="FY47" s="33"/>
      <c r="FZ47" s="33"/>
      <c r="GA47" s="34"/>
      <c r="GB47" s="32"/>
      <c r="GC47" s="33"/>
      <c r="GD47" s="33"/>
      <c r="GE47" s="34"/>
      <c r="GF47" s="32"/>
      <c r="GG47" s="33"/>
      <c r="GH47" s="33"/>
      <c r="GI47" s="34"/>
      <c r="GJ47" s="32"/>
      <c r="GK47" s="33"/>
      <c r="GL47" s="33"/>
      <c r="GM47" s="34"/>
      <c r="GN47" s="32"/>
      <c r="GO47" s="33"/>
      <c r="GP47" s="33"/>
      <c r="GQ47" s="34"/>
      <c r="GR47" s="32"/>
      <c r="GS47" s="33"/>
      <c r="GT47" s="33"/>
      <c r="GU47" s="34"/>
      <c r="GV47" s="32"/>
      <c r="GW47" s="33"/>
      <c r="GX47" s="33"/>
      <c r="GY47" s="34"/>
      <c r="GZ47" s="32"/>
      <c r="HA47" s="33"/>
      <c r="HB47" s="33"/>
      <c r="HC47" s="34"/>
      <c r="HD47" s="32"/>
      <c r="HE47" s="33"/>
      <c r="HF47" s="33"/>
      <c r="HG47" s="34"/>
      <c r="HH47" s="32"/>
      <c r="HI47" s="33"/>
      <c r="HJ47" s="33"/>
      <c r="HK47" s="34"/>
      <c r="HL47" s="32"/>
      <c r="HM47" s="33"/>
      <c r="HN47" s="33"/>
      <c r="HO47" s="34"/>
      <c r="HP47" s="32"/>
      <c r="HQ47" s="33"/>
      <c r="HR47" s="33"/>
      <c r="HS47" s="34"/>
      <c r="HT47" s="32"/>
      <c r="HU47" s="33"/>
      <c r="HV47" s="33"/>
      <c r="HW47" s="34"/>
      <c r="HX47" s="32"/>
      <c r="HY47" s="33"/>
      <c r="HZ47" s="33"/>
      <c r="IA47" s="34"/>
      <c r="IB47" s="32"/>
      <c r="IC47" s="33"/>
      <c r="ID47" s="33"/>
      <c r="IE47" s="34"/>
      <c r="IF47" s="32"/>
      <c r="IG47" s="33"/>
      <c r="IH47" s="33"/>
      <c r="II47" s="34"/>
    </row>
    <row r="48" spans="1:243" s="30" customFormat="1">
      <c r="A48" s="35" t="s">
        <v>52</v>
      </c>
      <c r="B48" s="157">
        <v>0</v>
      </c>
      <c r="C48" s="157">
        <v>0</v>
      </c>
      <c r="D48" s="54">
        <v>0</v>
      </c>
      <c r="E48" s="33"/>
      <c r="F48" s="32"/>
      <c r="G48" s="33"/>
      <c r="H48" s="33"/>
      <c r="I48" s="33"/>
      <c r="J48" s="32"/>
      <c r="K48" s="33"/>
      <c r="L48" s="33"/>
      <c r="M48" s="33"/>
      <c r="N48" s="32"/>
      <c r="O48" s="33"/>
      <c r="P48" s="33"/>
      <c r="Q48" s="33"/>
      <c r="R48" s="32"/>
      <c r="S48" s="33"/>
      <c r="T48" s="33"/>
      <c r="U48" s="33"/>
      <c r="V48" s="32"/>
      <c r="W48" s="33"/>
      <c r="X48" s="33"/>
      <c r="Y48" s="33"/>
      <c r="Z48" s="32"/>
      <c r="AA48" s="33"/>
      <c r="AB48" s="33"/>
      <c r="AC48" s="33"/>
      <c r="AD48" s="32"/>
      <c r="AE48" s="33"/>
      <c r="AF48" s="33"/>
      <c r="AG48" s="33"/>
      <c r="AH48" s="32"/>
      <c r="AI48" s="33"/>
      <c r="AJ48" s="33"/>
      <c r="AK48" s="33"/>
      <c r="AL48" s="32"/>
      <c r="AM48" s="33"/>
      <c r="AN48" s="33"/>
      <c r="AO48" s="33"/>
      <c r="AP48" s="32"/>
      <c r="AQ48" s="33"/>
      <c r="AR48" s="33"/>
      <c r="AS48" s="33"/>
      <c r="AT48" s="32"/>
      <c r="AU48" s="33"/>
      <c r="AV48" s="33"/>
      <c r="AW48" s="33"/>
      <c r="AX48" s="32"/>
      <c r="AY48" s="33"/>
      <c r="AZ48" s="33"/>
      <c r="BA48" s="33"/>
      <c r="BB48" s="32"/>
      <c r="BC48" s="33"/>
      <c r="BD48" s="33"/>
      <c r="BE48" s="33"/>
      <c r="BF48" s="32"/>
      <c r="BG48" s="33"/>
      <c r="BH48" s="33"/>
      <c r="BI48" s="33"/>
      <c r="BJ48" s="32"/>
      <c r="BK48" s="33"/>
      <c r="BL48" s="33"/>
      <c r="BM48" s="33"/>
      <c r="BN48" s="32"/>
      <c r="BO48" s="33"/>
      <c r="BP48" s="33"/>
      <c r="BQ48" s="33"/>
      <c r="BR48" s="32"/>
      <c r="BS48" s="33"/>
      <c r="BT48" s="33"/>
      <c r="BU48" s="33"/>
      <c r="BV48" s="32"/>
      <c r="BW48" s="33"/>
      <c r="BX48" s="33"/>
      <c r="BY48" s="33"/>
      <c r="BZ48" s="32"/>
      <c r="CA48" s="33"/>
      <c r="CB48" s="33"/>
      <c r="CC48" s="33"/>
      <c r="CD48" s="32"/>
      <c r="CE48" s="33"/>
      <c r="CF48" s="33"/>
      <c r="CG48" s="33"/>
      <c r="CH48" s="32"/>
      <c r="CI48" s="33"/>
      <c r="CJ48" s="33"/>
      <c r="CK48" s="33"/>
      <c r="CL48" s="32"/>
      <c r="CM48" s="33"/>
      <c r="CN48" s="33"/>
      <c r="CO48" s="33"/>
      <c r="CP48" s="32"/>
      <c r="CQ48" s="33"/>
      <c r="CR48" s="33"/>
      <c r="CS48" s="33"/>
      <c r="CT48" s="32"/>
      <c r="CU48" s="33"/>
      <c r="CV48" s="33"/>
      <c r="CW48" s="33"/>
      <c r="CX48" s="32"/>
      <c r="CY48" s="33"/>
      <c r="CZ48" s="33"/>
      <c r="DA48" s="33"/>
      <c r="DB48" s="32"/>
      <c r="DC48" s="33"/>
      <c r="DD48" s="33"/>
      <c r="DE48" s="33"/>
      <c r="DF48" s="32"/>
      <c r="DG48" s="33"/>
      <c r="DH48" s="33"/>
      <c r="DI48" s="33"/>
      <c r="DJ48" s="32"/>
      <c r="DK48" s="33"/>
      <c r="DL48" s="33"/>
      <c r="DM48" s="33"/>
      <c r="DN48" s="32"/>
      <c r="DO48" s="33"/>
      <c r="DP48" s="33"/>
      <c r="DQ48" s="33"/>
      <c r="DR48" s="32"/>
      <c r="DS48" s="33"/>
      <c r="DT48" s="33"/>
      <c r="DU48" s="33"/>
      <c r="DV48" s="32"/>
      <c r="DW48" s="33"/>
      <c r="DX48" s="33"/>
      <c r="DY48" s="33"/>
      <c r="DZ48" s="32"/>
      <c r="EA48" s="33"/>
      <c r="EB48" s="33"/>
      <c r="EC48" s="33"/>
      <c r="ED48" s="32"/>
      <c r="EE48" s="33"/>
      <c r="EF48" s="33"/>
      <c r="EG48" s="33"/>
      <c r="EH48" s="32"/>
      <c r="EI48" s="33"/>
      <c r="EJ48" s="33"/>
      <c r="EK48" s="33"/>
      <c r="EL48" s="32"/>
      <c r="EM48" s="33"/>
      <c r="EN48" s="33"/>
      <c r="EO48" s="33"/>
      <c r="EP48" s="32"/>
      <c r="EQ48" s="33"/>
      <c r="ER48" s="33"/>
      <c r="ES48" s="33"/>
      <c r="ET48" s="32"/>
      <c r="EU48" s="33"/>
      <c r="EV48" s="33"/>
      <c r="EW48" s="33"/>
      <c r="EX48" s="32"/>
      <c r="EY48" s="33"/>
      <c r="EZ48" s="33"/>
      <c r="FA48" s="33"/>
      <c r="FB48" s="32"/>
      <c r="FC48" s="33"/>
      <c r="FD48" s="33"/>
      <c r="FE48" s="33"/>
      <c r="FF48" s="32"/>
      <c r="FG48" s="33"/>
      <c r="FH48" s="33"/>
      <c r="FI48" s="33"/>
      <c r="FJ48" s="32"/>
      <c r="FK48" s="33"/>
      <c r="FL48" s="33"/>
      <c r="FM48" s="33"/>
      <c r="FN48" s="32"/>
      <c r="FO48" s="33"/>
      <c r="FP48" s="33"/>
      <c r="FQ48" s="33"/>
      <c r="FR48" s="32"/>
      <c r="FS48" s="33"/>
      <c r="FT48" s="33"/>
      <c r="FU48" s="33"/>
      <c r="FV48" s="32"/>
      <c r="FW48" s="33"/>
      <c r="FX48" s="33"/>
      <c r="FY48" s="33"/>
      <c r="FZ48" s="32"/>
      <c r="GA48" s="33"/>
      <c r="GB48" s="33"/>
      <c r="GC48" s="33"/>
      <c r="GD48" s="32"/>
      <c r="GE48" s="33"/>
      <c r="GF48" s="33"/>
      <c r="GG48" s="33"/>
      <c r="GH48" s="32"/>
      <c r="GI48" s="33"/>
      <c r="GJ48" s="33"/>
      <c r="GK48" s="33"/>
      <c r="GL48" s="32"/>
      <c r="GM48" s="33"/>
      <c r="GN48" s="33"/>
      <c r="GO48" s="33"/>
      <c r="GP48" s="32"/>
      <c r="GQ48" s="33"/>
      <c r="GR48" s="33"/>
      <c r="GS48" s="33"/>
      <c r="GT48" s="32"/>
      <c r="GU48" s="33"/>
      <c r="GV48" s="33"/>
      <c r="GW48" s="33"/>
      <c r="GX48" s="32"/>
      <c r="GY48" s="33"/>
      <c r="GZ48" s="33"/>
      <c r="HA48" s="33"/>
      <c r="HB48" s="32"/>
      <c r="HC48" s="33"/>
      <c r="HD48" s="33"/>
      <c r="HE48" s="33"/>
      <c r="HF48" s="32"/>
      <c r="HG48" s="33"/>
      <c r="HH48" s="33"/>
      <c r="HI48" s="33"/>
      <c r="HJ48" s="32"/>
      <c r="HK48" s="33"/>
      <c r="HL48" s="33"/>
      <c r="HM48" s="33"/>
      <c r="HN48" s="32"/>
      <c r="HO48" s="33"/>
      <c r="HP48" s="33"/>
      <c r="HQ48" s="33"/>
      <c r="HR48" s="32"/>
      <c r="HS48" s="33"/>
      <c r="HT48" s="33"/>
      <c r="HU48" s="33"/>
      <c r="HV48" s="32"/>
      <c r="HW48" s="33"/>
      <c r="HX48" s="33"/>
      <c r="HY48" s="33"/>
      <c r="HZ48" s="32"/>
      <c r="IA48" s="33"/>
      <c r="IB48" s="33"/>
      <c r="IC48" s="33"/>
      <c r="ID48" s="32"/>
      <c r="IE48" s="33"/>
      <c r="IF48" s="33"/>
      <c r="IG48" s="33"/>
    </row>
    <row r="49" spans="1:243" s="31" customFormat="1">
      <c r="A49" s="22" t="s">
        <v>53</v>
      </c>
      <c r="B49" s="155">
        <v>1269.9327043114756</v>
      </c>
      <c r="C49" s="155">
        <v>36.309999999999995</v>
      </c>
      <c r="D49" s="52">
        <v>0.99471286015138727</v>
      </c>
    </row>
    <row r="50" spans="1:243" s="30" customFormat="1">
      <c r="A50" s="11" t="s">
        <v>54</v>
      </c>
      <c r="B50" s="3"/>
      <c r="C50" s="3"/>
      <c r="D50" s="3"/>
    </row>
    <row r="51" spans="1:243" s="30" customFormat="1">
      <c r="A51" s="6" t="s">
        <v>55</v>
      </c>
      <c r="B51" s="16">
        <v>0</v>
      </c>
      <c r="C51" s="16">
        <v>0</v>
      </c>
      <c r="D51" s="51">
        <v>0</v>
      </c>
    </row>
    <row r="52" spans="1:243" s="30" customFormat="1">
      <c r="A52" s="6" t="s">
        <v>56</v>
      </c>
      <c r="B52" s="16">
        <v>6.75</v>
      </c>
      <c r="C52" s="16">
        <v>0.19</v>
      </c>
      <c r="D52" s="51">
        <v>5.2871398486128351E-3</v>
      </c>
    </row>
    <row r="53" spans="1:243" s="30" customFormat="1">
      <c r="A53" s="27" t="s">
        <v>57</v>
      </c>
      <c r="B53" s="156">
        <v>6.75</v>
      </c>
      <c r="C53" s="156">
        <v>0.19</v>
      </c>
      <c r="D53" s="53">
        <v>5.2871398486128351E-3</v>
      </c>
      <c r="E53" s="33"/>
      <c r="F53" s="33"/>
      <c r="G53" s="34"/>
      <c r="H53" s="32"/>
      <c r="I53" s="33"/>
      <c r="J53" s="33"/>
      <c r="K53" s="34"/>
      <c r="L53" s="32"/>
      <c r="M53" s="33"/>
      <c r="N53" s="33"/>
      <c r="O53" s="34"/>
      <c r="P53" s="32"/>
      <c r="Q53" s="33"/>
      <c r="R53" s="33"/>
      <c r="S53" s="34"/>
      <c r="T53" s="32"/>
      <c r="U53" s="33"/>
      <c r="V53" s="33"/>
      <c r="W53" s="34"/>
      <c r="X53" s="32"/>
      <c r="Y53" s="33"/>
      <c r="Z53" s="33"/>
      <c r="AA53" s="34"/>
      <c r="AB53" s="32"/>
      <c r="AC53" s="33"/>
      <c r="AD53" s="33"/>
      <c r="AE53" s="34"/>
      <c r="AF53" s="32"/>
      <c r="AG53" s="33"/>
      <c r="AH53" s="33"/>
      <c r="AI53" s="34"/>
      <c r="AJ53" s="32"/>
      <c r="AK53" s="33"/>
      <c r="AL53" s="33"/>
      <c r="AM53" s="34"/>
      <c r="AN53" s="32"/>
      <c r="AO53" s="33"/>
      <c r="AP53" s="33"/>
      <c r="AQ53" s="34"/>
      <c r="AR53" s="32"/>
      <c r="AS53" s="33"/>
      <c r="AT53" s="33"/>
      <c r="AU53" s="34"/>
      <c r="AV53" s="32"/>
      <c r="AW53" s="33"/>
      <c r="AX53" s="33"/>
      <c r="AY53" s="34"/>
      <c r="AZ53" s="32"/>
      <c r="BA53" s="33"/>
      <c r="BB53" s="33"/>
      <c r="BC53" s="34"/>
      <c r="BD53" s="32"/>
      <c r="BE53" s="33"/>
      <c r="BF53" s="33"/>
      <c r="BG53" s="34"/>
      <c r="BH53" s="32"/>
      <c r="BI53" s="33"/>
      <c r="BJ53" s="33"/>
      <c r="BK53" s="34"/>
      <c r="BL53" s="32"/>
      <c r="BM53" s="33"/>
      <c r="BN53" s="33"/>
      <c r="BO53" s="34"/>
      <c r="BP53" s="32"/>
      <c r="BQ53" s="33"/>
      <c r="BR53" s="33"/>
      <c r="BS53" s="34"/>
      <c r="BT53" s="32"/>
      <c r="BU53" s="33"/>
      <c r="BV53" s="33"/>
      <c r="BW53" s="34"/>
      <c r="BX53" s="32"/>
      <c r="BY53" s="33"/>
      <c r="BZ53" s="33"/>
      <c r="CA53" s="34"/>
      <c r="CB53" s="32"/>
      <c r="CC53" s="33"/>
      <c r="CD53" s="33"/>
      <c r="CE53" s="34"/>
      <c r="CF53" s="32"/>
      <c r="CG53" s="33"/>
      <c r="CH53" s="33"/>
      <c r="CI53" s="34"/>
      <c r="CJ53" s="32"/>
      <c r="CK53" s="33"/>
      <c r="CL53" s="33"/>
      <c r="CM53" s="34"/>
      <c r="CN53" s="32"/>
      <c r="CO53" s="33"/>
      <c r="CP53" s="33"/>
      <c r="CQ53" s="34"/>
      <c r="CR53" s="32"/>
      <c r="CS53" s="33"/>
      <c r="CT53" s="33"/>
      <c r="CU53" s="34"/>
      <c r="CV53" s="32"/>
      <c r="CW53" s="33"/>
      <c r="CX53" s="33"/>
      <c r="CY53" s="34"/>
      <c r="CZ53" s="32"/>
      <c r="DA53" s="33"/>
      <c r="DB53" s="33"/>
      <c r="DC53" s="34"/>
      <c r="DD53" s="32"/>
      <c r="DE53" s="33"/>
      <c r="DF53" s="33"/>
      <c r="DG53" s="34"/>
      <c r="DH53" s="32"/>
      <c r="DI53" s="33"/>
      <c r="DJ53" s="33"/>
      <c r="DK53" s="34"/>
      <c r="DL53" s="32"/>
      <c r="DM53" s="33"/>
      <c r="DN53" s="33"/>
      <c r="DO53" s="34"/>
      <c r="DP53" s="32"/>
      <c r="DQ53" s="33"/>
      <c r="DR53" s="33"/>
      <c r="DS53" s="34"/>
      <c r="DT53" s="32"/>
      <c r="DU53" s="33"/>
      <c r="DV53" s="33"/>
      <c r="DW53" s="34"/>
      <c r="DX53" s="32"/>
      <c r="DY53" s="33"/>
      <c r="DZ53" s="33"/>
      <c r="EA53" s="34"/>
      <c r="EB53" s="32"/>
      <c r="EC53" s="33"/>
      <c r="ED53" s="33"/>
      <c r="EE53" s="34"/>
      <c r="EF53" s="32"/>
      <c r="EG53" s="33"/>
      <c r="EH53" s="33"/>
      <c r="EI53" s="34"/>
      <c r="EJ53" s="32"/>
      <c r="EK53" s="33"/>
      <c r="EL53" s="33"/>
      <c r="EM53" s="34"/>
      <c r="EN53" s="32"/>
      <c r="EO53" s="33"/>
      <c r="EP53" s="33"/>
      <c r="EQ53" s="34"/>
      <c r="ER53" s="32"/>
      <c r="ES53" s="33"/>
      <c r="ET53" s="33"/>
      <c r="EU53" s="34"/>
      <c r="EV53" s="32"/>
      <c r="EW53" s="33"/>
      <c r="EX53" s="33"/>
      <c r="EY53" s="34"/>
      <c r="EZ53" s="32"/>
      <c r="FA53" s="33"/>
      <c r="FB53" s="33"/>
      <c r="FC53" s="34"/>
      <c r="FD53" s="32"/>
      <c r="FE53" s="33"/>
      <c r="FF53" s="33"/>
      <c r="FG53" s="34"/>
      <c r="FH53" s="32"/>
      <c r="FI53" s="33"/>
      <c r="FJ53" s="33"/>
      <c r="FK53" s="34"/>
      <c r="FL53" s="32"/>
      <c r="FM53" s="33"/>
      <c r="FN53" s="33"/>
      <c r="FO53" s="34"/>
      <c r="FP53" s="32"/>
      <c r="FQ53" s="33"/>
      <c r="FR53" s="33"/>
      <c r="FS53" s="34"/>
      <c r="FT53" s="32"/>
      <c r="FU53" s="33"/>
      <c r="FV53" s="33"/>
      <c r="FW53" s="34"/>
      <c r="FX53" s="32"/>
      <c r="FY53" s="33"/>
      <c r="FZ53" s="33"/>
      <c r="GA53" s="34"/>
      <c r="GB53" s="32"/>
      <c r="GC53" s="33"/>
      <c r="GD53" s="33"/>
      <c r="GE53" s="34"/>
      <c r="GF53" s="32"/>
      <c r="GG53" s="33"/>
      <c r="GH53" s="33"/>
      <c r="GI53" s="34"/>
      <c r="GJ53" s="32"/>
      <c r="GK53" s="33"/>
      <c r="GL53" s="33"/>
      <c r="GM53" s="34"/>
      <c r="GN53" s="32"/>
      <c r="GO53" s="33"/>
      <c r="GP53" s="33"/>
      <c r="GQ53" s="34"/>
      <c r="GR53" s="32"/>
      <c r="GS53" s="33"/>
      <c r="GT53" s="33"/>
      <c r="GU53" s="34"/>
      <c r="GV53" s="32"/>
      <c r="GW53" s="33"/>
      <c r="GX53" s="33"/>
      <c r="GY53" s="34"/>
      <c r="GZ53" s="32"/>
      <c r="HA53" s="33"/>
      <c r="HB53" s="33"/>
      <c r="HC53" s="34"/>
      <c r="HD53" s="32"/>
      <c r="HE53" s="33"/>
      <c r="HF53" s="33"/>
      <c r="HG53" s="34"/>
      <c r="HH53" s="32"/>
      <c r="HI53" s="33"/>
      <c r="HJ53" s="33"/>
      <c r="HK53" s="34"/>
      <c r="HL53" s="32"/>
      <c r="HM53" s="33"/>
      <c r="HN53" s="33"/>
      <c r="HO53" s="34"/>
      <c r="HP53" s="32"/>
      <c r="HQ53" s="33"/>
      <c r="HR53" s="33"/>
      <c r="HS53" s="34"/>
      <c r="HT53" s="32"/>
      <c r="HU53" s="33"/>
      <c r="HV53" s="33"/>
      <c r="HW53" s="34"/>
      <c r="HX53" s="32"/>
      <c r="HY53" s="33"/>
      <c r="HZ53" s="33"/>
      <c r="IA53" s="34"/>
      <c r="IB53" s="32"/>
      <c r="IC53" s="33"/>
      <c r="ID53" s="33"/>
      <c r="IE53" s="34"/>
      <c r="IF53" s="32"/>
      <c r="IG53" s="33"/>
      <c r="IH53" s="33"/>
      <c r="II53" s="34"/>
    </row>
    <row r="54" spans="1:243" s="41" customFormat="1" ht="13.5" thickBot="1">
      <c r="A54" s="38" t="s">
        <v>58</v>
      </c>
      <c r="B54" s="158">
        <v>1276.6827043114756</v>
      </c>
      <c r="C54" s="158">
        <v>36.499999999999993</v>
      </c>
      <c r="D54" s="55">
        <v>1</v>
      </c>
    </row>
    <row r="55" spans="1:243">
      <c r="A55" s="42" t="s">
        <v>59</v>
      </c>
      <c r="D55" s="43"/>
    </row>
  </sheetData>
  <printOptions horizontalCentered="1"/>
  <pageMargins left="0.78740157480314965" right="0.39370078740157483" top="0.78740157480314965" bottom="0.78740157480314965" header="0.59055118110236227" footer="0.59055118110236227"/>
  <pageSetup paperSize="9" orientation="portrait" horizontalDpi="300" verticalDpi="300" r:id="rId1"/>
  <headerFooter alignWithMargins="0">
    <oddHeader>&amp;L&amp;"Tahoma,Negrito"&amp;8Companhia Nacional de Abastecimento - CONAB</oddHeader>
    <oddFooter>&amp;R&amp;6&amp;F - &amp;A
versão - jan/2008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J55"/>
  <sheetViews>
    <sheetView zoomScaleNormal="100" workbookViewId="0">
      <selection activeCell="H25" sqref="H25"/>
    </sheetView>
  </sheetViews>
  <sheetFormatPr defaultColWidth="11.5" defaultRowHeight="12.75"/>
  <cols>
    <col min="1" max="1" width="45.625" style="3" customWidth="1"/>
    <col min="2" max="3" width="12.625" style="3" customWidth="1"/>
    <col min="4" max="4" width="8.625" style="3" customWidth="1"/>
    <col min="5" max="16384" width="11.5" style="3"/>
  </cols>
  <sheetData>
    <row r="1" spans="1:4">
      <c r="A1" s="1" t="s">
        <v>0</v>
      </c>
      <c r="B1" s="2"/>
      <c r="C1" s="2"/>
      <c r="D1" s="2"/>
    </row>
    <row r="2" spans="1:4">
      <c r="A2" s="1" t="s">
        <v>569</v>
      </c>
      <c r="B2" s="2"/>
      <c r="C2" s="2"/>
      <c r="D2" s="2"/>
    </row>
    <row r="3" spans="1:4">
      <c r="A3" s="1" t="s">
        <v>377</v>
      </c>
      <c r="B3" s="2"/>
      <c r="C3" s="2"/>
      <c r="D3" s="2"/>
    </row>
    <row r="4" spans="1:4">
      <c r="A4" s="1" t="s">
        <v>429</v>
      </c>
      <c r="B4" s="2"/>
      <c r="C4" s="2"/>
      <c r="D4" s="2"/>
    </row>
    <row r="5" spans="1:4" ht="13.5" thickBot="1">
      <c r="A5" s="4" t="s">
        <v>4</v>
      </c>
      <c r="B5" s="5">
        <v>7200</v>
      </c>
      <c r="C5" s="6" t="s">
        <v>5</v>
      </c>
    </row>
    <row r="6" spans="1:4">
      <c r="A6" s="7"/>
      <c r="B6" s="8" t="s">
        <v>6</v>
      </c>
      <c r="C6" s="50" t="s">
        <v>69</v>
      </c>
      <c r="D6" s="10" t="s">
        <v>7</v>
      </c>
    </row>
    <row r="7" spans="1:4">
      <c r="A7" s="11" t="s">
        <v>8</v>
      </c>
      <c r="D7" s="12" t="s">
        <v>9</v>
      </c>
    </row>
    <row r="8" spans="1:4" ht="13.5" thickBot="1">
      <c r="A8" s="13"/>
      <c r="B8" s="14" t="s">
        <v>10</v>
      </c>
      <c r="C8" s="14" t="s">
        <v>174</v>
      </c>
      <c r="D8" s="15" t="s">
        <v>13</v>
      </c>
    </row>
    <row r="9" spans="1:4">
      <c r="A9" s="11" t="s">
        <v>14</v>
      </c>
      <c r="B9" s="16"/>
    </row>
    <row r="10" spans="1:4">
      <c r="A10" s="18" t="s">
        <v>15</v>
      </c>
      <c r="B10" s="16">
        <v>0</v>
      </c>
      <c r="C10" s="16">
        <v>0</v>
      </c>
      <c r="D10" s="51">
        <v>0</v>
      </c>
    </row>
    <row r="11" spans="1:4">
      <c r="A11" s="18" t="s">
        <v>16</v>
      </c>
      <c r="B11" s="3">
        <v>115.41</v>
      </c>
      <c r="C11" s="3">
        <v>0.97000000000000008</v>
      </c>
      <c r="D11" s="51">
        <v>3.8675367432360178E-2</v>
      </c>
    </row>
    <row r="12" spans="1:4">
      <c r="A12" s="18" t="s">
        <v>17</v>
      </c>
      <c r="B12" s="16">
        <v>550</v>
      </c>
      <c r="C12" s="16">
        <v>4.58</v>
      </c>
      <c r="D12" s="51">
        <v>0.18431203611297198</v>
      </c>
    </row>
    <row r="13" spans="1:4">
      <c r="A13" s="18" t="s">
        <v>18</v>
      </c>
      <c r="B13" s="16">
        <v>0</v>
      </c>
      <c r="C13" s="16">
        <v>0</v>
      </c>
      <c r="D13" s="51">
        <v>0</v>
      </c>
    </row>
    <row r="14" spans="1:4">
      <c r="A14" s="18" t="s">
        <v>19</v>
      </c>
      <c r="B14" s="16">
        <v>0</v>
      </c>
      <c r="C14" s="16">
        <v>0</v>
      </c>
      <c r="D14" s="51">
        <v>0</v>
      </c>
    </row>
    <row r="15" spans="1:4">
      <c r="A15" s="6" t="s">
        <v>20</v>
      </c>
      <c r="B15" s="16">
        <v>0</v>
      </c>
      <c r="C15" s="16">
        <v>0</v>
      </c>
      <c r="D15" s="51">
        <v>0</v>
      </c>
    </row>
    <row r="16" spans="1:4">
      <c r="A16" s="6" t="s">
        <v>70</v>
      </c>
      <c r="B16" s="16">
        <v>85.88</v>
      </c>
      <c r="C16" s="16">
        <v>0.72</v>
      </c>
      <c r="D16" s="51">
        <v>2.8779486657058245E-2</v>
      </c>
    </row>
    <row r="17" spans="1:4">
      <c r="A17" s="6" t="s">
        <v>22</v>
      </c>
      <c r="B17" s="16">
        <v>421.54</v>
      </c>
      <c r="C17" s="16">
        <v>3.5100000000000002</v>
      </c>
      <c r="D17" s="51">
        <v>0.14126344673284039</v>
      </c>
    </row>
    <row r="18" spans="1:4">
      <c r="A18" s="6" t="s">
        <v>23</v>
      </c>
      <c r="B18" s="16">
        <v>618.5</v>
      </c>
      <c r="C18" s="16">
        <v>5.15</v>
      </c>
      <c r="D18" s="51">
        <v>0.20726726242886032</v>
      </c>
    </row>
    <row r="19" spans="1:4">
      <c r="A19" s="6" t="s">
        <v>24</v>
      </c>
      <c r="B19" s="16">
        <v>220.36</v>
      </c>
      <c r="C19" s="16">
        <v>1.8399999999999999</v>
      </c>
      <c r="D19" s="51">
        <v>7.3845455050644562E-2</v>
      </c>
    </row>
    <row r="20" spans="1:4">
      <c r="A20" s="6" t="s">
        <v>25</v>
      </c>
      <c r="B20" s="16">
        <v>60.35</v>
      </c>
      <c r="C20" s="16">
        <v>0.5</v>
      </c>
      <c r="D20" s="51">
        <v>2.0224057053487017E-2</v>
      </c>
    </row>
    <row r="21" spans="1:4">
      <c r="A21" s="6" t="s">
        <v>26</v>
      </c>
      <c r="B21" s="16">
        <v>0</v>
      </c>
      <c r="C21" s="16">
        <v>0</v>
      </c>
      <c r="D21" s="51">
        <v>0</v>
      </c>
    </row>
    <row r="22" spans="1:4">
      <c r="A22" s="22" t="s">
        <v>27</v>
      </c>
      <c r="B22" s="155">
        <v>2072.04</v>
      </c>
      <c r="C22" s="155">
        <v>17.27</v>
      </c>
      <c r="D22" s="52">
        <v>0.69436711146822272</v>
      </c>
    </row>
    <row r="23" spans="1:4">
      <c r="A23" s="25" t="s">
        <v>28</v>
      </c>
    </row>
    <row r="24" spans="1:4">
      <c r="A24" s="18" t="s">
        <v>29</v>
      </c>
      <c r="B24" s="16">
        <v>0</v>
      </c>
      <c r="C24" s="16">
        <v>0</v>
      </c>
      <c r="D24" s="51">
        <v>0</v>
      </c>
    </row>
    <row r="25" spans="1:4">
      <c r="A25" s="18" t="s">
        <v>30</v>
      </c>
      <c r="B25" s="16">
        <v>41.44</v>
      </c>
      <c r="C25" s="16">
        <v>0.35</v>
      </c>
      <c r="D25" s="51">
        <v>1.3887074139130108E-2</v>
      </c>
    </row>
    <row r="26" spans="1:4">
      <c r="A26" s="18" t="s">
        <v>31</v>
      </c>
      <c r="B26" s="16">
        <v>0</v>
      </c>
      <c r="C26" s="16">
        <v>0</v>
      </c>
      <c r="D26" s="51">
        <v>0</v>
      </c>
    </row>
    <row r="27" spans="1:4">
      <c r="A27" s="18" t="s">
        <v>32</v>
      </c>
      <c r="B27" s="16">
        <v>0</v>
      </c>
      <c r="C27" s="16">
        <v>0</v>
      </c>
      <c r="D27" s="51">
        <v>0</v>
      </c>
    </row>
    <row r="28" spans="1:4">
      <c r="A28" s="18" t="s">
        <v>33</v>
      </c>
      <c r="B28" s="16">
        <v>55.8</v>
      </c>
      <c r="C28" s="16">
        <v>0.47</v>
      </c>
      <c r="D28" s="51">
        <v>1.8699293845643339E-2</v>
      </c>
    </row>
    <row r="29" spans="1:4">
      <c r="A29" s="18" t="s">
        <v>34</v>
      </c>
      <c r="B29" s="16">
        <v>0</v>
      </c>
      <c r="C29" s="16">
        <v>0</v>
      </c>
      <c r="D29" s="51">
        <v>0</v>
      </c>
    </row>
    <row r="30" spans="1:4">
      <c r="A30" s="18" t="s">
        <v>35</v>
      </c>
      <c r="B30" s="16">
        <v>0</v>
      </c>
      <c r="C30" s="16">
        <v>0</v>
      </c>
      <c r="D30" s="51">
        <v>0</v>
      </c>
    </row>
    <row r="31" spans="1:4">
      <c r="A31" s="18" t="s">
        <v>36</v>
      </c>
      <c r="B31" s="16">
        <v>0</v>
      </c>
      <c r="C31" s="16">
        <v>0</v>
      </c>
      <c r="D31" s="51">
        <v>0</v>
      </c>
    </row>
    <row r="32" spans="1:4">
      <c r="A32" s="27" t="s">
        <v>37</v>
      </c>
      <c r="B32" s="156">
        <v>97.24</v>
      </c>
      <c r="C32" s="156">
        <v>0.82</v>
      </c>
      <c r="D32" s="53">
        <v>3.2586367984773448E-2</v>
      </c>
    </row>
    <row r="33" spans="1:244" s="30" customFormat="1">
      <c r="A33" s="11" t="s">
        <v>38</v>
      </c>
      <c r="B33" s="3"/>
      <c r="C33" s="3"/>
      <c r="D33" s="3"/>
    </row>
    <row r="34" spans="1:244" s="30" customFormat="1">
      <c r="A34" s="18" t="s">
        <v>39</v>
      </c>
      <c r="B34" s="16">
        <v>48.407454463367053</v>
      </c>
      <c r="C34" s="16">
        <v>0.41000000000000003</v>
      </c>
      <c r="D34" s="51">
        <v>1.6221957263980281E-2</v>
      </c>
    </row>
    <row r="35" spans="1:244" s="30" customFormat="1">
      <c r="A35" s="6" t="s">
        <v>40</v>
      </c>
      <c r="B35" s="16">
        <v>48.407454463367053</v>
      </c>
      <c r="C35" s="16">
        <v>0.41000000000000003</v>
      </c>
      <c r="D35" s="51">
        <v>1.6221957263980281E-2</v>
      </c>
    </row>
    <row r="36" spans="1:244" s="31" customFormat="1">
      <c r="A36" s="22" t="s">
        <v>41</v>
      </c>
      <c r="B36" s="155">
        <v>2217.687454463367</v>
      </c>
      <c r="C36" s="155">
        <v>18.5</v>
      </c>
      <c r="D36" s="52">
        <v>0.74317543671697639</v>
      </c>
    </row>
    <row r="37" spans="1:244" s="30" customFormat="1">
      <c r="A37" s="11" t="s">
        <v>42</v>
      </c>
      <c r="B37" s="3"/>
      <c r="C37" s="3"/>
      <c r="D37" s="3"/>
    </row>
    <row r="38" spans="1:244" s="30" customFormat="1">
      <c r="A38" s="6" t="s">
        <v>43</v>
      </c>
      <c r="B38" s="16">
        <v>220.13</v>
      </c>
      <c r="C38" s="16">
        <v>1.83</v>
      </c>
      <c r="D38" s="51">
        <v>7.3768379108270041E-2</v>
      </c>
    </row>
    <row r="39" spans="1:244" s="30" customFormat="1">
      <c r="A39" s="6" t="s">
        <v>44</v>
      </c>
      <c r="B39" s="16">
        <v>87.78</v>
      </c>
      <c r="C39" s="16">
        <v>0.73</v>
      </c>
      <c r="D39" s="51">
        <v>2.9416200963630328E-2</v>
      </c>
    </row>
    <row r="40" spans="1:244" s="30" customFormat="1">
      <c r="A40" s="18" t="s">
        <v>45</v>
      </c>
      <c r="B40" s="16">
        <v>24.13</v>
      </c>
      <c r="C40" s="16">
        <v>0.2</v>
      </c>
      <c r="D40" s="51">
        <v>8.0862716934654803E-3</v>
      </c>
    </row>
    <row r="41" spans="1:244" s="30" customFormat="1">
      <c r="A41" s="18" t="s">
        <v>79</v>
      </c>
      <c r="B41" s="16">
        <v>0</v>
      </c>
      <c r="C41" s="16">
        <v>0</v>
      </c>
      <c r="D41" s="51">
        <v>0</v>
      </c>
    </row>
    <row r="42" spans="1:244" s="30" customFormat="1">
      <c r="A42" s="27" t="s">
        <v>46</v>
      </c>
      <c r="B42" s="156">
        <v>332.03999999999996</v>
      </c>
      <c r="C42" s="156">
        <v>2.7600000000000002</v>
      </c>
      <c r="D42" s="53">
        <v>0.11127085176536586</v>
      </c>
      <c r="E42" s="32"/>
      <c r="F42" s="33"/>
      <c r="G42" s="33"/>
      <c r="H42" s="34"/>
      <c r="I42" s="32"/>
      <c r="J42" s="33"/>
      <c r="K42" s="33"/>
      <c r="L42" s="34"/>
      <c r="M42" s="32"/>
      <c r="N42" s="33"/>
      <c r="O42" s="33"/>
      <c r="P42" s="34"/>
      <c r="Q42" s="32"/>
      <c r="R42" s="33"/>
      <c r="S42" s="33"/>
      <c r="T42" s="34"/>
      <c r="U42" s="32"/>
      <c r="V42" s="33"/>
      <c r="W42" s="33"/>
      <c r="X42" s="34"/>
      <c r="Y42" s="32"/>
      <c r="Z42" s="33"/>
      <c r="AA42" s="33"/>
      <c r="AB42" s="34"/>
      <c r="AC42" s="32"/>
      <c r="AD42" s="33"/>
      <c r="AE42" s="33"/>
      <c r="AF42" s="34"/>
      <c r="AG42" s="32"/>
      <c r="AH42" s="33"/>
      <c r="AI42" s="33"/>
      <c r="AJ42" s="34"/>
      <c r="AK42" s="32"/>
      <c r="AL42" s="33"/>
      <c r="AM42" s="33"/>
      <c r="AN42" s="34"/>
      <c r="AO42" s="32"/>
      <c r="AP42" s="33"/>
      <c r="AQ42" s="33"/>
      <c r="AR42" s="34"/>
      <c r="AS42" s="32"/>
      <c r="AT42" s="33"/>
      <c r="AU42" s="33"/>
      <c r="AV42" s="34"/>
      <c r="AW42" s="32"/>
      <c r="AX42" s="33"/>
      <c r="AY42" s="33"/>
      <c r="AZ42" s="34"/>
      <c r="BA42" s="32"/>
      <c r="BB42" s="33"/>
      <c r="BC42" s="33"/>
      <c r="BD42" s="34"/>
      <c r="BE42" s="32"/>
      <c r="BF42" s="33"/>
      <c r="BG42" s="33"/>
      <c r="BH42" s="34"/>
      <c r="BI42" s="32"/>
      <c r="BJ42" s="33"/>
      <c r="BK42" s="33"/>
      <c r="BL42" s="34"/>
      <c r="BM42" s="32"/>
      <c r="BN42" s="33"/>
      <c r="BO42" s="33"/>
      <c r="BP42" s="34"/>
      <c r="BQ42" s="32"/>
      <c r="BR42" s="33"/>
      <c r="BS42" s="33"/>
      <c r="BT42" s="34"/>
      <c r="BU42" s="32"/>
      <c r="BV42" s="33"/>
      <c r="BW42" s="33"/>
      <c r="BX42" s="34"/>
      <c r="BY42" s="32"/>
      <c r="BZ42" s="33"/>
      <c r="CA42" s="33"/>
      <c r="CB42" s="34"/>
      <c r="CC42" s="32"/>
      <c r="CD42" s="33"/>
      <c r="CE42" s="33"/>
      <c r="CF42" s="34"/>
      <c r="CG42" s="32"/>
      <c r="CH42" s="33"/>
      <c r="CI42" s="33"/>
      <c r="CJ42" s="34"/>
      <c r="CK42" s="32"/>
      <c r="CL42" s="33"/>
      <c r="CM42" s="33"/>
      <c r="CN42" s="34"/>
      <c r="CO42" s="32"/>
      <c r="CP42" s="33"/>
      <c r="CQ42" s="33"/>
      <c r="CR42" s="34"/>
      <c r="CS42" s="32"/>
      <c r="CT42" s="33"/>
      <c r="CU42" s="33"/>
      <c r="CV42" s="34"/>
      <c r="CW42" s="32"/>
      <c r="CX42" s="33"/>
      <c r="CY42" s="33"/>
      <c r="CZ42" s="34"/>
      <c r="DA42" s="32"/>
      <c r="DB42" s="33"/>
      <c r="DC42" s="33"/>
      <c r="DD42" s="34"/>
      <c r="DE42" s="32"/>
      <c r="DF42" s="33"/>
      <c r="DG42" s="33"/>
      <c r="DH42" s="34"/>
      <c r="DI42" s="32"/>
      <c r="DJ42" s="33"/>
      <c r="DK42" s="33"/>
      <c r="DL42" s="34"/>
      <c r="DM42" s="32"/>
      <c r="DN42" s="33"/>
      <c r="DO42" s="33"/>
      <c r="DP42" s="34"/>
      <c r="DQ42" s="32"/>
      <c r="DR42" s="33"/>
      <c r="DS42" s="33"/>
      <c r="DT42" s="34"/>
      <c r="DU42" s="32"/>
      <c r="DV42" s="33"/>
      <c r="DW42" s="33"/>
      <c r="DX42" s="34"/>
      <c r="DY42" s="32"/>
      <c r="DZ42" s="33"/>
      <c r="EA42" s="33"/>
      <c r="EB42" s="34"/>
      <c r="EC42" s="32"/>
      <c r="ED42" s="33"/>
      <c r="EE42" s="33"/>
      <c r="EF42" s="34"/>
      <c r="EG42" s="32"/>
      <c r="EH42" s="33"/>
      <c r="EI42" s="33"/>
      <c r="EJ42" s="34"/>
      <c r="EK42" s="32"/>
      <c r="EL42" s="33"/>
      <c r="EM42" s="33"/>
      <c r="EN42" s="34"/>
      <c r="EO42" s="32"/>
      <c r="EP42" s="33"/>
      <c r="EQ42" s="33"/>
      <c r="ER42" s="34"/>
      <c r="ES42" s="32"/>
      <c r="ET42" s="33"/>
      <c r="EU42" s="33"/>
      <c r="EV42" s="34"/>
      <c r="EW42" s="32"/>
      <c r="EX42" s="33"/>
      <c r="EY42" s="33"/>
      <c r="EZ42" s="34"/>
      <c r="FA42" s="32"/>
      <c r="FB42" s="33"/>
      <c r="FC42" s="33"/>
      <c r="FD42" s="34"/>
      <c r="FE42" s="32"/>
      <c r="FF42" s="33"/>
      <c r="FG42" s="33"/>
      <c r="FH42" s="34"/>
      <c r="FI42" s="32"/>
      <c r="FJ42" s="33"/>
      <c r="FK42" s="33"/>
      <c r="FL42" s="34"/>
      <c r="FM42" s="32"/>
      <c r="FN42" s="33"/>
      <c r="FO42" s="33"/>
      <c r="FP42" s="34"/>
      <c r="FQ42" s="32"/>
      <c r="FR42" s="33"/>
      <c r="FS42" s="33"/>
      <c r="FT42" s="34"/>
      <c r="FU42" s="32"/>
      <c r="FV42" s="33"/>
      <c r="FW42" s="33"/>
      <c r="FX42" s="34"/>
      <c r="FY42" s="32"/>
      <c r="FZ42" s="33"/>
      <c r="GA42" s="33"/>
      <c r="GB42" s="34"/>
      <c r="GC42" s="32"/>
      <c r="GD42" s="33"/>
      <c r="GE42" s="33"/>
      <c r="GF42" s="34"/>
      <c r="GG42" s="32"/>
      <c r="GH42" s="33"/>
      <c r="GI42" s="33"/>
      <c r="GJ42" s="34"/>
      <c r="GK42" s="32"/>
      <c r="GL42" s="33"/>
      <c r="GM42" s="33"/>
      <c r="GN42" s="34"/>
      <c r="GO42" s="32"/>
      <c r="GP42" s="33"/>
      <c r="GQ42" s="33"/>
      <c r="GR42" s="34"/>
      <c r="GS42" s="32"/>
      <c r="GT42" s="33"/>
      <c r="GU42" s="33"/>
      <c r="GV42" s="34"/>
      <c r="GW42" s="32"/>
      <c r="GX42" s="33"/>
      <c r="GY42" s="33"/>
      <c r="GZ42" s="34"/>
      <c r="HA42" s="32"/>
      <c r="HB42" s="33"/>
      <c r="HC42" s="33"/>
      <c r="HD42" s="34"/>
      <c r="HE42" s="32"/>
      <c r="HF42" s="33"/>
      <c r="HG42" s="33"/>
      <c r="HH42" s="34"/>
      <c r="HI42" s="32"/>
      <c r="HJ42" s="33"/>
      <c r="HK42" s="33"/>
      <c r="HL42" s="34"/>
      <c r="HM42" s="32"/>
      <c r="HN42" s="33"/>
      <c r="HO42" s="33"/>
      <c r="HP42" s="34"/>
      <c r="HQ42" s="32"/>
      <c r="HR42" s="33"/>
      <c r="HS42" s="33"/>
      <c r="HT42" s="34"/>
      <c r="HU42" s="32"/>
      <c r="HV42" s="33"/>
      <c r="HW42" s="33"/>
      <c r="HX42" s="34"/>
      <c r="HY42" s="32"/>
      <c r="HZ42" s="33"/>
      <c r="IA42" s="33"/>
      <c r="IB42" s="34"/>
      <c r="IC42" s="32"/>
      <c r="ID42" s="33"/>
      <c r="IE42" s="33"/>
      <c r="IF42" s="34"/>
      <c r="IG42" s="32"/>
      <c r="IH42" s="33"/>
      <c r="II42" s="33"/>
      <c r="IJ42" s="34"/>
    </row>
    <row r="43" spans="1:244" s="30" customFormat="1">
      <c r="A43" s="11" t="s">
        <v>47</v>
      </c>
      <c r="B43" s="3"/>
      <c r="C43" s="3"/>
      <c r="D43" s="3"/>
    </row>
    <row r="44" spans="1:244" s="30" customFormat="1">
      <c r="A44" s="18" t="s">
        <v>48</v>
      </c>
      <c r="B44" s="16">
        <v>11.302450026666667</v>
      </c>
      <c r="C44" s="16">
        <v>0.09</v>
      </c>
      <c r="D44" s="51">
        <v>3.7875955954182693E-3</v>
      </c>
    </row>
    <row r="45" spans="1:244" s="30" customFormat="1">
      <c r="A45" s="18" t="s">
        <v>49</v>
      </c>
      <c r="B45" s="16">
        <v>39.15</v>
      </c>
      <c r="C45" s="16">
        <v>0.33</v>
      </c>
      <c r="D45" s="51">
        <v>1.3119665843314279E-2</v>
      </c>
    </row>
    <row r="46" spans="1:244" s="30" customFormat="1">
      <c r="A46" s="18" t="s">
        <v>50</v>
      </c>
      <c r="B46" s="16">
        <v>6.63</v>
      </c>
      <c r="C46" s="16">
        <v>0.06</v>
      </c>
      <c r="D46" s="51">
        <v>2.2217978171436442E-3</v>
      </c>
    </row>
    <row r="47" spans="1:244" s="30" customFormat="1">
      <c r="A47" s="27" t="s">
        <v>51</v>
      </c>
      <c r="B47" s="156">
        <v>57.08245002666667</v>
      </c>
      <c r="C47" s="156">
        <v>0.48000000000000004</v>
      </c>
      <c r="D47" s="53">
        <v>1.9129059255876192E-2</v>
      </c>
      <c r="E47" s="32"/>
      <c r="F47" s="33"/>
      <c r="G47" s="33"/>
      <c r="H47" s="34"/>
      <c r="I47" s="32"/>
      <c r="J47" s="33"/>
      <c r="K47" s="33"/>
      <c r="L47" s="34"/>
      <c r="M47" s="32"/>
      <c r="N47" s="33"/>
      <c r="O47" s="33"/>
      <c r="P47" s="34"/>
      <c r="Q47" s="32"/>
      <c r="R47" s="33"/>
      <c r="S47" s="33"/>
      <c r="T47" s="34"/>
      <c r="U47" s="32"/>
      <c r="V47" s="33"/>
      <c r="W47" s="33"/>
      <c r="X47" s="34"/>
      <c r="Y47" s="32"/>
      <c r="Z47" s="33"/>
      <c r="AA47" s="33"/>
      <c r="AB47" s="34"/>
      <c r="AC47" s="32"/>
      <c r="AD47" s="33"/>
      <c r="AE47" s="33"/>
      <c r="AF47" s="34"/>
      <c r="AG47" s="32"/>
      <c r="AH47" s="33"/>
      <c r="AI47" s="33"/>
      <c r="AJ47" s="34"/>
      <c r="AK47" s="32"/>
      <c r="AL47" s="33"/>
      <c r="AM47" s="33"/>
      <c r="AN47" s="34"/>
      <c r="AO47" s="32"/>
      <c r="AP47" s="33"/>
      <c r="AQ47" s="33"/>
      <c r="AR47" s="34"/>
      <c r="AS47" s="32"/>
      <c r="AT47" s="33"/>
      <c r="AU47" s="33"/>
      <c r="AV47" s="34"/>
      <c r="AW47" s="32"/>
      <c r="AX47" s="33"/>
      <c r="AY47" s="33"/>
      <c r="AZ47" s="34"/>
      <c r="BA47" s="32"/>
      <c r="BB47" s="33"/>
      <c r="BC47" s="33"/>
      <c r="BD47" s="34"/>
      <c r="BE47" s="32"/>
      <c r="BF47" s="33"/>
      <c r="BG47" s="33"/>
      <c r="BH47" s="34"/>
      <c r="BI47" s="32"/>
      <c r="BJ47" s="33"/>
      <c r="BK47" s="33"/>
      <c r="BL47" s="34"/>
      <c r="BM47" s="32"/>
      <c r="BN47" s="33"/>
      <c r="BO47" s="33"/>
      <c r="BP47" s="34"/>
      <c r="BQ47" s="32"/>
      <c r="BR47" s="33"/>
      <c r="BS47" s="33"/>
      <c r="BT47" s="34"/>
      <c r="BU47" s="32"/>
      <c r="BV47" s="33"/>
      <c r="BW47" s="33"/>
      <c r="BX47" s="34"/>
      <c r="BY47" s="32"/>
      <c r="BZ47" s="33"/>
      <c r="CA47" s="33"/>
      <c r="CB47" s="34"/>
      <c r="CC47" s="32"/>
      <c r="CD47" s="33"/>
      <c r="CE47" s="33"/>
      <c r="CF47" s="34"/>
      <c r="CG47" s="32"/>
      <c r="CH47" s="33"/>
      <c r="CI47" s="33"/>
      <c r="CJ47" s="34"/>
      <c r="CK47" s="32"/>
      <c r="CL47" s="33"/>
      <c r="CM47" s="33"/>
      <c r="CN47" s="34"/>
      <c r="CO47" s="32"/>
      <c r="CP47" s="33"/>
      <c r="CQ47" s="33"/>
      <c r="CR47" s="34"/>
      <c r="CS47" s="32"/>
      <c r="CT47" s="33"/>
      <c r="CU47" s="33"/>
      <c r="CV47" s="34"/>
      <c r="CW47" s="32"/>
      <c r="CX47" s="33"/>
      <c r="CY47" s="33"/>
      <c r="CZ47" s="34"/>
      <c r="DA47" s="32"/>
      <c r="DB47" s="33"/>
      <c r="DC47" s="33"/>
      <c r="DD47" s="34"/>
      <c r="DE47" s="32"/>
      <c r="DF47" s="33"/>
      <c r="DG47" s="33"/>
      <c r="DH47" s="34"/>
      <c r="DI47" s="32"/>
      <c r="DJ47" s="33"/>
      <c r="DK47" s="33"/>
      <c r="DL47" s="34"/>
      <c r="DM47" s="32"/>
      <c r="DN47" s="33"/>
      <c r="DO47" s="33"/>
      <c r="DP47" s="34"/>
      <c r="DQ47" s="32"/>
      <c r="DR47" s="33"/>
      <c r="DS47" s="33"/>
      <c r="DT47" s="34"/>
      <c r="DU47" s="32"/>
      <c r="DV47" s="33"/>
      <c r="DW47" s="33"/>
      <c r="DX47" s="34"/>
      <c r="DY47" s="32"/>
      <c r="DZ47" s="33"/>
      <c r="EA47" s="33"/>
      <c r="EB47" s="34"/>
      <c r="EC47" s="32"/>
      <c r="ED47" s="33"/>
      <c r="EE47" s="33"/>
      <c r="EF47" s="34"/>
      <c r="EG47" s="32"/>
      <c r="EH47" s="33"/>
      <c r="EI47" s="33"/>
      <c r="EJ47" s="34"/>
      <c r="EK47" s="32"/>
      <c r="EL47" s="33"/>
      <c r="EM47" s="33"/>
      <c r="EN47" s="34"/>
      <c r="EO47" s="32"/>
      <c r="EP47" s="33"/>
      <c r="EQ47" s="33"/>
      <c r="ER47" s="34"/>
      <c r="ES47" s="32"/>
      <c r="ET47" s="33"/>
      <c r="EU47" s="33"/>
      <c r="EV47" s="34"/>
      <c r="EW47" s="32"/>
      <c r="EX47" s="33"/>
      <c r="EY47" s="33"/>
      <c r="EZ47" s="34"/>
      <c r="FA47" s="32"/>
      <c r="FB47" s="33"/>
      <c r="FC47" s="33"/>
      <c r="FD47" s="34"/>
      <c r="FE47" s="32"/>
      <c r="FF47" s="33"/>
      <c r="FG47" s="33"/>
      <c r="FH47" s="34"/>
      <c r="FI47" s="32"/>
      <c r="FJ47" s="33"/>
      <c r="FK47" s="33"/>
      <c r="FL47" s="34"/>
      <c r="FM47" s="32"/>
      <c r="FN47" s="33"/>
      <c r="FO47" s="33"/>
      <c r="FP47" s="34"/>
      <c r="FQ47" s="32"/>
      <c r="FR47" s="33"/>
      <c r="FS47" s="33"/>
      <c r="FT47" s="34"/>
      <c r="FU47" s="32"/>
      <c r="FV47" s="33"/>
      <c r="FW47" s="33"/>
      <c r="FX47" s="34"/>
      <c r="FY47" s="32"/>
      <c r="FZ47" s="33"/>
      <c r="GA47" s="33"/>
      <c r="GB47" s="34"/>
      <c r="GC47" s="32"/>
      <c r="GD47" s="33"/>
      <c r="GE47" s="33"/>
      <c r="GF47" s="34"/>
      <c r="GG47" s="32"/>
      <c r="GH47" s="33"/>
      <c r="GI47" s="33"/>
      <c r="GJ47" s="34"/>
      <c r="GK47" s="32"/>
      <c r="GL47" s="33"/>
      <c r="GM47" s="33"/>
      <c r="GN47" s="34"/>
      <c r="GO47" s="32"/>
      <c r="GP47" s="33"/>
      <c r="GQ47" s="33"/>
      <c r="GR47" s="34"/>
      <c r="GS47" s="32"/>
      <c r="GT47" s="33"/>
      <c r="GU47" s="33"/>
      <c r="GV47" s="34"/>
      <c r="GW47" s="32"/>
      <c r="GX47" s="33"/>
      <c r="GY47" s="33"/>
      <c r="GZ47" s="34"/>
      <c r="HA47" s="32"/>
      <c r="HB47" s="33"/>
      <c r="HC47" s="33"/>
      <c r="HD47" s="34"/>
      <c r="HE47" s="32"/>
      <c r="HF47" s="33"/>
      <c r="HG47" s="33"/>
      <c r="HH47" s="34"/>
      <c r="HI47" s="32"/>
      <c r="HJ47" s="33"/>
      <c r="HK47" s="33"/>
      <c r="HL47" s="34"/>
      <c r="HM47" s="32"/>
      <c r="HN47" s="33"/>
      <c r="HO47" s="33"/>
      <c r="HP47" s="34"/>
      <c r="HQ47" s="32"/>
      <c r="HR47" s="33"/>
      <c r="HS47" s="33"/>
      <c r="HT47" s="34"/>
      <c r="HU47" s="32"/>
      <c r="HV47" s="33"/>
      <c r="HW47" s="33"/>
      <c r="HX47" s="34"/>
      <c r="HY47" s="32"/>
      <c r="HZ47" s="33"/>
      <c r="IA47" s="33"/>
      <c r="IB47" s="34"/>
      <c r="IC47" s="32"/>
      <c r="ID47" s="33"/>
      <c r="IE47" s="33"/>
      <c r="IF47" s="34"/>
      <c r="IG47" s="32"/>
      <c r="IH47" s="33"/>
      <c r="II47" s="33"/>
      <c r="IJ47" s="34"/>
    </row>
    <row r="48" spans="1:244" s="30" customFormat="1">
      <c r="A48" s="35" t="s">
        <v>52</v>
      </c>
      <c r="B48" s="157">
        <v>389.12245002666663</v>
      </c>
      <c r="C48" s="157">
        <v>3.24</v>
      </c>
      <c r="D48" s="54">
        <v>0.13039991102124204</v>
      </c>
      <c r="E48" s="33"/>
      <c r="F48" s="33"/>
      <c r="G48" s="32"/>
      <c r="H48" s="33"/>
      <c r="I48" s="33"/>
      <c r="J48" s="33"/>
      <c r="K48" s="32"/>
      <c r="L48" s="33"/>
      <c r="M48" s="33"/>
      <c r="N48" s="33"/>
      <c r="O48" s="32"/>
      <c r="P48" s="33"/>
      <c r="Q48" s="33"/>
      <c r="R48" s="33"/>
      <c r="S48" s="32"/>
      <c r="T48" s="33"/>
      <c r="U48" s="33"/>
      <c r="V48" s="33"/>
      <c r="W48" s="32"/>
      <c r="X48" s="33"/>
      <c r="Y48" s="33"/>
      <c r="Z48" s="33"/>
      <c r="AA48" s="32"/>
      <c r="AB48" s="33"/>
      <c r="AC48" s="33"/>
      <c r="AD48" s="33"/>
      <c r="AE48" s="32"/>
      <c r="AF48" s="33"/>
      <c r="AG48" s="33"/>
      <c r="AH48" s="33"/>
      <c r="AI48" s="32"/>
      <c r="AJ48" s="33"/>
      <c r="AK48" s="33"/>
      <c r="AL48" s="33"/>
      <c r="AM48" s="32"/>
      <c r="AN48" s="33"/>
      <c r="AO48" s="33"/>
      <c r="AP48" s="33"/>
      <c r="AQ48" s="32"/>
      <c r="AR48" s="33"/>
      <c r="AS48" s="33"/>
      <c r="AT48" s="33"/>
      <c r="AU48" s="32"/>
      <c r="AV48" s="33"/>
      <c r="AW48" s="33"/>
      <c r="AX48" s="33"/>
      <c r="AY48" s="32"/>
      <c r="AZ48" s="33"/>
      <c r="BA48" s="33"/>
      <c r="BB48" s="33"/>
      <c r="BC48" s="32"/>
      <c r="BD48" s="33"/>
      <c r="BE48" s="33"/>
      <c r="BF48" s="33"/>
      <c r="BG48" s="32"/>
      <c r="BH48" s="33"/>
      <c r="BI48" s="33"/>
      <c r="BJ48" s="33"/>
      <c r="BK48" s="32"/>
      <c r="BL48" s="33"/>
      <c r="BM48" s="33"/>
      <c r="BN48" s="33"/>
      <c r="BO48" s="32"/>
      <c r="BP48" s="33"/>
      <c r="BQ48" s="33"/>
      <c r="BR48" s="33"/>
      <c r="BS48" s="32"/>
      <c r="BT48" s="33"/>
      <c r="BU48" s="33"/>
      <c r="BV48" s="33"/>
      <c r="BW48" s="32"/>
      <c r="BX48" s="33"/>
      <c r="BY48" s="33"/>
      <c r="BZ48" s="33"/>
      <c r="CA48" s="32"/>
      <c r="CB48" s="33"/>
      <c r="CC48" s="33"/>
      <c r="CD48" s="33"/>
      <c r="CE48" s="32"/>
      <c r="CF48" s="33"/>
      <c r="CG48" s="33"/>
      <c r="CH48" s="33"/>
      <c r="CI48" s="32"/>
      <c r="CJ48" s="33"/>
      <c r="CK48" s="33"/>
      <c r="CL48" s="33"/>
      <c r="CM48" s="32"/>
      <c r="CN48" s="33"/>
      <c r="CO48" s="33"/>
      <c r="CP48" s="33"/>
      <c r="CQ48" s="32"/>
      <c r="CR48" s="33"/>
      <c r="CS48" s="33"/>
      <c r="CT48" s="33"/>
      <c r="CU48" s="32"/>
      <c r="CV48" s="33"/>
      <c r="CW48" s="33"/>
      <c r="CX48" s="33"/>
      <c r="CY48" s="32"/>
      <c r="CZ48" s="33"/>
      <c r="DA48" s="33"/>
      <c r="DB48" s="33"/>
      <c r="DC48" s="32"/>
      <c r="DD48" s="33"/>
      <c r="DE48" s="33"/>
      <c r="DF48" s="33"/>
      <c r="DG48" s="32"/>
      <c r="DH48" s="33"/>
      <c r="DI48" s="33"/>
      <c r="DJ48" s="33"/>
      <c r="DK48" s="32"/>
      <c r="DL48" s="33"/>
      <c r="DM48" s="33"/>
      <c r="DN48" s="33"/>
      <c r="DO48" s="32"/>
      <c r="DP48" s="33"/>
      <c r="DQ48" s="33"/>
      <c r="DR48" s="33"/>
      <c r="DS48" s="32"/>
      <c r="DT48" s="33"/>
      <c r="DU48" s="33"/>
      <c r="DV48" s="33"/>
      <c r="DW48" s="32"/>
      <c r="DX48" s="33"/>
      <c r="DY48" s="33"/>
      <c r="DZ48" s="33"/>
      <c r="EA48" s="32"/>
      <c r="EB48" s="33"/>
      <c r="EC48" s="33"/>
      <c r="ED48" s="33"/>
      <c r="EE48" s="32"/>
      <c r="EF48" s="33"/>
      <c r="EG48" s="33"/>
      <c r="EH48" s="33"/>
      <c r="EI48" s="32"/>
      <c r="EJ48" s="33"/>
      <c r="EK48" s="33"/>
      <c r="EL48" s="33"/>
      <c r="EM48" s="32"/>
      <c r="EN48" s="33"/>
      <c r="EO48" s="33"/>
      <c r="EP48" s="33"/>
      <c r="EQ48" s="32"/>
      <c r="ER48" s="33"/>
      <c r="ES48" s="33"/>
      <c r="ET48" s="33"/>
      <c r="EU48" s="32"/>
      <c r="EV48" s="33"/>
      <c r="EW48" s="33"/>
      <c r="EX48" s="33"/>
      <c r="EY48" s="32"/>
      <c r="EZ48" s="33"/>
      <c r="FA48" s="33"/>
      <c r="FB48" s="33"/>
      <c r="FC48" s="32"/>
      <c r="FD48" s="33"/>
      <c r="FE48" s="33"/>
      <c r="FF48" s="33"/>
      <c r="FG48" s="32"/>
      <c r="FH48" s="33"/>
      <c r="FI48" s="33"/>
      <c r="FJ48" s="33"/>
      <c r="FK48" s="32"/>
      <c r="FL48" s="33"/>
      <c r="FM48" s="33"/>
      <c r="FN48" s="33"/>
      <c r="FO48" s="32"/>
      <c r="FP48" s="33"/>
      <c r="FQ48" s="33"/>
      <c r="FR48" s="33"/>
      <c r="FS48" s="32"/>
      <c r="FT48" s="33"/>
      <c r="FU48" s="33"/>
      <c r="FV48" s="33"/>
      <c r="FW48" s="32"/>
      <c r="FX48" s="33"/>
      <c r="FY48" s="33"/>
      <c r="FZ48" s="33"/>
      <c r="GA48" s="32"/>
      <c r="GB48" s="33"/>
      <c r="GC48" s="33"/>
      <c r="GD48" s="33"/>
      <c r="GE48" s="32"/>
      <c r="GF48" s="33"/>
      <c r="GG48" s="33"/>
      <c r="GH48" s="33"/>
      <c r="GI48" s="32"/>
      <c r="GJ48" s="33"/>
      <c r="GK48" s="33"/>
      <c r="GL48" s="33"/>
      <c r="GM48" s="32"/>
      <c r="GN48" s="33"/>
      <c r="GO48" s="33"/>
      <c r="GP48" s="33"/>
      <c r="GQ48" s="32"/>
      <c r="GR48" s="33"/>
      <c r="GS48" s="33"/>
      <c r="GT48" s="33"/>
      <c r="GU48" s="32"/>
      <c r="GV48" s="33"/>
      <c r="GW48" s="33"/>
      <c r="GX48" s="33"/>
      <c r="GY48" s="32"/>
      <c r="GZ48" s="33"/>
      <c r="HA48" s="33"/>
      <c r="HB48" s="33"/>
      <c r="HC48" s="32"/>
      <c r="HD48" s="33"/>
      <c r="HE48" s="33"/>
      <c r="HF48" s="33"/>
      <c r="HG48" s="32"/>
      <c r="HH48" s="33"/>
      <c r="HI48" s="33"/>
      <c r="HJ48" s="33"/>
      <c r="HK48" s="32"/>
      <c r="HL48" s="33"/>
      <c r="HM48" s="33"/>
      <c r="HN48" s="33"/>
      <c r="HO48" s="32"/>
      <c r="HP48" s="33"/>
      <c r="HQ48" s="33"/>
      <c r="HR48" s="33"/>
      <c r="HS48" s="32"/>
      <c r="HT48" s="33"/>
      <c r="HU48" s="33"/>
      <c r="HV48" s="33"/>
      <c r="HW48" s="32"/>
      <c r="HX48" s="33"/>
      <c r="HY48" s="33"/>
      <c r="HZ48" s="33"/>
      <c r="IA48" s="32"/>
      <c r="IB48" s="33"/>
      <c r="IC48" s="33"/>
      <c r="ID48" s="33"/>
      <c r="IE48" s="32"/>
      <c r="IF48" s="33"/>
      <c r="IG48" s="33"/>
      <c r="IH48" s="33"/>
    </row>
    <row r="49" spans="1:244" s="31" customFormat="1">
      <c r="A49" s="22" t="s">
        <v>53</v>
      </c>
      <c r="B49" s="155">
        <v>2606.8099044900337</v>
      </c>
      <c r="C49" s="155">
        <v>21.740000000000002</v>
      </c>
      <c r="D49" s="52">
        <v>0.87357534773821843</v>
      </c>
    </row>
    <row r="50" spans="1:244" s="30" customFormat="1">
      <c r="A50" s="11" t="s">
        <v>54</v>
      </c>
      <c r="B50" s="3"/>
      <c r="C50" s="3"/>
      <c r="D50" s="3"/>
    </row>
    <row r="51" spans="1:244" s="30" customFormat="1">
      <c r="A51" s="6" t="s">
        <v>55</v>
      </c>
      <c r="B51" s="16">
        <v>39.76</v>
      </c>
      <c r="C51" s="16">
        <v>0.33</v>
      </c>
      <c r="D51" s="51">
        <v>1.3324084647003211E-2</v>
      </c>
    </row>
    <row r="52" spans="1:244" s="30" customFormat="1">
      <c r="A52" s="6" t="s">
        <v>56</v>
      </c>
      <c r="B52" s="16">
        <v>337.5</v>
      </c>
      <c r="C52" s="16">
        <v>2.81</v>
      </c>
      <c r="D52" s="51">
        <v>0.11310056761477827</v>
      </c>
    </row>
    <row r="53" spans="1:244" s="30" customFormat="1">
      <c r="A53" s="27" t="s">
        <v>57</v>
      </c>
      <c r="B53" s="156">
        <v>377.26</v>
      </c>
      <c r="C53" s="156">
        <v>3.14</v>
      </c>
      <c r="D53" s="53">
        <v>0.12642465226178148</v>
      </c>
      <c r="E53" s="32"/>
      <c r="F53" s="33"/>
      <c r="G53" s="33"/>
      <c r="H53" s="34"/>
      <c r="I53" s="32"/>
      <c r="J53" s="33"/>
      <c r="K53" s="33"/>
      <c r="L53" s="34"/>
      <c r="M53" s="32"/>
      <c r="N53" s="33"/>
      <c r="O53" s="33"/>
      <c r="P53" s="34"/>
      <c r="Q53" s="32"/>
      <c r="R53" s="33"/>
      <c r="S53" s="33"/>
      <c r="T53" s="34"/>
      <c r="U53" s="32"/>
      <c r="V53" s="33"/>
      <c r="W53" s="33"/>
      <c r="X53" s="34"/>
      <c r="Y53" s="32"/>
      <c r="Z53" s="33"/>
      <c r="AA53" s="33"/>
      <c r="AB53" s="34"/>
      <c r="AC53" s="32"/>
      <c r="AD53" s="33"/>
      <c r="AE53" s="33"/>
      <c r="AF53" s="34"/>
      <c r="AG53" s="32"/>
      <c r="AH53" s="33"/>
      <c r="AI53" s="33"/>
      <c r="AJ53" s="34"/>
      <c r="AK53" s="32"/>
      <c r="AL53" s="33"/>
      <c r="AM53" s="33"/>
      <c r="AN53" s="34"/>
      <c r="AO53" s="32"/>
      <c r="AP53" s="33"/>
      <c r="AQ53" s="33"/>
      <c r="AR53" s="34"/>
      <c r="AS53" s="32"/>
      <c r="AT53" s="33"/>
      <c r="AU53" s="33"/>
      <c r="AV53" s="34"/>
      <c r="AW53" s="32"/>
      <c r="AX53" s="33"/>
      <c r="AY53" s="33"/>
      <c r="AZ53" s="34"/>
      <c r="BA53" s="32"/>
      <c r="BB53" s="33"/>
      <c r="BC53" s="33"/>
      <c r="BD53" s="34"/>
      <c r="BE53" s="32"/>
      <c r="BF53" s="33"/>
      <c r="BG53" s="33"/>
      <c r="BH53" s="34"/>
      <c r="BI53" s="32"/>
      <c r="BJ53" s="33"/>
      <c r="BK53" s="33"/>
      <c r="BL53" s="34"/>
      <c r="BM53" s="32"/>
      <c r="BN53" s="33"/>
      <c r="BO53" s="33"/>
      <c r="BP53" s="34"/>
      <c r="BQ53" s="32"/>
      <c r="BR53" s="33"/>
      <c r="BS53" s="33"/>
      <c r="BT53" s="34"/>
      <c r="BU53" s="32"/>
      <c r="BV53" s="33"/>
      <c r="BW53" s="33"/>
      <c r="BX53" s="34"/>
      <c r="BY53" s="32"/>
      <c r="BZ53" s="33"/>
      <c r="CA53" s="33"/>
      <c r="CB53" s="34"/>
      <c r="CC53" s="32"/>
      <c r="CD53" s="33"/>
      <c r="CE53" s="33"/>
      <c r="CF53" s="34"/>
      <c r="CG53" s="32"/>
      <c r="CH53" s="33"/>
      <c r="CI53" s="33"/>
      <c r="CJ53" s="34"/>
      <c r="CK53" s="32"/>
      <c r="CL53" s="33"/>
      <c r="CM53" s="33"/>
      <c r="CN53" s="34"/>
      <c r="CO53" s="32"/>
      <c r="CP53" s="33"/>
      <c r="CQ53" s="33"/>
      <c r="CR53" s="34"/>
      <c r="CS53" s="32"/>
      <c r="CT53" s="33"/>
      <c r="CU53" s="33"/>
      <c r="CV53" s="34"/>
      <c r="CW53" s="32"/>
      <c r="CX53" s="33"/>
      <c r="CY53" s="33"/>
      <c r="CZ53" s="34"/>
      <c r="DA53" s="32"/>
      <c r="DB53" s="33"/>
      <c r="DC53" s="33"/>
      <c r="DD53" s="34"/>
      <c r="DE53" s="32"/>
      <c r="DF53" s="33"/>
      <c r="DG53" s="33"/>
      <c r="DH53" s="34"/>
      <c r="DI53" s="32"/>
      <c r="DJ53" s="33"/>
      <c r="DK53" s="33"/>
      <c r="DL53" s="34"/>
      <c r="DM53" s="32"/>
      <c r="DN53" s="33"/>
      <c r="DO53" s="33"/>
      <c r="DP53" s="34"/>
      <c r="DQ53" s="32"/>
      <c r="DR53" s="33"/>
      <c r="DS53" s="33"/>
      <c r="DT53" s="34"/>
      <c r="DU53" s="32"/>
      <c r="DV53" s="33"/>
      <c r="DW53" s="33"/>
      <c r="DX53" s="34"/>
      <c r="DY53" s="32"/>
      <c r="DZ53" s="33"/>
      <c r="EA53" s="33"/>
      <c r="EB53" s="34"/>
      <c r="EC53" s="32"/>
      <c r="ED53" s="33"/>
      <c r="EE53" s="33"/>
      <c r="EF53" s="34"/>
      <c r="EG53" s="32"/>
      <c r="EH53" s="33"/>
      <c r="EI53" s="33"/>
      <c r="EJ53" s="34"/>
      <c r="EK53" s="32"/>
      <c r="EL53" s="33"/>
      <c r="EM53" s="33"/>
      <c r="EN53" s="34"/>
      <c r="EO53" s="32"/>
      <c r="EP53" s="33"/>
      <c r="EQ53" s="33"/>
      <c r="ER53" s="34"/>
      <c r="ES53" s="32"/>
      <c r="ET53" s="33"/>
      <c r="EU53" s="33"/>
      <c r="EV53" s="34"/>
      <c r="EW53" s="32"/>
      <c r="EX53" s="33"/>
      <c r="EY53" s="33"/>
      <c r="EZ53" s="34"/>
      <c r="FA53" s="32"/>
      <c r="FB53" s="33"/>
      <c r="FC53" s="33"/>
      <c r="FD53" s="34"/>
      <c r="FE53" s="32"/>
      <c r="FF53" s="33"/>
      <c r="FG53" s="33"/>
      <c r="FH53" s="34"/>
      <c r="FI53" s="32"/>
      <c r="FJ53" s="33"/>
      <c r="FK53" s="33"/>
      <c r="FL53" s="34"/>
      <c r="FM53" s="32"/>
      <c r="FN53" s="33"/>
      <c r="FO53" s="33"/>
      <c r="FP53" s="34"/>
      <c r="FQ53" s="32"/>
      <c r="FR53" s="33"/>
      <c r="FS53" s="33"/>
      <c r="FT53" s="34"/>
      <c r="FU53" s="32"/>
      <c r="FV53" s="33"/>
      <c r="FW53" s="33"/>
      <c r="FX53" s="34"/>
      <c r="FY53" s="32"/>
      <c r="FZ53" s="33"/>
      <c r="GA53" s="33"/>
      <c r="GB53" s="34"/>
      <c r="GC53" s="32"/>
      <c r="GD53" s="33"/>
      <c r="GE53" s="33"/>
      <c r="GF53" s="34"/>
      <c r="GG53" s="32"/>
      <c r="GH53" s="33"/>
      <c r="GI53" s="33"/>
      <c r="GJ53" s="34"/>
      <c r="GK53" s="32"/>
      <c r="GL53" s="33"/>
      <c r="GM53" s="33"/>
      <c r="GN53" s="34"/>
      <c r="GO53" s="32"/>
      <c r="GP53" s="33"/>
      <c r="GQ53" s="33"/>
      <c r="GR53" s="34"/>
      <c r="GS53" s="32"/>
      <c r="GT53" s="33"/>
      <c r="GU53" s="33"/>
      <c r="GV53" s="34"/>
      <c r="GW53" s="32"/>
      <c r="GX53" s="33"/>
      <c r="GY53" s="33"/>
      <c r="GZ53" s="34"/>
      <c r="HA53" s="32"/>
      <c r="HB53" s="33"/>
      <c r="HC53" s="33"/>
      <c r="HD53" s="34"/>
      <c r="HE53" s="32"/>
      <c r="HF53" s="33"/>
      <c r="HG53" s="33"/>
      <c r="HH53" s="34"/>
      <c r="HI53" s="32"/>
      <c r="HJ53" s="33"/>
      <c r="HK53" s="33"/>
      <c r="HL53" s="34"/>
      <c r="HM53" s="32"/>
      <c r="HN53" s="33"/>
      <c r="HO53" s="33"/>
      <c r="HP53" s="34"/>
      <c r="HQ53" s="32"/>
      <c r="HR53" s="33"/>
      <c r="HS53" s="33"/>
      <c r="HT53" s="34"/>
      <c r="HU53" s="32"/>
      <c r="HV53" s="33"/>
      <c r="HW53" s="33"/>
      <c r="HX53" s="34"/>
      <c r="HY53" s="32"/>
      <c r="HZ53" s="33"/>
      <c r="IA53" s="33"/>
      <c r="IB53" s="34"/>
      <c r="IC53" s="32"/>
      <c r="ID53" s="33"/>
      <c r="IE53" s="33"/>
      <c r="IF53" s="34"/>
      <c r="IG53" s="32"/>
      <c r="IH53" s="33"/>
      <c r="II53" s="33"/>
      <c r="IJ53" s="34"/>
    </row>
    <row r="54" spans="1:244" s="41" customFormat="1" ht="13.5" thickBot="1">
      <c r="A54" s="38" t="s">
        <v>58</v>
      </c>
      <c r="B54" s="158">
        <v>2984.0699044900339</v>
      </c>
      <c r="C54" s="158">
        <v>24.880000000000003</v>
      </c>
      <c r="D54" s="55">
        <v>0.99999999999999989</v>
      </c>
    </row>
    <row r="55" spans="1:244">
      <c r="A55" s="42" t="s">
        <v>59</v>
      </c>
      <c r="D55" s="43"/>
    </row>
  </sheetData>
  <printOptions horizontalCentered="1"/>
  <pageMargins left="0.78740157480314965" right="0.39370078740157483" top="0.78740157480314965" bottom="0.78740157480314965" header="0.59055118110236227" footer="0.59055118110236227"/>
  <pageSetup paperSize="9" orientation="portrait" horizontalDpi="300" verticalDpi="300" r:id="rId1"/>
  <headerFooter alignWithMargins="0">
    <oddHeader>&amp;L&amp;"Tahoma,Negrito"&amp;8Companhia Nacional de Abastecimento - CONAB</oddHeader>
    <oddFooter>&amp;R&amp;6&amp;F - &amp;A
versão - jan/2008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J55"/>
  <sheetViews>
    <sheetView zoomScaleNormal="100" workbookViewId="0">
      <selection activeCell="H25" sqref="H25"/>
    </sheetView>
  </sheetViews>
  <sheetFormatPr defaultColWidth="11.5" defaultRowHeight="12.75"/>
  <cols>
    <col min="1" max="1" width="45.625" style="3" customWidth="1"/>
    <col min="2" max="3" width="12.625" style="3" customWidth="1"/>
    <col min="4" max="4" width="8.625" style="3" customWidth="1"/>
    <col min="5" max="16384" width="11.5" style="3"/>
  </cols>
  <sheetData>
    <row r="1" spans="1:4">
      <c r="A1" s="1" t="s">
        <v>0</v>
      </c>
      <c r="B1" s="2"/>
      <c r="C1" s="2"/>
      <c r="D1" s="2"/>
    </row>
    <row r="2" spans="1:4">
      <c r="A2" s="1" t="s">
        <v>569</v>
      </c>
      <c r="B2" s="2"/>
      <c r="C2" s="2"/>
      <c r="D2" s="2"/>
    </row>
    <row r="3" spans="1:4">
      <c r="A3" s="1" t="s">
        <v>377</v>
      </c>
      <c r="B3" s="2"/>
      <c r="C3" s="2"/>
      <c r="D3" s="2"/>
    </row>
    <row r="4" spans="1:4">
      <c r="A4" s="1" t="s">
        <v>442</v>
      </c>
      <c r="B4" s="2"/>
      <c r="C4" s="2"/>
      <c r="D4" s="2"/>
    </row>
    <row r="5" spans="1:4" ht="13.5" thickBot="1">
      <c r="A5" s="4" t="s">
        <v>4</v>
      </c>
      <c r="B5" s="5">
        <v>7000</v>
      </c>
      <c r="C5" s="6" t="s">
        <v>5</v>
      </c>
    </row>
    <row r="6" spans="1:4">
      <c r="A6" s="7"/>
      <c r="B6" s="8" t="s">
        <v>6</v>
      </c>
      <c r="C6" s="50">
        <v>43160</v>
      </c>
      <c r="D6" s="10" t="s">
        <v>7</v>
      </c>
    </row>
    <row r="7" spans="1:4">
      <c r="A7" s="11" t="s">
        <v>8</v>
      </c>
      <c r="D7" s="12" t="s">
        <v>9</v>
      </c>
    </row>
    <row r="8" spans="1:4" ht="13.5" thickBot="1">
      <c r="A8" s="13"/>
      <c r="B8" s="14" t="s">
        <v>10</v>
      </c>
      <c r="C8" s="14" t="s">
        <v>174</v>
      </c>
      <c r="D8" s="15" t="s">
        <v>13</v>
      </c>
    </row>
    <row r="9" spans="1:4">
      <c r="A9" s="11" t="s">
        <v>14</v>
      </c>
      <c r="B9" s="16"/>
    </row>
    <row r="10" spans="1:4">
      <c r="A10" s="18" t="s">
        <v>15</v>
      </c>
      <c r="B10" s="16">
        <v>0</v>
      </c>
      <c r="C10" s="16">
        <v>0</v>
      </c>
      <c r="D10" s="51">
        <v>0</v>
      </c>
    </row>
    <row r="11" spans="1:4">
      <c r="A11" s="18" t="s">
        <v>16</v>
      </c>
      <c r="B11" s="3">
        <v>0</v>
      </c>
      <c r="C11" s="3">
        <v>0</v>
      </c>
      <c r="D11" s="51">
        <v>0</v>
      </c>
    </row>
    <row r="12" spans="1:4">
      <c r="A12" s="18" t="s">
        <v>17</v>
      </c>
      <c r="B12" s="16">
        <v>247.5</v>
      </c>
      <c r="C12" s="16">
        <v>2.12</v>
      </c>
      <c r="D12" s="51">
        <v>8.3783367747111134E-2</v>
      </c>
    </row>
    <row r="13" spans="1:4">
      <c r="A13" s="18" t="s">
        <v>18</v>
      </c>
      <c r="B13" s="16">
        <v>0</v>
      </c>
      <c r="C13" s="16">
        <v>0</v>
      </c>
      <c r="D13" s="51">
        <v>0</v>
      </c>
    </row>
    <row r="14" spans="1:4">
      <c r="A14" s="18" t="s">
        <v>19</v>
      </c>
      <c r="B14" s="16">
        <v>0</v>
      </c>
      <c r="C14" s="16">
        <v>0</v>
      </c>
      <c r="D14" s="51">
        <v>0</v>
      </c>
    </row>
    <row r="15" spans="1:4">
      <c r="A15" s="6" t="s">
        <v>20</v>
      </c>
      <c r="B15" s="16">
        <v>875</v>
      </c>
      <c r="C15" s="16">
        <v>7.5</v>
      </c>
      <c r="D15" s="51">
        <v>0.29620382536857476</v>
      </c>
    </row>
    <row r="16" spans="1:4">
      <c r="A16" s="6" t="s">
        <v>70</v>
      </c>
      <c r="B16" s="16">
        <v>76.319999999999993</v>
      </c>
      <c r="C16" s="16">
        <v>0.64</v>
      </c>
      <c r="D16" s="51">
        <v>2.5835743945290996E-2</v>
      </c>
    </row>
    <row r="17" spans="1:4">
      <c r="A17" s="6" t="s">
        <v>22</v>
      </c>
      <c r="B17" s="16">
        <v>231.5</v>
      </c>
      <c r="C17" s="16">
        <v>1.99</v>
      </c>
      <c r="D17" s="51">
        <v>7.8367069226085773E-2</v>
      </c>
    </row>
    <row r="18" spans="1:4">
      <c r="A18" s="6" t="s">
        <v>23</v>
      </c>
      <c r="B18" s="16">
        <v>383</v>
      </c>
      <c r="C18" s="16">
        <v>3.2800000000000002</v>
      </c>
      <c r="D18" s="51">
        <v>0.12965264584704472</v>
      </c>
    </row>
    <row r="19" spans="1:4">
      <c r="A19" s="6" t="s">
        <v>24</v>
      </c>
      <c r="B19" s="16">
        <v>213.9</v>
      </c>
      <c r="C19" s="16">
        <v>1.83</v>
      </c>
      <c r="D19" s="51">
        <v>7.2409140852957868E-2</v>
      </c>
    </row>
    <row r="20" spans="1:4">
      <c r="A20" s="6" t="s">
        <v>25</v>
      </c>
      <c r="B20" s="16">
        <v>67.12</v>
      </c>
      <c r="C20" s="16">
        <v>0.57999999999999996</v>
      </c>
      <c r="D20" s="51">
        <v>2.2721372295701415E-2</v>
      </c>
    </row>
    <row r="21" spans="1:4">
      <c r="A21" s="6" t="s">
        <v>26</v>
      </c>
      <c r="B21" s="16">
        <v>210</v>
      </c>
      <c r="C21" s="16">
        <v>1.8</v>
      </c>
      <c r="D21" s="51">
        <v>7.1088918088457936E-2</v>
      </c>
    </row>
    <row r="22" spans="1:4">
      <c r="A22" s="22" t="s">
        <v>27</v>
      </c>
      <c r="B22" s="155">
        <v>2304.34</v>
      </c>
      <c r="C22" s="155">
        <v>19.739999999999998</v>
      </c>
      <c r="D22" s="52">
        <v>0.78006208337122462</v>
      </c>
    </row>
    <row r="23" spans="1:4">
      <c r="A23" s="25" t="s">
        <v>28</v>
      </c>
    </row>
    <row r="24" spans="1:4">
      <c r="A24" s="18" t="s">
        <v>29</v>
      </c>
      <c r="B24" s="16">
        <v>0</v>
      </c>
      <c r="C24" s="16">
        <v>0</v>
      </c>
      <c r="D24" s="51">
        <v>0</v>
      </c>
    </row>
    <row r="25" spans="1:4">
      <c r="A25" s="18" t="s">
        <v>30</v>
      </c>
      <c r="B25" s="16">
        <v>0</v>
      </c>
      <c r="C25" s="16">
        <v>0</v>
      </c>
      <c r="D25" s="51">
        <v>0</v>
      </c>
    </row>
    <row r="26" spans="1:4">
      <c r="A26" s="18" t="s">
        <v>31</v>
      </c>
      <c r="B26" s="16">
        <v>0</v>
      </c>
      <c r="C26" s="16">
        <v>0</v>
      </c>
      <c r="D26" s="51">
        <v>0</v>
      </c>
    </row>
    <row r="27" spans="1:4">
      <c r="A27" s="18" t="s">
        <v>32</v>
      </c>
      <c r="B27" s="16">
        <v>0</v>
      </c>
      <c r="C27" s="16">
        <v>0</v>
      </c>
      <c r="D27" s="51">
        <v>0</v>
      </c>
    </row>
    <row r="28" spans="1:4">
      <c r="A28" s="18" t="s">
        <v>33</v>
      </c>
      <c r="B28" s="16">
        <v>54.25</v>
      </c>
      <c r="C28" s="16">
        <v>0.47</v>
      </c>
      <c r="D28" s="51">
        <v>1.8364637172851632E-2</v>
      </c>
    </row>
    <row r="29" spans="1:4">
      <c r="A29" s="18" t="s">
        <v>34</v>
      </c>
      <c r="B29" s="16">
        <v>0</v>
      </c>
      <c r="C29" s="16">
        <v>0</v>
      </c>
      <c r="D29" s="51">
        <v>0</v>
      </c>
    </row>
    <row r="30" spans="1:4">
      <c r="A30" s="18" t="s">
        <v>35</v>
      </c>
      <c r="B30" s="16">
        <v>0</v>
      </c>
      <c r="C30" s="16">
        <v>0</v>
      </c>
      <c r="D30" s="51">
        <v>0</v>
      </c>
    </row>
    <row r="31" spans="1:4">
      <c r="A31" s="18" t="s">
        <v>36</v>
      </c>
      <c r="B31" s="16">
        <v>0</v>
      </c>
      <c r="C31" s="16">
        <v>0</v>
      </c>
      <c r="D31" s="51">
        <v>0</v>
      </c>
    </row>
    <row r="32" spans="1:4">
      <c r="A32" s="27" t="s">
        <v>37</v>
      </c>
      <c r="B32" s="156">
        <v>54.25</v>
      </c>
      <c r="C32" s="156">
        <v>0.47</v>
      </c>
      <c r="D32" s="53">
        <v>1.8364637172851632E-2</v>
      </c>
    </row>
    <row r="33" spans="1:244" s="30" customFormat="1">
      <c r="A33" s="11" t="s">
        <v>38</v>
      </c>
      <c r="B33" s="3"/>
      <c r="C33" s="3"/>
      <c r="D33" s="3"/>
    </row>
    <row r="34" spans="1:244" s="30" customFormat="1">
      <c r="A34" s="18" t="s">
        <v>39</v>
      </c>
      <c r="B34" s="16">
        <v>50.666926676969524</v>
      </c>
      <c r="C34" s="16">
        <v>0.44</v>
      </c>
      <c r="D34" s="51">
        <v>1.7151700001585671E-2</v>
      </c>
    </row>
    <row r="35" spans="1:244" s="30" customFormat="1">
      <c r="A35" s="6" t="s">
        <v>40</v>
      </c>
      <c r="B35" s="16">
        <v>50.666926676969524</v>
      </c>
      <c r="C35" s="16">
        <v>0.44</v>
      </c>
      <c r="D35" s="51">
        <v>1.7151700001585671E-2</v>
      </c>
    </row>
    <row r="36" spans="1:244" s="31" customFormat="1">
      <c r="A36" s="22" t="s">
        <v>41</v>
      </c>
      <c r="B36" s="155">
        <v>2409.2569266769697</v>
      </c>
      <c r="C36" s="155">
        <v>20.65</v>
      </c>
      <c r="D36" s="52">
        <v>0.81557842054566199</v>
      </c>
    </row>
    <row r="37" spans="1:244" s="30" customFormat="1">
      <c r="A37" s="11" t="s">
        <v>42</v>
      </c>
      <c r="B37" s="3"/>
      <c r="C37" s="3"/>
      <c r="D37" s="3"/>
    </row>
    <row r="38" spans="1:244" s="30" customFormat="1">
      <c r="A38" s="6" t="s">
        <v>43</v>
      </c>
      <c r="B38" s="16">
        <v>285</v>
      </c>
      <c r="C38" s="16">
        <v>2.44</v>
      </c>
      <c r="D38" s="51">
        <v>9.6477817405764346E-2</v>
      </c>
    </row>
    <row r="39" spans="1:244" s="30" customFormat="1">
      <c r="A39" s="6" t="s">
        <v>44</v>
      </c>
      <c r="B39" s="16">
        <v>0</v>
      </c>
      <c r="C39" s="16">
        <v>0</v>
      </c>
      <c r="D39" s="51">
        <v>0</v>
      </c>
    </row>
    <row r="40" spans="1:244" s="30" customFormat="1">
      <c r="A40" s="18" t="s">
        <v>45</v>
      </c>
      <c r="B40" s="16">
        <v>0</v>
      </c>
      <c r="C40" s="16">
        <v>0</v>
      </c>
      <c r="D40" s="51">
        <v>0</v>
      </c>
    </row>
    <row r="41" spans="1:244" s="30" customFormat="1">
      <c r="A41" s="18" t="s">
        <v>79</v>
      </c>
      <c r="B41" s="16">
        <v>0</v>
      </c>
      <c r="C41" s="16">
        <v>0</v>
      </c>
      <c r="D41" s="51">
        <v>0</v>
      </c>
    </row>
    <row r="42" spans="1:244" s="30" customFormat="1">
      <c r="A42" s="27" t="s">
        <v>46</v>
      </c>
      <c r="B42" s="156">
        <v>285</v>
      </c>
      <c r="C42" s="156">
        <v>2.44</v>
      </c>
      <c r="D42" s="53">
        <v>9.6477817405764346E-2</v>
      </c>
      <c r="E42" s="32"/>
      <c r="F42" s="33"/>
      <c r="G42" s="33"/>
      <c r="H42" s="34"/>
      <c r="I42" s="32"/>
      <c r="J42" s="33"/>
      <c r="K42" s="33"/>
      <c r="L42" s="34"/>
      <c r="M42" s="32"/>
      <c r="N42" s="33"/>
      <c r="O42" s="33"/>
      <c r="P42" s="34"/>
      <c r="Q42" s="32"/>
      <c r="R42" s="33"/>
      <c r="S42" s="33"/>
      <c r="T42" s="34"/>
      <c r="U42" s="32"/>
      <c r="V42" s="33"/>
      <c r="W42" s="33"/>
      <c r="X42" s="34"/>
      <c r="Y42" s="32"/>
      <c r="Z42" s="33"/>
      <c r="AA42" s="33"/>
      <c r="AB42" s="34"/>
      <c r="AC42" s="32"/>
      <c r="AD42" s="33"/>
      <c r="AE42" s="33"/>
      <c r="AF42" s="34"/>
      <c r="AG42" s="32"/>
      <c r="AH42" s="33"/>
      <c r="AI42" s="33"/>
      <c r="AJ42" s="34"/>
      <c r="AK42" s="32"/>
      <c r="AL42" s="33"/>
      <c r="AM42" s="33"/>
      <c r="AN42" s="34"/>
      <c r="AO42" s="32"/>
      <c r="AP42" s="33"/>
      <c r="AQ42" s="33"/>
      <c r="AR42" s="34"/>
      <c r="AS42" s="32"/>
      <c r="AT42" s="33"/>
      <c r="AU42" s="33"/>
      <c r="AV42" s="34"/>
      <c r="AW42" s="32"/>
      <c r="AX42" s="33"/>
      <c r="AY42" s="33"/>
      <c r="AZ42" s="34"/>
      <c r="BA42" s="32"/>
      <c r="BB42" s="33"/>
      <c r="BC42" s="33"/>
      <c r="BD42" s="34"/>
      <c r="BE42" s="32"/>
      <c r="BF42" s="33"/>
      <c r="BG42" s="33"/>
      <c r="BH42" s="34"/>
      <c r="BI42" s="32"/>
      <c r="BJ42" s="33"/>
      <c r="BK42" s="33"/>
      <c r="BL42" s="34"/>
      <c r="BM42" s="32"/>
      <c r="BN42" s="33"/>
      <c r="BO42" s="33"/>
      <c r="BP42" s="34"/>
      <c r="BQ42" s="32"/>
      <c r="BR42" s="33"/>
      <c r="BS42" s="33"/>
      <c r="BT42" s="34"/>
      <c r="BU42" s="32"/>
      <c r="BV42" s="33"/>
      <c r="BW42" s="33"/>
      <c r="BX42" s="34"/>
      <c r="BY42" s="32"/>
      <c r="BZ42" s="33"/>
      <c r="CA42" s="33"/>
      <c r="CB42" s="34"/>
      <c r="CC42" s="32"/>
      <c r="CD42" s="33"/>
      <c r="CE42" s="33"/>
      <c r="CF42" s="34"/>
      <c r="CG42" s="32"/>
      <c r="CH42" s="33"/>
      <c r="CI42" s="33"/>
      <c r="CJ42" s="34"/>
      <c r="CK42" s="32"/>
      <c r="CL42" s="33"/>
      <c r="CM42" s="33"/>
      <c r="CN42" s="34"/>
      <c r="CO42" s="32"/>
      <c r="CP42" s="33"/>
      <c r="CQ42" s="33"/>
      <c r="CR42" s="34"/>
      <c r="CS42" s="32"/>
      <c r="CT42" s="33"/>
      <c r="CU42" s="33"/>
      <c r="CV42" s="34"/>
      <c r="CW42" s="32"/>
      <c r="CX42" s="33"/>
      <c r="CY42" s="33"/>
      <c r="CZ42" s="34"/>
      <c r="DA42" s="32"/>
      <c r="DB42" s="33"/>
      <c r="DC42" s="33"/>
      <c r="DD42" s="34"/>
      <c r="DE42" s="32"/>
      <c r="DF42" s="33"/>
      <c r="DG42" s="33"/>
      <c r="DH42" s="34"/>
      <c r="DI42" s="32"/>
      <c r="DJ42" s="33"/>
      <c r="DK42" s="33"/>
      <c r="DL42" s="34"/>
      <c r="DM42" s="32"/>
      <c r="DN42" s="33"/>
      <c r="DO42" s="33"/>
      <c r="DP42" s="34"/>
      <c r="DQ42" s="32"/>
      <c r="DR42" s="33"/>
      <c r="DS42" s="33"/>
      <c r="DT42" s="34"/>
      <c r="DU42" s="32"/>
      <c r="DV42" s="33"/>
      <c r="DW42" s="33"/>
      <c r="DX42" s="34"/>
      <c r="DY42" s="32"/>
      <c r="DZ42" s="33"/>
      <c r="EA42" s="33"/>
      <c r="EB42" s="34"/>
      <c r="EC42" s="32"/>
      <c r="ED42" s="33"/>
      <c r="EE42" s="33"/>
      <c r="EF42" s="34"/>
      <c r="EG42" s="32"/>
      <c r="EH42" s="33"/>
      <c r="EI42" s="33"/>
      <c r="EJ42" s="34"/>
      <c r="EK42" s="32"/>
      <c r="EL42" s="33"/>
      <c r="EM42" s="33"/>
      <c r="EN42" s="34"/>
      <c r="EO42" s="32"/>
      <c r="EP42" s="33"/>
      <c r="EQ42" s="33"/>
      <c r="ER42" s="34"/>
      <c r="ES42" s="32"/>
      <c r="ET42" s="33"/>
      <c r="EU42" s="33"/>
      <c r="EV42" s="34"/>
      <c r="EW42" s="32"/>
      <c r="EX42" s="33"/>
      <c r="EY42" s="33"/>
      <c r="EZ42" s="34"/>
      <c r="FA42" s="32"/>
      <c r="FB42" s="33"/>
      <c r="FC42" s="33"/>
      <c r="FD42" s="34"/>
      <c r="FE42" s="32"/>
      <c r="FF42" s="33"/>
      <c r="FG42" s="33"/>
      <c r="FH42" s="34"/>
      <c r="FI42" s="32"/>
      <c r="FJ42" s="33"/>
      <c r="FK42" s="33"/>
      <c r="FL42" s="34"/>
      <c r="FM42" s="32"/>
      <c r="FN42" s="33"/>
      <c r="FO42" s="33"/>
      <c r="FP42" s="34"/>
      <c r="FQ42" s="32"/>
      <c r="FR42" s="33"/>
      <c r="FS42" s="33"/>
      <c r="FT42" s="34"/>
      <c r="FU42" s="32"/>
      <c r="FV42" s="33"/>
      <c r="FW42" s="33"/>
      <c r="FX42" s="34"/>
      <c r="FY42" s="32"/>
      <c r="FZ42" s="33"/>
      <c r="GA42" s="33"/>
      <c r="GB42" s="34"/>
      <c r="GC42" s="32"/>
      <c r="GD42" s="33"/>
      <c r="GE42" s="33"/>
      <c r="GF42" s="34"/>
      <c r="GG42" s="32"/>
      <c r="GH42" s="33"/>
      <c r="GI42" s="33"/>
      <c r="GJ42" s="34"/>
      <c r="GK42" s="32"/>
      <c r="GL42" s="33"/>
      <c r="GM42" s="33"/>
      <c r="GN42" s="34"/>
      <c r="GO42" s="32"/>
      <c r="GP42" s="33"/>
      <c r="GQ42" s="33"/>
      <c r="GR42" s="34"/>
      <c r="GS42" s="32"/>
      <c r="GT42" s="33"/>
      <c r="GU42" s="33"/>
      <c r="GV42" s="34"/>
      <c r="GW42" s="32"/>
      <c r="GX42" s="33"/>
      <c r="GY42" s="33"/>
      <c r="GZ42" s="34"/>
      <c r="HA42" s="32"/>
      <c r="HB42" s="33"/>
      <c r="HC42" s="33"/>
      <c r="HD42" s="34"/>
      <c r="HE42" s="32"/>
      <c r="HF42" s="33"/>
      <c r="HG42" s="33"/>
      <c r="HH42" s="34"/>
      <c r="HI42" s="32"/>
      <c r="HJ42" s="33"/>
      <c r="HK42" s="33"/>
      <c r="HL42" s="34"/>
      <c r="HM42" s="32"/>
      <c r="HN42" s="33"/>
      <c r="HO42" s="33"/>
      <c r="HP42" s="34"/>
      <c r="HQ42" s="32"/>
      <c r="HR42" s="33"/>
      <c r="HS42" s="33"/>
      <c r="HT42" s="34"/>
      <c r="HU42" s="32"/>
      <c r="HV42" s="33"/>
      <c r="HW42" s="33"/>
      <c r="HX42" s="34"/>
      <c r="HY42" s="32"/>
      <c r="HZ42" s="33"/>
      <c r="IA42" s="33"/>
      <c r="IB42" s="34"/>
      <c r="IC42" s="32"/>
      <c r="ID42" s="33"/>
      <c r="IE42" s="33"/>
      <c r="IF42" s="34"/>
      <c r="IG42" s="32"/>
      <c r="IH42" s="33"/>
      <c r="II42" s="33"/>
      <c r="IJ42" s="34"/>
    </row>
    <row r="43" spans="1:244" s="30" customFormat="1">
      <c r="A43" s="11" t="s">
        <v>47</v>
      </c>
      <c r="B43" s="3"/>
      <c r="C43" s="3"/>
      <c r="D43" s="3"/>
    </row>
    <row r="44" spans="1:244" s="30" customFormat="1">
      <c r="A44" s="18" t="s">
        <v>48</v>
      </c>
      <c r="B44" s="16">
        <v>0</v>
      </c>
      <c r="C44" s="16">
        <v>0</v>
      </c>
      <c r="D44" s="51">
        <v>0</v>
      </c>
    </row>
    <row r="45" spans="1:244" s="30" customFormat="1">
      <c r="A45" s="18" t="s">
        <v>49</v>
      </c>
      <c r="B45" s="16">
        <v>34.79</v>
      </c>
      <c r="C45" s="16">
        <v>0.3</v>
      </c>
      <c r="D45" s="51">
        <v>1.1777064096654532E-2</v>
      </c>
    </row>
    <row r="46" spans="1:244" s="30" customFormat="1">
      <c r="A46" s="18" t="s">
        <v>50</v>
      </c>
      <c r="B46" s="16">
        <v>0</v>
      </c>
      <c r="C46" s="16">
        <v>0</v>
      </c>
      <c r="D46" s="51">
        <v>0</v>
      </c>
    </row>
    <row r="47" spans="1:244" s="30" customFormat="1">
      <c r="A47" s="27" t="s">
        <v>51</v>
      </c>
      <c r="B47" s="156">
        <v>34.79</v>
      </c>
      <c r="C47" s="156">
        <v>0.3</v>
      </c>
      <c r="D47" s="53">
        <v>1.1777064096654532E-2</v>
      </c>
      <c r="E47" s="32"/>
      <c r="F47" s="33"/>
      <c r="G47" s="33"/>
      <c r="H47" s="34"/>
      <c r="I47" s="32"/>
      <c r="J47" s="33"/>
      <c r="K47" s="33"/>
      <c r="L47" s="34"/>
      <c r="M47" s="32"/>
      <c r="N47" s="33"/>
      <c r="O47" s="33"/>
      <c r="P47" s="34"/>
      <c r="Q47" s="32"/>
      <c r="R47" s="33"/>
      <c r="S47" s="33"/>
      <c r="T47" s="34"/>
      <c r="U47" s="32"/>
      <c r="V47" s="33"/>
      <c r="W47" s="33"/>
      <c r="X47" s="34"/>
      <c r="Y47" s="32"/>
      <c r="Z47" s="33"/>
      <c r="AA47" s="33"/>
      <c r="AB47" s="34"/>
      <c r="AC47" s="32"/>
      <c r="AD47" s="33"/>
      <c r="AE47" s="33"/>
      <c r="AF47" s="34"/>
      <c r="AG47" s="32"/>
      <c r="AH47" s="33"/>
      <c r="AI47" s="33"/>
      <c r="AJ47" s="34"/>
      <c r="AK47" s="32"/>
      <c r="AL47" s="33"/>
      <c r="AM47" s="33"/>
      <c r="AN47" s="34"/>
      <c r="AO47" s="32"/>
      <c r="AP47" s="33"/>
      <c r="AQ47" s="33"/>
      <c r="AR47" s="34"/>
      <c r="AS47" s="32"/>
      <c r="AT47" s="33"/>
      <c r="AU47" s="33"/>
      <c r="AV47" s="34"/>
      <c r="AW47" s="32"/>
      <c r="AX47" s="33"/>
      <c r="AY47" s="33"/>
      <c r="AZ47" s="34"/>
      <c r="BA47" s="32"/>
      <c r="BB47" s="33"/>
      <c r="BC47" s="33"/>
      <c r="BD47" s="34"/>
      <c r="BE47" s="32"/>
      <c r="BF47" s="33"/>
      <c r="BG47" s="33"/>
      <c r="BH47" s="34"/>
      <c r="BI47" s="32"/>
      <c r="BJ47" s="33"/>
      <c r="BK47" s="33"/>
      <c r="BL47" s="34"/>
      <c r="BM47" s="32"/>
      <c r="BN47" s="33"/>
      <c r="BO47" s="33"/>
      <c r="BP47" s="34"/>
      <c r="BQ47" s="32"/>
      <c r="BR47" s="33"/>
      <c r="BS47" s="33"/>
      <c r="BT47" s="34"/>
      <c r="BU47" s="32"/>
      <c r="BV47" s="33"/>
      <c r="BW47" s="33"/>
      <c r="BX47" s="34"/>
      <c r="BY47" s="32"/>
      <c r="BZ47" s="33"/>
      <c r="CA47" s="33"/>
      <c r="CB47" s="34"/>
      <c r="CC47" s="32"/>
      <c r="CD47" s="33"/>
      <c r="CE47" s="33"/>
      <c r="CF47" s="34"/>
      <c r="CG47" s="32"/>
      <c r="CH47" s="33"/>
      <c r="CI47" s="33"/>
      <c r="CJ47" s="34"/>
      <c r="CK47" s="32"/>
      <c r="CL47" s="33"/>
      <c r="CM47" s="33"/>
      <c r="CN47" s="34"/>
      <c r="CO47" s="32"/>
      <c r="CP47" s="33"/>
      <c r="CQ47" s="33"/>
      <c r="CR47" s="34"/>
      <c r="CS47" s="32"/>
      <c r="CT47" s="33"/>
      <c r="CU47" s="33"/>
      <c r="CV47" s="34"/>
      <c r="CW47" s="32"/>
      <c r="CX47" s="33"/>
      <c r="CY47" s="33"/>
      <c r="CZ47" s="34"/>
      <c r="DA47" s="32"/>
      <c r="DB47" s="33"/>
      <c r="DC47" s="33"/>
      <c r="DD47" s="34"/>
      <c r="DE47" s="32"/>
      <c r="DF47" s="33"/>
      <c r="DG47" s="33"/>
      <c r="DH47" s="34"/>
      <c r="DI47" s="32"/>
      <c r="DJ47" s="33"/>
      <c r="DK47" s="33"/>
      <c r="DL47" s="34"/>
      <c r="DM47" s="32"/>
      <c r="DN47" s="33"/>
      <c r="DO47" s="33"/>
      <c r="DP47" s="34"/>
      <c r="DQ47" s="32"/>
      <c r="DR47" s="33"/>
      <c r="DS47" s="33"/>
      <c r="DT47" s="34"/>
      <c r="DU47" s="32"/>
      <c r="DV47" s="33"/>
      <c r="DW47" s="33"/>
      <c r="DX47" s="34"/>
      <c r="DY47" s="32"/>
      <c r="DZ47" s="33"/>
      <c r="EA47" s="33"/>
      <c r="EB47" s="34"/>
      <c r="EC47" s="32"/>
      <c r="ED47" s="33"/>
      <c r="EE47" s="33"/>
      <c r="EF47" s="34"/>
      <c r="EG47" s="32"/>
      <c r="EH47" s="33"/>
      <c r="EI47" s="33"/>
      <c r="EJ47" s="34"/>
      <c r="EK47" s="32"/>
      <c r="EL47" s="33"/>
      <c r="EM47" s="33"/>
      <c r="EN47" s="34"/>
      <c r="EO47" s="32"/>
      <c r="EP47" s="33"/>
      <c r="EQ47" s="33"/>
      <c r="ER47" s="34"/>
      <c r="ES47" s="32"/>
      <c r="ET47" s="33"/>
      <c r="EU47" s="33"/>
      <c r="EV47" s="34"/>
      <c r="EW47" s="32"/>
      <c r="EX47" s="33"/>
      <c r="EY47" s="33"/>
      <c r="EZ47" s="34"/>
      <c r="FA47" s="32"/>
      <c r="FB47" s="33"/>
      <c r="FC47" s="33"/>
      <c r="FD47" s="34"/>
      <c r="FE47" s="32"/>
      <c r="FF47" s="33"/>
      <c r="FG47" s="33"/>
      <c r="FH47" s="34"/>
      <c r="FI47" s="32"/>
      <c r="FJ47" s="33"/>
      <c r="FK47" s="33"/>
      <c r="FL47" s="34"/>
      <c r="FM47" s="32"/>
      <c r="FN47" s="33"/>
      <c r="FO47" s="33"/>
      <c r="FP47" s="34"/>
      <c r="FQ47" s="32"/>
      <c r="FR47" s="33"/>
      <c r="FS47" s="33"/>
      <c r="FT47" s="34"/>
      <c r="FU47" s="32"/>
      <c r="FV47" s="33"/>
      <c r="FW47" s="33"/>
      <c r="FX47" s="34"/>
      <c r="FY47" s="32"/>
      <c r="FZ47" s="33"/>
      <c r="GA47" s="33"/>
      <c r="GB47" s="34"/>
      <c r="GC47" s="32"/>
      <c r="GD47" s="33"/>
      <c r="GE47" s="33"/>
      <c r="GF47" s="34"/>
      <c r="GG47" s="32"/>
      <c r="GH47" s="33"/>
      <c r="GI47" s="33"/>
      <c r="GJ47" s="34"/>
      <c r="GK47" s="32"/>
      <c r="GL47" s="33"/>
      <c r="GM47" s="33"/>
      <c r="GN47" s="34"/>
      <c r="GO47" s="32"/>
      <c r="GP47" s="33"/>
      <c r="GQ47" s="33"/>
      <c r="GR47" s="34"/>
      <c r="GS47" s="32"/>
      <c r="GT47" s="33"/>
      <c r="GU47" s="33"/>
      <c r="GV47" s="34"/>
      <c r="GW47" s="32"/>
      <c r="GX47" s="33"/>
      <c r="GY47" s="33"/>
      <c r="GZ47" s="34"/>
      <c r="HA47" s="32"/>
      <c r="HB47" s="33"/>
      <c r="HC47" s="33"/>
      <c r="HD47" s="34"/>
      <c r="HE47" s="32"/>
      <c r="HF47" s="33"/>
      <c r="HG47" s="33"/>
      <c r="HH47" s="34"/>
      <c r="HI47" s="32"/>
      <c r="HJ47" s="33"/>
      <c r="HK47" s="33"/>
      <c r="HL47" s="34"/>
      <c r="HM47" s="32"/>
      <c r="HN47" s="33"/>
      <c r="HO47" s="33"/>
      <c r="HP47" s="34"/>
      <c r="HQ47" s="32"/>
      <c r="HR47" s="33"/>
      <c r="HS47" s="33"/>
      <c r="HT47" s="34"/>
      <c r="HU47" s="32"/>
      <c r="HV47" s="33"/>
      <c r="HW47" s="33"/>
      <c r="HX47" s="34"/>
      <c r="HY47" s="32"/>
      <c r="HZ47" s="33"/>
      <c r="IA47" s="33"/>
      <c r="IB47" s="34"/>
      <c r="IC47" s="32"/>
      <c r="ID47" s="33"/>
      <c r="IE47" s="33"/>
      <c r="IF47" s="34"/>
      <c r="IG47" s="32"/>
      <c r="IH47" s="33"/>
      <c r="II47" s="33"/>
      <c r="IJ47" s="34"/>
    </row>
    <row r="48" spans="1:244" s="30" customFormat="1">
      <c r="A48" s="35" t="s">
        <v>52</v>
      </c>
      <c r="B48" s="157">
        <v>319.79000000000002</v>
      </c>
      <c r="C48" s="157">
        <v>2.7399999999999998</v>
      </c>
      <c r="D48" s="54">
        <v>0.10825488150241888</v>
      </c>
      <c r="E48" s="33"/>
      <c r="F48" s="33"/>
      <c r="G48" s="32"/>
      <c r="H48" s="33"/>
      <c r="I48" s="33"/>
      <c r="J48" s="33"/>
      <c r="K48" s="32"/>
      <c r="L48" s="33"/>
      <c r="M48" s="33"/>
      <c r="N48" s="33"/>
      <c r="O48" s="32"/>
      <c r="P48" s="33"/>
      <c r="Q48" s="33"/>
      <c r="R48" s="33"/>
      <c r="S48" s="32"/>
      <c r="T48" s="33"/>
      <c r="U48" s="33"/>
      <c r="V48" s="33"/>
      <c r="W48" s="32"/>
      <c r="X48" s="33"/>
      <c r="Y48" s="33"/>
      <c r="Z48" s="33"/>
      <c r="AA48" s="32"/>
      <c r="AB48" s="33"/>
      <c r="AC48" s="33"/>
      <c r="AD48" s="33"/>
      <c r="AE48" s="32"/>
      <c r="AF48" s="33"/>
      <c r="AG48" s="33"/>
      <c r="AH48" s="33"/>
      <c r="AI48" s="32"/>
      <c r="AJ48" s="33"/>
      <c r="AK48" s="33"/>
      <c r="AL48" s="33"/>
      <c r="AM48" s="32"/>
      <c r="AN48" s="33"/>
      <c r="AO48" s="33"/>
      <c r="AP48" s="33"/>
      <c r="AQ48" s="32"/>
      <c r="AR48" s="33"/>
      <c r="AS48" s="33"/>
      <c r="AT48" s="33"/>
      <c r="AU48" s="32"/>
      <c r="AV48" s="33"/>
      <c r="AW48" s="33"/>
      <c r="AX48" s="33"/>
      <c r="AY48" s="32"/>
      <c r="AZ48" s="33"/>
      <c r="BA48" s="33"/>
      <c r="BB48" s="33"/>
      <c r="BC48" s="32"/>
      <c r="BD48" s="33"/>
      <c r="BE48" s="33"/>
      <c r="BF48" s="33"/>
      <c r="BG48" s="32"/>
      <c r="BH48" s="33"/>
      <c r="BI48" s="33"/>
      <c r="BJ48" s="33"/>
      <c r="BK48" s="32"/>
      <c r="BL48" s="33"/>
      <c r="BM48" s="33"/>
      <c r="BN48" s="33"/>
      <c r="BO48" s="32"/>
      <c r="BP48" s="33"/>
      <c r="BQ48" s="33"/>
      <c r="BR48" s="33"/>
      <c r="BS48" s="32"/>
      <c r="BT48" s="33"/>
      <c r="BU48" s="33"/>
      <c r="BV48" s="33"/>
      <c r="BW48" s="32"/>
      <c r="BX48" s="33"/>
      <c r="BY48" s="33"/>
      <c r="BZ48" s="33"/>
      <c r="CA48" s="32"/>
      <c r="CB48" s="33"/>
      <c r="CC48" s="33"/>
      <c r="CD48" s="33"/>
      <c r="CE48" s="32"/>
      <c r="CF48" s="33"/>
      <c r="CG48" s="33"/>
      <c r="CH48" s="33"/>
      <c r="CI48" s="32"/>
      <c r="CJ48" s="33"/>
      <c r="CK48" s="33"/>
      <c r="CL48" s="33"/>
      <c r="CM48" s="32"/>
      <c r="CN48" s="33"/>
      <c r="CO48" s="33"/>
      <c r="CP48" s="33"/>
      <c r="CQ48" s="32"/>
      <c r="CR48" s="33"/>
      <c r="CS48" s="33"/>
      <c r="CT48" s="33"/>
      <c r="CU48" s="32"/>
      <c r="CV48" s="33"/>
      <c r="CW48" s="33"/>
      <c r="CX48" s="33"/>
      <c r="CY48" s="32"/>
      <c r="CZ48" s="33"/>
      <c r="DA48" s="33"/>
      <c r="DB48" s="33"/>
      <c r="DC48" s="32"/>
      <c r="DD48" s="33"/>
      <c r="DE48" s="33"/>
      <c r="DF48" s="33"/>
      <c r="DG48" s="32"/>
      <c r="DH48" s="33"/>
      <c r="DI48" s="33"/>
      <c r="DJ48" s="33"/>
      <c r="DK48" s="32"/>
      <c r="DL48" s="33"/>
      <c r="DM48" s="33"/>
      <c r="DN48" s="33"/>
      <c r="DO48" s="32"/>
      <c r="DP48" s="33"/>
      <c r="DQ48" s="33"/>
      <c r="DR48" s="33"/>
      <c r="DS48" s="32"/>
      <c r="DT48" s="33"/>
      <c r="DU48" s="33"/>
      <c r="DV48" s="33"/>
      <c r="DW48" s="32"/>
      <c r="DX48" s="33"/>
      <c r="DY48" s="33"/>
      <c r="DZ48" s="33"/>
      <c r="EA48" s="32"/>
      <c r="EB48" s="33"/>
      <c r="EC48" s="33"/>
      <c r="ED48" s="33"/>
      <c r="EE48" s="32"/>
      <c r="EF48" s="33"/>
      <c r="EG48" s="33"/>
      <c r="EH48" s="33"/>
      <c r="EI48" s="32"/>
      <c r="EJ48" s="33"/>
      <c r="EK48" s="33"/>
      <c r="EL48" s="33"/>
      <c r="EM48" s="32"/>
      <c r="EN48" s="33"/>
      <c r="EO48" s="33"/>
      <c r="EP48" s="33"/>
      <c r="EQ48" s="32"/>
      <c r="ER48" s="33"/>
      <c r="ES48" s="33"/>
      <c r="ET48" s="33"/>
      <c r="EU48" s="32"/>
      <c r="EV48" s="33"/>
      <c r="EW48" s="33"/>
      <c r="EX48" s="33"/>
      <c r="EY48" s="32"/>
      <c r="EZ48" s="33"/>
      <c r="FA48" s="33"/>
      <c r="FB48" s="33"/>
      <c r="FC48" s="32"/>
      <c r="FD48" s="33"/>
      <c r="FE48" s="33"/>
      <c r="FF48" s="33"/>
      <c r="FG48" s="32"/>
      <c r="FH48" s="33"/>
      <c r="FI48" s="33"/>
      <c r="FJ48" s="33"/>
      <c r="FK48" s="32"/>
      <c r="FL48" s="33"/>
      <c r="FM48" s="33"/>
      <c r="FN48" s="33"/>
      <c r="FO48" s="32"/>
      <c r="FP48" s="33"/>
      <c r="FQ48" s="33"/>
      <c r="FR48" s="33"/>
      <c r="FS48" s="32"/>
      <c r="FT48" s="33"/>
      <c r="FU48" s="33"/>
      <c r="FV48" s="33"/>
      <c r="FW48" s="32"/>
      <c r="FX48" s="33"/>
      <c r="FY48" s="33"/>
      <c r="FZ48" s="33"/>
      <c r="GA48" s="32"/>
      <c r="GB48" s="33"/>
      <c r="GC48" s="33"/>
      <c r="GD48" s="33"/>
      <c r="GE48" s="32"/>
      <c r="GF48" s="33"/>
      <c r="GG48" s="33"/>
      <c r="GH48" s="33"/>
      <c r="GI48" s="32"/>
      <c r="GJ48" s="33"/>
      <c r="GK48" s="33"/>
      <c r="GL48" s="33"/>
      <c r="GM48" s="32"/>
      <c r="GN48" s="33"/>
      <c r="GO48" s="33"/>
      <c r="GP48" s="33"/>
      <c r="GQ48" s="32"/>
      <c r="GR48" s="33"/>
      <c r="GS48" s="33"/>
      <c r="GT48" s="33"/>
      <c r="GU48" s="32"/>
      <c r="GV48" s="33"/>
      <c r="GW48" s="33"/>
      <c r="GX48" s="33"/>
      <c r="GY48" s="32"/>
      <c r="GZ48" s="33"/>
      <c r="HA48" s="33"/>
      <c r="HB48" s="33"/>
      <c r="HC48" s="32"/>
      <c r="HD48" s="33"/>
      <c r="HE48" s="33"/>
      <c r="HF48" s="33"/>
      <c r="HG48" s="32"/>
      <c r="HH48" s="33"/>
      <c r="HI48" s="33"/>
      <c r="HJ48" s="33"/>
      <c r="HK48" s="32"/>
      <c r="HL48" s="33"/>
      <c r="HM48" s="33"/>
      <c r="HN48" s="33"/>
      <c r="HO48" s="32"/>
      <c r="HP48" s="33"/>
      <c r="HQ48" s="33"/>
      <c r="HR48" s="33"/>
      <c r="HS48" s="32"/>
      <c r="HT48" s="33"/>
      <c r="HU48" s="33"/>
      <c r="HV48" s="33"/>
      <c r="HW48" s="32"/>
      <c r="HX48" s="33"/>
      <c r="HY48" s="33"/>
      <c r="HZ48" s="33"/>
      <c r="IA48" s="32"/>
      <c r="IB48" s="33"/>
      <c r="IC48" s="33"/>
      <c r="ID48" s="33"/>
      <c r="IE48" s="32"/>
      <c r="IF48" s="33"/>
      <c r="IG48" s="33"/>
      <c r="IH48" s="33"/>
    </row>
    <row r="49" spans="1:244" s="31" customFormat="1">
      <c r="A49" s="22" t="s">
        <v>53</v>
      </c>
      <c r="B49" s="155">
        <v>2729.0469266769696</v>
      </c>
      <c r="C49" s="155">
        <v>23.389999999999997</v>
      </c>
      <c r="D49" s="52">
        <v>0.9238333020480809</v>
      </c>
    </row>
    <row r="50" spans="1:244" s="30" customFormat="1">
      <c r="A50" s="11" t="s">
        <v>54</v>
      </c>
      <c r="B50" s="3"/>
      <c r="C50" s="3"/>
      <c r="D50" s="3"/>
    </row>
    <row r="51" spans="1:244" s="30" customFormat="1">
      <c r="A51" s="6" t="s">
        <v>55</v>
      </c>
      <c r="B51" s="16">
        <v>0</v>
      </c>
      <c r="C51" s="16">
        <v>0</v>
      </c>
      <c r="D51" s="51">
        <v>0</v>
      </c>
    </row>
    <row r="52" spans="1:244" s="30" customFormat="1">
      <c r="A52" s="6" t="s">
        <v>56</v>
      </c>
      <c r="B52" s="16">
        <v>225</v>
      </c>
      <c r="C52" s="16">
        <v>1.93</v>
      </c>
      <c r="D52" s="51">
        <v>7.6166697951919216E-2</v>
      </c>
    </row>
    <row r="53" spans="1:244" s="30" customFormat="1">
      <c r="A53" s="27" t="s">
        <v>57</v>
      </c>
      <c r="B53" s="156">
        <v>225</v>
      </c>
      <c r="C53" s="156">
        <v>1.93</v>
      </c>
      <c r="D53" s="53">
        <v>7.6166697951919216E-2</v>
      </c>
      <c r="E53" s="32"/>
      <c r="F53" s="33"/>
      <c r="G53" s="33"/>
      <c r="H53" s="34"/>
      <c r="I53" s="32"/>
      <c r="J53" s="33"/>
      <c r="K53" s="33"/>
      <c r="L53" s="34"/>
      <c r="M53" s="32"/>
      <c r="N53" s="33"/>
      <c r="O53" s="33"/>
      <c r="P53" s="34"/>
      <c r="Q53" s="32"/>
      <c r="R53" s="33"/>
      <c r="S53" s="33"/>
      <c r="T53" s="34"/>
      <c r="U53" s="32"/>
      <c r="V53" s="33"/>
      <c r="W53" s="33"/>
      <c r="X53" s="34"/>
      <c r="Y53" s="32"/>
      <c r="Z53" s="33"/>
      <c r="AA53" s="33"/>
      <c r="AB53" s="34"/>
      <c r="AC53" s="32"/>
      <c r="AD53" s="33"/>
      <c r="AE53" s="33"/>
      <c r="AF53" s="34"/>
      <c r="AG53" s="32"/>
      <c r="AH53" s="33"/>
      <c r="AI53" s="33"/>
      <c r="AJ53" s="34"/>
      <c r="AK53" s="32"/>
      <c r="AL53" s="33"/>
      <c r="AM53" s="33"/>
      <c r="AN53" s="34"/>
      <c r="AO53" s="32"/>
      <c r="AP53" s="33"/>
      <c r="AQ53" s="33"/>
      <c r="AR53" s="34"/>
      <c r="AS53" s="32"/>
      <c r="AT53" s="33"/>
      <c r="AU53" s="33"/>
      <c r="AV53" s="34"/>
      <c r="AW53" s="32"/>
      <c r="AX53" s="33"/>
      <c r="AY53" s="33"/>
      <c r="AZ53" s="34"/>
      <c r="BA53" s="32"/>
      <c r="BB53" s="33"/>
      <c r="BC53" s="33"/>
      <c r="BD53" s="34"/>
      <c r="BE53" s="32"/>
      <c r="BF53" s="33"/>
      <c r="BG53" s="33"/>
      <c r="BH53" s="34"/>
      <c r="BI53" s="32"/>
      <c r="BJ53" s="33"/>
      <c r="BK53" s="33"/>
      <c r="BL53" s="34"/>
      <c r="BM53" s="32"/>
      <c r="BN53" s="33"/>
      <c r="BO53" s="33"/>
      <c r="BP53" s="34"/>
      <c r="BQ53" s="32"/>
      <c r="BR53" s="33"/>
      <c r="BS53" s="33"/>
      <c r="BT53" s="34"/>
      <c r="BU53" s="32"/>
      <c r="BV53" s="33"/>
      <c r="BW53" s="33"/>
      <c r="BX53" s="34"/>
      <c r="BY53" s="32"/>
      <c r="BZ53" s="33"/>
      <c r="CA53" s="33"/>
      <c r="CB53" s="34"/>
      <c r="CC53" s="32"/>
      <c r="CD53" s="33"/>
      <c r="CE53" s="33"/>
      <c r="CF53" s="34"/>
      <c r="CG53" s="32"/>
      <c r="CH53" s="33"/>
      <c r="CI53" s="33"/>
      <c r="CJ53" s="34"/>
      <c r="CK53" s="32"/>
      <c r="CL53" s="33"/>
      <c r="CM53" s="33"/>
      <c r="CN53" s="34"/>
      <c r="CO53" s="32"/>
      <c r="CP53" s="33"/>
      <c r="CQ53" s="33"/>
      <c r="CR53" s="34"/>
      <c r="CS53" s="32"/>
      <c r="CT53" s="33"/>
      <c r="CU53" s="33"/>
      <c r="CV53" s="34"/>
      <c r="CW53" s="32"/>
      <c r="CX53" s="33"/>
      <c r="CY53" s="33"/>
      <c r="CZ53" s="34"/>
      <c r="DA53" s="32"/>
      <c r="DB53" s="33"/>
      <c r="DC53" s="33"/>
      <c r="DD53" s="34"/>
      <c r="DE53" s="32"/>
      <c r="DF53" s="33"/>
      <c r="DG53" s="33"/>
      <c r="DH53" s="34"/>
      <c r="DI53" s="32"/>
      <c r="DJ53" s="33"/>
      <c r="DK53" s="33"/>
      <c r="DL53" s="34"/>
      <c r="DM53" s="32"/>
      <c r="DN53" s="33"/>
      <c r="DO53" s="33"/>
      <c r="DP53" s="34"/>
      <c r="DQ53" s="32"/>
      <c r="DR53" s="33"/>
      <c r="DS53" s="33"/>
      <c r="DT53" s="34"/>
      <c r="DU53" s="32"/>
      <c r="DV53" s="33"/>
      <c r="DW53" s="33"/>
      <c r="DX53" s="34"/>
      <c r="DY53" s="32"/>
      <c r="DZ53" s="33"/>
      <c r="EA53" s="33"/>
      <c r="EB53" s="34"/>
      <c r="EC53" s="32"/>
      <c r="ED53" s="33"/>
      <c r="EE53" s="33"/>
      <c r="EF53" s="34"/>
      <c r="EG53" s="32"/>
      <c r="EH53" s="33"/>
      <c r="EI53" s="33"/>
      <c r="EJ53" s="34"/>
      <c r="EK53" s="32"/>
      <c r="EL53" s="33"/>
      <c r="EM53" s="33"/>
      <c r="EN53" s="34"/>
      <c r="EO53" s="32"/>
      <c r="EP53" s="33"/>
      <c r="EQ53" s="33"/>
      <c r="ER53" s="34"/>
      <c r="ES53" s="32"/>
      <c r="ET53" s="33"/>
      <c r="EU53" s="33"/>
      <c r="EV53" s="34"/>
      <c r="EW53" s="32"/>
      <c r="EX53" s="33"/>
      <c r="EY53" s="33"/>
      <c r="EZ53" s="34"/>
      <c r="FA53" s="32"/>
      <c r="FB53" s="33"/>
      <c r="FC53" s="33"/>
      <c r="FD53" s="34"/>
      <c r="FE53" s="32"/>
      <c r="FF53" s="33"/>
      <c r="FG53" s="33"/>
      <c r="FH53" s="34"/>
      <c r="FI53" s="32"/>
      <c r="FJ53" s="33"/>
      <c r="FK53" s="33"/>
      <c r="FL53" s="34"/>
      <c r="FM53" s="32"/>
      <c r="FN53" s="33"/>
      <c r="FO53" s="33"/>
      <c r="FP53" s="34"/>
      <c r="FQ53" s="32"/>
      <c r="FR53" s="33"/>
      <c r="FS53" s="33"/>
      <c r="FT53" s="34"/>
      <c r="FU53" s="32"/>
      <c r="FV53" s="33"/>
      <c r="FW53" s="33"/>
      <c r="FX53" s="34"/>
      <c r="FY53" s="32"/>
      <c r="FZ53" s="33"/>
      <c r="GA53" s="33"/>
      <c r="GB53" s="34"/>
      <c r="GC53" s="32"/>
      <c r="GD53" s="33"/>
      <c r="GE53" s="33"/>
      <c r="GF53" s="34"/>
      <c r="GG53" s="32"/>
      <c r="GH53" s="33"/>
      <c r="GI53" s="33"/>
      <c r="GJ53" s="34"/>
      <c r="GK53" s="32"/>
      <c r="GL53" s="33"/>
      <c r="GM53" s="33"/>
      <c r="GN53" s="34"/>
      <c r="GO53" s="32"/>
      <c r="GP53" s="33"/>
      <c r="GQ53" s="33"/>
      <c r="GR53" s="34"/>
      <c r="GS53" s="32"/>
      <c r="GT53" s="33"/>
      <c r="GU53" s="33"/>
      <c r="GV53" s="34"/>
      <c r="GW53" s="32"/>
      <c r="GX53" s="33"/>
      <c r="GY53" s="33"/>
      <c r="GZ53" s="34"/>
      <c r="HA53" s="32"/>
      <c r="HB53" s="33"/>
      <c r="HC53" s="33"/>
      <c r="HD53" s="34"/>
      <c r="HE53" s="32"/>
      <c r="HF53" s="33"/>
      <c r="HG53" s="33"/>
      <c r="HH53" s="34"/>
      <c r="HI53" s="32"/>
      <c r="HJ53" s="33"/>
      <c r="HK53" s="33"/>
      <c r="HL53" s="34"/>
      <c r="HM53" s="32"/>
      <c r="HN53" s="33"/>
      <c r="HO53" s="33"/>
      <c r="HP53" s="34"/>
      <c r="HQ53" s="32"/>
      <c r="HR53" s="33"/>
      <c r="HS53" s="33"/>
      <c r="HT53" s="34"/>
      <c r="HU53" s="32"/>
      <c r="HV53" s="33"/>
      <c r="HW53" s="33"/>
      <c r="HX53" s="34"/>
      <c r="HY53" s="32"/>
      <c r="HZ53" s="33"/>
      <c r="IA53" s="33"/>
      <c r="IB53" s="34"/>
      <c r="IC53" s="32"/>
      <c r="ID53" s="33"/>
      <c r="IE53" s="33"/>
      <c r="IF53" s="34"/>
      <c r="IG53" s="32"/>
      <c r="IH53" s="33"/>
      <c r="II53" s="33"/>
      <c r="IJ53" s="34"/>
    </row>
    <row r="54" spans="1:244" s="41" customFormat="1" ht="13.5" thickBot="1">
      <c r="A54" s="38" t="s">
        <v>58</v>
      </c>
      <c r="B54" s="158">
        <v>2954.0469266769696</v>
      </c>
      <c r="C54" s="158">
        <v>25.319999999999997</v>
      </c>
      <c r="D54" s="55">
        <v>1</v>
      </c>
    </row>
    <row r="55" spans="1:244">
      <c r="A55" s="42" t="s">
        <v>59</v>
      </c>
      <c r="D55" s="43"/>
    </row>
  </sheetData>
  <printOptions horizontalCentered="1"/>
  <pageMargins left="0.78740157480314965" right="0.39370078740157483" top="0.78740157480314965" bottom="0.78740157480314965" header="0.59055118110236227" footer="0.59055118110236227"/>
  <pageSetup paperSize="9" orientation="portrait" horizontalDpi="300" verticalDpi="300" r:id="rId1"/>
  <headerFooter alignWithMargins="0">
    <oddHeader>&amp;L&amp;"Tahoma,Negrito"&amp;8Companhia Nacional de Abastecimento - CONAB</oddHeader>
    <oddFooter>&amp;R&amp;6&amp;F - &amp;A
versão - jan/2008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J797"/>
  <sheetViews>
    <sheetView zoomScaleNormal="100" zoomScaleSheetLayoutView="100" workbookViewId="0">
      <selection activeCell="H25" sqref="H25"/>
    </sheetView>
  </sheetViews>
  <sheetFormatPr defaultColWidth="11.5" defaultRowHeight="12.75"/>
  <cols>
    <col min="1" max="1" width="46" style="3" customWidth="1"/>
    <col min="2" max="2" width="12.75" style="3" customWidth="1"/>
    <col min="3" max="3" width="10.125" style="3" bestFit="1" customWidth="1"/>
    <col min="4" max="4" width="7.875" style="3" bestFit="1" customWidth="1"/>
    <col min="5" max="16384" width="11.5" style="3"/>
  </cols>
  <sheetData>
    <row r="1" spans="1:4" ht="12.75" customHeight="1">
      <c r="A1" s="1" t="s">
        <v>0</v>
      </c>
      <c r="B1" s="2"/>
      <c r="C1" s="2"/>
      <c r="D1" s="2"/>
    </row>
    <row r="2" spans="1:4" ht="12.75" customHeight="1">
      <c r="A2" s="1" t="s">
        <v>570</v>
      </c>
      <c r="B2" s="2"/>
      <c r="C2" s="2"/>
      <c r="D2" s="2"/>
    </row>
    <row r="3" spans="1:4" ht="12.75" customHeight="1">
      <c r="A3" s="1" t="s">
        <v>377</v>
      </c>
      <c r="B3" s="2"/>
      <c r="C3" s="2"/>
      <c r="D3" s="2"/>
    </row>
    <row r="4" spans="1:4" ht="12.75" customHeight="1">
      <c r="A4" s="1" t="s">
        <v>571</v>
      </c>
      <c r="B4" s="2"/>
      <c r="C4" s="2"/>
      <c r="D4" s="2"/>
    </row>
    <row r="5" spans="1:4" ht="12.75" customHeight="1" thickBot="1">
      <c r="A5" s="4" t="s">
        <v>4</v>
      </c>
      <c r="B5" s="5">
        <v>5100</v>
      </c>
      <c r="C5" s="6" t="s">
        <v>5</v>
      </c>
    </row>
    <row r="6" spans="1:4" ht="12.75" customHeight="1">
      <c r="A6" s="7"/>
      <c r="B6" s="8" t="s">
        <v>6</v>
      </c>
      <c r="C6" s="50" t="s">
        <v>69</v>
      </c>
      <c r="D6" s="10" t="s">
        <v>7</v>
      </c>
    </row>
    <row r="7" spans="1:4" ht="12.75" customHeight="1">
      <c r="A7" s="11" t="s">
        <v>8</v>
      </c>
      <c r="D7" s="12" t="s">
        <v>9</v>
      </c>
    </row>
    <row r="8" spans="1:4" ht="12.75" customHeight="1" thickBot="1">
      <c r="A8" s="13"/>
      <c r="B8" s="14" t="s">
        <v>10</v>
      </c>
      <c r="C8" s="14" t="s">
        <v>174</v>
      </c>
      <c r="D8" s="15" t="s">
        <v>13</v>
      </c>
    </row>
    <row r="9" spans="1:4" ht="12.75" customHeight="1">
      <c r="A9" s="11" t="s">
        <v>14</v>
      </c>
      <c r="B9" s="16"/>
    </row>
    <row r="10" spans="1:4" ht="12.75" customHeight="1">
      <c r="A10" s="18" t="s">
        <v>15</v>
      </c>
      <c r="B10" s="143">
        <v>0</v>
      </c>
      <c r="C10" s="143">
        <v>0</v>
      </c>
      <c r="D10" s="143">
        <v>0</v>
      </c>
    </row>
    <row r="11" spans="1:4" ht="12.75" customHeight="1">
      <c r="A11" s="18" t="s">
        <v>16</v>
      </c>
      <c r="B11" s="144">
        <v>0</v>
      </c>
      <c r="C11" s="144">
        <v>0</v>
      </c>
      <c r="D11" s="143">
        <v>0</v>
      </c>
    </row>
    <row r="12" spans="1:4" ht="12.75" customHeight="1">
      <c r="A12" s="18" t="s">
        <v>17</v>
      </c>
      <c r="B12" s="143">
        <v>199.75</v>
      </c>
      <c r="C12" s="143">
        <v>2.35</v>
      </c>
      <c r="D12" s="143">
        <v>7.6232182359093417E-2</v>
      </c>
    </row>
    <row r="13" spans="1:4" ht="12.75" customHeight="1">
      <c r="A13" s="18" t="s">
        <v>18</v>
      </c>
      <c r="B13" s="143">
        <v>0</v>
      </c>
      <c r="C13" s="143">
        <v>0</v>
      </c>
      <c r="D13" s="143">
        <v>0</v>
      </c>
    </row>
    <row r="14" spans="1:4" ht="12.75" customHeight="1">
      <c r="A14" s="18" t="s">
        <v>19</v>
      </c>
      <c r="B14" s="143">
        <v>0</v>
      </c>
      <c r="C14" s="143">
        <v>0</v>
      </c>
      <c r="D14" s="143">
        <v>0</v>
      </c>
    </row>
    <row r="15" spans="1:4" ht="12.75" customHeight="1">
      <c r="A15" s="6" t="s">
        <v>20</v>
      </c>
      <c r="B15" s="143">
        <v>387.25</v>
      </c>
      <c r="C15" s="143">
        <v>4.54</v>
      </c>
      <c r="D15" s="143">
        <v>0.14778929971744142</v>
      </c>
    </row>
    <row r="16" spans="1:4" ht="12.75" customHeight="1">
      <c r="A16" s="6" t="s">
        <v>21</v>
      </c>
      <c r="B16" s="143">
        <v>114.48</v>
      </c>
      <c r="C16" s="143">
        <v>1.36</v>
      </c>
      <c r="D16" s="143">
        <v>4.3689913574312962E-2</v>
      </c>
    </row>
    <row r="17" spans="1:4" ht="12.75" customHeight="1">
      <c r="A17" s="6" t="s">
        <v>22</v>
      </c>
      <c r="B17" s="143">
        <v>320</v>
      </c>
      <c r="C17" s="143">
        <v>3.76</v>
      </c>
      <c r="D17" s="143">
        <v>0.12212414695824728</v>
      </c>
    </row>
    <row r="18" spans="1:4" ht="12.75" customHeight="1">
      <c r="A18" s="6" t="s">
        <v>23</v>
      </c>
      <c r="B18" s="143">
        <v>624.4</v>
      </c>
      <c r="C18" s="143">
        <v>7.35</v>
      </c>
      <c r="D18" s="143">
        <v>0.23829474175227999</v>
      </c>
    </row>
    <row r="19" spans="1:4" ht="12.75" customHeight="1">
      <c r="A19" s="6" t="s">
        <v>24</v>
      </c>
      <c r="B19" s="143">
        <v>243.78</v>
      </c>
      <c r="C19" s="143">
        <v>2.87</v>
      </c>
      <c r="D19" s="143">
        <v>9.3035701704629756E-2</v>
      </c>
    </row>
    <row r="20" spans="1:4" ht="12.75" customHeight="1">
      <c r="A20" s="6" t="s">
        <v>25</v>
      </c>
      <c r="B20" s="143">
        <v>59.57</v>
      </c>
      <c r="C20" s="143">
        <v>0.7</v>
      </c>
      <c r="D20" s="143">
        <v>2.273417323219622E-2</v>
      </c>
    </row>
    <row r="21" spans="1:4" ht="12.75" customHeight="1">
      <c r="A21" s="6" t="s">
        <v>26</v>
      </c>
      <c r="B21" s="143">
        <v>96.05</v>
      </c>
      <c r="C21" s="143">
        <v>1.1299999999999999</v>
      </c>
      <c r="D21" s="143">
        <v>3.665632598543641E-2</v>
      </c>
    </row>
    <row r="22" spans="1:4" ht="12.75" customHeight="1">
      <c r="A22" s="22" t="s">
        <v>27</v>
      </c>
      <c r="B22" s="145">
        <v>2045.28</v>
      </c>
      <c r="C22" s="145">
        <v>24.06</v>
      </c>
      <c r="D22" s="145">
        <v>0.7805564852836373</v>
      </c>
    </row>
    <row r="23" spans="1:4" ht="12.75" customHeight="1">
      <c r="A23" s="25" t="s">
        <v>28</v>
      </c>
      <c r="B23" s="144"/>
      <c r="C23" s="144"/>
      <c r="D23" s="144"/>
    </row>
    <row r="24" spans="1:4" ht="12.75" customHeight="1">
      <c r="A24" s="18" t="s">
        <v>29</v>
      </c>
      <c r="B24" s="143">
        <v>0</v>
      </c>
      <c r="C24" s="143">
        <v>0</v>
      </c>
      <c r="D24" s="143">
        <v>0</v>
      </c>
    </row>
    <row r="25" spans="1:4" ht="12.75" customHeight="1">
      <c r="A25" s="18" t="s">
        <v>30</v>
      </c>
      <c r="B25" s="143">
        <v>0</v>
      </c>
      <c r="C25" s="143">
        <v>0</v>
      </c>
      <c r="D25" s="143">
        <v>0</v>
      </c>
    </row>
    <row r="26" spans="1:4" ht="12.75" customHeight="1">
      <c r="A26" s="18" t="s">
        <v>31</v>
      </c>
      <c r="B26" s="143">
        <v>93.5</v>
      </c>
      <c r="C26" s="143">
        <v>1.1000000000000001</v>
      </c>
      <c r="D26" s="143">
        <v>3.5683149189362877E-2</v>
      </c>
    </row>
    <row r="27" spans="1:4" ht="12.75" customHeight="1">
      <c r="A27" s="18" t="s">
        <v>32</v>
      </c>
      <c r="B27" s="143">
        <v>0</v>
      </c>
      <c r="C27" s="143">
        <v>0</v>
      </c>
      <c r="D27" s="143">
        <v>0</v>
      </c>
    </row>
    <row r="28" spans="1:4" ht="12.75" customHeight="1">
      <c r="A28" s="18" t="s">
        <v>33</v>
      </c>
      <c r="B28" s="143">
        <v>32.44</v>
      </c>
      <c r="C28" s="143">
        <v>0.38</v>
      </c>
      <c r="D28" s="143">
        <v>1.2380335397892317E-2</v>
      </c>
    </row>
    <row r="29" spans="1:4" ht="12.75" customHeight="1">
      <c r="A29" s="18" t="s">
        <v>34</v>
      </c>
      <c r="B29" s="143">
        <v>0</v>
      </c>
      <c r="C29" s="143">
        <v>0</v>
      </c>
      <c r="D29" s="143">
        <v>0</v>
      </c>
    </row>
    <row r="30" spans="1:4" ht="12.75" customHeight="1">
      <c r="A30" s="18" t="s">
        <v>35</v>
      </c>
      <c r="B30" s="143">
        <v>0</v>
      </c>
      <c r="C30" s="143">
        <v>0</v>
      </c>
      <c r="D30" s="143">
        <v>0</v>
      </c>
    </row>
    <row r="31" spans="1:4" ht="12.75" customHeight="1">
      <c r="A31" s="18" t="s">
        <v>36</v>
      </c>
      <c r="B31" s="143">
        <v>0</v>
      </c>
      <c r="C31" s="143">
        <v>0</v>
      </c>
      <c r="D31" s="143">
        <v>0</v>
      </c>
    </row>
    <row r="32" spans="1:4" ht="12.75" customHeight="1">
      <c r="A32" s="27" t="s">
        <v>37</v>
      </c>
      <c r="B32" s="146">
        <v>125.94</v>
      </c>
      <c r="C32" s="146">
        <v>1.48</v>
      </c>
      <c r="D32" s="146">
        <v>4.8063484587255192E-2</v>
      </c>
    </row>
    <row r="33" spans="1:244" s="30" customFormat="1" ht="12.75" customHeight="1">
      <c r="A33" s="11" t="s">
        <v>38</v>
      </c>
      <c r="B33" s="144"/>
      <c r="C33" s="144"/>
      <c r="D33" s="144"/>
    </row>
    <row r="34" spans="1:244" s="30" customFormat="1" ht="12.75" customHeight="1">
      <c r="A34" s="18" t="s">
        <v>39</v>
      </c>
      <c r="B34" s="143">
        <v>41.922323435145984</v>
      </c>
      <c r="C34" s="143">
        <v>0.49</v>
      </c>
      <c r="D34" s="143">
        <v>1.5999149962577942E-2</v>
      </c>
    </row>
    <row r="35" spans="1:244" s="30" customFormat="1" ht="12.75" customHeight="1">
      <c r="A35" s="6" t="s">
        <v>40</v>
      </c>
      <c r="B35" s="143">
        <v>41.922323435145984</v>
      </c>
      <c r="C35" s="143">
        <v>0.49</v>
      </c>
      <c r="D35" s="143">
        <v>1.5999149962577942E-2</v>
      </c>
    </row>
    <row r="36" spans="1:244" s="31" customFormat="1" ht="12.75" customHeight="1">
      <c r="A36" s="22" t="s">
        <v>41</v>
      </c>
      <c r="B36" s="145">
        <v>2213.142323435146</v>
      </c>
      <c r="C36" s="145">
        <v>26.029999999999998</v>
      </c>
      <c r="D36" s="145">
        <v>0.84461911983347038</v>
      </c>
    </row>
    <row r="37" spans="1:244" s="30" customFormat="1" ht="12.75" customHeight="1">
      <c r="A37" s="11" t="s">
        <v>42</v>
      </c>
      <c r="B37" s="144"/>
      <c r="C37" s="144"/>
      <c r="D37" s="144"/>
    </row>
    <row r="38" spans="1:244" s="30" customFormat="1" ht="12.75" customHeight="1">
      <c r="A38" s="6" t="s">
        <v>43</v>
      </c>
      <c r="B38" s="143">
        <v>259.7</v>
      </c>
      <c r="C38" s="143">
        <v>3.06</v>
      </c>
      <c r="D38" s="143">
        <v>9.9111378015802554E-2</v>
      </c>
    </row>
    <row r="39" spans="1:244" s="30" customFormat="1" ht="12.75" customHeight="1">
      <c r="A39" s="6" t="s">
        <v>44</v>
      </c>
      <c r="B39" s="143">
        <v>0</v>
      </c>
      <c r="C39" s="143">
        <v>0</v>
      </c>
      <c r="D39" s="143">
        <v>0</v>
      </c>
    </row>
    <row r="40" spans="1:244" s="30" customFormat="1" ht="12.75" customHeight="1">
      <c r="A40" s="18" t="s">
        <v>45</v>
      </c>
      <c r="B40" s="143">
        <v>0</v>
      </c>
      <c r="C40" s="143">
        <v>0</v>
      </c>
      <c r="D40" s="143">
        <v>0</v>
      </c>
    </row>
    <row r="41" spans="1:244" s="30" customFormat="1" ht="12.75" customHeight="1">
      <c r="A41" s="18" t="s">
        <v>79</v>
      </c>
      <c r="B41" s="143">
        <v>0</v>
      </c>
      <c r="C41" s="143">
        <v>0</v>
      </c>
      <c r="D41" s="143">
        <v>0</v>
      </c>
    </row>
    <row r="42" spans="1:244" s="30" customFormat="1" ht="12.75" customHeight="1">
      <c r="A42" s="27" t="s">
        <v>46</v>
      </c>
      <c r="B42" s="146">
        <v>259.7</v>
      </c>
      <c r="C42" s="146">
        <v>3.06</v>
      </c>
      <c r="D42" s="146">
        <v>9.9111378015802554E-2</v>
      </c>
      <c r="E42" s="32"/>
      <c r="F42" s="33"/>
      <c r="G42" s="33"/>
      <c r="H42" s="34"/>
      <c r="I42" s="32"/>
      <c r="J42" s="33"/>
      <c r="K42" s="33"/>
      <c r="L42" s="34"/>
      <c r="M42" s="32"/>
      <c r="N42" s="33"/>
      <c r="O42" s="33"/>
      <c r="P42" s="34"/>
      <c r="Q42" s="32"/>
      <c r="R42" s="33"/>
      <c r="S42" s="33"/>
      <c r="T42" s="34"/>
      <c r="U42" s="32"/>
      <c r="V42" s="33"/>
      <c r="W42" s="33"/>
      <c r="X42" s="34"/>
      <c r="Y42" s="32"/>
      <c r="Z42" s="33"/>
      <c r="AA42" s="33"/>
      <c r="AB42" s="34"/>
      <c r="AC42" s="32"/>
      <c r="AD42" s="33"/>
      <c r="AE42" s="33"/>
      <c r="AF42" s="34"/>
      <c r="AG42" s="32"/>
      <c r="AH42" s="33"/>
      <c r="AI42" s="33"/>
      <c r="AJ42" s="34"/>
      <c r="AK42" s="32"/>
      <c r="AL42" s="33"/>
      <c r="AM42" s="33"/>
      <c r="AN42" s="34"/>
      <c r="AO42" s="32"/>
      <c r="AP42" s="33"/>
      <c r="AQ42" s="33"/>
      <c r="AR42" s="34"/>
      <c r="AS42" s="32"/>
      <c r="AT42" s="33"/>
      <c r="AU42" s="33"/>
      <c r="AV42" s="34"/>
      <c r="AW42" s="32"/>
      <c r="AX42" s="33"/>
      <c r="AY42" s="33"/>
      <c r="AZ42" s="34"/>
      <c r="BA42" s="32"/>
      <c r="BB42" s="33"/>
      <c r="BC42" s="33"/>
      <c r="BD42" s="34"/>
      <c r="BE42" s="32"/>
      <c r="BF42" s="33"/>
      <c r="BG42" s="33"/>
      <c r="BH42" s="34"/>
      <c r="BI42" s="32"/>
      <c r="BJ42" s="33"/>
      <c r="BK42" s="33"/>
      <c r="BL42" s="34"/>
      <c r="BM42" s="32"/>
      <c r="BN42" s="33"/>
      <c r="BO42" s="33"/>
      <c r="BP42" s="34"/>
      <c r="BQ42" s="32"/>
      <c r="BR42" s="33"/>
      <c r="BS42" s="33"/>
      <c r="BT42" s="34"/>
      <c r="BU42" s="32"/>
      <c r="BV42" s="33"/>
      <c r="BW42" s="33"/>
      <c r="BX42" s="34"/>
      <c r="BY42" s="32"/>
      <c r="BZ42" s="33"/>
      <c r="CA42" s="33"/>
      <c r="CB42" s="34"/>
      <c r="CC42" s="32"/>
      <c r="CD42" s="33"/>
      <c r="CE42" s="33"/>
      <c r="CF42" s="34"/>
      <c r="CG42" s="32"/>
      <c r="CH42" s="33"/>
      <c r="CI42" s="33"/>
      <c r="CJ42" s="34"/>
      <c r="CK42" s="32"/>
      <c r="CL42" s="33"/>
      <c r="CM42" s="33"/>
      <c r="CN42" s="34"/>
      <c r="CO42" s="32"/>
      <c r="CP42" s="33"/>
      <c r="CQ42" s="33"/>
      <c r="CR42" s="34"/>
      <c r="CS42" s="32"/>
      <c r="CT42" s="33"/>
      <c r="CU42" s="33"/>
      <c r="CV42" s="34"/>
      <c r="CW42" s="32"/>
      <c r="CX42" s="33"/>
      <c r="CY42" s="33"/>
      <c r="CZ42" s="34"/>
      <c r="DA42" s="32"/>
      <c r="DB42" s="33"/>
      <c r="DC42" s="33"/>
      <c r="DD42" s="34"/>
      <c r="DE42" s="32"/>
      <c r="DF42" s="33"/>
      <c r="DG42" s="33"/>
      <c r="DH42" s="34"/>
      <c r="DI42" s="32"/>
      <c r="DJ42" s="33"/>
      <c r="DK42" s="33"/>
      <c r="DL42" s="34"/>
      <c r="DM42" s="32"/>
      <c r="DN42" s="33"/>
      <c r="DO42" s="33"/>
      <c r="DP42" s="34"/>
      <c r="DQ42" s="32"/>
      <c r="DR42" s="33"/>
      <c r="DS42" s="33"/>
      <c r="DT42" s="34"/>
      <c r="DU42" s="32"/>
      <c r="DV42" s="33"/>
      <c r="DW42" s="33"/>
      <c r="DX42" s="34"/>
      <c r="DY42" s="32"/>
      <c r="DZ42" s="33"/>
      <c r="EA42" s="33"/>
      <c r="EB42" s="34"/>
      <c r="EC42" s="32"/>
      <c r="ED42" s="33"/>
      <c r="EE42" s="33"/>
      <c r="EF42" s="34"/>
      <c r="EG42" s="32"/>
      <c r="EH42" s="33"/>
      <c r="EI42" s="33"/>
      <c r="EJ42" s="34"/>
      <c r="EK42" s="32"/>
      <c r="EL42" s="33"/>
      <c r="EM42" s="33"/>
      <c r="EN42" s="34"/>
      <c r="EO42" s="32"/>
      <c r="EP42" s="33"/>
      <c r="EQ42" s="33"/>
      <c r="ER42" s="34"/>
      <c r="ES42" s="32"/>
      <c r="ET42" s="33"/>
      <c r="EU42" s="33"/>
      <c r="EV42" s="34"/>
      <c r="EW42" s="32"/>
      <c r="EX42" s="33"/>
      <c r="EY42" s="33"/>
      <c r="EZ42" s="34"/>
      <c r="FA42" s="32"/>
      <c r="FB42" s="33"/>
      <c r="FC42" s="33"/>
      <c r="FD42" s="34"/>
      <c r="FE42" s="32"/>
      <c r="FF42" s="33"/>
      <c r="FG42" s="33"/>
      <c r="FH42" s="34"/>
      <c r="FI42" s="32"/>
      <c r="FJ42" s="33"/>
      <c r="FK42" s="33"/>
      <c r="FL42" s="34"/>
      <c r="FM42" s="32"/>
      <c r="FN42" s="33"/>
      <c r="FO42" s="33"/>
      <c r="FP42" s="34"/>
      <c r="FQ42" s="32"/>
      <c r="FR42" s="33"/>
      <c r="FS42" s="33"/>
      <c r="FT42" s="34"/>
      <c r="FU42" s="32"/>
      <c r="FV42" s="33"/>
      <c r="FW42" s="33"/>
      <c r="FX42" s="34"/>
      <c r="FY42" s="32"/>
      <c r="FZ42" s="33"/>
      <c r="GA42" s="33"/>
      <c r="GB42" s="34"/>
      <c r="GC42" s="32"/>
      <c r="GD42" s="33"/>
      <c r="GE42" s="33"/>
      <c r="GF42" s="34"/>
      <c r="GG42" s="32"/>
      <c r="GH42" s="33"/>
      <c r="GI42" s="33"/>
      <c r="GJ42" s="34"/>
      <c r="GK42" s="32"/>
      <c r="GL42" s="33"/>
      <c r="GM42" s="33"/>
      <c r="GN42" s="34"/>
      <c r="GO42" s="32"/>
      <c r="GP42" s="33"/>
      <c r="GQ42" s="33"/>
      <c r="GR42" s="34"/>
      <c r="GS42" s="32"/>
      <c r="GT42" s="33"/>
      <c r="GU42" s="33"/>
      <c r="GV42" s="34"/>
      <c r="GW42" s="32"/>
      <c r="GX42" s="33"/>
      <c r="GY42" s="33"/>
      <c r="GZ42" s="34"/>
      <c r="HA42" s="32"/>
      <c r="HB42" s="33"/>
      <c r="HC42" s="33"/>
      <c r="HD42" s="34"/>
      <c r="HE42" s="32"/>
      <c r="HF42" s="33"/>
      <c r="HG42" s="33"/>
      <c r="HH42" s="34"/>
      <c r="HI42" s="32"/>
      <c r="HJ42" s="33"/>
      <c r="HK42" s="33"/>
      <c r="HL42" s="34"/>
      <c r="HM42" s="32"/>
      <c r="HN42" s="33"/>
      <c r="HO42" s="33"/>
      <c r="HP42" s="34"/>
      <c r="HQ42" s="32"/>
      <c r="HR42" s="33"/>
      <c r="HS42" s="33"/>
      <c r="HT42" s="34"/>
      <c r="HU42" s="32"/>
      <c r="HV42" s="33"/>
      <c r="HW42" s="33"/>
      <c r="HX42" s="34"/>
      <c r="HY42" s="32"/>
      <c r="HZ42" s="33"/>
      <c r="IA42" s="33"/>
      <c r="IB42" s="34"/>
      <c r="IC42" s="32"/>
      <c r="ID42" s="33"/>
      <c r="IE42" s="33"/>
      <c r="IF42" s="34"/>
      <c r="IG42" s="32"/>
      <c r="IH42" s="33"/>
      <c r="II42" s="33"/>
      <c r="IJ42" s="34"/>
    </row>
    <row r="43" spans="1:244" s="30" customFormat="1" ht="12.75" customHeight="1">
      <c r="A43" s="11" t="s">
        <v>47</v>
      </c>
      <c r="B43" s="144"/>
      <c r="C43" s="144"/>
      <c r="D43" s="144"/>
    </row>
    <row r="44" spans="1:244" s="30" customFormat="1" ht="12.75" customHeight="1">
      <c r="A44" s="18" t="s">
        <v>48</v>
      </c>
      <c r="B44" s="143">
        <v>14.072099999999999</v>
      </c>
      <c r="C44" s="143">
        <v>0.17</v>
      </c>
      <c r="D44" s="143">
        <v>5.3704475262848477E-3</v>
      </c>
    </row>
    <row r="45" spans="1:244" s="30" customFormat="1" ht="12.75" customHeight="1">
      <c r="A45" s="18" t="s">
        <v>49</v>
      </c>
      <c r="B45" s="143">
        <v>0</v>
      </c>
      <c r="C45" s="143">
        <v>0</v>
      </c>
      <c r="D45" s="143">
        <v>0</v>
      </c>
    </row>
    <row r="46" spans="1:244" s="30" customFormat="1" ht="12.75" customHeight="1">
      <c r="A46" s="18" t="s">
        <v>50</v>
      </c>
      <c r="B46" s="143">
        <v>2.76</v>
      </c>
      <c r="C46" s="143">
        <v>0.03</v>
      </c>
      <c r="D46" s="143">
        <v>1.0533207675148828E-3</v>
      </c>
    </row>
    <row r="47" spans="1:244" s="30" customFormat="1" ht="12.75" customHeight="1">
      <c r="A47" s="27" t="s">
        <v>51</v>
      </c>
      <c r="B47" s="146">
        <v>16.832099999999997</v>
      </c>
      <c r="C47" s="146">
        <v>0.2</v>
      </c>
      <c r="D47" s="146">
        <v>6.4237682937997309E-3</v>
      </c>
      <c r="E47" s="32"/>
      <c r="F47" s="33"/>
      <c r="G47" s="33"/>
      <c r="H47" s="34"/>
      <c r="I47" s="32"/>
      <c r="J47" s="33"/>
      <c r="K47" s="33"/>
      <c r="L47" s="34"/>
      <c r="M47" s="32"/>
      <c r="N47" s="33"/>
      <c r="O47" s="33"/>
      <c r="P47" s="34"/>
      <c r="Q47" s="32"/>
      <c r="R47" s="33"/>
      <c r="S47" s="33"/>
      <c r="T47" s="34"/>
      <c r="U47" s="32"/>
      <c r="V47" s="33"/>
      <c r="W47" s="33"/>
      <c r="X47" s="34"/>
      <c r="Y47" s="32"/>
      <c r="Z47" s="33"/>
      <c r="AA47" s="33"/>
      <c r="AB47" s="34"/>
      <c r="AC47" s="32"/>
      <c r="AD47" s="33"/>
      <c r="AE47" s="33"/>
      <c r="AF47" s="34"/>
      <c r="AG47" s="32"/>
      <c r="AH47" s="33"/>
      <c r="AI47" s="33"/>
      <c r="AJ47" s="34"/>
      <c r="AK47" s="32"/>
      <c r="AL47" s="33"/>
      <c r="AM47" s="33"/>
      <c r="AN47" s="34"/>
      <c r="AO47" s="32"/>
      <c r="AP47" s="33"/>
      <c r="AQ47" s="33"/>
      <c r="AR47" s="34"/>
      <c r="AS47" s="32"/>
      <c r="AT47" s="33"/>
      <c r="AU47" s="33"/>
      <c r="AV47" s="34"/>
      <c r="AW47" s="32"/>
      <c r="AX47" s="33"/>
      <c r="AY47" s="33"/>
      <c r="AZ47" s="34"/>
      <c r="BA47" s="32"/>
      <c r="BB47" s="33"/>
      <c r="BC47" s="33"/>
      <c r="BD47" s="34"/>
      <c r="BE47" s="32"/>
      <c r="BF47" s="33"/>
      <c r="BG47" s="33"/>
      <c r="BH47" s="34"/>
      <c r="BI47" s="32"/>
      <c r="BJ47" s="33"/>
      <c r="BK47" s="33"/>
      <c r="BL47" s="34"/>
      <c r="BM47" s="32"/>
      <c r="BN47" s="33"/>
      <c r="BO47" s="33"/>
      <c r="BP47" s="34"/>
      <c r="BQ47" s="32"/>
      <c r="BR47" s="33"/>
      <c r="BS47" s="33"/>
      <c r="BT47" s="34"/>
      <c r="BU47" s="32"/>
      <c r="BV47" s="33"/>
      <c r="BW47" s="33"/>
      <c r="BX47" s="34"/>
      <c r="BY47" s="32"/>
      <c r="BZ47" s="33"/>
      <c r="CA47" s="33"/>
      <c r="CB47" s="34"/>
      <c r="CC47" s="32"/>
      <c r="CD47" s="33"/>
      <c r="CE47" s="33"/>
      <c r="CF47" s="34"/>
      <c r="CG47" s="32"/>
      <c r="CH47" s="33"/>
      <c r="CI47" s="33"/>
      <c r="CJ47" s="34"/>
      <c r="CK47" s="32"/>
      <c r="CL47" s="33"/>
      <c r="CM47" s="33"/>
      <c r="CN47" s="34"/>
      <c r="CO47" s="32"/>
      <c r="CP47" s="33"/>
      <c r="CQ47" s="33"/>
      <c r="CR47" s="34"/>
      <c r="CS47" s="32"/>
      <c r="CT47" s="33"/>
      <c r="CU47" s="33"/>
      <c r="CV47" s="34"/>
      <c r="CW47" s="32"/>
      <c r="CX47" s="33"/>
      <c r="CY47" s="33"/>
      <c r="CZ47" s="34"/>
      <c r="DA47" s="32"/>
      <c r="DB47" s="33"/>
      <c r="DC47" s="33"/>
      <c r="DD47" s="34"/>
      <c r="DE47" s="32"/>
      <c r="DF47" s="33"/>
      <c r="DG47" s="33"/>
      <c r="DH47" s="34"/>
      <c r="DI47" s="32"/>
      <c r="DJ47" s="33"/>
      <c r="DK47" s="33"/>
      <c r="DL47" s="34"/>
      <c r="DM47" s="32"/>
      <c r="DN47" s="33"/>
      <c r="DO47" s="33"/>
      <c r="DP47" s="34"/>
      <c r="DQ47" s="32"/>
      <c r="DR47" s="33"/>
      <c r="DS47" s="33"/>
      <c r="DT47" s="34"/>
      <c r="DU47" s="32"/>
      <c r="DV47" s="33"/>
      <c r="DW47" s="33"/>
      <c r="DX47" s="34"/>
      <c r="DY47" s="32"/>
      <c r="DZ47" s="33"/>
      <c r="EA47" s="33"/>
      <c r="EB47" s="34"/>
      <c r="EC47" s="32"/>
      <c r="ED47" s="33"/>
      <c r="EE47" s="33"/>
      <c r="EF47" s="34"/>
      <c r="EG47" s="32"/>
      <c r="EH47" s="33"/>
      <c r="EI47" s="33"/>
      <c r="EJ47" s="34"/>
      <c r="EK47" s="32"/>
      <c r="EL47" s="33"/>
      <c r="EM47" s="33"/>
      <c r="EN47" s="34"/>
      <c r="EO47" s="32"/>
      <c r="EP47" s="33"/>
      <c r="EQ47" s="33"/>
      <c r="ER47" s="34"/>
      <c r="ES47" s="32"/>
      <c r="ET47" s="33"/>
      <c r="EU47" s="33"/>
      <c r="EV47" s="34"/>
      <c r="EW47" s="32"/>
      <c r="EX47" s="33"/>
      <c r="EY47" s="33"/>
      <c r="EZ47" s="34"/>
      <c r="FA47" s="32"/>
      <c r="FB47" s="33"/>
      <c r="FC47" s="33"/>
      <c r="FD47" s="34"/>
      <c r="FE47" s="32"/>
      <c r="FF47" s="33"/>
      <c r="FG47" s="33"/>
      <c r="FH47" s="34"/>
      <c r="FI47" s="32"/>
      <c r="FJ47" s="33"/>
      <c r="FK47" s="33"/>
      <c r="FL47" s="34"/>
      <c r="FM47" s="32"/>
      <c r="FN47" s="33"/>
      <c r="FO47" s="33"/>
      <c r="FP47" s="34"/>
      <c r="FQ47" s="32"/>
      <c r="FR47" s="33"/>
      <c r="FS47" s="33"/>
      <c r="FT47" s="34"/>
      <c r="FU47" s="32"/>
      <c r="FV47" s="33"/>
      <c r="FW47" s="33"/>
      <c r="FX47" s="34"/>
      <c r="FY47" s="32"/>
      <c r="FZ47" s="33"/>
      <c r="GA47" s="33"/>
      <c r="GB47" s="34"/>
      <c r="GC47" s="32"/>
      <c r="GD47" s="33"/>
      <c r="GE47" s="33"/>
      <c r="GF47" s="34"/>
      <c r="GG47" s="32"/>
      <c r="GH47" s="33"/>
      <c r="GI47" s="33"/>
      <c r="GJ47" s="34"/>
      <c r="GK47" s="32"/>
      <c r="GL47" s="33"/>
      <c r="GM47" s="33"/>
      <c r="GN47" s="34"/>
      <c r="GO47" s="32"/>
      <c r="GP47" s="33"/>
      <c r="GQ47" s="33"/>
      <c r="GR47" s="34"/>
      <c r="GS47" s="32"/>
      <c r="GT47" s="33"/>
      <c r="GU47" s="33"/>
      <c r="GV47" s="34"/>
      <c r="GW47" s="32"/>
      <c r="GX47" s="33"/>
      <c r="GY47" s="33"/>
      <c r="GZ47" s="34"/>
      <c r="HA47" s="32"/>
      <c r="HB47" s="33"/>
      <c r="HC47" s="33"/>
      <c r="HD47" s="34"/>
      <c r="HE47" s="32"/>
      <c r="HF47" s="33"/>
      <c r="HG47" s="33"/>
      <c r="HH47" s="34"/>
      <c r="HI47" s="32"/>
      <c r="HJ47" s="33"/>
      <c r="HK47" s="33"/>
      <c r="HL47" s="34"/>
      <c r="HM47" s="32"/>
      <c r="HN47" s="33"/>
      <c r="HO47" s="33"/>
      <c r="HP47" s="34"/>
      <c r="HQ47" s="32"/>
      <c r="HR47" s="33"/>
      <c r="HS47" s="33"/>
      <c r="HT47" s="34"/>
      <c r="HU47" s="32"/>
      <c r="HV47" s="33"/>
      <c r="HW47" s="33"/>
      <c r="HX47" s="34"/>
      <c r="HY47" s="32"/>
      <c r="HZ47" s="33"/>
      <c r="IA47" s="33"/>
      <c r="IB47" s="34"/>
      <c r="IC47" s="32"/>
      <c r="ID47" s="33"/>
      <c r="IE47" s="33"/>
      <c r="IF47" s="34"/>
      <c r="IG47" s="32"/>
      <c r="IH47" s="33"/>
      <c r="II47" s="33"/>
      <c r="IJ47" s="34"/>
    </row>
    <row r="48" spans="1:244" s="30" customFormat="1" ht="12.75" customHeight="1">
      <c r="A48" s="35" t="s">
        <v>52</v>
      </c>
      <c r="B48" s="147">
        <v>276.53210000000001</v>
      </c>
      <c r="C48" s="147">
        <v>3.2600000000000002</v>
      </c>
      <c r="D48" s="147">
        <v>0.10553514630960228</v>
      </c>
      <c r="E48" s="33"/>
      <c r="F48" s="33"/>
      <c r="G48" s="32"/>
      <c r="H48" s="33"/>
      <c r="I48" s="33"/>
      <c r="J48" s="33"/>
      <c r="K48" s="32"/>
      <c r="L48" s="33"/>
      <c r="M48" s="33"/>
      <c r="N48" s="33"/>
      <c r="O48" s="32"/>
      <c r="P48" s="33"/>
      <c r="Q48" s="33"/>
      <c r="R48" s="33"/>
      <c r="S48" s="32"/>
      <c r="T48" s="33"/>
      <c r="U48" s="33"/>
      <c r="V48" s="33"/>
      <c r="W48" s="32"/>
      <c r="X48" s="33"/>
      <c r="Y48" s="33"/>
      <c r="Z48" s="33"/>
      <c r="AA48" s="32"/>
      <c r="AB48" s="33"/>
      <c r="AC48" s="33"/>
      <c r="AD48" s="33"/>
      <c r="AE48" s="32"/>
      <c r="AF48" s="33"/>
      <c r="AG48" s="33"/>
      <c r="AH48" s="33"/>
      <c r="AI48" s="32"/>
      <c r="AJ48" s="33"/>
      <c r="AK48" s="33"/>
      <c r="AL48" s="33"/>
      <c r="AM48" s="32"/>
      <c r="AN48" s="33"/>
      <c r="AO48" s="33"/>
      <c r="AP48" s="33"/>
      <c r="AQ48" s="32"/>
      <c r="AR48" s="33"/>
      <c r="AS48" s="33"/>
      <c r="AT48" s="33"/>
      <c r="AU48" s="32"/>
      <c r="AV48" s="33"/>
      <c r="AW48" s="33"/>
      <c r="AX48" s="33"/>
      <c r="AY48" s="32"/>
      <c r="AZ48" s="33"/>
      <c r="BA48" s="33"/>
      <c r="BB48" s="33"/>
      <c r="BC48" s="32"/>
      <c r="BD48" s="33"/>
      <c r="BE48" s="33"/>
      <c r="BF48" s="33"/>
      <c r="BG48" s="32"/>
      <c r="BH48" s="33"/>
      <c r="BI48" s="33"/>
      <c r="BJ48" s="33"/>
      <c r="BK48" s="32"/>
      <c r="BL48" s="33"/>
      <c r="BM48" s="33"/>
      <c r="BN48" s="33"/>
      <c r="BO48" s="32"/>
      <c r="BP48" s="33"/>
      <c r="BQ48" s="33"/>
      <c r="BR48" s="33"/>
      <c r="BS48" s="32"/>
      <c r="BT48" s="33"/>
      <c r="BU48" s="33"/>
      <c r="BV48" s="33"/>
      <c r="BW48" s="32"/>
      <c r="BX48" s="33"/>
      <c r="BY48" s="33"/>
      <c r="BZ48" s="33"/>
      <c r="CA48" s="32"/>
      <c r="CB48" s="33"/>
      <c r="CC48" s="33"/>
      <c r="CD48" s="33"/>
      <c r="CE48" s="32"/>
      <c r="CF48" s="33"/>
      <c r="CG48" s="33"/>
      <c r="CH48" s="33"/>
      <c r="CI48" s="32"/>
      <c r="CJ48" s="33"/>
      <c r="CK48" s="33"/>
      <c r="CL48" s="33"/>
      <c r="CM48" s="32"/>
      <c r="CN48" s="33"/>
      <c r="CO48" s="33"/>
      <c r="CP48" s="33"/>
      <c r="CQ48" s="32"/>
      <c r="CR48" s="33"/>
      <c r="CS48" s="33"/>
      <c r="CT48" s="33"/>
      <c r="CU48" s="32"/>
      <c r="CV48" s="33"/>
      <c r="CW48" s="33"/>
      <c r="CX48" s="33"/>
      <c r="CY48" s="32"/>
      <c r="CZ48" s="33"/>
      <c r="DA48" s="33"/>
      <c r="DB48" s="33"/>
      <c r="DC48" s="32"/>
      <c r="DD48" s="33"/>
      <c r="DE48" s="33"/>
      <c r="DF48" s="33"/>
      <c r="DG48" s="32"/>
      <c r="DH48" s="33"/>
      <c r="DI48" s="33"/>
      <c r="DJ48" s="33"/>
      <c r="DK48" s="32"/>
      <c r="DL48" s="33"/>
      <c r="DM48" s="33"/>
      <c r="DN48" s="33"/>
      <c r="DO48" s="32"/>
      <c r="DP48" s="33"/>
      <c r="DQ48" s="33"/>
      <c r="DR48" s="33"/>
      <c r="DS48" s="32"/>
      <c r="DT48" s="33"/>
      <c r="DU48" s="33"/>
      <c r="DV48" s="33"/>
      <c r="DW48" s="32"/>
      <c r="DX48" s="33"/>
      <c r="DY48" s="33"/>
      <c r="DZ48" s="33"/>
      <c r="EA48" s="32"/>
      <c r="EB48" s="33"/>
      <c r="EC48" s="33"/>
      <c r="ED48" s="33"/>
      <c r="EE48" s="32"/>
      <c r="EF48" s="33"/>
      <c r="EG48" s="33"/>
      <c r="EH48" s="33"/>
      <c r="EI48" s="32"/>
      <c r="EJ48" s="33"/>
      <c r="EK48" s="33"/>
      <c r="EL48" s="33"/>
      <c r="EM48" s="32"/>
      <c r="EN48" s="33"/>
      <c r="EO48" s="33"/>
      <c r="EP48" s="33"/>
      <c r="EQ48" s="32"/>
      <c r="ER48" s="33"/>
      <c r="ES48" s="33"/>
      <c r="ET48" s="33"/>
      <c r="EU48" s="32"/>
      <c r="EV48" s="33"/>
      <c r="EW48" s="33"/>
      <c r="EX48" s="33"/>
      <c r="EY48" s="32"/>
      <c r="EZ48" s="33"/>
      <c r="FA48" s="33"/>
      <c r="FB48" s="33"/>
      <c r="FC48" s="32"/>
      <c r="FD48" s="33"/>
      <c r="FE48" s="33"/>
      <c r="FF48" s="33"/>
      <c r="FG48" s="32"/>
      <c r="FH48" s="33"/>
      <c r="FI48" s="33"/>
      <c r="FJ48" s="33"/>
      <c r="FK48" s="32"/>
      <c r="FL48" s="33"/>
      <c r="FM48" s="33"/>
      <c r="FN48" s="33"/>
      <c r="FO48" s="32"/>
      <c r="FP48" s="33"/>
      <c r="FQ48" s="33"/>
      <c r="FR48" s="33"/>
      <c r="FS48" s="32"/>
      <c r="FT48" s="33"/>
      <c r="FU48" s="33"/>
      <c r="FV48" s="33"/>
      <c r="FW48" s="32"/>
      <c r="FX48" s="33"/>
      <c r="FY48" s="33"/>
      <c r="FZ48" s="33"/>
      <c r="GA48" s="32"/>
      <c r="GB48" s="33"/>
      <c r="GC48" s="33"/>
      <c r="GD48" s="33"/>
      <c r="GE48" s="32"/>
      <c r="GF48" s="33"/>
      <c r="GG48" s="33"/>
      <c r="GH48" s="33"/>
      <c r="GI48" s="32"/>
      <c r="GJ48" s="33"/>
      <c r="GK48" s="33"/>
      <c r="GL48" s="33"/>
      <c r="GM48" s="32"/>
      <c r="GN48" s="33"/>
      <c r="GO48" s="33"/>
      <c r="GP48" s="33"/>
      <c r="GQ48" s="32"/>
      <c r="GR48" s="33"/>
      <c r="GS48" s="33"/>
      <c r="GT48" s="33"/>
      <c r="GU48" s="32"/>
      <c r="GV48" s="33"/>
      <c r="GW48" s="33"/>
      <c r="GX48" s="33"/>
      <c r="GY48" s="32"/>
      <c r="GZ48" s="33"/>
      <c r="HA48" s="33"/>
      <c r="HB48" s="33"/>
      <c r="HC48" s="32"/>
      <c r="HD48" s="33"/>
      <c r="HE48" s="33"/>
      <c r="HF48" s="33"/>
      <c r="HG48" s="32"/>
      <c r="HH48" s="33"/>
      <c r="HI48" s="33"/>
      <c r="HJ48" s="33"/>
      <c r="HK48" s="32"/>
      <c r="HL48" s="33"/>
      <c r="HM48" s="33"/>
      <c r="HN48" s="33"/>
      <c r="HO48" s="32"/>
      <c r="HP48" s="33"/>
      <c r="HQ48" s="33"/>
      <c r="HR48" s="33"/>
      <c r="HS48" s="32"/>
      <c r="HT48" s="33"/>
      <c r="HU48" s="33"/>
      <c r="HV48" s="33"/>
      <c r="HW48" s="32"/>
      <c r="HX48" s="33"/>
      <c r="HY48" s="33"/>
      <c r="HZ48" s="33"/>
      <c r="IA48" s="32"/>
      <c r="IB48" s="33"/>
      <c r="IC48" s="33"/>
      <c r="ID48" s="33"/>
      <c r="IE48" s="32"/>
      <c r="IF48" s="33"/>
      <c r="IG48" s="33"/>
      <c r="IH48" s="33"/>
    </row>
    <row r="49" spans="1:244" s="31" customFormat="1" ht="12.75" customHeight="1">
      <c r="A49" s="22" t="s">
        <v>53</v>
      </c>
      <c r="B49" s="145">
        <v>2489.6744234351459</v>
      </c>
      <c r="C49" s="145">
        <v>29.29</v>
      </c>
      <c r="D49" s="145">
        <v>0.95015426614307263</v>
      </c>
    </row>
    <row r="50" spans="1:244" s="30" customFormat="1" ht="12.75" customHeight="1">
      <c r="A50" s="11" t="s">
        <v>54</v>
      </c>
      <c r="B50" s="144"/>
      <c r="C50" s="144"/>
      <c r="D50" s="144"/>
    </row>
    <row r="51" spans="1:244" s="30" customFormat="1" ht="12.75" customHeight="1">
      <c r="A51" s="6" t="s">
        <v>55</v>
      </c>
      <c r="B51" s="143">
        <v>18.11</v>
      </c>
      <c r="C51" s="143">
        <v>0.21</v>
      </c>
      <c r="D51" s="143">
        <v>6.9114634419183063E-3</v>
      </c>
    </row>
    <row r="52" spans="1:244" s="30" customFormat="1" ht="12.75" customHeight="1">
      <c r="A52" s="6" t="s">
        <v>56</v>
      </c>
      <c r="B52" s="143">
        <v>112.5</v>
      </c>
      <c r="C52" s="143">
        <v>0.66</v>
      </c>
      <c r="D52" s="143">
        <v>4.2934270415008809E-2</v>
      </c>
    </row>
    <row r="53" spans="1:244" s="30" customFormat="1" ht="12.75" customHeight="1">
      <c r="A53" s="27" t="s">
        <v>57</v>
      </c>
      <c r="B53" s="146">
        <v>130.61000000000001</v>
      </c>
      <c r="C53" s="146">
        <v>0.87</v>
      </c>
      <c r="D53" s="146">
        <v>4.9845733856927116E-2</v>
      </c>
      <c r="E53" s="32"/>
      <c r="F53" s="33"/>
      <c r="G53" s="33"/>
      <c r="H53" s="34"/>
      <c r="I53" s="32"/>
      <c r="J53" s="33"/>
      <c r="K53" s="33"/>
      <c r="L53" s="34"/>
      <c r="M53" s="32"/>
      <c r="N53" s="33"/>
      <c r="O53" s="33"/>
      <c r="P53" s="34"/>
      <c r="Q53" s="32"/>
      <c r="R53" s="33"/>
      <c r="S53" s="33"/>
      <c r="T53" s="34"/>
      <c r="U53" s="32"/>
      <c r="V53" s="33"/>
      <c r="W53" s="33"/>
      <c r="X53" s="34"/>
      <c r="Y53" s="32"/>
      <c r="Z53" s="33"/>
      <c r="AA53" s="33"/>
      <c r="AB53" s="34"/>
      <c r="AC53" s="32"/>
      <c r="AD53" s="33"/>
      <c r="AE53" s="33"/>
      <c r="AF53" s="34"/>
      <c r="AG53" s="32"/>
      <c r="AH53" s="33"/>
      <c r="AI53" s="33"/>
      <c r="AJ53" s="34"/>
      <c r="AK53" s="32"/>
      <c r="AL53" s="33"/>
      <c r="AM53" s="33"/>
      <c r="AN53" s="34"/>
      <c r="AO53" s="32"/>
      <c r="AP53" s="33"/>
      <c r="AQ53" s="33"/>
      <c r="AR53" s="34"/>
      <c r="AS53" s="32"/>
      <c r="AT53" s="33"/>
      <c r="AU53" s="33"/>
      <c r="AV53" s="34"/>
      <c r="AW53" s="32"/>
      <c r="AX53" s="33"/>
      <c r="AY53" s="33"/>
      <c r="AZ53" s="34"/>
      <c r="BA53" s="32"/>
      <c r="BB53" s="33"/>
      <c r="BC53" s="33"/>
      <c r="BD53" s="34"/>
      <c r="BE53" s="32"/>
      <c r="BF53" s="33"/>
      <c r="BG53" s="33"/>
      <c r="BH53" s="34"/>
      <c r="BI53" s="32"/>
      <c r="BJ53" s="33"/>
      <c r="BK53" s="33"/>
      <c r="BL53" s="34"/>
      <c r="BM53" s="32"/>
      <c r="BN53" s="33"/>
      <c r="BO53" s="33"/>
      <c r="BP53" s="34"/>
      <c r="BQ53" s="32"/>
      <c r="BR53" s="33"/>
      <c r="BS53" s="33"/>
      <c r="BT53" s="34"/>
      <c r="BU53" s="32"/>
      <c r="BV53" s="33"/>
      <c r="BW53" s="33"/>
      <c r="BX53" s="34"/>
      <c r="BY53" s="32"/>
      <c r="BZ53" s="33"/>
      <c r="CA53" s="33"/>
      <c r="CB53" s="34"/>
      <c r="CC53" s="32"/>
      <c r="CD53" s="33"/>
      <c r="CE53" s="33"/>
      <c r="CF53" s="34"/>
      <c r="CG53" s="32"/>
      <c r="CH53" s="33"/>
      <c r="CI53" s="33"/>
      <c r="CJ53" s="34"/>
      <c r="CK53" s="32"/>
      <c r="CL53" s="33"/>
      <c r="CM53" s="33"/>
      <c r="CN53" s="34"/>
      <c r="CO53" s="32"/>
      <c r="CP53" s="33"/>
      <c r="CQ53" s="33"/>
      <c r="CR53" s="34"/>
      <c r="CS53" s="32"/>
      <c r="CT53" s="33"/>
      <c r="CU53" s="33"/>
      <c r="CV53" s="34"/>
      <c r="CW53" s="32"/>
      <c r="CX53" s="33"/>
      <c r="CY53" s="33"/>
      <c r="CZ53" s="34"/>
      <c r="DA53" s="32"/>
      <c r="DB53" s="33"/>
      <c r="DC53" s="33"/>
      <c r="DD53" s="34"/>
      <c r="DE53" s="32"/>
      <c r="DF53" s="33"/>
      <c r="DG53" s="33"/>
      <c r="DH53" s="34"/>
      <c r="DI53" s="32"/>
      <c r="DJ53" s="33"/>
      <c r="DK53" s="33"/>
      <c r="DL53" s="34"/>
      <c r="DM53" s="32"/>
      <c r="DN53" s="33"/>
      <c r="DO53" s="33"/>
      <c r="DP53" s="34"/>
      <c r="DQ53" s="32"/>
      <c r="DR53" s="33"/>
      <c r="DS53" s="33"/>
      <c r="DT53" s="34"/>
      <c r="DU53" s="32"/>
      <c r="DV53" s="33"/>
      <c r="DW53" s="33"/>
      <c r="DX53" s="34"/>
      <c r="DY53" s="32"/>
      <c r="DZ53" s="33"/>
      <c r="EA53" s="33"/>
      <c r="EB53" s="34"/>
      <c r="EC53" s="32"/>
      <c r="ED53" s="33"/>
      <c r="EE53" s="33"/>
      <c r="EF53" s="34"/>
      <c r="EG53" s="32"/>
      <c r="EH53" s="33"/>
      <c r="EI53" s="33"/>
      <c r="EJ53" s="34"/>
      <c r="EK53" s="32"/>
      <c r="EL53" s="33"/>
      <c r="EM53" s="33"/>
      <c r="EN53" s="34"/>
      <c r="EO53" s="32"/>
      <c r="EP53" s="33"/>
      <c r="EQ53" s="33"/>
      <c r="ER53" s="34"/>
      <c r="ES53" s="32"/>
      <c r="ET53" s="33"/>
      <c r="EU53" s="33"/>
      <c r="EV53" s="34"/>
      <c r="EW53" s="32"/>
      <c r="EX53" s="33"/>
      <c r="EY53" s="33"/>
      <c r="EZ53" s="34"/>
      <c r="FA53" s="32"/>
      <c r="FB53" s="33"/>
      <c r="FC53" s="33"/>
      <c r="FD53" s="34"/>
      <c r="FE53" s="32"/>
      <c r="FF53" s="33"/>
      <c r="FG53" s="33"/>
      <c r="FH53" s="34"/>
      <c r="FI53" s="32"/>
      <c r="FJ53" s="33"/>
      <c r="FK53" s="33"/>
      <c r="FL53" s="34"/>
      <c r="FM53" s="32"/>
      <c r="FN53" s="33"/>
      <c r="FO53" s="33"/>
      <c r="FP53" s="34"/>
      <c r="FQ53" s="32"/>
      <c r="FR53" s="33"/>
      <c r="FS53" s="33"/>
      <c r="FT53" s="34"/>
      <c r="FU53" s="32"/>
      <c r="FV53" s="33"/>
      <c r="FW53" s="33"/>
      <c r="FX53" s="34"/>
      <c r="FY53" s="32"/>
      <c r="FZ53" s="33"/>
      <c r="GA53" s="33"/>
      <c r="GB53" s="34"/>
      <c r="GC53" s="32"/>
      <c r="GD53" s="33"/>
      <c r="GE53" s="33"/>
      <c r="GF53" s="34"/>
      <c r="GG53" s="32"/>
      <c r="GH53" s="33"/>
      <c r="GI53" s="33"/>
      <c r="GJ53" s="34"/>
      <c r="GK53" s="32"/>
      <c r="GL53" s="33"/>
      <c r="GM53" s="33"/>
      <c r="GN53" s="34"/>
      <c r="GO53" s="32"/>
      <c r="GP53" s="33"/>
      <c r="GQ53" s="33"/>
      <c r="GR53" s="34"/>
      <c r="GS53" s="32"/>
      <c r="GT53" s="33"/>
      <c r="GU53" s="33"/>
      <c r="GV53" s="34"/>
      <c r="GW53" s="32"/>
      <c r="GX53" s="33"/>
      <c r="GY53" s="33"/>
      <c r="GZ53" s="34"/>
      <c r="HA53" s="32"/>
      <c r="HB53" s="33"/>
      <c r="HC53" s="33"/>
      <c r="HD53" s="34"/>
      <c r="HE53" s="32"/>
      <c r="HF53" s="33"/>
      <c r="HG53" s="33"/>
      <c r="HH53" s="34"/>
      <c r="HI53" s="32"/>
      <c r="HJ53" s="33"/>
      <c r="HK53" s="33"/>
      <c r="HL53" s="34"/>
      <c r="HM53" s="32"/>
      <c r="HN53" s="33"/>
      <c r="HO53" s="33"/>
      <c r="HP53" s="34"/>
      <c r="HQ53" s="32"/>
      <c r="HR53" s="33"/>
      <c r="HS53" s="33"/>
      <c r="HT53" s="34"/>
      <c r="HU53" s="32"/>
      <c r="HV53" s="33"/>
      <c r="HW53" s="33"/>
      <c r="HX53" s="34"/>
      <c r="HY53" s="32"/>
      <c r="HZ53" s="33"/>
      <c r="IA53" s="33"/>
      <c r="IB53" s="34"/>
      <c r="IC53" s="32"/>
      <c r="ID53" s="33"/>
      <c r="IE53" s="33"/>
      <c r="IF53" s="34"/>
      <c r="IG53" s="32"/>
      <c r="IH53" s="33"/>
      <c r="II53" s="33"/>
      <c r="IJ53" s="34"/>
    </row>
    <row r="54" spans="1:244" s="41" customFormat="1" ht="12.75" customHeight="1" thickBot="1">
      <c r="A54" s="38" t="s">
        <v>58</v>
      </c>
      <c r="B54" s="148">
        <v>2620.284423435146</v>
      </c>
      <c r="C54" s="148">
        <v>30.16</v>
      </c>
      <c r="D54" s="148">
        <v>0.99999999999999978</v>
      </c>
    </row>
    <row r="55" spans="1:244" ht="12.75" customHeight="1">
      <c r="A55" s="42" t="s">
        <v>59</v>
      </c>
      <c r="B55" s="144"/>
      <c r="C55" s="144"/>
      <c r="D55" s="234"/>
    </row>
    <row r="56" spans="1:244">
      <c r="B56" s="144"/>
      <c r="C56" s="144"/>
      <c r="D56" s="144"/>
    </row>
    <row r="57" spans="1:244">
      <c r="B57" s="144"/>
      <c r="C57" s="144"/>
      <c r="D57" s="144"/>
    </row>
    <row r="58" spans="1:244">
      <c r="B58" s="144"/>
      <c r="C58" s="144"/>
      <c r="D58" s="144"/>
    </row>
    <row r="59" spans="1:244">
      <c r="B59" s="144"/>
      <c r="C59" s="144"/>
      <c r="D59" s="144"/>
    </row>
    <row r="60" spans="1:244">
      <c r="B60" s="144"/>
      <c r="C60" s="144"/>
      <c r="D60" s="144"/>
    </row>
    <row r="61" spans="1:244">
      <c r="B61" s="144"/>
      <c r="C61" s="144"/>
      <c r="D61" s="144"/>
    </row>
    <row r="62" spans="1:244">
      <c r="B62" s="144"/>
      <c r="C62" s="144"/>
      <c r="D62" s="144"/>
    </row>
    <row r="63" spans="1:244">
      <c r="B63" s="144"/>
      <c r="C63" s="144"/>
      <c r="D63" s="144"/>
    </row>
    <row r="64" spans="1:244">
      <c r="B64" s="144"/>
      <c r="C64" s="144"/>
      <c r="D64" s="144"/>
    </row>
    <row r="65" spans="2:4">
      <c r="B65" s="144"/>
      <c r="C65" s="144"/>
      <c r="D65" s="144"/>
    </row>
    <row r="66" spans="2:4">
      <c r="B66" s="144"/>
      <c r="C66" s="144"/>
      <c r="D66" s="144"/>
    </row>
    <row r="67" spans="2:4">
      <c r="B67" s="144"/>
      <c r="C67" s="144"/>
      <c r="D67" s="144"/>
    </row>
    <row r="68" spans="2:4">
      <c r="B68" s="144"/>
      <c r="C68" s="144"/>
      <c r="D68" s="144"/>
    </row>
    <row r="69" spans="2:4">
      <c r="B69" s="144"/>
      <c r="C69" s="144"/>
      <c r="D69" s="144"/>
    </row>
    <row r="70" spans="2:4">
      <c r="B70" s="144"/>
      <c r="C70" s="144"/>
      <c r="D70" s="144"/>
    </row>
    <row r="71" spans="2:4">
      <c r="B71" s="144"/>
      <c r="C71" s="144"/>
      <c r="D71" s="144"/>
    </row>
    <row r="72" spans="2:4">
      <c r="B72" s="144"/>
      <c r="C72" s="144"/>
      <c r="D72" s="144"/>
    </row>
    <row r="73" spans="2:4">
      <c r="B73" s="144"/>
      <c r="C73" s="144"/>
      <c r="D73" s="144"/>
    </row>
    <row r="74" spans="2:4">
      <c r="B74" s="144"/>
      <c r="C74" s="144"/>
      <c r="D74" s="144"/>
    </row>
    <row r="75" spans="2:4">
      <c r="B75" s="144"/>
      <c r="C75" s="144"/>
      <c r="D75" s="144"/>
    </row>
    <row r="76" spans="2:4">
      <c r="B76" s="144"/>
      <c r="C76" s="144"/>
      <c r="D76" s="144"/>
    </row>
    <row r="77" spans="2:4">
      <c r="B77" s="144"/>
      <c r="C77" s="144"/>
      <c r="D77" s="144"/>
    </row>
    <row r="78" spans="2:4">
      <c r="B78" s="144"/>
      <c r="C78" s="144"/>
      <c r="D78" s="144"/>
    </row>
    <row r="79" spans="2:4">
      <c r="B79" s="144"/>
      <c r="C79" s="144"/>
      <c r="D79" s="144"/>
    </row>
    <row r="80" spans="2:4">
      <c r="B80" s="144"/>
      <c r="C80" s="144"/>
      <c r="D80" s="144"/>
    </row>
    <row r="81" spans="2:4">
      <c r="B81" s="144"/>
      <c r="C81" s="144"/>
      <c r="D81" s="144"/>
    </row>
    <row r="82" spans="2:4">
      <c r="B82" s="144"/>
      <c r="C82" s="144"/>
      <c r="D82" s="144"/>
    </row>
    <row r="83" spans="2:4">
      <c r="B83" s="144"/>
      <c r="C83" s="144"/>
      <c r="D83" s="144"/>
    </row>
    <row r="84" spans="2:4">
      <c r="B84" s="144"/>
      <c r="C84" s="144"/>
      <c r="D84" s="144"/>
    </row>
    <row r="85" spans="2:4">
      <c r="B85" s="144"/>
      <c r="C85" s="144"/>
      <c r="D85" s="144"/>
    </row>
    <row r="86" spans="2:4">
      <c r="B86" s="144"/>
      <c r="C86" s="144"/>
      <c r="D86" s="144"/>
    </row>
    <row r="87" spans="2:4">
      <c r="B87" s="144"/>
      <c r="C87" s="144"/>
      <c r="D87" s="144"/>
    </row>
    <row r="88" spans="2:4">
      <c r="B88" s="144"/>
      <c r="C88" s="144"/>
      <c r="D88" s="144"/>
    </row>
    <row r="89" spans="2:4">
      <c r="B89" s="144"/>
      <c r="C89" s="144"/>
      <c r="D89" s="144"/>
    </row>
    <row r="90" spans="2:4">
      <c r="B90" s="144"/>
      <c r="C90" s="144"/>
      <c r="D90" s="144"/>
    </row>
    <row r="91" spans="2:4">
      <c r="B91" s="144"/>
      <c r="C91" s="144"/>
      <c r="D91" s="144"/>
    </row>
    <row r="92" spans="2:4">
      <c r="B92" s="144"/>
      <c r="C92" s="144"/>
      <c r="D92" s="144"/>
    </row>
    <row r="93" spans="2:4">
      <c r="B93" s="144"/>
      <c r="C93" s="144"/>
      <c r="D93" s="144"/>
    </row>
    <row r="94" spans="2:4">
      <c r="B94" s="144"/>
      <c r="C94" s="144"/>
      <c r="D94" s="144"/>
    </row>
    <row r="95" spans="2:4">
      <c r="B95" s="144"/>
      <c r="C95" s="144"/>
      <c r="D95" s="144"/>
    </row>
    <row r="96" spans="2:4">
      <c r="B96" s="144"/>
      <c r="C96" s="144"/>
      <c r="D96" s="144"/>
    </row>
    <row r="97" spans="2:4">
      <c r="B97" s="144"/>
      <c r="C97" s="144"/>
      <c r="D97" s="144"/>
    </row>
    <row r="98" spans="2:4">
      <c r="B98" s="144"/>
      <c r="C98" s="144"/>
      <c r="D98" s="144"/>
    </row>
    <row r="99" spans="2:4">
      <c r="B99" s="144"/>
      <c r="C99" s="144"/>
      <c r="D99" s="144"/>
    </row>
    <row r="100" spans="2:4">
      <c r="B100" s="144"/>
      <c r="C100" s="144"/>
      <c r="D100" s="144"/>
    </row>
    <row r="101" spans="2:4">
      <c r="B101" s="144"/>
      <c r="C101" s="144"/>
      <c r="D101" s="144"/>
    </row>
    <row r="102" spans="2:4">
      <c r="B102" s="144"/>
      <c r="C102" s="144"/>
      <c r="D102" s="144"/>
    </row>
    <row r="103" spans="2:4">
      <c r="B103" s="144"/>
      <c r="C103" s="144"/>
      <c r="D103" s="144"/>
    </row>
    <row r="104" spans="2:4">
      <c r="B104" s="144"/>
      <c r="C104" s="144"/>
      <c r="D104" s="144"/>
    </row>
    <row r="105" spans="2:4">
      <c r="B105" s="144"/>
      <c r="C105" s="144"/>
      <c r="D105" s="144"/>
    </row>
    <row r="106" spans="2:4">
      <c r="B106" s="144"/>
      <c r="C106" s="144"/>
      <c r="D106" s="144"/>
    </row>
    <row r="107" spans="2:4">
      <c r="B107" s="144"/>
      <c r="C107" s="144"/>
      <c r="D107" s="144"/>
    </row>
    <row r="108" spans="2:4">
      <c r="B108" s="144"/>
      <c r="C108" s="144"/>
      <c r="D108" s="144"/>
    </row>
    <row r="109" spans="2:4">
      <c r="B109" s="144"/>
      <c r="C109" s="144"/>
      <c r="D109" s="144"/>
    </row>
    <row r="110" spans="2:4">
      <c r="B110" s="144"/>
      <c r="C110" s="144"/>
      <c r="D110" s="144"/>
    </row>
    <row r="111" spans="2:4">
      <c r="B111" s="144"/>
      <c r="C111" s="144"/>
      <c r="D111" s="144"/>
    </row>
    <row r="112" spans="2:4">
      <c r="B112" s="144"/>
      <c r="C112" s="144"/>
      <c r="D112" s="144"/>
    </row>
    <row r="113" spans="2:4">
      <c r="B113" s="144"/>
      <c r="C113" s="144"/>
      <c r="D113" s="144"/>
    </row>
    <row r="114" spans="2:4">
      <c r="B114" s="144"/>
      <c r="C114" s="144"/>
      <c r="D114" s="144"/>
    </row>
    <row r="115" spans="2:4">
      <c r="B115" s="144"/>
      <c r="C115" s="144"/>
      <c r="D115" s="144"/>
    </row>
    <row r="116" spans="2:4">
      <c r="B116" s="144"/>
      <c r="C116" s="144"/>
      <c r="D116" s="144"/>
    </row>
    <row r="117" spans="2:4">
      <c r="B117" s="144"/>
      <c r="C117" s="144"/>
      <c r="D117" s="144"/>
    </row>
    <row r="118" spans="2:4">
      <c r="B118" s="144"/>
      <c r="C118" s="144"/>
      <c r="D118" s="144"/>
    </row>
    <row r="119" spans="2:4">
      <c r="B119" s="144"/>
      <c r="C119" s="144"/>
      <c r="D119" s="144"/>
    </row>
    <row r="120" spans="2:4">
      <c r="B120" s="144"/>
      <c r="C120" s="144"/>
      <c r="D120" s="144"/>
    </row>
    <row r="121" spans="2:4">
      <c r="B121" s="144"/>
      <c r="C121" s="144"/>
      <c r="D121" s="144"/>
    </row>
    <row r="122" spans="2:4">
      <c r="B122" s="144"/>
      <c r="C122" s="144"/>
      <c r="D122" s="144"/>
    </row>
    <row r="123" spans="2:4">
      <c r="B123" s="144"/>
      <c r="C123" s="144"/>
      <c r="D123" s="144"/>
    </row>
    <row r="124" spans="2:4">
      <c r="B124" s="144"/>
      <c r="C124" s="144"/>
      <c r="D124" s="144"/>
    </row>
    <row r="125" spans="2:4">
      <c r="B125" s="144"/>
      <c r="C125" s="144"/>
      <c r="D125" s="144"/>
    </row>
    <row r="126" spans="2:4">
      <c r="B126" s="144"/>
      <c r="C126" s="144"/>
      <c r="D126" s="144"/>
    </row>
    <row r="127" spans="2:4">
      <c r="B127" s="144"/>
      <c r="C127" s="144"/>
      <c r="D127" s="144"/>
    </row>
    <row r="128" spans="2:4">
      <c r="B128" s="144"/>
      <c r="C128" s="144"/>
      <c r="D128" s="144"/>
    </row>
    <row r="129" spans="2:4">
      <c r="B129" s="144"/>
      <c r="C129" s="144"/>
      <c r="D129" s="144"/>
    </row>
    <row r="130" spans="2:4">
      <c r="B130" s="144"/>
      <c r="C130" s="144"/>
      <c r="D130" s="144"/>
    </row>
    <row r="131" spans="2:4">
      <c r="B131" s="144"/>
      <c r="C131" s="144"/>
      <c r="D131" s="144"/>
    </row>
    <row r="132" spans="2:4">
      <c r="B132" s="144"/>
      <c r="C132" s="144"/>
      <c r="D132" s="144"/>
    </row>
    <row r="133" spans="2:4">
      <c r="B133" s="144"/>
      <c r="C133" s="144"/>
      <c r="D133" s="144"/>
    </row>
    <row r="134" spans="2:4">
      <c r="B134" s="144"/>
      <c r="C134" s="144"/>
      <c r="D134" s="144"/>
    </row>
    <row r="135" spans="2:4">
      <c r="B135" s="144"/>
      <c r="C135" s="144"/>
      <c r="D135" s="144"/>
    </row>
    <row r="136" spans="2:4">
      <c r="B136" s="144"/>
      <c r="C136" s="144"/>
      <c r="D136" s="144"/>
    </row>
    <row r="137" spans="2:4">
      <c r="B137" s="144"/>
      <c r="C137" s="144"/>
      <c r="D137" s="144"/>
    </row>
    <row r="138" spans="2:4">
      <c r="B138" s="144"/>
      <c r="C138" s="144"/>
      <c r="D138" s="144"/>
    </row>
    <row r="139" spans="2:4">
      <c r="B139" s="144"/>
      <c r="C139" s="144"/>
      <c r="D139" s="144"/>
    </row>
    <row r="140" spans="2:4">
      <c r="B140" s="144"/>
      <c r="C140" s="144"/>
      <c r="D140" s="144"/>
    </row>
    <row r="141" spans="2:4">
      <c r="B141" s="144"/>
      <c r="C141" s="144"/>
      <c r="D141" s="144"/>
    </row>
    <row r="142" spans="2:4">
      <c r="B142" s="144"/>
      <c r="C142" s="144"/>
      <c r="D142" s="144"/>
    </row>
    <row r="143" spans="2:4">
      <c r="B143" s="144"/>
      <c r="C143" s="144"/>
      <c r="D143" s="144"/>
    </row>
    <row r="144" spans="2:4">
      <c r="B144" s="144"/>
      <c r="C144" s="144"/>
      <c r="D144" s="144"/>
    </row>
    <row r="145" spans="2:4">
      <c r="B145" s="144"/>
      <c r="C145" s="144"/>
      <c r="D145" s="144"/>
    </row>
    <row r="146" spans="2:4">
      <c r="B146" s="144"/>
      <c r="C146" s="144"/>
      <c r="D146" s="144"/>
    </row>
    <row r="147" spans="2:4">
      <c r="B147" s="144"/>
      <c r="C147" s="144"/>
      <c r="D147" s="144"/>
    </row>
    <row r="148" spans="2:4">
      <c r="B148" s="144"/>
      <c r="C148" s="144"/>
      <c r="D148" s="144"/>
    </row>
    <row r="149" spans="2:4">
      <c r="B149" s="144"/>
      <c r="C149" s="144"/>
      <c r="D149" s="144"/>
    </row>
    <row r="150" spans="2:4">
      <c r="B150" s="144"/>
      <c r="C150" s="144"/>
      <c r="D150" s="144"/>
    </row>
    <row r="151" spans="2:4">
      <c r="B151" s="144"/>
      <c r="C151" s="144"/>
      <c r="D151" s="144"/>
    </row>
    <row r="152" spans="2:4">
      <c r="B152" s="144"/>
      <c r="C152" s="144"/>
      <c r="D152" s="144"/>
    </row>
    <row r="153" spans="2:4">
      <c r="B153" s="144"/>
      <c r="C153" s="144"/>
      <c r="D153" s="144"/>
    </row>
    <row r="154" spans="2:4">
      <c r="B154" s="144"/>
      <c r="C154" s="144"/>
      <c r="D154" s="144"/>
    </row>
    <row r="155" spans="2:4">
      <c r="B155" s="144"/>
      <c r="C155" s="144"/>
      <c r="D155" s="144"/>
    </row>
    <row r="156" spans="2:4">
      <c r="B156" s="144"/>
      <c r="C156" s="144"/>
      <c r="D156" s="144"/>
    </row>
    <row r="157" spans="2:4">
      <c r="B157" s="144"/>
      <c r="C157" s="144"/>
      <c r="D157" s="144"/>
    </row>
    <row r="158" spans="2:4">
      <c r="B158" s="144"/>
      <c r="C158" s="144"/>
      <c r="D158" s="144"/>
    </row>
    <row r="159" spans="2:4">
      <c r="B159" s="144"/>
      <c r="C159" s="144"/>
      <c r="D159" s="144"/>
    </row>
    <row r="160" spans="2:4">
      <c r="B160" s="144"/>
      <c r="C160" s="144"/>
      <c r="D160" s="144"/>
    </row>
    <row r="161" spans="2:4">
      <c r="B161" s="144"/>
      <c r="C161" s="144"/>
      <c r="D161" s="144"/>
    </row>
    <row r="162" spans="2:4">
      <c r="B162" s="144"/>
      <c r="C162" s="144"/>
      <c r="D162" s="144"/>
    </row>
    <row r="163" spans="2:4">
      <c r="B163" s="144"/>
      <c r="C163" s="144"/>
      <c r="D163" s="144"/>
    </row>
    <row r="164" spans="2:4">
      <c r="B164" s="144"/>
      <c r="C164" s="144"/>
      <c r="D164" s="144"/>
    </row>
    <row r="165" spans="2:4">
      <c r="B165" s="144"/>
      <c r="C165" s="144"/>
      <c r="D165" s="144"/>
    </row>
    <row r="166" spans="2:4">
      <c r="B166" s="144"/>
      <c r="C166" s="144"/>
      <c r="D166" s="144"/>
    </row>
    <row r="167" spans="2:4">
      <c r="B167" s="144"/>
      <c r="C167" s="144"/>
      <c r="D167" s="144"/>
    </row>
    <row r="168" spans="2:4">
      <c r="B168" s="144"/>
      <c r="C168" s="144"/>
      <c r="D168" s="144"/>
    </row>
    <row r="169" spans="2:4">
      <c r="B169" s="144"/>
      <c r="C169" s="144"/>
      <c r="D169" s="144"/>
    </row>
    <row r="170" spans="2:4">
      <c r="B170" s="144"/>
      <c r="C170" s="144"/>
      <c r="D170" s="144"/>
    </row>
    <row r="171" spans="2:4">
      <c r="B171" s="144"/>
      <c r="C171" s="144"/>
      <c r="D171" s="144"/>
    </row>
    <row r="172" spans="2:4">
      <c r="B172" s="144"/>
      <c r="C172" s="144"/>
      <c r="D172" s="144"/>
    </row>
    <row r="173" spans="2:4">
      <c r="B173" s="144"/>
      <c r="C173" s="144"/>
      <c r="D173" s="144"/>
    </row>
    <row r="174" spans="2:4">
      <c r="B174" s="144"/>
      <c r="C174" s="144"/>
      <c r="D174" s="144"/>
    </row>
    <row r="175" spans="2:4">
      <c r="B175" s="144"/>
      <c r="C175" s="144"/>
      <c r="D175" s="144"/>
    </row>
    <row r="176" spans="2:4">
      <c r="B176" s="144"/>
      <c r="C176" s="144"/>
      <c r="D176" s="144"/>
    </row>
    <row r="177" spans="2:4">
      <c r="B177" s="144"/>
      <c r="C177" s="144"/>
      <c r="D177" s="144"/>
    </row>
    <row r="178" spans="2:4">
      <c r="B178" s="144"/>
      <c r="C178" s="144"/>
      <c r="D178" s="144"/>
    </row>
    <row r="179" spans="2:4">
      <c r="B179" s="144"/>
      <c r="C179" s="144"/>
      <c r="D179" s="144"/>
    </row>
    <row r="180" spans="2:4">
      <c r="B180" s="144"/>
      <c r="C180" s="144"/>
      <c r="D180" s="144"/>
    </row>
    <row r="181" spans="2:4">
      <c r="B181" s="144"/>
      <c r="C181" s="144"/>
      <c r="D181" s="144"/>
    </row>
    <row r="182" spans="2:4">
      <c r="B182" s="144"/>
      <c r="C182" s="144"/>
      <c r="D182" s="144"/>
    </row>
    <row r="183" spans="2:4">
      <c r="B183" s="144"/>
      <c r="C183" s="144"/>
      <c r="D183" s="144"/>
    </row>
    <row r="184" spans="2:4">
      <c r="B184" s="144"/>
      <c r="C184" s="144"/>
      <c r="D184" s="144"/>
    </row>
    <row r="185" spans="2:4">
      <c r="B185" s="144"/>
      <c r="C185" s="144"/>
      <c r="D185" s="144"/>
    </row>
    <row r="186" spans="2:4">
      <c r="B186" s="144"/>
      <c r="C186" s="144"/>
      <c r="D186" s="144"/>
    </row>
    <row r="187" spans="2:4">
      <c r="B187" s="144"/>
      <c r="C187" s="144"/>
      <c r="D187" s="144"/>
    </row>
    <row r="188" spans="2:4">
      <c r="B188" s="144"/>
      <c r="C188" s="144"/>
      <c r="D188" s="144"/>
    </row>
    <row r="189" spans="2:4">
      <c r="B189" s="144"/>
      <c r="C189" s="144"/>
      <c r="D189" s="144"/>
    </row>
    <row r="190" spans="2:4">
      <c r="B190" s="144"/>
      <c r="C190" s="144"/>
      <c r="D190" s="144"/>
    </row>
    <row r="191" spans="2:4">
      <c r="B191" s="144"/>
      <c r="C191" s="144"/>
      <c r="D191" s="144"/>
    </row>
    <row r="192" spans="2:4">
      <c r="B192" s="144"/>
      <c r="C192" s="144"/>
      <c r="D192" s="144"/>
    </row>
    <row r="193" spans="2:4">
      <c r="B193" s="144"/>
      <c r="C193" s="144"/>
      <c r="D193" s="144"/>
    </row>
    <row r="194" spans="2:4">
      <c r="B194" s="144"/>
      <c r="C194" s="144"/>
      <c r="D194" s="144"/>
    </row>
    <row r="195" spans="2:4">
      <c r="B195" s="144"/>
      <c r="C195" s="144"/>
      <c r="D195" s="144"/>
    </row>
    <row r="196" spans="2:4">
      <c r="B196" s="144"/>
      <c r="C196" s="144"/>
      <c r="D196" s="144"/>
    </row>
    <row r="197" spans="2:4">
      <c r="B197" s="144"/>
      <c r="C197" s="144"/>
      <c r="D197" s="144"/>
    </row>
    <row r="198" spans="2:4">
      <c r="B198" s="144"/>
      <c r="C198" s="144"/>
      <c r="D198" s="144"/>
    </row>
    <row r="199" spans="2:4">
      <c r="B199" s="144"/>
      <c r="C199" s="144"/>
      <c r="D199" s="144"/>
    </row>
    <row r="200" spans="2:4">
      <c r="B200" s="144"/>
      <c r="C200" s="144"/>
      <c r="D200" s="144"/>
    </row>
    <row r="201" spans="2:4">
      <c r="B201" s="144"/>
      <c r="C201" s="144"/>
      <c r="D201" s="144"/>
    </row>
    <row r="202" spans="2:4">
      <c r="B202" s="144"/>
      <c r="C202" s="144"/>
      <c r="D202" s="144"/>
    </row>
    <row r="203" spans="2:4">
      <c r="B203" s="144"/>
      <c r="C203" s="144"/>
      <c r="D203" s="144"/>
    </row>
    <row r="204" spans="2:4">
      <c r="B204" s="144"/>
      <c r="C204" s="144"/>
      <c r="D204" s="144"/>
    </row>
    <row r="205" spans="2:4">
      <c r="B205" s="144"/>
      <c r="C205" s="144"/>
      <c r="D205" s="144"/>
    </row>
    <row r="206" spans="2:4">
      <c r="B206" s="144"/>
      <c r="C206" s="144"/>
      <c r="D206" s="144"/>
    </row>
    <row r="207" spans="2:4">
      <c r="B207" s="144"/>
      <c r="C207" s="144"/>
      <c r="D207" s="144"/>
    </row>
    <row r="208" spans="2:4">
      <c r="B208" s="144"/>
      <c r="C208" s="144"/>
      <c r="D208" s="144"/>
    </row>
    <row r="209" spans="2:4">
      <c r="B209" s="144"/>
      <c r="C209" s="144"/>
      <c r="D209" s="144"/>
    </row>
    <row r="210" spans="2:4">
      <c r="B210" s="144"/>
      <c r="C210" s="144"/>
      <c r="D210" s="144"/>
    </row>
    <row r="211" spans="2:4">
      <c r="B211" s="144"/>
      <c r="C211" s="144"/>
      <c r="D211" s="144"/>
    </row>
    <row r="212" spans="2:4">
      <c r="B212" s="144"/>
      <c r="C212" s="144"/>
      <c r="D212" s="144"/>
    </row>
    <row r="213" spans="2:4">
      <c r="B213" s="144"/>
      <c r="C213" s="144"/>
      <c r="D213" s="144"/>
    </row>
    <row r="214" spans="2:4">
      <c r="B214" s="144"/>
      <c r="C214" s="144"/>
      <c r="D214" s="144"/>
    </row>
    <row r="215" spans="2:4">
      <c r="B215" s="144"/>
      <c r="C215" s="144"/>
      <c r="D215" s="144"/>
    </row>
    <row r="216" spans="2:4">
      <c r="B216" s="144"/>
      <c r="C216" s="144"/>
      <c r="D216" s="144"/>
    </row>
    <row r="217" spans="2:4">
      <c r="B217" s="144"/>
      <c r="C217" s="144"/>
      <c r="D217" s="144"/>
    </row>
    <row r="218" spans="2:4">
      <c r="B218" s="144"/>
      <c r="C218" s="144"/>
      <c r="D218" s="144"/>
    </row>
    <row r="219" spans="2:4">
      <c r="B219" s="144"/>
      <c r="C219" s="144"/>
      <c r="D219" s="144"/>
    </row>
    <row r="220" spans="2:4">
      <c r="B220" s="144"/>
      <c r="C220" s="144"/>
      <c r="D220" s="144"/>
    </row>
    <row r="221" spans="2:4">
      <c r="B221" s="144"/>
      <c r="C221" s="144"/>
      <c r="D221" s="144"/>
    </row>
    <row r="222" spans="2:4">
      <c r="B222" s="144"/>
      <c r="C222" s="144"/>
      <c r="D222" s="144"/>
    </row>
    <row r="223" spans="2:4">
      <c r="B223" s="144"/>
      <c r="C223" s="144"/>
      <c r="D223" s="144"/>
    </row>
    <row r="224" spans="2:4">
      <c r="B224" s="144"/>
      <c r="C224" s="144"/>
      <c r="D224" s="144"/>
    </row>
    <row r="225" spans="2:4">
      <c r="B225" s="144"/>
      <c r="C225" s="144"/>
      <c r="D225" s="144"/>
    </row>
    <row r="226" spans="2:4">
      <c r="B226" s="144"/>
      <c r="C226" s="144"/>
      <c r="D226" s="144"/>
    </row>
    <row r="227" spans="2:4">
      <c r="B227" s="144"/>
      <c r="C227" s="144"/>
      <c r="D227" s="144"/>
    </row>
    <row r="228" spans="2:4">
      <c r="B228" s="144"/>
      <c r="C228" s="144"/>
      <c r="D228" s="144"/>
    </row>
    <row r="229" spans="2:4">
      <c r="B229" s="144"/>
      <c r="C229" s="144"/>
      <c r="D229" s="144"/>
    </row>
    <row r="230" spans="2:4">
      <c r="B230" s="144"/>
      <c r="C230" s="144"/>
      <c r="D230" s="144"/>
    </row>
    <row r="231" spans="2:4">
      <c r="B231" s="144"/>
      <c r="C231" s="144"/>
      <c r="D231" s="144"/>
    </row>
    <row r="232" spans="2:4">
      <c r="B232" s="144"/>
      <c r="C232" s="144"/>
      <c r="D232" s="144"/>
    </row>
    <row r="233" spans="2:4">
      <c r="B233" s="144"/>
      <c r="C233" s="144"/>
      <c r="D233" s="144"/>
    </row>
    <row r="234" spans="2:4">
      <c r="B234" s="144"/>
      <c r="C234" s="144"/>
      <c r="D234" s="144"/>
    </row>
    <row r="235" spans="2:4">
      <c r="B235" s="144"/>
      <c r="C235" s="144"/>
      <c r="D235" s="144"/>
    </row>
    <row r="236" spans="2:4">
      <c r="B236" s="144"/>
      <c r="C236" s="144"/>
      <c r="D236" s="144"/>
    </row>
    <row r="237" spans="2:4">
      <c r="B237" s="144"/>
      <c r="C237" s="144"/>
      <c r="D237" s="144"/>
    </row>
    <row r="238" spans="2:4">
      <c r="B238" s="144"/>
      <c r="C238" s="144"/>
      <c r="D238" s="144"/>
    </row>
    <row r="239" spans="2:4">
      <c r="B239" s="144"/>
      <c r="C239" s="144"/>
      <c r="D239" s="144"/>
    </row>
    <row r="240" spans="2:4">
      <c r="B240" s="144"/>
      <c r="C240" s="144"/>
      <c r="D240" s="144"/>
    </row>
    <row r="241" spans="2:4">
      <c r="B241" s="144"/>
      <c r="C241" s="144"/>
      <c r="D241" s="144"/>
    </row>
    <row r="242" spans="2:4">
      <c r="B242" s="144"/>
      <c r="C242" s="144"/>
      <c r="D242" s="144"/>
    </row>
    <row r="243" spans="2:4">
      <c r="B243" s="144"/>
      <c r="C243" s="144"/>
      <c r="D243" s="144"/>
    </row>
    <row r="244" spans="2:4">
      <c r="B244" s="144"/>
      <c r="C244" s="144"/>
      <c r="D244" s="144"/>
    </row>
    <row r="245" spans="2:4">
      <c r="B245" s="144"/>
      <c r="C245" s="144"/>
      <c r="D245" s="144"/>
    </row>
    <row r="246" spans="2:4">
      <c r="B246" s="144"/>
      <c r="C246" s="144"/>
      <c r="D246" s="144"/>
    </row>
    <row r="247" spans="2:4">
      <c r="B247" s="144"/>
      <c r="C247" s="144"/>
      <c r="D247" s="144"/>
    </row>
    <row r="248" spans="2:4">
      <c r="B248" s="144"/>
      <c r="C248" s="144"/>
      <c r="D248" s="144"/>
    </row>
    <row r="249" spans="2:4">
      <c r="B249" s="144"/>
      <c r="C249" s="144"/>
      <c r="D249" s="144"/>
    </row>
    <row r="250" spans="2:4">
      <c r="B250" s="144"/>
      <c r="C250" s="144"/>
      <c r="D250" s="144"/>
    </row>
    <row r="251" spans="2:4">
      <c r="B251" s="144"/>
      <c r="C251" s="144"/>
      <c r="D251" s="144"/>
    </row>
    <row r="252" spans="2:4">
      <c r="B252" s="144"/>
      <c r="C252" s="144"/>
      <c r="D252" s="144"/>
    </row>
    <row r="253" spans="2:4">
      <c r="B253" s="144"/>
      <c r="C253" s="144"/>
      <c r="D253" s="144"/>
    </row>
    <row r="254" spans="2:4">
      <c r="B254" s="144"/>
      <c r="C254" s="144"/>
      <c r="D254" s="144"/>
    </row>
    <row r="255" spans="2:4">
      <c r="B255" s="144"/>
      <c r="C255" s="144"/>
      <c r="D255" s="144"/>
    </row>
    <row r="256" spans="2:4">
      <c r="B256" s="144"/>
      <c r="C256" s="144"/>
      <c r="D256" s="144"/>
    </row>
    <row r="257" spans="2:4">
      <c r="B257" s="144"/>
      <c r="C257" s="144"/>
      <c r="D257" s="144"/>
    </row>
    <row r="258" spans="2:4">
      <c r="B258" s="144"/>
      <c r="C258" s="144"/>
      <c r="D258" s="144"/>
    </row>
    <row r="259" spans="2:4">
      <c r="B259" s="144"/>
      <c r="C259" s="144"/>
      <c r="D259" s="144"/>
    </row>
    <row r="260" spans="2:4">
      <c r="B260" s="144"/>
      <c r="C260" s="144"/>
      <c r="D260" s="144"/>
    </row>
    <row r="261" spans="2:4">
      <c r="B261" s="144"/>
      <c r="C261" s="144"/>
      <c r="D261" s="144"/>
    </row>
    <row r="262" spans="2:4">
      <c r="B262" s="144"/>
      <c r="C262" s="144"/>
      <c r="D262" s="144"/>
    </row>
    <row r="263" spans="2:4">
      <c r="B263" s="144"/>
      <c r="C263" s="144"/>
      <c r="D263" s="144"/>
    </row>
    <row r="264" spans="2:4">
      <c r="B264" s="144"/>
      <c r="C264" s="144"/>
      <c r="D264" s="144"/>
    </row>
    <row r="265" spans="2:4">
      <c r="B265" s="144"/>
      <c r="C265" s="144"/>
      <c r="D265" s="144"/>
    </row>
    <row r="266" spans="2:4">
      <c r="B266" s="144"/>
      <c r="C266" s="144"/>
      <c r="D266" s="144"/>
    </row>
    <row r="267" spans="2:4">
      <c r="B267" s="144"/>
      <c r="C267" s="144"/>
      <c r="D267" s="144"/>
    </row>
    <row r="268" spans="2:4">
      <c r="B268" s="144"/>
      <c r="C268" s="144"/>
      <c r="D268" s="144"/>
    </row>
    <row r="269" spans="2:4">
      <c r="B269" s="144"/>
      <c r="C269" s="144"/>
      <c r="D269" s="144"/>
    </row>
    <row r="270" spans="2:4">
      <c r="B270" s="144"/>
      <c r="C270" s="144"/>
      <c r="D270" s="144"/>
    </row>
    <row r="271" spans="2:4">
      <c r="B271" s="144"/>
      <c r="C271" s="144"/>
      <c r="D271" s="144"/>
    </row>
    <row r="272" spans="2:4">
      <c r="B272" s="144"/>
      <c r="C272" s="144"/>
      <c r="D272" s="144"/>
    </row>
    <row r="273" spans="2:4">
      <c r="B273" s="144"/>
      <c r="C273" s="144"/>
      <c r="D273" s="144"/>
    </row>
    <row r="274" spans="2:4">
      <c r="B274" s="144"/>
      <c r="C274" s="144"/>
      <c r="D274" s="144"/>
    </row>
    <row r="275" spans="2:4">
      <c r="B275" s="144"/>
      <c r="C275" s="144"/>
      <c r="D275" s="144"/>
    </row>
    <row r="276" spans="2:4">
      <c r="B276" s="144"/>
      <c r="C276" s="144"/>
      <c r="D276" s="144"/>
    </row>
    <row r="277" spans="2:4">
      <c r="B277" s="144"/>
      <c r="C277" s="144"/>
      <c r="D277" s="144"/>
    </row>
    <row r="278" spans="2:4">
      <c r="B278" s="144"/>
      <c r="C278" s="144"/>
      <c r="D278" s="144"/>
    </row>
    <row r="279" spans="2:4">
      <c r="B279" s="144"/>
      <c r="C279" s="144"/>
      <c r="D279" s="144"/>
    </row>
    <row r="280" spans="2:4">
      <c r="B280" s="144"/>
      <c r="C280" s="144"/>
      <c r="D280" s="144"/>
    </row>
    <row r="281" spans="2:4">
      <c r="B281" s="144"/>
      <c r="C281" s="144"/>
      <c r="D281" s="144"/>
    </row>
    <row r="282" spans="2:4">
      <c r="B282" s="144"/>
      <c r="C282" s="144"/>
      <c r="D282" s="144"/>
    </row>
    <row r="283" spans="2:4">
      <c r="B283" s="144"/>
      <c r="C283" s="144"/>
      <c r="D283" s="144"/>
    </row>
    <row r="284" spans="2:4">
      <c r="B284" s="144"/>
      <c r="C284" s="144"/>
      <c r="D284" s="144"/>
    </row>
    <row r="285" spans="2:4">
      <c r="B285" s="144"/>
      <c r="C285" s="144"/>
      <c r="D285" s="144"/>
    </row>
    <row r="286" spans="2:4">
      <c r="B286" s="144"/>
      <c r="C286" s="144"/>
      <c r="D286" s="144"/>
    </row>
    <row r="287" spans="2:4">
      <c r="B287" s="144"/>
      <c r="C287" s="144"/>
      <c r="D287" s="144"/>
    </row>
    <row r="288" spans="2:4">
      <c r="B288" s="144"/>
      <c r="C288" s="144"/>
      <c r="D288" s="144"/>
    </row>
    <row r="289" spans="2:4">
      <c r="B289" s="144"/>
      <c r="C289" s="144"/>
      <c r="D289" s="144"/>
    </row>
    <row r="290" spans="2:4">
      <c r="B290" s="144"/>
      <c r="C290" s="144"/>
      <c r="D290" s="144"/>
    </row>
    <row r="291" spans="2:4">
      <c r="B291" s="144"/>
      <c r="C291" s="144"/>
      <c r="D291" s="144"/>
    </row>
    <row r="292" spans="2:4">
      <c r="B292" s="144"/>
      <c r="C292" s="144"/>
      <c r="D292" s="144"/>
    </row>
    <row r="293" spans="2:4">
      <c r="B293" s="144"/>
      <c r="C293" s="144"/>
      <c r="D293" s="144"/>
    </row>
    <row r="294" spans="2:4">
      <c r="B294" s="144"/>
      <c r="C294" s="144"/>
      <c r="D294" s="144"/>
    </row>
    <row r="295" spans="2:4">
      <c r="B295" s="144"/>
      <c r="C295" s="144"/>
      <c r="D295" s="144"/>
    </row>
    <row r="296" spans="2:4">
      <c r="B296" s="144"/>
      <c r="C296" s="144"/>
      <c r="D296" s="144"/>
    </row>
    <row r="297" spans="2:4">
      <c r="B297" s="144"/>
      <c r="C297" s="144"/>
      <c r="D297" s="144"/>
    </row>
    <row r="298" spans="2:4">
      <c r="B298" s="144"/>
      <c r="C298" s="144"/>
      <c r="D298" s="144"/>
    </row>
    <row r="299" spans="2:4">
      <c r="B299" s="144"/>
      <c r="C299" s="144"/>
      <c r="D299" s="144"/>
    </row>
    <row r="300" spans="2:4">
      <c r="B300" s="144"/>
      <c r="C300" s="144"/>
      <c r="D300" s="144"/>
    </row>
    <row r="301" spans="2:4">
      <c r="B301" s="144"/>
      <c r="C301" s="144"/>
      <c r="D301" s="144"/>
    </row>
    <row r="302" spans="2:4">
      <c r="B302" s="144"/>
      <c r="C302" s="144"/>
      <c r="D302" s="144"/>
    </row>
    <row r="303" spans="2:4">
      <c r="B303" s="144"/>
      <c r="C303" s="144"/>
      <c r="D303" s="144"/>
    </row>
    <row r="304" spans="2:4">
      <c r="B304" s="144"/>
      <c r="C304" s="144"/>
      <c r="D304" s="144"/>
    </row>
    <row r="305" spans="2:4">
      <c r="B305" s="144"/>
      <c r="C305" s="144"/>
      <c r="D305" s="144"/>
    </row>
    <row r="306" spans="2:4">
      <c r="B306" s="144"/>
      <c r="C306" s="144"/>
      <c r="D306" s="144"/>
    </row>
    <row r="307" spans="2:4">
      <c r="B307" s="144"/>
      <c r="C307" s="144"/>
      <c r="D307" s="144"/>
    </row>
    <row r="308" spans="2:4">
      <c r="B308" s="144"/>
      <c r="C308" s="144"/>
      <c r="D308" s="144"/>
    </row>
    <row r="309" spans="2:4">
      <c r="B309" s="144"/>
      <c r="C309" s="144"/>
      <c r="D309" s="144"/>
    </row>
    <row r="310" spans="2:4">
      <c r="B310" s="144"/>
      <c r="C310" s="144"/>
      <c r="D310" s="144"/>
    </row>
    <row r="311" spans="2:4">
      <c r="B311" s="144"/>
      <c r="C311" s="144"/>
      <c r="D311" s="144"/>
    </row>
    <row r="312" spans="2:4">
      <c r="B312" s="144"/>
      <c r="C312" s="144"/>
      <c r="D312" s="144"/>
    </row>
    <row r="313" spans="2:4">
      <c r="B313" s="144"/>
      <c r="C313" s="144"/>
      <c r="D313" s="144"/>
    </row>
    <row r="314" spans="2:4">
      <c r="B314" s="144"/>
      <c r="C314" s="144"/>
      <c r="D314" s="144"/>
    </row>
    <row r="315" spans="2:4">
      <c r="B315" s="144"/>
      <c r="C315" s="144"/>
      <c r="D315" s="144"/>
    </row>
    <row r="316" spans="2:4">
      <c r="B316" s="144"/>
      <c r="C316" s="144"/>
      <c r="D316" s="144"/>
    </row>
    <row r="317" spans="2:4">
      <c r="B317" s="144"/>
      <c r="C317" s="144"/>
      <c r="D317" s="144"/>
    </row>
    <row r="318" spans="2:4">
      <c r="B318" s="144"/>
      <c r="C318" s="144"/>
      <c r="D318" s="144"/>
    </row>
    <row r="319" spans="2:4">
      <c r="B319" s="144"/>
      <c r="C319" s="144"/>
      <c r="D319" s="144"/>
    </row>
    <row r="320" spans="2:4">
      <c r="B320" s="144"/>
      <c r="C320" s="144"/>
      <c r="D320" s="144"/>
    </row>
    <row r="321" spans="2:4">
      <c r="B321" s="144"/>
      <c r="C321" s="144"/>
      <c r="D321" s="144"/>
    </row>
    <row r="322" spans="2:4">
      <c r="B322" s="144"/>
      <c r="C322" s="144"/>
      <c r="D322" s="144"/>
    </row>
    <row r="323" spans="2:4">
      <c r="B323" s="144"/>
      <c r="C323" s="144"/>
      <c r="D323" s="144"/>
    </row>
    <row r="324" spans="2:4">
      <c r="B324" s="144"/>
      <c r="C324" s="144"/>
      <c r="D324" s="144"/>
    </row>
    <row r="325" spans="2:4">
      <c r="B325" s="144"/>
      <c r="C325" s="144"/>
      <c r="D325" s="144"/>
    </row>
    <row r="326" spans="2:4">
      <c r="B326" s="144"/>
      <c r="C326" s="144"/>
      <c r="D326" s="144"/>
    </row>
    <row r="327" spans="2:4">
      <c r="B327" s="144"/>
      <c r="C327" s="144"/>
      <c r="D327" s="144"/>
    </row>
    <row r="328" spans="2:4">
      <c r="B328" s="144"/>
      <c r="C328" s="144"/>
      <c r="D328" s="144"/>
    </row>
    <row r="329" spans="2:4">
      <c r="B329" s="144"/>
      <c r="C329" s="144"/>
      <c r="D329" s="144"/>
    </row>
    <row r="330" spans="2:4">
      <c r="B330" s="144"/>
      <c r="C330" s="144"/>
      <c r="D330" s="144"/>
    </row>
    <row r="331" spans="2:4">
      <c r="B331" s="144"/>
      <c r="C331" s="144"/>
      <c r="D331" s="144"/>
    </row>
    <row r="332" spans="2:4">
      <c r="B332" s="144"/>
      <c r="C332" s="144"/>
      <c r="D332" s="144"/>
    </row>
    <row r="333" spans="2:4">
      <c r="B333" s="144"/>
      <c r="C333" s="144"/>
      <c r="D333" s="144"/>
    </row>
    <row r="334" spans="2:4">
      <c r="B334" s="144"/>
      <c r="C334" s="144"/>
      <c r="D334" s="144"/>
    </row>
    <row r="335" spans="2:4">
      <c r="B335" s="144"/>
      <c r="C335" s="144"/>
      <c r="D335" s="144"/>
    </row>
    <row r="336" spans="2:4">
      <c r="B336" s="144"/>
      <c r="C336" s="144"/>
      <c r="D336" s="144"/>
    </row>
    <row r="337" spans="2:4">
      <c r="B337" s="144"/>
      <c r="C337" s="144"/>
      <c r="D337" s="144"/>
    </row>
    <row r="338" spans="2:4">
      <c r="B338" s="144"/>
      <c r="C338" s="144"/>
      <c r="D338" s="144"/>
    </row>
    <row r="339" spans="2:4">
      <c r="B339" s="144"/>
      <c r="C339" s="144"/>
      <c r="D339" s="144"/>
    </row>
    <row r="340" spans="2:4">
      <c r="B340" s="144"/>
      <c r="C340" s="144"/>
      <c r="D340" s="144"/>
    </row>
    <row r="341" spans="2:4">
      <c r="B341" s="144"/>
      <c r="C341" s="144"/>
      <c r="D341" s="144"/>
    </row>
    <row r="342" spans="2:4">
      <c r="B342" s="144"/>
      <c r="C342" s="144"/>
      <c r="D342" s="144"/>
    </row>
    <row r="343" spans="2:4">
      <c r="B343" s="144"/>
      <c r="C343" s="144"/>
      <c r="D343" s="144"/>
    </row>
    <row r="344" spans="2:4">
      <c r="B344" s="144"/>
      <c r="C344" s="144"/>
      <c r="D344" s="144"/>
    </row>
    <row r="345" spans="2:4">
      <c r="B345" s="144"/>
      <c r="C345" s="144"/>
      <c r="D345" s="144"/>
    </row>
    <row r="346" spans="2:4">
      <c r="B346" s="144"/>
      <c r="C346" s="144"/>
      <c r="D346" s="144"/>
    </row>
    <row r="347" spans="2:4">
      <c r="B347" s="144"/>
      <c r="C347" s="144"/>
      <c r="D347" s="144"/>
    </row>
    <row r="348" spans="2:4">
      <c r="B348" s="144"/>
      <c r="C348" s="144"/>
      <c r="D348" s="144"/>
    </row>
    <row r="349" spans="2:4">
      <c r="B349" s="144"/>
      <c r="C349" s="144"/>
      <c r="D349" s="144"/>
    </row>
    <row r="350" spans="2:4">
      <c r="B350" s="144"/>
      <c r="C350" s="144"/>
      <c r="D350" s="144"/>
    </row>
    <row r="351" spans="2:4">
      <c r="B351" s="144"/>
      <c r="C351" s="144"/>
      <c r="D351" s="144"/>
    </row>
    <row r="352" spans="2:4">
      <c r="B352" s="144"/>
      <c r="C352" s="144"/>
      <c r="D352" s="144"/>
    </row>
    <row r="353" spans="2:4">
      <c r="B353" s="144"/>
      <c r="C353" s="144"/>
      <c r="D353" s="144"/>
    </row>
    <row r="354" spans="2:4">
      <c r="B354" s="144"/>
      <c r="C354" s="144"/>
      <c r="D354" s="144"/>
    </row>
    <row r="355" spans="2:4">
      <c r="B355" s="144"/>
      <c r="C355" s="144"/>
      <c r="D355" s="144"/>
    </row>
    <row r="356" spans="2:4">
      <c r="B356" s="144"/>
      <c r="C356" s="144"/>
      <c r="D356" s="144"/>
    </row>
    <row r="357" spans="2:4">
      <c r="B357" s="144"/>
      <c r="C357" s="144"/>
      <c r="D357" s="144"/>
    </row>
    <row r="358" spans="2:4">
      <c r="B358" s="144"/>
      <c r="C358" s="144"/>
      <c r="D358" s="144"/>
    </row>
    <row r="359" spans="2:4">
      <c r="B359" s="144"/>
      <c r="C359" s="144"/>
      <c r="D359" s="144"/>
    </row>
    <row r="360" spans="2:4">
      <c r="B360" s="144"/>
      <c r="C360" s="144"/>
      <c r="D360" s="144"/>
    </row>
    <row r="361" spans="2:4">
      <c r="B361" s="144"/>
      <c r="C361" s="144"/>
      <c r="D361" s="144"/>
    </row>
    <row r="362" spans="2:4">
      <c r="B362" s="144"/>
      <c r="C362" s="144"/>
      <c r="D362" s="144"/>
    </row>
    <row r="363" spans="2:4">
      <c r="B363" s="144"/>
      <c r="C363" s="144"/>
      <c r="D363" s="144"/>
    </row>
    <row r="364" spans="2:4">
      <c r="B364" s="144"/>
      <c r="C364" s="144"/>
      <c r="D364" s="144"/>
    </row>
    <row r="365" spans="2:4">
      <c r="B365" s="144"/>
      <c r="C365" s="144"/>
      <c r="D365" s="144"/>
    </row>
    <row r="366" spans="2:4">
      <c r="B366" s="144"/>
      <c r="C366" s="144"/>
      <c r="D366" s="144"/>
    </row>
    <row r="367" spans="2:4">
      <c r="B367" s="144"/>
      <c r="C367" s="144"/>
      <c r="D367" s="144"/>
    </row>
    <row r="368" spans="2:4">
      <c r="B368" s="144"/>
      <c r="C368" s="144"/>
      <c r="D368" s="144"/>
    </row>
    <row r="369" spans="2:4">
      <c r="B369" s="144"/>
      <c r="C369" s="144"/>
      <c r="D369" s="144"/>
    </row>
    <row r="370" spans="2:4">
      <c r="B370" s="144"/>
      <c r="C370" s="144"/>
      <c r="D370" s="144"/>
    </row>
    <row r="371" spans="2:4">
      <c r="B371" s="144"/>
      <c r="C371" s="144"/>
      <c r="D371" s="144"/>
    </row>
    <row r="372" spans="2:4">
      <c r="B372" s="144"/>
      <c r="C372" s="144"/>
      <c r="D372" s="144"/>
    </row>
    <row r="373" spans="2:4">
      <c r="B373" s="144"/>
      <c r="C373" s="144"/>
      <c r="D373" s="144"/>
    </row>
    <row r="374" spans="2:4">
      <c r="B374" s="144"/>
      <c r="C374" s="144"/>
      <c r="D374" s="144"/>
    </row>
    <row r="375" spans="2:4">
      <c r="B375" s="144"/>
      <c r="C375" s="144"/>
      <c r="D375" s="144"/>
    </row>
    <row r="376" spans="2:4">
      <c r="B376" s="144"/>
      <c r="C376" s="144"/>
      <c r="D376" s="144"/>
    </row>
    <row r="377" spans="2:4">
      <c r="B377" s="144"/>
      <c r="C377" s="144"/>
      <c r="D377" s="144"/>
    </row>
    <row r="378" spans="2:4">
      <c r="B378" s="144"/>
      <c r="C378" s="144"/>
      <c r="D378" s="144"/>
    </row>
    <row r="379" spans="2:4">
      <c r="B379" s="144"/>
      <c r="C379" s="144"/>
      <c r="D379" s="144"/>
    </row>
    <row r="380" spans="2:4">
      <c r="B380" s="144"/>
      <c r="C380" s="144"/>
      <c r="D380" s="144"/>
    </row>
    <row r="381" spans="2:4">
      <c r="B381" s="144"/>
      <c r="C381" s="144"/>
      <c r="D381" s="144"/>
    </row>
    <row r="382" spans="2:4">
      <c r="B382" s="144"/>
      <c r="C382" s="144"/>
      <c r="D382" s="144"/>
    </row>
    <row r="383" spans="2:4">
      <c r="B383" s="144"/>
      <c r="C383" s="144"/>
      <c r="D383" s="144"/>
    </row>
    <row r="384" spans="2:4">
      <c r="B384" s="144"/>
      <c r="C384" s="144"/>
      <c r="D384" s="144"/>
    </row>
    <row r="385" spans="2:4">
      <c r="B385" s="144"/>
      <c r="C385" s="144"/>
      <c r="D385" s="144"/>
    </row>
    <row r="386" spans="2:4">
      <c r="B386" s="144"/>
      <c r="C386" s="144"/>
      <c r="D386" s="144"/>
    </row>
    <row r="387" spans="2:4">
      <c r="B387" s="144"/>
      <c r="C387" s="144"/>
      <c r="D387" s="144"/>
    </row>
    <row r="388" spans="2:4">
      <c r="B388" s="144"/>
      <c r="C388" s="144"/>
      <c r="D388" s="144"/>
    </row>
    <row r="389" spans="2:4">
      <c r="B389" s="144"/>
      <c r="C389" s="144"/>
      <c r="D389" s="144"/>
    </row>
    <row r="390" spans="2:4">
      <c r="B390" s="144"/>
      <c r="C390" s="144"/>
      <c r="D390" s="144"/>
    </row>
    <row r="391" spans="2:4">
      <c r="B391" s="144"/>
      <c r="C391" s="144"/>
      <c r="D391" s="144"/>
    </row>
    <row r="392" spans="2:4">
      <c r="B392" s="144"/>
      <c r="C392" s="144"/>
      <c r="D392" s="144"/>
    </row>
    <row r="393" spans="2:4">
      <c r="B393" s="144"/>
      <c r="C393" s="144"/>
      <c r="D393" s="144"/>
    </row>
    <row r="394" spans="2:4">
      <c r="B394" s="144"/>
      <c r="C394" s="144"/>
      <c r="D394" s="144"/>
    </row>
    <row r="395" spans="2:4">
      <c r="B395" s="144"/>
      <c r="C395" s="144"/>
      <c r="D395" s="144"/>
    </row>
    <row r="396" spans="2:4">
      <c r="B396" s="144"/>
      <c r="C396" s="144"/>
      <c r="D396" s="144"/>
    </row>
    <row r="397" spans="2:4">
      <c r="B397" s="144"/>
      <c r="C397" s="144"/>
      <c r="D397" s="144"/>
    </row>
    <row r="398" spans="2:4">
      <c r="B398" s="144"/>
      <c r="C398" s="144"/>
      <c r="D398" s="144"/>
    </row>
    <row r="399" spans="2:4">
      <c r="B399" s="144"/>
      <c r="C399" s="144"/>
      <c r="D399" s="144"/>
    </row>
    <row r="400" spans="2:4">
      <c r="B400" s="144"/>
      <c r="C400" s="144"/>
      <c r="D400" s="144"/>
    </row>
    <row r="401" spans="2:4">
      <c r="B401" s="144"/>
      <c r="C401" s="144"/>
      <c r="D401" s="144"/>
    </row>
    <row r="402" spans="2:4">
      <c r="B402" s="144"/>
      <c r="C402" s="144"/>
      <c r="D402" s="144"/>
    </row>
    <row r="403" spans="2:4">
      <c r="B403" s="144"/>
      <c r="C403" s="144"/>
      <c r="D403" s="144"/>
    </row>
    <row r="404" spans="2:4">
      <c r="B404" s="144"/>
      <c r="C404" s="144"/>
      <c r="D404" s="144"/>
    </row>
    <row r="405" spans="2:4">
      <c r="B405" s="144"/>
      <c r="C405" s="144"/>
      <c r="D405" s="144"/>
    </row>
    <row r="406" spans="2:4">
      <c r="B406" s="144"/>
      <c r="C406" s="144"/>
      <c r="D406" s="144"/>
    </row>
    <row r="407" spans="2:4">
      <c r="B407" s="144"/>
      <c r="C407" s="144"/>
      <c r="D407" s="144"/>
    </row>
    <row r="408" spans="2:4">
      <c r="B408" s="144"/>
      <c r="C408" s="144"/>
      <c r="D408" s="144"/>
    </row>
    <row r="409" spans="2:4">
      <c r="B409" s="144"/>
      <c r="C409" s="144"/>
      <c r="D409" s="144"/>
    </row>
    <row r="410" spans="2:4">
      <c r="B410" s="144"/>
      <c r="C410" s="144"/>
      <c r="D410" s="144"/>
    </row>
    <row r="411" spans="2:4">
      <c r="B411" s="144"/>
      <c r="C411" s="144"/>
      <c r="D411" s="144"/>
    </row>
    <row r="412" spans="2:4">
      <c r="B412" s="144"/>
      <c r="C412" s="144"/>
      <c r="D412" s="144"/>
    </row>
    <row r="413" spans="2:4">
      <c r="B413" s="144"/>
      <c r="C413" s="144"/>
      <c r="D413" s="144"/>
    </row>
    <row r="414" spans="2:4">
      <c r="B414" s="144"/>
      <c r="C414" s="144"/>
      <c r="D414" s="144"/>
    </row>
    <row r="415" spans="2:4">
      <c r="B415" s="144"/>
      <c r="C415" s="144"/>
      <c r="D415" s="144"/>
    </row>
    <row r="416" spans="2:4">
      <c r="B416" s="144"/>
      <c r="C416" s="144"/>
      <c r="D416" s="144"/>
    </row>
    <row r="417" spans="2:4">
      <c r="B417" s="144"/>
      <c r="C417" s="144"/>
      <c r="D417" s="144"/>
    </row>
    <row r="418" spans="2:4">
      <c r="B418" s="144"/>
      <c r="C418" s="144"/>
      <c r="D418" s="144"/>
    </row>
    <row r="419" spans="2:4">
      <c r="B419" s="144"/>
      <c r="C419" s="144"/>
      <c r="D419" s="144"/>
    </row>
    <row r="420" spans="2:4">
      <c r="B420" s="144"/>
      <c r="C420" s="144"/>
      <c r="D420" s="144"/>
    </row>
    <row r="421" spans="2:4">
      <c r="B421" s="144"/>
      <c r="C421" s="144"/>
      <c r="D421" s="144"/>
    </row>
    <row r="422" spans="2:4">
      <c r="B422" s="144"/>
      <c r="C422" s="144"/>
      <c r="D422" s="144"/>
    </row>
    <row r="423" spans="2:4">
      <c r="B423" s="144"/>
      <c r="C423" s="144"/>
      <c r="D423" s="144"/>
    </row>
    <row r="424" spans="2:4">
      <c r="B424" s="144"/>
      <c r="C424" s="144"/>
      <c r="D424" s="144"/>
    </row>
    <row r="425" spans="2:4">
      <c r="B425" s="144"/>
      <c r="C425" s="144"/>
      <c r="D425" s="144"/>
    </row>
    <row r="426" spans="2:4">
      <c r="B426" s="144"/>
      <c r="C426" s="144"/>
      <c r="D426" s="144"/>
    </row>
    <row r="427" spans="2:4">
      <c r="B427" s="144"/>
      <c r="C427" s="144"/>
      <c r="D427" s="144"/>
    </row>
    <row r="428" spans="2:4">
      <c r="B428" s="144"/>
      <c r="C428" s="144"/>
      <c r="D428" s="144"/>
    </row>
    <row r="429" spans="2:4">
      <c r="B429" s="144"/>
      <c r="C429" s="144"/>
      <c r="D429" s="144"/>
    </row>
    <row r="430" spans="2:4">
      <c r="B430" s="144"/>
      <c r="C430" s="144"/>
      <c r="D430" s="144"/>
    </row>
    <row r="431" spans="2:4">
      <c r="B431" s="144"/>
      <c r="C431" s="144"/>
      <c r="D431" s="144"/>
    </row>
    <row r="432" spans="2:4">
      <c r="B432" s="144"/>
      <c r="C432" s="144"/>
      <c r="D432" s="144"/>
    </row>
    <row r="433" spans="2:4">
      <c r="B433" s="144"/>
      <c r="C433" s="144"/>
      <c r="D433" s="144"/>
    </row>
    <row r="434" spans="2:4">
      <c r="B434" s="144"/>
      <c r="C434" s="144"/>
      <c r="D434" s="144"/>
    </row>
    <row r="435" spans="2:4">
      <c r="B435" s="144"/>
      <c r="C435" s="144"/>
      <c r="D435" s="144"/>
    </row>
    <row r="436" spans="2:4">
      <c r="B436" s="144"/>
      <c r="C436" s="144"/>
      <c r="D436" s="144"/>
    </row>
    <row r="437" spans="2:4">
      <c r="B437" s="144"/>
      <c r="C437" s="144"/>
      <c r="D437" s="144"/>
    </row>
    <row r="438" spans="2:4">
      <c r="B438" s="144"/>
      <c r="C438" s="144"/>
      <c r="D438" s="144"/>
    </row>
    <row r="439" spans="2:4">
      <c r="B439" s="144"/>
      <c r="C439" s="144"/>
      <c r="D439" s="144"/>
    </row>
    <row r="440" spans="2:4">
      <c r="B440" s="144"/>
      <c r="C440" s="144"/>
      <c r="D440" s="144"/>
    </row>
    <row r="441" spans="2:4">
      <c r="B441" s="144"/>
      <c r="C441" s="144"/>
      <c r="D441" s="144"/>
    </row>
    <row r="442" spans="2:4">
      <c r="B442" s="144"/>
      <c r="C442" s="144"/>
      <c r="D442" s="144"/>
    </row>
    <row r="443" spans="2:4">
      <c r="B443" s="144"/>
      <c r="C443" s="144"/>
      <c r="D443" s="144"/>
    </row>
    <row r="444" spans="2:4">
      <c r="B444" s="144"/>
      <c r="C444" s="144"/>
      <c r="D444" s="144"/>
    </row>
    <row r="445" spans="2:4">
      <c r="B445" s="144"/>
      <c r="C445" s="144"/>
      <c r="D445" s="144"/>
    </row>
    <row r="446" spans="2:4">
      <c r="B446" s="144"/>
      <c r="C446" s="144"/>
      <c r="D446" s="144"/>
    </row>
    <row r="447" spans="2:4">
      <c r="B447" s="144"/>
      <c r="C447" s="144"/>
      <c r="D447" s="144"/>
    </row>
    <row r="448" spans="2:4">
      <c r="B448" s="144"/>
      <c r="C448" s="144"/>
      <c r="D448" s="144"/>
    </row>
    <row r="449" spans="2:4">
      <c r="B449" s="144"/>
      <c r="C449" s="144"/>
      <c r="D449" s="144"/>
    </row>
    <row r="450" spans="2:4">
      <c r="B450" s="144"/>
      <c r="C450" s="144"/>
      <c r="D450" s="144"/>
    </row>
    <row r="451" spans="2:4">
      <c r="B451" s="144"/>
      <c r="C451" s="144"/>
      <c r="D451" s="144"/>
    </row>
    <row r="452" spans="2:4">
      <c r="B452" s="144"/>
      <c r="C452" s="144"/>
      <c r="D452" s="144"/>
    </row>
    <row r="453" spans="2:4">
      <c r="B453" s="144"/>
      <c r="C453" s="144"/>
      <c r="D453" s="144"/>
    </row>
    <row r="454" spans="2:4">
      <c r="B454" s="144"/>
      <c r="C454" s="144"/>
      <c r="D454" s="144"/>
    </row>
    <row r="455" spans="2:4">
      <c r="B455" s="144"/>
      <c r="C455" s="144"/>
      <c r="D455" s="144"/>
    </row>
    <row r="456" spans="2:4">
      <c r="B456" s="144"/>
      <c r="C456" s="144"/>
      <c r="D456" s="144"/>
    </row>
    <row r="457" spans="2:4">
      <c r="B457" s="144"/>
      <c r="C457" s="144"/>
      <c r="D457" s="144"/>
    </row>
    <row r="458" spans="2:4">
      <c r="B458" s="144"/>
      <c r="C458" s="144"/>
      <c r="D458" s="144"/>
    </row>
    <row r="459" spans="2:4">
      <c r="B459" s="144"/>
      <c r="C459" s="144"/>
      <c r="D459" s="144"/>
    </row>
    <row r="460" spans="2:4">
      <c r="B460" s="144"/>
      <c r="C460" s="144"/>
      <c r="D460" s="144"/>
    </row>
    <row r="461" spans="2:4">
      <c r="B461" s="144"/>
      <c r="C461" s="144"/>
      <c r="D461" s="144"/>
    </row>
    <row r="462" spans="2:4">
      <c r="B462" s="144"/>
      <c r="C462" s="144"/>
      <c r="D462" s="144"/>
    </row>
    <row r="463" spans="2:4">
      <c r="B463" s="144"/>
      <c r="C463" s="144"/>
      <c r="D463" s="144"/>
    </row>
    <row r="464" spans="2:4">
      <c r="B464" s="144"/>
      <c r="C464" s="144"/>
      <c r="D464" s="144"/>
    </row>
    <row r="465" spans="2:4">
      <c r="B465" s="144"/>
      <c r="C465" s="144"/>
      <c r="D465" s="144"/>
    </row>
    <row r="466" spans="2:4">
      <c r="B466" s="144"/>
      <c r="C466" s="144"/>
      <c r="D466" s="144"/>
    </row>
    <row r="467" spans="2:4">
      <c r="B467" s="144"/>
      <c r="C467" s="144"/>
      <c r="D467" s="144"/>
    </row>
    <row r="468" spans="2:4">
      <c r="B468" s="144"/>
      <c r="C468" s="144"/>
      <c r="D468" s="144"/>
    </row>
    <row r="469" spans="2:4">
      <c r="B469" s="144"/>
      <c r="C469" s="144"/>
      <c r="D469" s="144"/>
    </row>
    <row r="470" spans="2:4">
      <c r="B470" s="144"/>
      <c r="C470" s="144"/>
      <c r="D470" s="144"/>
    </row>
    <row r="471" spans="2:4">
      <c r="B471" s="144"/>
      <c r="C471" s="144"/>
      <c r="D471" s="144"/>
    </row>
    <row r="472" spans="2:4">
      <c r="B472" s="144"/>
      <c r="C472" s="144"/>
      <c r="D472" s="144"/>
    </row>
    <row r="473" spans="2:4">
      <c r="B473" s="144"/>
      <c r="C473" s="144"/>
      <c r="D473" s="144"/>
    </row>
    <row r="474" spans="2:4">
      <c r="B474" s="144"/>
      <c r="C474" s="144"/>
      <c r="D474" s="144"/>
    </row>
    <row r="475" spans="2:4">
      <c r="B475" s="144"/>
      <c r="C475" s="144"/>
      <c r="D475" s="144"/>
    </row>
    <row r="476" spans="2:4">
      <c r="B476" s="144"/>
      <c r="C476" s="144"/>
      <c r="D476" s="144"/>
    </row>
    <row r="477" spans="2:4">
      <c r="B477" s="144"/>
      <c r="C477" s="144"/>
      <c r="D477" s="144"/>
    </row>
    <row r="478" spans="2:4">
      <c r="B478" s="144"/>
      <c r="C478" s="144"/>
      <c r="D478" s="144"/>
    </row>
    <row r="479" spans="2:4">
      <c r="B479" s="144"/>
      <c r="C479" s="144"/>
      <c r="D479" s="144"/>
    </row>
    <row r="480" spans="2:4">
      <c r="B480" s="144"/>
      <c r="C480" s="144"/>
      <c r="D480" s="144"/>
    </row>
    <row r="481" spans="2:4">
      <c r="B481" s="144"/>
      <c r="C481" s="144"/>
      <c r="D481" s="144"/>
    </row>
    <row r="482" spans="2:4">
      <c r="B482" s="144"/>
      <c r="C482" s="144"/>
      <c r="D482" s="144"/>
    </row>
    <row r="483" spans="2:4">
      <c r="B483" s="144"/>
      <c r="C483" s="144"/>
      <c r="D483" s="144"/>
    </row>
    <row r="484" spans="2:4">
      <c r="B484" s="144"/>
      <c r="C484" s="144"/>
      <c r="D484" s="144"/>
    </row>
    <row r="485" spans="2:4">
      <c r="B485" s="144"/>
      <c r="C485" s="144"/>
      <c r="D485" s="144"/>
    </row>
    <row r="486" spans="2:4">
      <c r="B486" s="144"/>
      <c r="C486" s="144"/>
      <c r="D486" s="144"/>
    </row>
    <row r="487" spans="2:4">
      <c r="B487" s="144"/>
      <c r="C487" s="144"/>
      <c r="D487" s="144"/>
    </row>
    <row r="488" spans="2:4">
      <c r="B488" s="144"/>
      <c r="C488" s="144"/>
      <c r="D488" s="144"/>
    </row>
    <row r="489" spans="2:4">
      <c r="B489" s="144"/>
      <c r="C489" s="144"/>
      <c r="D489" s="144"/>
    </row>
    <row r="490" spans="2:4">
      <c r="B490" s="144"/>
      <c r="C490" s="144"/>
      <c r="D490" s="144"/>
    </row>
    <row r="491" spans="2:4">
      <c r="B491" s="144"/>
      <c r="C491" s="144"/>
      <c r="D491" s="144"/>
    </row>
    <row r="492" spans="2:4">
      <c r="B492" s="144"/>
      <c r="C492" s="144"/>
      <c r="D492" s="144"/>
    </row>
    <row r="493" spans="2:4">
      <c r="B493" s="144"/>
      <c r="C493" s="144"/>
      <c r="D493" s="144"/>
    </row>
    <row r="494" spans="2:4">
      <c r="B494" s="144"/>
      <c r="C494" s="144"/>
      <c r="D494" s="144"/>
    </row>
    <row r="495" spans="2:4">
      <c r="B495" s="144"/>
      <c r="C495" s="144"/>
      <c r="D495" s="144"/>
    </row>
    <row r="496" spans="2:4">
      <c r="B496" s="144"/>
      <c r="C496" s="144"/>
      <c r="D496" s="144"/>
    </row>
    <row r="497" spans="2:4">
      <c r="B497" s="144"/>
      <c r="C497" s="144"/>
      <c r="D497" s="144"/>
    </row>
    <row r="498" spans="2:4">
      <c r="B498" s="144"/>
      <c r="C498" s="144"/>
      <c r="D498" s="144"/>
    </row>
    <row r="499" spans="2:4">
      <c r="B499" s="144"/>
      <c r="C499" s="144"/>
      <c r="D499" s="144"/>
    </row>
    <row r="500" spans="2:4">
      <c r="B500" s="144"/>
      <c r="C500" s="144"/>
      <c r="D500" s="144"/>
    </row>
    <row r="501" spans="2:4">
      <c r="B501" s="144"/>
      <c r="C501" s="144"/>
      <c r="D501" s="144"/>
    </row>
    <row r="502" spans="2:4">
      <c r="B502" s="144"/>
      <c r="C502" s="144"/>
      <c r="D502" s="144"/>
    </row>
    <row r="503" spans="2:4">
      <c r="B503" s="144"/>
      <c r="C503" s="144"/>
      <c r="D503" s="144"/>
    </row>
    <row r="504" spans="2:4">
      <c r="B504" s="144"/>
      <c r="C504" s="144"/>
      <c r="D504" s="144"/>
    </row>
    <row r="505" spans="2:4">
      <c r="B505" s="144"/>
      <c r="C505" s="144"/>
      <c r="D505" s="144"/>
    </row>
    <row r="506" spans="2:4">
      <c r="B506" s="144"/>
      <c r="C506" s="144"/>
      <c r="D506" s="144"/>
    </row>
    <row r="507" spans="2:4">
      <c r="B507" s="144"/>
      <c r="C507" s="144"/>
      <c r="D507" s="144"/>
    </row>
    <row r="508" spans="2:4">
      <c r="B508" s="144"/>
      <c r="C508" s="144"/>
      <c r="D508" s="144"/>
    </row>
    <row r="509" spans="2:4">
      <c r="B509" s="144"/>
      <c r="C509" s="144"/>
      <c r="D509" s="144"/>
    </row>
    <row r="510" spans="2:4">
      <c r="B510" s="144"/>
      <c r="C510" s="144"/>
      <c r="D510" s="144"/>
    </row>
    <row r="511" spans="2:4">
      <c r="B511" s="144"/>
      <c r="C511" s="144"/>
      <c r="D511" s="144"/>
    </row>
    <row r="512" spans="2:4">
      <c r="B512" s="144"/>
      <c r="C512" s="144"/>
      <c r="D512" s="144"/>
    </row>
    <row r="513" spans="2:4">
      <c r="B513" s="144"/>
      <c r="C513" s="144"/>
      <c r="D513" s="144"/>
    </row>
    <row r="514" spans="2:4">
      <c r="B514" s="144"/>
      <c r="C514" s="144"/>
      <c r="D514" s="144"/>
    </row>
    <row r="515" spans="2:4">
      <c r="B515" s="144"/>
      <c r="C515" s="144"/>
      <c r="D515" s="144"/>
    </row>
    <row r="516" spans="2:4">
      <c r="B516" s="144"/>
      <c r="C516" s="144"/>
      <c r="D516" s="144"/>
    </row>
    <row r="517" spans="2:4">
      <c r="B517" s="144"/>
      <c r="C517" s="144"/>
      <c r="D517" s="144"/>
    </row>
    <row r="518" spans="2:4">
      <c r="B518" s="144"/>
      <c r="C518" s="144"/>
      <c r="D518" s="144"/>
    </row>
    <row r="519" spans="2:4">
      <c r="B519" s="144"/>
      <c r="C519" s="144"/>
      <c r="D519" s="144"/>
    </row>
    <row r="520" spans="2:4">
      <c r="B520" s="144"/>
      <c r="C520" s="144"/>
      <c r="D520" s="144"/>
    </row>
    <row r="521" spans="2:4">
      <c r="B521" s="144"/>
      <c r="C521" s="144"/>
      <c r="D521" s="144"/>
    </row>
    <row r="522" spans="2:4">
      <c r="B522" s="144"/>
      <c r="C522" s="144"/>
      <c r="D522" s="144"/>
    </row>
    <row r="523" spans="2:4">
      <c r="B523" s="144"/>
      <c r="C523" s="144"/>
      <c r="D523" s="144"/>
    </row>
    <row r="524" spans="2:4">
      <c r="B524" s="144"/>
      <c r="C524" s="144"/>
      <c r="D524" s="144"/>
    </row>
    <row r="525" spans="2:4">
      <c r="B525" s="144"/>
      <c r="C525" s="144"/>
      <c r="D525" s="144"/>
    </row>
    <row r="526" spans="2:4">
      <c r="B526" s="144"/>
      <c r="C526" s="144"/>
      <c r="D526" s="144"/>
    </row>
    <row r="527" spans="2:4">
      <c r="B527" s="144"/>
      <c r="C527" s="144"/>
      <c r="D527" s="144"/>
    </row>
    <row r="528" spans="2:4">
      <c r="B528" s="144"/>
      <c r="C528" s="144"/>
      <c r="D528" s="144"/>
    </row>
    <row r="529" spans="2:4">
      <c r="B529" s="144"/>
      <c r="C529" s="144"/>
      <c r="D529" s="144"/>
    </row>
    <row r="530" spans="2:4">
      <c r="B530" s="144"/>
      <c r="C530" s="144"/>
      <c r="D530" s="144"/>
    </row>
    <row r="531" spans="2:4">
      <c r="B531" s="144"/>
      <c r="C531" s="144"/>
      <c r="D531" s="144"/>
    </row>
    <row r="532" spans="2:4">
      <c r="B532" s="144"/>
      <c r="C532" s="144"/>
      <c r="D532" s="144"/>
    </row>
    <row r="533" spans="2:4">
      <c r="B533" s="144"/>
      <c r="C533" s="144"/>
      <c r="D533" s="144"/>
    </row>
    <row r="534" spans="2:4">
      <c r="B534" s="144"/>
      <c r="C534" s="144"/>
      <c r="D534" s="144"/>
    </row>
    <row r="535" spans="2:4">
      <c r="B535" s="144"/>
      <c r="C535" s="144"/>
      <c r="D535" s="144"/>
    </row>
    <row r="536" spans="2:4">
      <c r="B536" s="144"/>
      <c r="C536" s="144"/>
      <c r="D536" s="144"/>
    </row>
    <row r="537" spans="2:4">
      <c r="B537" s="144"/>
      <c r="C537" s="144"/>
      <c r="D537" s="144"/>
    </row>
    <row r="538" spans="2:4">
      <c r="B538" s="144"/>
      <c r="C538" s="144"/>
      <c r="D538" s="144"/>
    </row>
    <row r="539" spans="2:4">
      <c r="B539" s="144"/>
      <c r="C539" s="144"/>
      <c r="D539" s="144"/>
    </row>
    <row r="540" spans="2:4">
      <c r="B540" s="144"/>
      <c r="C540" s="144"/>
      <c r="D540" s="144"/>
    </row>
    <row r="541" spans="2:4">
      <c r="B541" s="144"/>
      <c r="C541" s="144"/>
      <c r="D541" s="144"/>
    </row>
    <row r="542" spans="2:4">
      <c r="B542" s="144"/>
      <c r="C542" s="144"/>
      <c r="D542" s="144"/>
    </row>
    <row r="543" spans="2:4">
      <c r="B543" s="144"/>
      <c r="C543" s="144"/>
      <c r="D543" s="144"/>
    </row>
    <row r="544" spans="2:4">
      <c r="B544" s="144"/>
      <c r="C544" s="144"/>
      <c r="D544" s="144"/>
    </row>
    <row r="545" spans="2:4">
      <c r="B545" s="144"/>
      <c r="C545" s="144"/>
      <c r="D545" s="144"/>
    </row>
    <row r="546" spans="2:4">
      <c r="B546" s="144"/>
      <c r="C546" s="144"/>
      <c r="D546" s="144"/>
    </row>
    <row r="547" spans="2:4">
      <c r="B547" s="144"/>
      <c r="C547" s="144"/>
      <c r="D547" s="144"/>
    </row>
    <row r="548" spans="2:4">
      <c r="B548" s="144"/>
      <c r="C548" s="144"/>
      <c r="D548" s="144"/>
    </row>
    <row r="549" spans="2:4">
      <c r="B549" s="144"/>
      <c r="C549" s="144"/>
      <c r="D549" s="144"/>
    </row>
    <row r="550" spans="2:4">
      <c r="B550" s="144"/>
      <c r="C550" s="144"/>
      <c r="D550" s="144"/>
    </row>
    <row r="551" spans="2:4">
      <c r="B551" s="144"/>
      <c r="C551" s="144"/>
      <c r="D551" s="144"/>
    </row>
    <row r="552" spans="2:4">
      <c r="B552" s="144"/>
      <c r="C552" s="144"/>
      <c r="D552" s="144"/>
    </row>
    <row r="553" spans="2:4">
      <c r="B553" s="144"/>
      <c r="C553" s="144"/>
      <c r="D553" s="144"/>
    </row>
    <row r="554" spans="2:4">
      <c r="B554" s="144"/>
      <c r="C554" s="144"/>
      <c r="D554" s="144"/>
    </row>
    <row r="555" spans="2:4">
      <c r="B555" s="144"/>
      <c r="C555" s="144"/>
      <c r="D555" s="144"/>
    </row>
    <row r="556" spans="2:4">
      <c r="B556" s="144"/>
      <c r="C556" s="144"/>
      <c r="D556" s="144"/>
    </row>
    <row r="557" spans="2:4">
      <c r="B557" s="144"/>
      <c r="C557" s="144"/>
      <c r="D557" s="144"/>
    </row>
    <row r="558" spans="2:4">
      <c r="B558" s="144"/>
      <c r="C558" s="144"/>
      <c r="D558" s="144"/>
    </row>
    <row r="559" spans="2:4">
      <c r="B559" s="144"/>
      <c r="C559" s="144"/>
      <c r="D559" s="144"/>
    </row>
    <row r="560" spans="2:4">
      <c r="B560" s="144"/>
      <c r="C560" s="144"/>
      <c r="D560" s="144"/>
    </row>
    <row r="561" spans="2:4">
      <c r="B561" s="144"/>
      <c r="C561" s="144"/>
      <c r="D561" s="144"/>
    </row>
    <row r="562" spans="2:4">
      <c r="B562" s="144"/>
      <c r="C562" s="144"/>
      <c r="D562" s="144"/>
    </row>
    <row r="563" spans="2:4">
      <c r="B563" s="144"/>
      <c r="C563" s="144"/>
      <c r="D563" s="144"/>
    </row>
    <row r="564" spans="2:4">
      <c r="B564" s="144"/>
      <c r="C564" s="144"/>
      <c r="D564" s="144"/>
    </row>
    <row r="565" spans="2:4">
      <c r="B565" s="144"/>
      <c r="C565" s="144"/>
      <c r="D565" s="144"/>
    </row>
    <row r="566" spans="2:4">
      <c r="B566" s="144"/>
      <c r="C566" s="144"/>
      <c r="D566" s="144"/>
    </row>
    <row r="567" spans="2:4">
      <c r="B567" s="144"/>
      <c r="C567" s="144"/>
      <c r="D567" s="144"/>
    </row>
    <row r="568" spans="2:4">
      <c r="B568" s="144"/>
      <c r="C568" s="144"/>
      <c r="D568" s="144"/>
    </row>
    <row r="569" spans="2:4">
      <c r="B569" s="144"/>
      <c r="C569" s="144"/>
      <c r="D569" s="144"/>
    </row>
    <row r="570" spans="2:4">
      <c r="B570" s="144"/>
      <c r="C570" s="144"/>
      <c r="D570" s="144"/>
    </row>
    <row r="571" spans="2:4">
      <c r="B571" s="144"/>
      <c r="C571" s="144"/>
      <c r="D571" s="144"/>
    </row>
    <row r="572" spans="2:4">
      <c r="B572" s="144"/>
      <c r="C572" s="144"/>
      <c r="D572" s="144"/>
    </row>
    <row r="573" spans="2:4">
      <c r="B573" s="144"/>
      <c r="C573" s="144"/>
      <c r="D573" s="144"/>
    </row>
    <row r="574" spans="2:4">
      <c r="B574" s="144"/>
      <c r="C574" s="144"/>
      <c r="D574" s="144"/>
    </row>
    <row r="575" spans="2:4">
      <c r="B575" s="144"/>
      <c r="C575" s="144"/>
      <c r="D575" s="144"/>
    </row>
    <row r="576" spans="2:4">
      <c r="B576" s="144"/>
      <c r="C576" s="144"/>
      <c r="D576" s="144"/>
    </row>
    <row r="577" spans="2:4">
      <c r="B577" s="144"/>
      <c r="C577" s="144"/>
      <c r="D577" s="144"/>
    </row>
    <row r="578" spans="2:4">
      <c r="B578" s="144"/>
      <c r="C578" s="144"/>
      <c r="D578" s="144"/>
    </row>
    <row r="579" spans="2:4">
      <c r="B579" s="144"/>
      <c r="C579" s="144"/>
      <c r="D579" s="144"/>
    </row>
    <row r="580" spans="2:4">
      <c r="B580" s="144"/>
      <c r="C580" s="144"/>
      <c r="D580" s="144"/>
    </row>
    <row r="581" spans="2:4">
      <c r="B581" s="144"/>
      <c r="C581" s="144"/>
      <c r="D581" s="144"/>
    </row>
    <row r="582" spans="2:4">
      <c r="B582" s="144"/>
      <c r="C582" s="144"/>
      <c r="D582" s="144"/>
    </row>
    <row r="583" spans="2:4">
      <c r="B583" s="144"/>
      <c r="C583" s="144"/>
      <c r="D583" s="144"/>
    </row>
    <row r="584" spans="2:4">
      <c r="B584" s="144"/>
      <c r="C584" s="144"/>
      <c r="D584" s="144"/>
    </row>
    <row r="585" spans="2:4">
      <c r="B585" s="144"/>
      <c r="C585" s="144"/>
      <c r="D585" s="144"/>
    </row>
    <row r="586" spans="2:4">
      <c r="B586" s="144"/>
      <c r="C586" s="144"/>
      <c r="D586" s="144"/>
    </row>
    <row r="587" spans="2:4">
      <c r="B587" s="144"/>
      <c r="C587" s="144"/>
      <c r="D587" s="144"/>
    </row>
    <row r="588" spans="2:4">
      <c r="B588" s="144"/>
      <c r="C588" s="144"/>
      <c r="D588" s="144"/>
    </row>
    <row r="589" spans="2:4">
      <c r="B589" s="144"/>
      <c r="C589" s="144"/>
      <c r="D589" s="144"/>
    </row>
    <row r="590" spans="2:4">
      <c r="B590" s="144"/>
      <c r="C590" s="144"/>
      <c r="D590" s="144"/>
    </row>
    <row r="591" spans="2:4">
      <c r="B591" s="144"/>
      <c r="C591" s="144"/>
      <c r="D591" s="144"/>
    </row>
    <row r="592" spans="2:4">
      <c r="B592" s="144"/>
      <c r="C592" s="144"/>
      <c r="D592" s="144"/>
    </row>
    <row r="593" spans="2:4">
      <c r="B593" s="144"/>
      <c r="C593" s="144"/>
      <c r="D593" s="144"/>
    </row>
    <row r="594" spans="2:4">
      <c r="B594" s="144"/>
      <c r="C594" s="144"/>
      <c r="D594" s="144"/>
    </row>
    <row r="595" spans="2:4">
      <c r="B595" s="144"/>
      <c r="C595" s="144"/>
      <c r="D595" s="144"/>
    </row>
    <row r="596" spans="2:4">
      <c r="B596" s="144"/>
      <c r="C596" s="144"/>
      <c r="D596" s="144"/>
    </row>
    <row r="597" spans="2:4">
      <c r="B597" s="144"/>
      <c r="C597" s="144"/>
      <c r="D597" s="144"/>
    </row>
    <row r="598" spans="2:4">
      <c r="B598" s="144"/>
      <c r="C598" s="144"/>
      <c r="D598" s="144"/>
    </row>
    <row r="599" spans="2:4">
      <c r="B599" s="144"/>
      <c r="C599" s="144"/>
      <c r="D599" s="144"/>
    </row>
    <row r="600" spans="2:4">
      <c r="B600" s="144"/>
      <c r="C600" s="144"/>
      <c r="D600" s="144"/>
    </row>
    <row r="601" spans="2:4">
      <c r="B601" s="144"/>
      <c r="C601" s="144"/>
      <c r="D601" s="144"/>
    </row>
    <row r="602" spans="2:4">
      <c r="B602" s="144"/>
      <c r="C602" s="144"/>
      <c r="D602" s="144"/>
    </row>
    <row r="603" spans="2:4">
      <c r="B603" s="144"/>
      <c r="C603" s="144"/>
      <c r="D603" s="144"/>
    </row>
    <row r="604" spans="2:4">
      <c r="B604" s="144"/>
      <c r="C604" s="144"/>
      <c r="D604" s="144"/>
    </row>
    <row r="605" spans="2:4">
      <c r="B605" s="144"/>
      <c r="C605" s="144"/>
      <c r="D605" s="144"/>
    </row>
    <row r="606" spans="2:4">
      <c r="B606" s="144"/>
      <c r="C606" s="144"/>
      <c r="D606" s="144"/>
    </row>
    <row r="607" spans="2:4">
      <c r="B607" s="144"/>
      <c r="C607" s="144"/>
      <c r="D607" s="144"/>
    </row>
    <row r="608" spans="2:4">
      <c r="B608" s="144"/>
      <c r="C608" s="144"/>
      <c r="D608" s="144"/>
    </row>
    <row r="609" spans="2:4">
      <c r="B609" s="144"/>
      <c r="C609" s="144"/>
      <c r="D609" s="144"/>
    </row>
    <row r="610" spans="2:4">
      <c r="B610" s="144"/>
      <c r="C610" s="144"/>
      <c r="D610" s="144"/>
    </row>
    <row r="611" spans="2:4">
      <c r="B611" s="144"/>
      <c r="C611" s="144"/>
      <c r="D611" s="144"/>
    </row>
    <row r="612" spans="2:4">
      <c r="B612" s="144"/>
      <c r="C612" s="144"/>
      <c r="D612" s="144"/>
    </row>
    <row r="613" spans="2:4">
      <c r="B613" s="144"/>
      <c r="C613" s="144"/>
      <c r="D613" s="144"/>
    </row>
    <row r="614" spans="2:4">
      <c r="B614" s="144"/>
      <c r="C614" s="144"/>
      <c r="D614" s="144"/>
    </row>
    <row r="615" spans="2:4">
      <c r="B615" s="144"/>
      <c r="C615" s="144"/>
      <c r="D615" s="144"/>
    </row>
    <row r="616" spans="2:4">
      <c r="B616" s="144"/>
      <c r="C616" s="144"/>
      <c r="D616" s="144"/>
    </row>
    <row r="617" spans="2:4">
      <c r="B617" s="144"/>
      <c r="C617" s="144"/>
      <c r="D617" s="144"/>
    </row>
    <row r="618" spans="2:4">
      <c r="B618" s="144"/>
      <c r="C618" s="144"/>
      <c r="D618" s="144"/>
    </row>
    <row r="619" spans="2:4">
      <c r="B619" s="144"/>
      <c r="C619" s="144"/>
      <c r="D619" s="144"/>
    </row>
    <row r="620" spans="2:4">
      <c r="B620" s="144"/>
      <c r="C620" s="144"/>
      <c r="D620" s="144"/>
    </row>
    <row r="621" spans="2:4">
      <c r="B621" s="144"/>
      <c r="C621" s="144"/>
      <c r="D621" s="144"/>
    </row>
    <row r="622" spans="2:4">
      <c r="B622" s="144"/>
      <c r="C622" s="144"/>
      <c r="D622" s="144"/>
    </row>
    <row r="623" spans="2:4">
      <c r="B623" s="144"/>
      <c r="C623" s="144"/>
      <c r="D623" s="144"/>
    </row>
    <row r="624" spans="2:4">
      <c r="B624" s="144"/>
      <c r="C624" s="144"/>
      <c r="D624" s="144"/>
    </row>
    <row r="625" spans="2:4">
      <c r="B625" s="144"/>
      <c r="C625" s="144"/>
      <c r="D625" s="144"/>
    </row>
    <row r="626" spans="2:4">
      <c r="B626" s="144"/>
      <c r="C626" s="144"/>
      <c r="D626" s="144"/>
    </row>
    <row r="627" spans="2:4">
      <c r="B627" s="144"/>
      <c r="C627" s="144"/>
      <c r="D627" s="144"/>
    </row>
    <row r="628" spans="2:4">
      <c r="B628" s="144"/>
      <c r="C628" s="144"/>
      <c r="D628" s="144"/>
    </row>
    <row r="629" spans="2:4">
      <c r="B629" s="144"/>
      <c r="C629" s="144"/>
      <c r="D629" s="144"/>
    </row>
    <row r="630" spans="2:4">
      <c r="B630" s="144"/>
      <c r="C630" s="144"/>
      <c r="D630" s="144"/>
    </row>
    <row r="631" spans="2:4">
      <c r="B631" s="144"/>
      <c r="C631" s="144"/>
      <c r="D631" s="144"/>
    </row>
    <row r="632" spans="2:4">
      <c r="B632" s="144"/>
      <c r="C632" s="144"/>
      <c r="D632" s="144"/>
    </row>
    <row r="633" spans="2:4">
      <c r="B633" s="144"/>
      <c r="C633" s="144"/>
      <c r="D633" s="144"/>
    </row>
    <row r="634" spans="2:4">
      <c r="B634" s="144"/>
      <c r="C634" s="144"/>
      <c r="D634" s="144"/>
    </row>
    <row r="635" spans="2:4">
      <c r="B635" s="144"/>
      <c r="C635" s="144"/>
      <c r="D635" s="144"/>
    </row>
    <row r="636" spans="2:4">
      <c r="B636" s="144"/>
      <c r="C636" s="144"/>
      <c r="D636" s="144"/>
    </row>
    <row r="637" spans="2:4">
      <c r="B637" s="144"/>
      <c r="C637" s="144"/>
      <c r="D637" s="144"/>
    </row>
    <row r="638" spans="2:4">
      <c r="B638" s="144"/>
      <c r="C638" s="144"/>
      <c r="D638" s="144"/>
    </row>
    <row r="639" spans="2:4">
      <c r="B639" s="144"/>
      <c r="C639" s="144"/>
      <c r="D639" s="144"/>
    </row>
    <row r="640" spans="2:4">
      <c r="B640" s="144"/>
      <c r="C640" s="144"/>
      <c r="D640" s="144"/>
    </row>
    <row r="641" spans="2:4">
      <c r="B641" s="144"/>
      <c r="C641" s="144"/>
      <c r="D641" s="144"/>
    </row>
    <row r="642" spans="2:4">
      <c r="B642" s="144"/>
      <c r="C642" s="144"/>
      <c r="D642" s="144"/>
    </row>
    <row r="643" spans="2:4">
      <c r="B643" s="144"/>
      <c r="C643" s="144"/>
      <c r="D643" s="144"/>
    </row>
    <row r="644" spans="2:4">
      <c r="B644" s="144"/>
      <c r="C644" s="144"/>
      <c r="D644" s="144"/>
    </row>
    <row r="645" spans="2:4">
      <c r="B645" s="144"/>
      <c r="C645" s="144"/>
      <c r="D645" s="144"/>
    </row>
    <row r="646" spans="2:4">
      <c r="B646" s="144"/>
      <c r="C646" s="144"/>
      <c r="D646" s="144"/>
    </row>
    <row r="647" spans="2:4">
      <c r="B647" s="144"/>
      <c r="C647" s="144"/>
      <c r="D647" s="144"/>
    </row>
    <row r="648" spans="2:4">
      <c r="B648" s="144"/>
      <c r="C648" s="144"/>
      <c r="D648" s="144"/>
    </row>
    <row r="649" spans="2:4">
      <c r="B649" s="144"/>
      <c r="C649" s="144"/>
      <c r="D649" s="144"/>
    </row>
    <row r="650" spans="2:4">
      <c r="B650" s="144"/>
      <c r="C650" s="144"/>
      <c r="D650" s="144"/>
    </row>
    <row r="651" spans="2:4">
      <c r="B651" s="144"/>
      <c r="C651" s="144"/>
      <c r="D651" s="144"/>
    </row>
    <row r="652" spans="2:4">
      <c r="B652" s="144"/>
      <c r="C652" s="144"/>
      <c r="D652" s="144"/>
    </row>
    <row r="653" spans="2:4">
      <c r="B653" s="144"/>
      <c r="C653" s="144"/>
      <c r="D653" s="144"/>
    </row>
    <row r="654" spans="2:4">
      <c r="B654" s="144"/>
      <c r="C654" s="144"/>
      <c r="D654" s="144"/>
    </row>
    <row r="655" spans="2:4">
      <c r="B655" s="144"/>
      <c r="C655" s="144"/>
      <c r="D655" s="144"/>
    </row>
    <row r="656" spans="2:4">
      <c r="B656" s="144"/>
      <c r="C656" s="144"/>
      <c r="D656" s="144"/>
    </row>
    <row r="657" spans="2:4">
      <c r="B657" s="144"/>
      <c r="C657" s="144"/>
      <c r="D657" s="144"/>
    </row>
    <row r="658" spans="2:4">
      <c r="B658" s="144"/>
      <c r="C658" s="144"/>
      <c r="D658" s="144"/>
    </row>
    <row r="659" spans="2:4">
      <c r="B659" s="144"/>
      <c r="C659" s="144"/>
      <c r="D659" s="144"/>
    </row>
    <row r="660" spans="2:4">
      <c r="B660" s="144"/>
      <c r="C660" s="144"/>
      <c r="D660" s="144"/>
    </row>
    <row r="661" spans="2:4">
      <c r="B661" s="144"/>
      <c r="C661" s="144"/>
      <c r="D661" s="144"/>
    </row>
    <row r="662" spans="2:4">
      <c r="B662" s="144"/>
      <c r="C662" s="144"/>
      <c r="D662" s="144"/>
    </row>
    <row r="663" spans="2:4">
      <c r="B663" s="144"/>
      <c r="C663" s="144"/>
      <c r="D663" s="144"/>
    </row>
    <row r="664" spans="2:4">
      <c r="B664" s="144"/>
      <c r="C664" s="144"/>
      <c r="D664" s="144"/>
    </row>
    <row r="665" spans="2:4">
      <c r="B665" s="144"/>
      <c r="C665" s="144"/>
      <c r="D665" s="144"/>
    </row>
    <row r="666" spans="2:4">
      <c r="B666" s="144"/>
      <c r="C666" s="144"/>
      <c r="D666" s="144"/>
    </row>
    <row r="667" spans="2:4">
      <c r="B667" s="144"/>
      <c r="C667" s="144"/>
      <c r="D667" s="144"/>
    </row>
    <row r="668" spans="2:4">
      <c r="B668" s="144"/>
      <c r="C668" s="144"/>
      <c r="D668" s="144"/>
    </row>
    <row r="669" spans="2:4">
      <c r="B669" s="144"/>
      <c r="C669" s="144"/>
      <c r="D669" s="144"/>
    </row>
    <row r="670" spans="2:4">
      <c r="B670" s="144"/>
      <c r="C670" s="144"/>
      <c r="D670" s="144"/>
    </row>
    <row r="671" spans="2:4">
      <c r="B671" s="144"/>
      <c r="C671" s="144"/>
      <c r="D671" s="144"/>
    </row>
    <row r="672" spans="2:4">
      <c r="B672" s="144"/>
      <c r="C672" s="144"/>
      <c r="D672" s="144"/>
    </row>
    <row r="673" spans="2:4">
      <c r="B673" s="144"/>
      <c r="C673" s="144"/>
      <c r="D673" s="144"/>
    </row>
    <row r="674" spans="2:4">
      <c r="B674" s="144"/>
      <c r="C674" s="144"/>
      <c r="D674" s="144"/>
    </row>
    <row r="675" spans="2:4">
      <c r="B675" s="144"/>
      <c r="C675" s="144"/>
      <c r="D675" s="144"/>
    </row>
    <row r="676" spans="2:4">
      <c r="B676" s="144"/>
      <c r="C676" s="144"/>
      <c r="D676" s="144"/>
    </row>
    <row r="677" spans="2:4">
      <c r="B677" s="144"/>
      <c r="C677" s="144"/>
      <c r="D677" s="144"/>
    </row>
    <row r="678" spans="2:4">
      <c r="B678" s="144"/>
      <c r="C678" s="144"/>
      <c r="D678" s="144"/>
    </row>
    <row r="679" spans="2:4">
      <c r="B679" s="144"/>
      <c r="C679" s="144"/>
      <c r="D679" s="144"/>
    </row>
    <row r="680" spans="2:4">
      <c r="B680" s="144"/>
      <c r="C680" s="144"/>
      <c r="D680" s="144"/>
    </row>
    <row r="681" spans="2:4">
      <c r="B681" s="144"/>
      <c r="C681" s="144"/>
      <c r="D681" s="144"/>
    </row>
    <row r="682" spans="2:4">
      <c r="B682" s="144"/>
      <c r="C682" s="144"/>
      <c r="D682" s="144"/>
    </row>
    <row r="683" spans="2:4">
      <c r="B683" s="144"/>
      <c r="C683" s="144"/>
      <c r="D683" s="144"/>
    </row>
    <row r="684" spans="2:4">
      <c r="B684" s="144"/>
      <c r="C684" s="144"/>
      <c r="D684" s="144"/>
    </row>
    <row r="685" spans="2:4">
      <c r="B685" s="144"/>
      <c r="C685" s="144"/>
      <c r="D685" s="144"/>
    </row>
    <row r="686" spans="2:4">
      <c r="B686" s="144"/>
      <c r="C686" s="144"/>
      <c r="D686" s="144"/>
    </row>
    <row r="687" spans="2:4">
      <c r="B687" s="144"/>
      <c r="C687" s="144"/>
      <c r="D687" s="144"/>
    </row>
    <row r="688" spans="2:4">
      <c r="B688" s="144"/>
      <c r="C688" s="144"/>
      <c r="D688" s="144"/>
    </row>
    <row r="689" spans="2:4">
      <c r="B689" s="144"/>
      <c r="C689" s="144"/>
      <c r="D689" s="144"/>
    </row>
    <row r="690" spans="2:4">
      <c r="B690" s="144"/>
      <c r="C690" s="144"/>
      <c r="D690" s="144"/>
    </row>
    <row r="691" spans="2:4">
      <c r="B691" s="144"/>
      <c r="C691" s="144"/>
      <c r="D691" s="144"/>
    </row>
    <row r="692" spans="2:4">
      <c r="B692" s="144"/>
      <c r="C692" s="144"/>
      <c r="D692" s="144"/>
    </row>
    <row r="693" spans="2:4">
      <c r="B693" s="144"/>
      <c r="C693" s="144"/>
      <c r="D693" s="144"/>
    </row>
    <row r="694" spans="2:4">
      <c r="B694" s="144"/>
      <c r="C694" s="144"/>
      <c r="D694" s="144"/>
    </row>
    <row r="695" spans="2:4">
      <c r="B695" s="144"/>
      <c r="C695" s="144"/>
      <c r="D695" s="144"/>
    </row>
    <row r="696" spans="2:4">
      <c r="B696" s="144"/>
      <c r="C696" s="144"/>
      <c r="D696" s="144"/>
    </row>
    <row r="697" spans="2:4">
      <c r="B697" s="144"/>
      <c r="C697" s="144"/>
      <c r="D697" s="144"/>
    </row>
    <row r="698" spans="2:4">
      <c r="B698" s="144"/>
      <c r="C698" s="144"/>
      <c r="D698" s="144"/>
    </row>
    <row r="699" spans="2:4">
      <c r="B699" s="144"/>
      <c r="C699" s="144"/>
      <c r="D699" s="144"/>
    </row>
    <row r="700" spans="2:4">
      <c r="B700" s="144"/>
      <c r="C700" s="144"/>
      <c r="D700" s="144"/>
    </row>
    <row r="701" spans="2:4">
      <c r="B701" s="144"/>
      <c r="C701" s="144"/>
      <c r="D701" s="144"/>
    </row>
    <row r="702" spans="2:4">
      <c r="B702" s="144"/>
      <c r="C702" s="144"/>
      <c r="D702" s="144"/>
    </row>
    <row r="703" spans="2:4">
      <c r="B703" s="144"/>
      <c r="C703" s="144"/>
      <c r="D703" s="144"/>
    </row>
    <row r="704" spans="2:4">
      <c r="B704" s="144"/>
      <c r="C704" s="144"/>
      <c r="D704" s="144"/>
    </row>
    <row r="705" spans="2:4">
      <c r="B705" s="144"/>
      <c r="C705" s="144"/>
      <c r="D705" s="144"/>
    </row>
    <row r="706" spans="2:4">
      <c r="B706" s="144"/>
      <c r="C706" s="144"/>
      <c r="D706" s="144"/>
    </row>
    <row r="707" spans="2:4">
      <c r="B707" s="144"/>
      <c r="C707" s="144"/>
      <c r="D707" s="144"/>
    </row>
    <row r="708" spans="2:4">
      <c r="B708" s="144"/>
      <c r="C708" s="144"/>
      <c r="D708" s="144"/>
    </row>
    <row r="709" spans="2:4">
      <c r="B709" s="144"/>
      <c r="C709" s="144"/>
      <c r="D709" s="144"/>
    </row>
    <row r="710" spans="2:4">
      <c r="B710" s="144"/>
      <c r="C710" s="144"/>
      <c r="D710" s="144"/>
    </row>
    <row r="711" spans="2:4">
      <c r="B711" s="144"/>
      <c r="C711" s="144"/>
      <c r="D711" s="144"/>
    </row>
    <row r="712" spans="2:4">
      <c r="B712" s="144"/>
      <c r="C712" s="144"/>
      <c r="D712" s="144"/>
    </row>
    <row r="713" spans="2:4">
      <c r="B713" s="144"/>
      <c r="C713" s="144"/>
      <c r="D713" s="144"/>
    </row>
    <row r="714" spans="2:4">
      <c r="B714" s="144"/>
      <c r="C714" s="144"/>
      <c r="D714" s="144"/>
    </row>
    <row r="715" spans="2:4">
      <c r="B715" s="144"/>
      <c r="C715" s="144"/>
      <c r="D715" s="144"/>
    </row>
    <row r="716" spans="2:4">
      <c r="B716" s="144"/>
      <c r="C716" s="144"/>
      <c r="D716" s="144"/>
    </row>
    <row r="717" spans="2:4">
      <c r="B717" s="144"/>
      <c r="C717" s="144"/>
      <c r="D717" s="144"/>
    </row>
    <row r="718" spans="2:4">
      <c r="B718" s="144"/>
      <c r="C718" s="144"/>
      <c r="D718" s="144"/>
    </row>
    <row r="719" spans="2:4">
      <c r="B719" s="144"/>
      <c r="C719" s="144"/>
      <c r="D719" s="144"/>
    </row>
    <row r="720" spans="2:4">
      <c r="B720" s="144"/>
      <c r="C720" s="144"/>
      <c r="D720" s="144"/>
    </row>
    <row r="721" spans="2:4">
      <c r="B721" s="144"/>
      <c r="C721" s="144"/>
      <c r="D721" s="144"/>
    </row>
    <row r="722" spans="2:4">
      <c r="B722" s="144"/>
      <c r="C722" s="144"/>
      <c r="D722" s="144"/>
    </row>
    <row r="723" spans="2:4">
      <c r="B723" s="144"/>
      <c r="C723" s="144"/>
      <c r="D723" s="144"/>
    </row>
    <row r="724" spans="2:4">
      <c r="B724" s="144"/>
      <c r="C724" s="144"/>
      <c r="D724" s="144"/>
    </row>
    <row r="725" spans="2:4">
      <c r="B725" s="144"/>
      <c r="C725" s="144"/>
      <c r="D725" s="144"/>
    </row>
    <row r="726" spans="2:4">
      <c r="B726" s="144"/>
      <c r="C726" s="144"/>
      <c r="D726" s="144"/>
    </row>
    <row r="727" spans="2:4">
      <c r="B727" s="144"/>
      <c r="C727" s="144"/>
      <c r="D727" s="144"/>
    </row>
    <row r="728" spans="2:4">
      <c r="B728" s="144"/>
      <c r="C728" s="144"/>
      <c r="D728" s="144"/>
    </row>
    <row r="729" spans="2:4">
      <c r="B729" s="144"/>
      <c r="C729" s="144"/>
      <c r="D729" s="144"/>
    </row>
    <row r="730" spans="2:4">
      <c r="B730" s="144"/>
      <c r="C730" s="144"/>
      <c r="D730" s="144"/>
    </row>
    <row r="731" spans="2:4">
      <c r="B731" s="144"/>
      <c r="C731" s="144"/>
      <c r="D731" s="144"/>
    </row>
    <row r="732" spans="2:4">
      <c r="B732" s="144"/>
      <c r="C732" s="144"/>
      <c r="D732" s="144"/>
    </row>
    <row r="733" spans="2:4">
      <c r="B733" s="144"/>
      <c r="C733" s="144"/>
      <c r="D733" s="144"/>
    </row>
    <row r="734" spans="2:4">
      <c r="B734" s="144"/>
      <c r="C734" s="144"/>
      <c r="D734" s="144"/>
    </row>
    <row r="735" spans="2:4">
      <c r="B735" s="144"/>
      <c r="C735" s="144"/>
      <c r="D735" s="144"/>
    </row>
    <row r="736" spans="2:4">
      <c r="B736" s="144"/>
      <c r="C736" s="144"/>
      <c r="D736" s="144"/>
    </row>
    <row r="737" spans="2:4">
      <c r="B737" s="144"/>
      <c r="C737" s="144"/>
      <c r="D737" s="144"/>
    </row>
    <row r="738" spans="2:4">
      <c r="B738" s="144"/>
      <c r="C738" s="144"/>
      <c r="D738" s="144"/>
    </row>
    <row r="739" spans="2:4">
      <c r="B739" s="144"/>
      <c r="C739" s="144"/>
      <c r="D739" s="144"/>
    </row>
    <row r="740" spans="2:4">
      <c r="B740" s="144"/>
      <c r="C740" s="144"/>
      <c r="D740" s="144"/>
    </row>
    <row r="741" spans="2:4">
      <c r="B741" s="144"/>
      <c r="C741" s="144"/>
      <c r="D741" s="144"/>
    </row>
    <row r="742" spans="2:4">
      <c r="B742" s="144"/>
      <c r="C742" s="144"/>
      <c r="D742" s="144"/>
    </row>
    <row r="743" spans="2:4">
      <c r="B743" s="144"/>
      <c r="C743" s="144"/>
      <c r="D743" s="144"/>
    </row>
    <row r="744" spans="2:4">
      <c r="B744" s="144"/>
      <c r="C744" s="144"/>
      <c r="D744" s="144"/>
    </row>
    <row r="745" spans="2:4">
      <c r="B745" s="144"/>
      <c r="C745" s="144"/>
      <c r="D745" s="144"/>
    </row>
    <row r="746" spans="2:4">
      <c r="B746" s="144"/>
      <c r="C746" s="144"/>
      <c r="D746" s="144"/>
    </row>
    <row r="747" spans="2:4">
      <c r="B747" s="144"/>
      <c r="C747" s="144"/>
      <c r="D747" s="144"/>
    </row>
    <row r="748" spans="2:4">
      <c r="B748" s="144"/>
      <c r="C748" s="144"/>
      <c r="D748" s="144"/>
    </row>
    <row r="749" spans="2:4">
      <c r="B749" s="144"/>
      <c r="C749" s="144"/>
      <c r="D749" s="144"/>
    </row>
    <row r="750" spans="2:4">
      <c r="B750" s="144"/>
      <c r="C750" s="144"/>
      <c r="D750" s="144"/>
    </row>
    <row r="751" spans="2:4">
      <c r="B751" s="144"/>
      <c r="C751" s="144"/>
      <c r="D751" s="144"/>
    </row>
    <row r="752" spans="2:4">
      <c r="B752" s="144"/>
      <c r="C752" s="144"/>
      <c r="D752" s="144"/>
    </row>
    <row r="753" spans="2:4">
      <c r="B753" s="144"/>
      <c r="C753" s="144"/>
      <c r="D753" s="144"/>
    </row>
    <row r="754" spans="2:4">
      <c r="B754" s="144"/>
      <c r="C754" s="144"/>
      <c r="D754" s="144"/>
    </row>
    <row r="755" spans="2:4">
      <c r="B755" s="144"/>
      <c r="C755" s="144"/>
      <c r="D755" s="144"/>
    </row>
    <row r="756" spans="2:4">
      <c r="B756" s="144"/>
      <c r="C756" s="144"/>
      <c r="D756" s="144"/>
    </row>
    <row r="757" spans="2:4">
      <c r="B757" s="144"/>
      <c r="C757" s="144"/>
      <c r="D757" s="144"/>
    </row>
    <row r="758" spans="2:4">
      <c r="B758" s="144"/>
      <c r="C758" s="144"/>
      <c r="D758" s="144"/>
    </row>
    <row r="759" spans="2:4">
      <c r="B759" s="144"/>
      <c r="C759" s="144"/>
      <c r="D759" s="144"/>
    </row>
    <row r="760" spans="2:4">
      <c r="B760" s="144"/>
      <c r="C760" s="144"/>
      <c r="D760" s="144"/>
    </row>
    <row r="761" spans="2:4">
      <c r="B761" s="144"/>
      <c r="C761" s="144"/>
      <c r="D761" s="144"/>
    </row>
    <row r="762" spans="2:4">
      <c r="B762" s="144"/>
      <c r="C762" s="144"/>
      <c r="D762" s="144"/>
    </row>
    <row r="763" spans="2:4">
      <c r="B763" s="144"/>
      <c r="C763" s="144"/>
      <c r="D763" s="144"/>
    </row>
    <row r="764" spans="2:4">
      <c r="B764" s="144"/>
      <c r="C764" s="144"/>
      <c r="D764" s="144"/>
    </row>
    <row r="765" spans="2:4">
      <c r="B765" s="144"/>
      <c r="C765" s="144"/>
      <c r="D765" s="144"/>
    </row>
    <row r="766" spans="2:4">
      <c r="B766" s="144"/>
      <c r="C766" s="144"/>
      <c r="D766" s="144"/>
    </row>
    <row r="767" spans="2:4">
      <c r="B767" s="144"/>
      <c r="C767" s="144"/>
      <c r="D767" s="144"/>
    </row>
    <row r="768" spans="2:4">
      <c r="B768" s="144"/>
      <c r="C768" s="144"/>
      <c r="D768" s="144"/>
    </row>
    <row r="769" spans="2:4">
      <c r="B769" s="144"/>
      <c r="C769" s="144"/>
      <c r="D769" s="144"/>
    </row>
    <row r="770" spans="2:4">
      <c r="B770" s="144"/>
      <c r="C770" s="144"/>
      <c r="D770" s="144"/>
    </row>
    <row r="771" spans="2:4">
      <c r="B771" s="144"/>
      <c r="C771" s="144"/>
      <c r="D771" s="144"/>
    </row>
    <row r="772" spans="2:4">
      <c r="B772" s="144"/>
      <c r="C772" s="144"/>
      <c r="D772" s="144"/>
    </row>
    <row r="773" spans="2:4">
      <c r="B773" s="144"/>
      <c r="C773" s="144"/>
      <c r="D773" s="144"/>
    </row>
    <row r="774" spans="2:4">
      <c r="B774" s="144"/>
      <c r="C774" s="144"/>
      <c r="D774" s="144"/>
    </row>
    <row r="775" spans="2:4">
      <c r="B775" s="144"/>
      <c r="C775" s="144"/>
      <c r="D775" s="144"/>
    </row>
    <row r="776" spans="2:4">
      <c r="B776" s="144"/>
      <c r="C776" s="144"/>
      <c r="D776" s="144"/>
    </row>
    <row r="777" spans="2:4">
      <c r="B777" s="144"/>
      <c r="C777" s="144"/>
      <c r="D777" s="144"/>
    </row>
    <row r="778" spans="2:4">
      <c r="B778" s="144"/>
      <c r="C778" s="144"/>
      <c r="D778" s="144"/>
    </row>
    <row r="779" spans="2:4">
      <c r="B779" s="144"/>
      <c r="C779" s="144"/>
      <c r="D779" s="144"/>
    </row>
    <row r="780" spans="2:4">
      <c r="B780" s="144"/>
      <c r="C780" s="144"/>
      <c r="D780" s="144"/>
    </row>
    <row r="781" spans="2:4">
      <c r="B781" s="144"/>
      <c r="C781" s="144"/>
      <c r="D781" s="144"/>
    </row>
    <row r="782" spans="2:4">
      <c r="B782" s="144"/>
      <c r="C782" s="144"/>
      <c r="D782" s="144"/>
    </row>
    <row r="783" spans="2:4">
      <c r="B783" s="144"/>
      <c r="C783" s="144"/>
      <c r="D783" s="144"/>
    </row>
    <row r="784" spans="2:4">
      <c r="B784" s="144"/>
      <c r="C784" s="144"/>
      <c r="D784" s="144"/>
    </row>
    <row r="785" spans="2:4">
      <c r="B785" s="144"/>
      <c r="C785" s="144"/>
      <c r="D785" s="144"/>
    </row>
    <row r="786" spans="2:4">
      <c r="B786" s="144"/>
      <c r="C786" s="144"/>
      <c r="D786" s="144"/>
    </row>
    <row r="787" spans="2:4">
      <c r="B787" s="144"/>
      <c r="C787" s="144"/>
      <c r="D787" s="144"/>
    </row>
    <row r="788" spans="2:4">
      <c r="B788" s="144"/>
      <c r="C788" s="144"/>
      <c r="D788" s="144"/>
    </row>
    <row r="789" spans="2:4">
      <c r="B789" s="144"/>
      <c r="C789" s="144"/>
      <c r="D789" s="144"/>
    </row>
    <row r="790" spans="2:4">
      <c r="B790" s="144"/>
      <c r="C790" s="144"/>
      <c r="D790" s="144"/>
    </row>
    <row r="791" spans="2:4">
      <c r="B791" s="144"/>
      <c r="C791" s="144"/>
      <c r="D791" s="144"/>
    </row>
    <row r="792" spans="2:4">
      <c r="B792" s="144"/>
      <c r="C792" s="144"/>
      <c r="D792" s="144"/>
    </row>
    <row r="793" spans="2:4">
      <c r="B793" s="144"/>
      <c r="C793" s="144"/>
      <c r="D793" s="144"/>
    </row>
    <row r="794" spans="2:4">
      <c r="B794" s="144"/>
      <c r="C794" s="144"/>
      <c r="D794" s="144"/>
    </row>
    <row r="795" spans="2:4">
      <c r="B795" s="144"/>
      <c r="C795" s="144"/>
      <c r="D795" s="144"/>
    </row>
    <row r="796" spans="2:4">
      <c r="B796" s="144"/>
      <c r="C796" s="144"/>
      <c r="D796" s="144"/>
    </row>
    <row r="797" spans="2:4">
      <c r="B797" s="144"/>
      <c r="C797" s="144"/>
      <c r="D797" s="144"/>
    </row>
  </sheetData>
  <printOptions horizontalCentered="1"/>
  <pageMargins left="0.78740157480314965" right="0.39370078740157483" top="0.78740157480314965" bottom="0.78740157480314965" header="0.59055118110236227" footer="0.59055118110236227"/>
  <pageSetup paperSize="9" scale="89" orientation="portrait" horizontalDpi="300" verticalDpi="300" r:id="rId1"/>
  <headerFooter alignWithMargins="0">
    <oddHeader>&amp;L&amp;"Tahoma,Negrito"&amp;8Companhia Nacional de Abastecimento - CONAB</oddHeader>
    <oddFooter>&amp;R&amp;6&amp;F - &amp;A
versão - jan/2008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J56"/>
  <sheetViews>
    <sheetView zoomScaleNormal="100" workbookViewId="0">
      <selection activeCell="H25" sqref="H25"/>
    </sheetView>
  </sheetViews>
  <sheetFormatPr defaultColWidth="11.5" defaultRowHeight="12.75"/>
  <cols>
    <col min="1" max="1" width="47.25" style="3" customWidth="1"/>
    <col min="2" max="2" width="12.625" style="3" customWidth="1"/>
    <col min="3" max="3" width="13.5" style="3" customWidth="1"/>
    <col min="4" max="4" width="10.125" style="3" customWidth="1"/>
    <col min="5" max="16384" width="11.5" style="3"/>
  </cols>
  <sheetData>
    <row r="1" spans="1:4">
      <c r="A1" s="1" t="s">
        <v>0</v>
      </c>
      <c r="B1" s="2"/>
      <c r="C1" s="2"/>
      <c r="D1" s="2"/>
    </row>
    <row r="2" spans="1:4">
      <c r="A2" s="1" t="s">
        <v>570</v>
      </c>
      <c r="B2" s="2"/>
      <c r="C2" s="2"/>
      <c r="D2" s="2"/>
    </row>
    <row r="3" spans="1:4">
      <c r="A3" s="1" t="s">
        <v>572</v>
      </c>
      <c r="B3" s="2"/>
      <c r="C3" s="2"/>
      <c r="D3" s="2"/>
    </row>
    <row r="4" spans="1:4">
      <c r="A4" s="1" t="s">
        <v>377</v>
      </c>
      <c r="B4" s="2"/>
      <c r="C4" s="2"/>
      <c r="D4" s="2"/>
    </row>
    <row r="5" spans="1:4">
      <c r="A5" s="1" t="s">
        <v>573</v>
      </c>
      <c r="B5" s="2"/>
      <c r="C5" s="2"/>
      <c r="D5" s="2"/>
    </row>
    <row r="6" spans="1:4" ht="13.5" thickBot="1">
      <c r="A6" s="4" t="s">
        <v>4</v>
      </c>
      <c r="B6" s="5">
        <v>3000</v>
      </c>
      <c r="C6" s="6" t="s">
        <v>5</v>
      </c>
    </row>
    <row r="7" spans="1:4">
      <c r="A7" s="7"/>
      <c r="B7" s="8" t="s">
        <v>6</v>
      </c>
      <c r="C7" s="50" t="s">
        <v>69</v>
      </c>
      <c r="D7" s="10" t="s">
        <v>7</v>
      </c>
    </row>
    <row r="8" spans="1:4">
      <c r="A8" s="11" t="s">
        <v>8</v>
      </c>
      <c r="D8" s="12" t="s">
        <v>9</v>
      </c>
    </row>
    <row r="9" spans="1:4" ht="13.5" thickBot="1">
      <c r="A9" s="13"/>
      <c r="B9" s="14" t="s">
        <v>10</v>
      </c>
      <c r="C9" s="14" t="s">
        <v>174</v>
      </c>
      <c r="D9" s="15" t="s">
        <v>13</v>
      </c>
    </row>
    <row r="10" spans="1:4">
      <c r="A10" s="11" t="s">
        <v>14</v>
      </c>
      <c r="B10" s="16"/>
    </row>
    <row r="11" spans="1:4">
      <c r="A11" s="18" t="s">
        <v>15</v>
      </c>
      <c r="B11" s="16">
        <v>0</v>
      </c>
      <c r="C11" s="16">
        <v>0</v>
      </c>
      <c r="D11" s="51">
        <v>0</v>
      </c>
    </row>
    <row r="12" spans="1:4">
      <c r="A12" s="18" t="s">
        <v>16</v>
      </c>
      <c r="B12" s="3">
        <v>0</v>
      </c>
      <c r="C12" s="3">
        <v>0</v>
      </c>
      <c r="D12" s="51">
        <v>0</v>
      </c>
    </row>
    <row r="13" spans="1:4">
      <c r="A13" s="18" t="s">
        <v>17</v>
      </c>
      <c r="B13" s="16">
        <v>367.5</v>
      </c>
      <c r="C13" s="16">
        <v>7.35</v>
      </c>
      <c r="D13" s="51">
        <v>0.22238328324355722</v>
      </c>
    </row>
    <row r="14" spans="1:4">
      <c r="A14" s="18" t="s">
        <v>18</v>
      </c>
      <c r="B14" s="16">
        <v>0</v>
      </c>
      <c r="C14" s="16">
        <v>0</v>
      </c>
      <c r="D14" s="51">
        <v>0</v>
      </c>
    </row>
    <row r="15" spans="1:4">
      <c r="A15" s="18" t="s">
        <v>19</v>
      </c>
      <c r="B15" s="16">
        <v>0</v>
      </c>
      <c r="C15" s="16">
        <v>0</v>
      </c>
      <c r="D15" s="51">
        <v>0</v>
      </c>
    </row>
    <row r="16" spans="1:4">
      <c r="A16" s="6" t="s">
        <v>20</v>
      </c>
      <c r="B16" s="16">
        <v>624.9</v>
      </c>
      <c r="C16" s="16">
        <v>12.5</v>
      </c>
      <c r="D16" s="51">
        <v>0.37814235020108544</v>
      </c>
    </row>
    <row r="17" spans="1:4">
      <c r="A17" s="6" t="s">
        <v>70</v>
      </c>
      <c r="B17" s="16">
        <v>74.08</v>
      </c>
      <c r="C17" s="16">
        <v>1.48</v>
      </c>
      <c r="D17" s="51">
        <v>4.4827628905259098E-2</v>
      </c>
    </row>
    <row r="18" spans="1:4">
      <c r="A18" s="6" t="s">
        <v>22</v>
      </c>
      <c r="B18" s="16">
        <v>225.6</v>
      </c>
      <c r="C18" s="16">
        <v>4.51</v>
      </c>
      <c r="D18" s="51">
        <v>0.13651610530543268</v>
      </c>
    </row>
    <row r="19" spans="1:4">
      <c r="A19" s="6" t="s">
        <v>23</v>
      </c>
      <c r="B19" s="16">
        <v>0</v>
      </c>
      <c r="C19" s="16">
        <v>0</v>
      </c>
      <c r="D19" s="51">
        <v>0</v>
      </c>
    </row>
    <row r="20" spans="1:4">
      <c r="A20" s="6" t="s">
        <v>24</v>
      </c>
      <c r="B20" s="16">
        <v>92.82</v>
      </c>
      <c r="C20" s="16">
        <v>1.85</v>
      </c>
      <c r="D20" s="51">
        <v>5.6167663539229876E-2</v>
      </c>
    </row>
    <row r="21" spans="1:4">
      <c r="A21" s="6" t="s">
        <v>71</v>
      </c>
      <c r="B21" s="16">
        <v>0</v>
      </c>
      <c r="C21" s="16">
        <v>0</v>
      </c>
      <c r="D21" s="51">
        <v>0</v>
      </c>
    </row>
    <row r="22" spans="1:4">
      <c r="A22" s="22" t="s">
        <v>27</v>
      </c>
      <c r="B22" s="155">
        <v>1384.8999999999999</v>
      </c>
      <c r="C22" s="155">
        <v>27.690000000000005</v>
      </c>
      <c r="D22" s="52">
        <v>0.83803703119456441</v>
      </c>
    </row>
    <row r="23" spans="1:4">
      <c r="A23" s="25" t="s">
        <v>28</v>
      </c>
    </row>
    <row r="24" spans="1:4">
      <c r="A24" s="18" t="s">
        <v>29</v>
      </c>
      <c r="B24" s="16">
        <v>0</v>
      </c>
      <c r="C24" s="16">
        <v>0</v>
      </c>
      <c r="D24" s="51">
        <v>0</v>
      </c>
    </row>
    <row r="25" spans="1:4">
      <c r="A25" s="18" t="s">
        <v>30</v>
      </c>
      <c r="B25" s="16">
        <v>0</v>
      </c>
      <c r="C25" s="16">
        <v>0</v>
      </c>
      <c r="D25" s="51">
        <v>0</v>
      </c>
    </row>
    <row r="26" spans="1:4">
      <c r="A26" s="6" t="s">
        <v>72</v>
      </c>
      <c r="B26" s="16">
        <v>41.55</v>
      </c>
      <c r="C26" s="16">
        <v>0.83</v>
      </c>
      <c r="D26" s="51">
        <v>2.5142926309577689E-2</v>
      </c>
    </row>
    <row r="27" spans="1:4">
      <c r="A27" s="18" t="s">
        <v>73</v>
      </c>
      <c r="B27" s="16">
        <v>0</v>
      </c>
      <c r="C27" s="16">
        <v>0</v>
      </c>
      <c r="D27" s="51">
        <v>0</v>
      </c>
    </row>
    <row r="28" spans="1:4">
      <c r="A28" s="18" t="s">
        <v>74</v>
      </c>
      <c r="B28" s="16">
        <v>0</v>
      </c>
      <c r="C28" s="16">
        <v>0</v>
      </c>
      <c r="D28" s="51">
        <v>0</v>
      </c>
    </row>
    <row r="29" spans="1:4">
      <c r="A29" s="18" t="s">
        <v>75</v>
      </c>
      <c r="B29" s="16">
        <v>12.53</v>
      </c>
      <c r="C29" s="16">
        <v>0.25</v>
      </c>
      <c r="D29" s="51">
        <v>7.5822109905898548E-3</v>
      </c>
    </row>
    <row r="30" spans="1:4">
      <c r="A30" s="18" t="s">
        <v>76</v>
      </c>
      <c r="B30" s="16">
        <v>0</v>
      </c>
      <c r="C30" s="16">
        <v>0</v>
      </c>
      <c r="D30" s="51">
        <v>0</v>
      </c>
    </row>
    <row r="31" spans="1:4">
      <c r="A31" s="18" t="s">
        <v>77</v>
      </c>
      <c r="B31" s="16">
        <v>0</v>
      </c>
      <c r="C31" s="16">
        <v>0</v>
      </c>
      <c r="D31" s="51">
        <v>0</v>
      </c>
    </row>
    <row r="32" spans="1:4">
      <c r="A32" s="18" t="s">
        <v>78</v>
      </c>
      <c r="B32" s="16">
        <v>0</v>
      </c>
      <c r="C32" s="16">
        <v>0</v>
      </c>
      <c r="D32" s="51">
        <v>0</v>
      </c>
    </row>
    <row r="33" spans="1:244">
      <c r="A33" s="27" t="s">
        <v>37</v>
      </c>
      <c r="B33" s="156">
        <v>54.08</v>
      </c>
      <c r="C33" s="156">
        <v>1.08</v>
      </c>
      <c r="D33" s="53">
        <v>3.2725137300167545E-2</v>
      </c>
    </row>
    <row r="34" spans="1:244" s="30" customFormat="1">
      <c r="A34" s="11" t="s">
        <v>38</v>
      </c>
      <c r="B34" s="3"/>
      <c r="C34" s="3"/>
      <c r="D34" s="3"/>
    </row>
    <row r="35" spans="1:244" s="30" customFormat="1">
      <c r="A35" s="18" t="s">
        <v>39</v>
      </c>
      <c r="B35" s="16">
        <v>25.886562094611588</v>
      </c>
      <c r="C35" s="16">
        <v>0.52</v>
      </c>
      <c r="D35" s="51">
        <v>1.5664595021735891E-2</v>
      </c>
    </row>
    <row r="36" spans="1:244" s="30" customFormat="1">
      <c r="A36" s="6" t="s">
        <v>40</v>
      </c>
      <c r="B36" s="16">
        <v>25.886562094611588</v>
      </c>
      <c r="C36" s="16">
        <v>0.52</v>
      </c>
      <c r="D36" s="51">
        <v>1.5664595021735891E-2</v>
      </c>
    </row>
    <row r="37" spans="1:244" s="31" customFormat="1">
      <c r="A37" s="22" t="s">
        <v>41</v>
      </c>
      <c r="B37" s="155">
        <v>1464.8665620946115</v>
      </c>
      <c r="C37" s="155">
        <v>29.290000000000003</v>
      </c>
      <c r="D37" s="52">
        <v>0.88642676351646787</v>
      </c>
    </row>
    <row r="38" spans="1:244" s="30" customFormat="1">
      <c r="A38" s="11" t="s">
        <v>42</v>
      </c>
      <c r="B38" s="3"/>
      <c r="C38" s="3"/>
      <c r="D38" s="3"/>
    </row>
    <row r="39" spans="1:244" s="30" customFormat="1">
      <c r="A39" s="6" t="s">
        <v>43</v>
      </c>
      <c r="B39" s="16">
        <v>18.86</v>
      </c>
      <c r="C39" s="16">
        <v>0.38</v>
      </c>
      <c r="D39" s="51">
        <v>1.1412649583601331E-2</v>
      </c>
    </row>
    <row r="40" spans="1:244" s="30" customFormat="1">
      <c r="A40" s="6" t="s">
        <v>44</v>
      </c>
      <c r="B40" s="16">
        <v>0</v>
      </c>
      <c r="C40" s="16">
        <v>0</v>
      </c>
      <c r="D40" s="51">
        <v>0</v>
      </c>
    </row>
    <row r="41" spans="1:244" s="30" customFormat="1">
      <c r="A41" s="18" t="s">
        <v>45</v>
      </c>
      <c r="B41" s="16">
        <v>0</v>
      </c>
      <c r="C41" s="16">
        <v>0</v>
      </c>
      <c r="D41" s="51">
        <v>0</v>
      </c>
    </row>
    <row r="42" spans="1:244" s="30" customFormat="1">
      <c r="A42" s="18" t="s">
        <v>79</v>
      </c>
      <c r="B42" s="16">
        <v>0</v>
      </c>
      <c r="C42" s="16">
        <v>0</v>
      </c>
      <c r="D42" s="51">
        <v>0</v>
      </c>
    </row>
    <row r="43" spans="1:244" s="30" customFormat="1">
      <c r="A43" s="27" t="s">
        <v>46</v>
      </c>
      <c r="B43" s="156">
        <v>18.86</v>
      </c>
      <c r="C43" s="156">
        <v>0.38</v>
      </c>
      <c r="D43" s="53">
        <v>1.1412649583601331E-2</v>
      </c>
      <c r="E43" s="32"/>
      <c r="F43" s="33"/>
      <c r="G43" s="33"/>
      <c r="H43" s="34"/>
      <c r="I43" s="32"/>
      <c r="J43" s="33"/>
      <c r="K43" s="33"/>
      <c r="L43" s="34"/>
      <c r="M43" s="32"/>
      <c r="N43" s="33"/>
      <c r="O43" s="33"/>
      <c r="P43" s="34"/>
      <c r="Q43" s="32"/>
      <c r="R43" s="33"/>
      <c r="S43" s="33"/>
      <c r="T43" s="34"/>
      <c r="U43" s="32"/>
      <c r="V43" s="33"/>
      <c r="W43" s="33"/>
      <c r="X43" s="34"/>
      <c r="Y43" s="32"/>
      <c r="Z43" s="33"/>
      <c r="AA43" s="33"/>
      <c r="AB43" s="34"/>
      <c r="AC43" s="32"/>
      <c r="AD43" s="33"/>
      <c r="AE43" s="33"/>
      <c r="AF43" s="34"/>
      <c r="AG43" s="32"/>
      <c r="AH43" s="33"/>
      <c r="AI43" s="33"/>
      <c r="AJ43" s="34"/>
      <c r="AK43" s="32"/>
      <c r="AL43" s="33"/>
      <c r="AM43" s="33"/>
      <c r="AN43" s="34"/>
      <c r="AO43" s="32"/>
      <c r="AP43" s="33"/>
      <c r="AQ43" s="33"/>
      <c r="AR43" s="34"/>
      <c r="AS43" s="32"/>
      <c r="AT43" s="33"/>
      <c r="AU43" s="33"/>
      <c r="AV43" s="34"/>
      <c r="AW43" s="32"/>
      <c r="AX43" s="33"/>
      <c r="AY43" s="33"/>
      <c r="AZ43" s="34"/>
      <c r="BA43" s="32"/>
      <c r="BB43" s="33"/>
      <c r="BC43" s="33"/>
      <c r="BD43" s="34"/>
      <c r="BE43" s="32"/>
      <c r="BF43" s="33"/>
      <c r="BG43" s="33"/>
      <c r="BH43" s="34"/>
      <c r="BI43" s="32"/>
      <c r="BJ43" s="33"/>
      <c r="BK43" s="33"/>
      <c r="BL43" s="34"/>
      <c r="BM43" s="32"/>
      <c r="BN43" s="33"/>
      <c r="BO43" s="33"/>
      <c r="BP43" s="34"/>
      <c r="BQ43" s="32"/>
      <c r="BR43" s="33"/>
      <c r="BS43" s="33"/>
      <c r="BT43" s="34"/>
      <c r="BU43" s="32"/>
      <c r="BV43" s="33"/>
      <c r="BW43" s="33"/>
      <c r="BX43" s="34"/>
      <c r="BY43" s="32"/>
      <c r="BZ43" s="33"/>
      <c r="CA43" s="33"/>
      <c r="CB43" s="34"/>
      <c r="CC43" s="32"/>
      <c r="CD43" s="33"/>
      <c r="CE43" s="33"/>
      <c r="CF43" s="34"/>
      <c r="CG43" s="32"/>
      <c r="CH43" s="33"/>
      <c r="CI43" s="33"/>
      <c r="CJ43" s="34"/>
      <c r="CK43" s="32"/>
      <c r="CL43" s="33"/>
      <c r="CM43" s="33"/>
      <c r="CN43" s="34"/>
      <c r="CO43" s="32"/>
      <c r="CP43" s="33"/>
      <c r="CQ43" s="33"/>
      <c r="CR43" s="34"/>
      <c r="CS43" s="32"/>
      <c r="CT43" s="33"/>
      <c r="CU43" s="33"/>
      <c r="CV43" s="34"/>
      <c r="CW43" s="32"/>
      <c r="CX43" s="33"/>
      <c r="CY43" s="33"/>
      <c r="CZ43" s="34"/>
      <c r="DA43" s="32"/>
      <c r="DB43" s="33"/>
      <c r="DC43" s="33"/>
      <c r="DD43" s="34"/>
      <c r="DE43" s="32"/>
      <c r="DF43" s="33"/>
      <c r="DG43" s="33"/>
      <c r="DH43" s="34"/>
      <c r="DI43" s="32"/>
      <c r="DJ43" s="33"/>
      <c r="DK43" s="33"/>
      <c r="DL43" s="34"/>
      <c r="DM43" s="32"/>
      <c r="DN43" s="33"/>
      <c r="DO43" s="33"/>
      <c r="DP43" s="34"/>
      <c r="DQ43" s="32"/>
      <c r="DR43" s="33"/>
      <c r="DS43" s="33"/>
      <c r="DT43" s="34"/>
      <c r="DU43" s="32"/>
      <c r="DV43" s="33"/>
      <c r="DW43" s="33"/>
      <c r="DX43" s="34"/>
      <c r="DY43" s="32"/>
      <c r="DZ43" s="33"/>
      <c r="EA43" s="33"/>
      <c r="EB43" s="34"/>
      <c r="EC43" s="32"/>
      <c r="ED43" s="33"/>
      <c r="EE43" s="33"/>
      <c r="EF43" s="34"/>
      <c r="EG43" s="32"/>
      <c r="EH43" s="33"/>
      <c r="EI43" s="33"/>
      <c r="EJ43" s="34"/>
      <c r="EK43" s="32"/>
      <c r="EL43" s="33"/>
      <c r="EM43" s="33"/>
      <c r="EN43" s="34"/>
      <c r="EO43" s="32"/>
      <c r="EP43" s="33"/>
      <c r="EQ43" s="33"/>
      <c r="ER43" s="34"/>
      <c r="ES43" s="32"/>
      <c r="ET43" s="33"/>
      <c r="EU43" s="33"/>
      <c r="EV43" s="34"/>
      <c r="EW43" s="32"/>
      <c r="EX43" s="33"/>
      <c r="EY43" s="33"/>
      <c r="EZ43" s="34"/>
      <c r="FA43" s="32"/>
      <c r="FB43" s="33"/>
      <c r="FC43" s="33"/>
      <c r="FD43" s="34"/>
      <c r="FE43" s="32"/>
      <c r="FF43" s="33"/>
      <c r="FG43" s="33"/>
      <c r="FH43" s="34"/>
      <c r="FI43" s="32"/>
      <c r="FJ43" s="33"/>
      <c r="FK43" s="33"/>
      <c r="FL43" s="34"/>
      <c r="FM43" s="32"/>
      <c r="FN43" s="33"/>
      <c r="FO43" s="33"/>
      <c r="FP43" s="34"/>
      <c r="FQ43" s="32"/>
      <c r="FR43" s="33"/>
      <c r="FS43" s="33"/>
      <c r="FT43" s="34"/>
      <c r="FU43" s="32"/>
      <c r="FV43" s="33"/>
      <c r="FW43" s="33"/>
      <c r="FX43" s="34"/>
      <c r="FY43" s="32"/>
      <c r="FZ43" s="33"/>
      <c r="GA43" s="33"/>
      <c r="GB43" s="34"/>
      <c r="GC43" s="32"/>
      <c r="GD43" s="33"/>
      <c r="GE43" s="33"/>
      <c r="GF43" s="34"/>
      <c r="GG43" s="32"/>
      <c r="GH43" s="33"/>
      <c r="GI43" s="33"/>
      <c r="GJ43" s="34"/>
      <c r="GK43" s="32"/>
      <c r="GL43" s="33"/>
      <c r="GM43" s="33"/>
      <c r="GN43" s="34"/>
      <c r="GO43" s="32"/>
      <c r="GP43" s="33"/>
      <c r="GQ43" s="33"/>
      <c r="GR43" s="34"/>
      <c r="GS43" s="32"/>
      <c r="GT43" s="33"/>
      <c r="GU43" s="33"/>
      <c r="GV43" s="34"/>
      <c r="GW43" s="32"/>
      <c r="GX43" s="33"/>
      <c r="GY43" s="33"/>
      <c r="GZ43" s="34"/>
      <c r="HA43" s="32"/>
      <c r="HB43" s="33"/>
      <c r="HC43" s="33"/>
      <c r="HD43" s="34"/>
      <c r="HE43" s="32"/>
      <c r="HF43" s="33"/>
      <c r="HG43" s="33"/>
      <c r="HH43" s="34"/>
      <c r="HI43" s="32"/>
      <c r="HJ43" s="33"/>
      <c r="HK43" s="33"/>
      <c r="HL43" s="34"/>
      <c r="HM43" s="32"/>
      <c r="HN43" s="33"/>
      <c r="HO43" s="33"/>
      <c r="HP43" s="34"/>
      <c r="HQ43" s="32"/>
      <c r="HR43" s="33"/>
      <c r="HS43" s="33"/>
      <c r="HT43" s="34"/>
      <c r="HU43" s="32"/>
      <c r="HV43" s="33"/>
      <c r="HW43" s="33"/>
      <c r="HX43" s="34"/>
      <c r="HY43" s="32"/>
      <c r="HZ43" s="33"/>
      <c r="IA43" s="33"/>
      <c r="IB43" s="34"/>
      <c r="IC43" s="32"/>
      <c r="ID43" s="33"/>
      <c r="IE43" s="33"/>
      <c r="IF43" s="34"/>
      <c r="IG43" s="32"/>
      <c r="IH43" s="33"/>
      <c r="II43" s="33"/>
      <c r="IJ43" s="34"/>
    </row>
    <row r="44" spans="1:244" s="30" customFormat="1">
      <c r="A44" s="11" t="s">
        <v>47</v>
      </c>
      <c r="B44" s="3"/>
      <c r="C44" s="3"/>
      <c r="D44" s="3"/>
    </row>
    <row r="45" spans="1:244" s="30" customFormat="1">
      <c r="A45" s="18" t="s">
        <v>80</v>
      </c>
      <c r="B45" s="16">
        <v>0.23571000000000003</v>
      </c>
      <c r="C45" s="16">
        <v>0</v>
      </c>
      <c r="D45" s="51">
        <v>1.4263391481180647E-4</v>
      </c>
    </row>
    <row r="46" spans="1:244" s="30" customFormat="1">
      <c r="A46" s="18" t="s">
        <v>49</v>
      </c>
      <c r="B46" s="16">
        <v>33.770000000000003</v>
      </c>
      <c r="C46" s="16">
        <v>0.68</v>
      </c>
      <c r="D46" s="51">
        <v>2.0435057075197081E-2</v>
      </c>
    </row>
    <row r="47" spans="1:244" s="30" customFormat="1">
      <c r="A47" s="18" t="s">
        <v>50</v>
      </c>
      <c r="B47" s="16">
        <v>2.2199999999999998</v>
      </c>
      <c r="C47" s="16">
        <v>0.04</v>
      </c>
      <c r="D47" s="51">
        <v>1.3433765681651617E-3</v>
      </c>
    </row>
    <row r="48" spans="1:244" s="30" customFormat="1">
      <c r="A48" s="27" t="s">
        <v>51</v>
      </c>
      <c r="B48" s="156">
        <v>36.225709999999999</v>
      </c>
      <c r="C48" s="156">
        <v>0.72000000000000008</v>
      </c>
      <c r="D48" s="53">
        <v>2.1921067558174048E-2</v>
      </c>
      <c r="E48" s="32"/>
      <c r="F48" s="33"/>
      <c r="G48" s="33"/>
      <c r="H48" s="34"/>
      <c r="I48" s="32"/>
      <c r="J48" s="33"/>
      <c r="K48" s="33"/>
      <c r="L48" s="34"/>
      <c r="M48" s="32"/>
      <c r="N48" s="33"/>
      <c r="O48" s="33"/>
      <c r="P48" s="34"/>
      <c r="Q48" s="32"/>
      <c r="R48" s="33"/>
      <c r="S48" s="33"/>
      <c r="T48" s="34"/>
      <c r="U48" s="32"/>
      <c r="V48" s="33"/>
      <c r="W48" s="33"/>
      <c r="X48" s="34"/>
      <c r="Y48" s="32"/>
      <c r="Z48" s="33"/>
      <c r="AA48" s="33"/>
      <c r="AB48" s="34"/>
      <c r="AC48" s="32"/>
      <c r="AD48" s="33"/>
      <c r="AE48" s="33"/>
      <c r="AF48" s="34"/>
      <c r="AG48" s="32"/>
      <c r="AH48" s="33"/>
      <c r="AI48" s="33"/>
      <c r="AJ48" s="34"/>
      <c r="AK48" s="32"/>
      <c r="AL48" s="33"/>
      <c r="AM48" s="33"/>
      <c r="AN48" s="34"/>
      <c r="AO48" s="32"/>
      <c r="AP48" s="33"/>
      <c r="AQ48" s="33"/>
      <c r="AR48" s="34"/>
      <c r="AS48" s="32"/>
      <c r="AT48" s="33"/>
      <c r="AU48" s="33"/>
      <c r="AV48" s="34"/>
      <c r="AW48" s="32"/>
      <c r="AX48" s="33"/>
      <c r="AY48" s="33"/>
      <c r="AZ48" s="34"/>
      <c r="BA48" s="32"/>
      <c r="BB48" s="33"/>
      <c r="BC48" s="33"/>
      <c r="BD48" s="34"/>
      <c r="BE48" s="32"/>
      <c r="BF48" s="33"/>
      <c r="BG48" s="33"/>
      <c r="BH48" s="34"/>
      <c r="BI48" s="32"/>
      <c r="BJ48" s="33"/>
      <c r="BK48" s="33"/>
      <c r="BL48" s="34"/>
      <c r="BM48" s="32"/>
      <c r="BN48" s="33"/>
      <c r="BO48" s="33"/>
      <c r="BP48" s="34"/>
      <c r="BQ48" s="32"/>
      <c r="BR48" s="33"/>
      <c r="BS48" s="33"/>
      <c r="BT48" s="34"/>
      <c r="BU48" s="32"/>
      <c r="BV48" s="33"/>
      <c r="BW48" s="33"/>
      <c r="BX48" s="34"/>
      <c r="BY48" s="32"/>
      <c r="BZ48" s="33"/>
      <c r="CA48" s="33"/>
      <c r="CB48" s="34"/>
      <c r="CC48" s="32"/>
      <c r="CD48" s="33"/>
      <c r="CE48" s="33"/>
      <c r="CF48" s="34"/>
      <c r="CG48" s="32"/>
      <c r="CH48" s="33"/>
      <c r="CI48" s="33"/>
      <c r="CJ48" s="34"/>
      <c r="CK48" s="32"/>
      <c r="CL48" s="33"/>
      <c r="CM48" s="33"/>
      <c r="CN48" s="34"/>
      <c r="CO48" s="32"/>
      <c r="CP48" s="33"/>
      <c r="CQ48" s="33"/>
      <c r="CR48" s="34"/>
      <c r="CS48" s="32"/>
      <c r="CT48" s="33"/>
      <c r="CU48" s="33"/>
      <c r="CV48" s="34"/>
      <c r="CW48" s="32"/>
      <c r="CX48" s="33"/>
      <c r="CY48" s="33"/>
      <c r="CZ48" s="34"/>
      <c r="DA48" s="32"/>
      <c r="DB48" s="33"/>
      <c r="DC48" s="33"/>
      <c r="DD48" s="34"/>
      <c r="DE48" s="32"/>
      <c r="DF48" s="33"/>
      <c r="DG48" s="33"/>
      <c r="DH48" s="34"/>
      <c r="DI48" s="32"/>
      <c r="DJ48" s="33"/>
      <c r="DK48" s="33"/>
      <c r="DL48" s="34"/>
      <c r="DM48" s="32"/>
      <c r="DN48" s="33"/>
      <c r="DO48" s="33"/>
      <c r="DP48" s="34"/>
      <c r="DQ48" s="32"/>
      <c r="DR48" s="33"/>
      <c r="DS48" s="33"/>
      <c r="DT48" s="34"/>
      <c r="DU48" s="32"/>
      <c r="DV48" s="33"/>
      <c r="DW48" s="33"/>
      <c r="DX48" s="34"/>
      <c r="DY48" s="32"/>
      <c r="DZ48" s="33"/>
      <c r="EA48" s="33"/>
      <c r="EB48" s="34"/>
      <c r="EC48" s="32"/>
      <c r="ED48" s="33"/>
      <c r="EE48" s="33"/>
      <c r="EF48" s="34"/>
      <c r="EG48" s="32"/>
      <c r="EH48" s="33"/>
      <c r="EI48" s="33"/>
      <c r="EJ48" s="34"/>
      <c r="EK48" s="32"/>
      <c r="EL48" s="33"/>
      <c r="EM48" s="33"/>
      <c r="EN48" s="34"/>
      <c r="EO48" s="32"/>
      <c r="EP48" s="33"/>
      <c r="EQ48" s="33"/>
      <c r="ER48" s="34"/>
      <c r="ES48" s="32"/>
      <c r="ET48" s="33"/>
      <c r="EU48" s="33"/>
      <c r="EV48" s="34"/>
      <c r="EW48" s="32"/>
      <c r="EX48" s="33"/>
      <c r="EY48" s="33"/>
      <c r="EZ48" s="34"/>
      <c r="FA48" s="32"/>
      <c r="FB48" s="33"/>
      <c r="FC48" s="33"/>
      <c r="FD48" s="34"/>
      <c r="FE48" s="32"/>
      <c r="FF48" s="33"/>
      <c r="FG48" s="33"/>
      <c r="FH48" s="34"/>
      <c r="FI48" s="32"/>
      <c r="FJ48" s="33"/>
      <c r="FK48" s="33"/>
      <c r="FL48" s="34"/>
      <c r="FM48" s="32"/>
      <c r="FN48" s="33"/>
      <c r="FO48" s="33"/>
      <c r="FP48" s="34"/>
      <c r="FQ48" s="32"/>
      <c r="FR48" s="33"/>
      <c r="FS48" s="33"/>
      <c r="FT48" s="34"/>
      <c r="FU48" s="32"/>
      <c r="FV48" s="33"/>
      <c r="FW48" s="33"/>
      <c r="FX48" s="34"/>
      <c r="FY48" s="32"/>
      <c r="FZ48" s="33"/>
      <c r="GA48" s="33"/>
      <c r="GB48" s="34"/>
      <c r="GC48" s="32"/>
      <c r="GD48" s="33"/>
      <c r="GE48" s="33"/>
      <c r="GF48" s="34"/>
      <c r="GG48" s="32"/>
      <c r="GH48" s="33"/>
      <c r="GI48" s="33"/>
      <c r="GJ48" s="34"/>
      <c r="GK48" s="32"/>
      <c r="GL48" s="33"/>
      <c r="GM48" s="33"/>
      <c r="GN48" s="34"/>
      <c r="GO48" s="32"/>
      <c r="GP48" s="33"/>
      <c r="GQ48" s="33"/>
      <c r="GR48" s="34"/>
      <c r="GS48" s="32"/>
      <c r="GT48" s="33"/>
      <c r="GU48" s="33"/>
      <c r="GV48" s="34"/>
      <c r="GW48" s="32"/>
      <c r="GX48" s="33"/>
      <c r="GY48" s="33"/>
      <c r="GZ48" s="34"/>
      <c r="HA48" s="32"/>
      <c r="HB48" s="33"/>
      <c r="HC48" s="33"/>
      <c r="HD48" s="34"/>
      <c r="HE48" s="32"/>
      <c r="HF48" s="33"/>
      <c r="HG48" s="33"/>
      <c r="HH48" s="34"/>
      <c r="HI48" s="32"/>
      <c r="HJ48" s="33"/>
      <c r="HK48" s="33"/>
      <c r="HL48" s="34"/>
      <c r="HM48" s="32"/>
      <c r="HN48" s="33"/>
      <c r="HO48" s="33"/>
      <c r="HP48" s="34"/>
      <c r="HQ48" s="32"/>
      <c r="HR48" s="33"/>
      <c r="HS48" s="33"/>
      <c r="HT48" s="34"/>
      <c r="HU48" s="32"/>
      <c r="HV48" s="33"/>
      <c r="HW48" s="33"/>
      <c r="HX48" s="34"/>
      <c r="HY48" s="32"/>
      <c r="HZ48" s="33"/>
      <c r="IA48" s="33"/>
      <c r="IB48" s="34"/>
      <c r="IC48" s="32"/>
      <c r="ID48" s="33"/>
      <c r="IE48" s="33"/>
      <c r="IF48" s="34"/>
      <c r="IG48" s="32"/>
      <c r="IH48" s="33"/>
      <c r="II48" s="33"/>
      <c r="IJ48" s="34"/>
    </row>
    <row r="49" spans="1:244" s="30" customFormat="1">
      <c r="A49" s="35" t="s">
        <v>52</v>
      </c>
      <c r="B49" s="157">
        <v>55.085709999999999</v>
      </c>
      <c r="C49" s="157">
        <v>1.1000000000000001</v>
      </c>
      <c r="D49" s="54">
        <v>3.3333717141775382E-2</v>
      </c>
      <c r="E49" s="33"/>
      <c r="F49" s="33"/>
      <c r="G49" s="32"/>
      <c r="H49" s="33"/>
      <c r="I49" s="33"/>
      <c r="J49" s="33"/>
      <c r="K49" s="32"/>
      <c r="L49" s="33"/>
      <c r="M49" s="33"/>
      <c r="N49" s="33"/>
      <c r="O49" s="32"/>
      <c r="P49" s="33"/>
      <c r="Q49" s="33"/>
      <c r="R49" s="33"/>
      <c r="S49" s="32"/>
      <c r="T49" s="33"/>
      <c r="U49" s="33"/>
      <c r="V49" s="33"/>
      <c r="W49" s="32"/>
      <c r="X49" s="33"/>
      <c r="Y49" s="33"/>
      <c r="Z49" s="33"/>
      <c r="AA49" s="32"/>
      <c r="AB49" s="33"/>
      <c r="AC49" s="33"/>
      <c r="AD49" s="33"/>
      <c r="AE49" s="32"/>
      <c r="AF49" s="33"/>
      <c r="AG49" s="33"/>
      <c r="AH49" s="33"/>
      <c r="AI49" s="32"/>
      <c r="AJ49" s="33"/>
      <c r="AK49" s="33"/>
      <c r="AL49" s="33"/>
      <c r="AM49" s="32"/>
      <c r="AN49" s="33"/>
      <c r="AO49" s="33"/>
      <c r="AP49" s="33"/>
      <c r="AQ49" s="32"/>
      <c r="AR49" s="33"/>
      <c r="AS49" s="33"/>
      <c r="AT49" s="33"/>
      <c r="AU49" s="32"/>
      <c r="AV49" s="33"/>
      <c r="AW49" s="33"/>
      <c r="AX49" s="33"/>
      <c r="AY49" s="32"/>
      <c r="AZ49" s="33"/>
      <c r="BA49" s="33"/>
      <c r="BB49" s="33"/>
      <c r="BC49" s="32"/>
      <c r="BD49" s="33"/>
      <c r="BE49" s="33"/>
      <c r="BF49" s="33"/>
      <c r="BG49" s="32"/>
      <c r="BH49" s="33"/>
      <c r="BI49" s="33"/>
      <c r="BJ49" s="33"/>
      <c r="BK49" s="32"/>
      <c r="BL49" s="33"/>
      <c r="BM49" s="33"/>
      <c r="BN49" s="33"/>
      <c r="BO49" s="32"/>
      <c r="BP49" s="33"/>
      <c r="BQ49" s="33"/>
      <c r="BR49" s="33"/>
      <c r="BS49" s="32"/>
      <c r="BT49" s="33"/>
      <c r="BU49" s="33"/>
      <c r="BV49" s="33"/>
      <c r="BW49" s="32"/>
      <c r="BX49" s="33"/>
      <c r="BY49" s="33"/>
      <c r="BZ49" s="33"/>
      <c r="CA49" s="32"/>
      <c r="CB49" s="33"/>
      <c r="CC49" s="33"/>
      <c r="CD49" s="33"/>
      <c r="CE49" s="32"/>
      <c r="CF49" s="33"/>
      <c r="CG49" s="33"/>
      <c r="CH49" s="33"/>
      <c r="CI49" s="32"/>
      <c r="CJ49" s="33"/>
      <c r="CK49" s="33"/>
      <c r="CL49" s="33"/>
      <c r="CM49" s="32"/>
      <c r="CN49" s="33"/>
      <c r="CO49" s="33"/>
      <c r="CP49" s="33"/>
      <c r="CQ49" s="32"/>
      <c r="CR49" s="33"/>
      <c r="CS49" s="33"/>
      <c r="CT49" s="33"/>
      <c r="CU49" s="32"/>
      <c r="CV49" s="33"/>
      <c r="CW49" s="33"/>
      <c r="CX49" s="33"/>
      <c r="CY49" s="32"/>
      <c r="CZ49" s="33"/>
      <c r="DA49" s="33"/>
      <c r="DB49" s="33"/>
      <c r="DC49" s="32"/>
      <c r="DD49" s="33"/>
      <c r="DE49" s="33"/>
      <c r="DF49" s="33"/>
      <c r="DG49" s="32"/>
      <c r="DH49" s="33"/>
      <c r="DI49" s="33"/>
      <c r="DJ49" s="33"/>
      <c r="DK49" s="32"/>
      <c r="DL49" s="33"/>
      <c r="DM49" s="33"/>
      <c r="DN49" s="33"/>
      <c r="DO49" s="32"/>
      <c r="DP49" s="33"/>
      <c r="DQ49" s="33"/>
      <c r="DR49" s="33"/>
      <c r="DS49" s="32"/>
      <c r="DT49" s="33"/>
      <c r="DU49" s="33"/>
      <c r="DV49" s="33"/>
      <c r="DW49" s="32"/>
      <c r="DX49" s="33"/>
      <c r="DY49" s="33"/>
      <c r="DZ49" s="33"/>
      <c r="EA49" s="32"/>
      <c r="EB49" s="33"/>
      <c r="EC49" s="33"/>
      <c r="ED49" s="33"/>
      <c r="EE49" s="32"/>
      <c r="EF49" s="33"/>
      <c r="EG49" s="33"/>
      <c r="EH49" s="33"/>
      <c r="EI49" s="32"/>
      <c r="EJ49" s="33"/>
      <c r="EK49" s="33"/>
      <c r="EL49" s="33"/>
      <c r="EM49" s="32"/>
      <c r="EN49" s="33"/>
      <c r="EO49" s="33"/>
      <c r="EP49" s="33"/>
      <c r="EQ49" s="32"/>
      <c r="ER49" s="33"/>
      <c r="ES49" s="33"/>
      <c r="ET49" s="33"/>
      <c r="EU49" s="32"/>
      <c r="EV49" s="33"/>
      <c r="EW49" s="33"/>
      <c r="EX49" s="33"/>
      <c r="EY49" s="32"/>
      <c r="EZ49" s="33"/>
      <c r="FA49" s="33"/>
      <c r="FB49" s="33"/>
      <c r="FC49" s="32"/>
      <c r="FD49" s="33"/>
      <c r="FE49" s="33"/>
      <c r="FF49" s="33"/>
      <c r="FG49" s="32"/>
      <c r="FH49" s="33"/>
      <c r="FI49" s="33"/>
      <c r="FJ49" s="33"/>
      <c r="FK49" s="32"/>
      <c r="FL49" s="33"/>
      <c r="FM49" s="33"/>
      <c r="FN49" s="33"/>
      <c r="FO49" s="32"/>
      <c r="FP49" s="33"/>
      <c r="FQ49" s="33"/>
      <c r="FR49" s="33"/>
      <c r="FS49" s="32"/>
      <c r="FT49" s="33"/>
      <c r="FU49" s="33"/>
      <c r="FV49" s="33"/>
      <c r="FW49" s="32"/>
      <c r="FX49" s="33"/>
      <c r="FY49" s="33"/>
      <c r="FZ49" s="33"/>
      <c r="GA49" s="32"/>
      <c r="GB49" s="33"/>
      <c r="GC49" s="33"/>
      <c r="GD49" s="33"/>
      <c r="GE49" s="32"/>
      <c r="GF49" s="33"/>
      <c r="GG49" s="33"/>
      <c r="GH49" s="33"/>
      <c r="GI49" s="32"/>
      <c r="GJ49" s="33"/>
      <c r="GK49" s="33"/>
      <c r="GL49" s="33"/>
      <c r="GM49" s="32"/>
      <c r="GN49" s="33"/>
      <c r="GO49" s="33"/>
      <c r="GP49" s="33"/>
      <c r="GQ49" s="32"/>
      <c r="GR49" s="33"/>
      <c r="GS49" s="33"/>
      <c r="GT49" s="33"/>
      <c r="GU49" s="32"/>
      <c r="GV49" s="33"/>
      <c r="GW49" s="33"/>
      <c r="GX49" s="33"/>
      <c r="GY49" s="32"/>
      <c r="GZ49" s="33"/>
      <c r="HA49" s="33"/>
      <c r="HB49" s="33"/>
      <c r="HC49" s="32"/>
      <c r="HD49" s="33"/>
      <c r="HE49" s="33"/>
      <c r="HF49" s="33"/>
      <c r="HG49" s="32"/>
      <c r="HH49" s="33"/>
      <c r="HI49" s="33"/>
      <c r="HJ49" s="33"/>
      <c r="HK49" s="32"/>
      <c r="HL49" s="33"/>
      <c r="HM49" s="33"/>
      <c r="HN49" s="33"/>
      <c r="HO49" s="32"/>
      <c r="HP49" s="33"/>
      <c r="HQ49" s="33"/>
      <c r="HR49" s="33"/>
      <c r="HS49" s="32"/>
      <c r="HT49" s="33"/>
      <c r="HU49" s="33"/>
      <c r="HV49" s="33"/>
      <c r="HW49" s="32"/>
      <c r="HX49" s="33"/>
      <c r="HY49" s="33"/>
      <c r="HZ49" s="33"/>
      <c r="IA49" s="32"/>
      <c r="IB49" s="33"/>
      <c r="IC49" s="33"/>
      <c r="ID49" s="33"/>
      <c r="IE49" s="32"/>
      <c r="IF49" s="33"/>
      <c r="IG49" s="33"/>
      <c r="IH49" s="33"/>
    </row>
    <row r="50" spans="1:244" s="31" customFormat="1">
      <c r="A50" s="22" t="s">
        <v>53</v>
      </c>
      <c r="B50" s="155">
        <v>1519.9522720946115</v>
      </c>
      <c r="C50" s="155">
        <v>30.390000000000004</v>
      </c>
      <c r="D50" s="52">
        <v>0.91976048065824323</v>
      </c>
    </row>
    <row r="51" spans="1:244" s="30" customFormat="1">
      <c r="A51" s="11" t="s">
        <v>54</v>
      </c>
      <c r="B51" s="3"/>
      <c r="C51" s="3"/>
      <c r="D51" s="3"/>
    </row>
    <row r="52" spans="1:244" s="30" customFormat="1">
      <c r="A52" s="6" t="s">
        <v>55</v>
      </c>
      <c r="B52" s="16">
        <v>13.25</v>
      </c>
      <c r="C52" s="16">
        <v>0.27</v>
      </c>
      <c r="D52" s="51">
        <v>8.0179006883731516E-3</v>
      </c>
    </row>
    <row r="53" spans="1:244" s="30" customFormat="1">
      <c r="A53" s="6" t="s">
        <v>56</v>
      </c>
      <c r="B53" s="16">
        <v>119.35</v>
      </c>
      <c r="C53" s="16">
        <v>1.1950000000000001</v>
      </c>
      <c r="D53" s="51">
        <v>7.2221618653383821E-2</v>
      </c>
    </row>
    <row r="54" spans="1:244" s="30" customFormat="1">
      <c r="A54" s="27" t="s">
        <v>57</v>
      </c>
      <c r="B54" s="156">
        <v>132.6</v>
      </c>
      <c r="C54" s="156">
        <v>1.4650000000000001</v>
      </c>
      <c r="D54" s="53">
        <v>8.0239519341756965E-2</v>
      </c>
      <c r="E54" s="32"/>
      <c r="F54" s="33"/>
      <c r="G54" s="33"/>
      <c r="H54" s="34"/>
      <c r="I54" s="32"/>
      <c r="J54" s="33"/>
      <c r="K54" s="33"/>
      <c r="L54" s="34"/>
      <c r="M54" s="32"/>
      <c r="N54" s="33"/>
      <c r="O54" s="33"/>
      <c r="P54" s="34"/>
      <c r="Q54" s="32"/>
      <c r="R54" s="33"/>
      <c r="S54" s="33"/>
      <c r="T54" s="34"/>
      <c r="U54" s="32"/>
      <c r="V54" s="33"/>
      <c r="W54" s="33"/>
      <c r="X54" s="34"/>
      <c r="Y54" s="32"/>
      <c r="Z54" s="33"/>
      <c r="AA54" s="33"/>
      <c r="AB54" s="34"/>
      <c r="AC54" s="32"/>
      <c r="AD54" s="33"/>
      <c r="AE54" s="33"/>
      <c r="AF54" s="34"/>
      <c r="AG54" s="32"/>
      <c r="AH54" s="33"/>
      <c r="AI54" s="33"/>
      <c r="AJ54" s="34"/>
      <c r="AK54" s="32"/>
      <c r="AL54" s="33"/>
      <c r="AM54" s="33"/>
      <c r="AN54" s="34"/>
      <c r="AO54" s="32"/>
      <c r="AP54" s="33"/>
      <c r="AQ54" s="33"/>
      <c r="AR54" s="34"/>
      <c r="AS54" s="32"/>
      <c r="AT54" s="33"/>
      <c r="AU54" s="33"/>
      <c r="AV54" s="34"/>
      <c r="AW54" s="32"/>
      <c r="AX54" s="33"/>
      <c r="AY54" s="33"/>
      <c r="AZ54" s="34"/>
      <c r="BA54" s="32"/>
      <c r="BB54" s="33"/>
      <c r="BC54" s="33"/>
      <c r="BD54" s="34"/>
      <c r="BE54" s="32"/>
      <c r="BF54" s="33"/>
      <c r="BG54" s="33"/>
      <c r="BH54" s="34"/>
      <c r="BI54" s="32"/>
      <c r="BJ54" s="33"/>
      <c r="BK54" s="33"/>
      <c r="BL54" s="34"/>
      <c r="BM54" s="32"/>
      <c r="BN54" s="33"/>
      <c r="BO54" s="33"/>
      <c r="BP54" s="34"/>
      <c r="BQ54" s="32"/>
      <c r="BR54" s="33"/>
      <c r="BS54" s="33"/>
      <c r="BT54" s="34"/>
      <c r="BU54" s="32"/>
      <c r="BV54" s="33"/>
      <c r="BW54" s="33"/>
      <c r="BX54" s="34"/>
      <c r="BY54" s="32"/>
      <c r="BZ54" s="33"/>
      <c r="CA54" s="33"/>
      <c r="CB54" s="34"/>
      <c r="CC54" s="32"/>
      <c r="CD54" s="33"/>
      <c r="CE54" s="33"/>
      <c r="CF54" s="34"/>
      <c r="CG54" s="32"/>
      <c r="CH54" s="33"/>
      <c r="CI54" s="33"/>
      <c r="CJ54" s="34"/>
      <c r="CK54" s="32"/>
      <c r="CL54" s="33"/>
      <c r="CM54" s="33"/>
      <c r="CN54" s="34"/>
      <c r="CO54" s="32"/>
      <c r="CP54" s="33"/>
      <c r="CQ54" s="33"/>
      <c r="CR54" s="34"/>
      <c r="CS54" s="32"/>
      <c r="CT54" s="33"/>
      <c r="CU54" s="33"/>
      <c r="CV54" s="34"/>
      <c r="CW54" s="32"/>
      <c r="CX54" s="33"/>
      <c r="CY54" s="33"/>
      <c r="CZ54" s="34"/>
      <c r="DA54" s="32"/>
      <c r="DB54" s="33"/>
      <c r="DC54" s="33"/>
      <c r="DD54" s="34"/>
      <c r="DE54" s="32"/>
      <c r="DF54" s="33"/>
      <c r="DG54" s="33"/>
      <c r="DH54" s="34"/>
      <c r="DI54" s="32"/>
      <c r="DJ54" s="33"/>
      <c r="DK54" s="33"/>
      <c r="DL54" s="34"/>
      <c r="DM54" s="32"/>
      <c r="DN54" s="33"/>
      <c r="DO54" s="33"/>
      <c r="DP54" s="34"/>
      <c r="DQ54" s="32"/>
      <c r="DR54" s="33"/>
      <c r="DS54" s="33"/>
      <c r="DT54" s="34"/>
      <c r="DU54" s="32"/>
      <c r="DV54" s="33"/>
      <c r="DW54" s="33"/>
      <c r="DX54" s="34"/>
      <c r="DY54" s="32"/>
      <c r="DZ54" s="33"/>
      <c r="EA54" s="33"/>
      <c r="EB54" s="34"/>
      <c r="EC54" s="32"/>
      <c r="ED54" s="33"/>
      <c r="EE54" s="33"/>
      <c r="EF54" s="34"/>
      <c r="EG54" s="32"/>
      <c r="EH54" s="33"/>
      <c r="EI54" s="33"/>
      <c r="EJ54" s="34"/>
      <c r="EK54" s="32"/>
      <c r="EL54" s="33"/>
      <c r="EM54" s="33"/>
      <c r="EN54" s="34"/>
      <c r="EO54" s="32"/>
      <c r="EP54" s="33"/>
      <c r="EQ54" s="33"/>
      <c r="ER54" s="34"/>
      <c r="ES54" s="32"/>
      <c r="ET54" s="33"/>
      <c r="EU54" s="33"/>
      <c r="EV54" s="34"/>
      <c r="EW54" s="32"/>
      <c r="EX54" s="33"/>
      <c r="EY54" s="33"/>
      <c r="EZ54" s="34"/>
      <c r="FA54" s="32"/>
      <c r="FB54" s="33"/>
      <c r="FC54" s="33"/>
      <c r="FD54" s="34"/>
      <c r="FE54" s="32"/>
      <c r="FF54" s="33"/>
      <c r="FG54" s="33"/>
      <c r="FH54" s="34"/>
      <c r="FI54" s="32"/>
      <c r="FJ54" s="33"/>
      <c r="FK54" s="33"/>
      <c r="FL54" s="34"/>
      <c r="FM54" s="32"/>
      <c r="FN54" s="33"/>
      <c r="FO54" s="33"/>
      <c r="FP54" s="34"/>
      <c r="FQ54" s="32"/>
      <c r="FR54" s="33"/>
      <c r="FS54" s="33"/>
      <c r="FT54" s="34"/>
      <c r="FU54" s="32"/>
      <c r="FV54" s="33"/>
      <c r="FW54" s="33"/>
      <c r="FX54" s="34"/>
      <c r="FY54" s="32"/>
      <c r="FZ54" s="33"/>
      <c r="GA54" s="33"/>
      <c r="GB54" s="34"/>
      <c r="GC54" s="32"/>
      <c r="GD54" s="33"/>
      <c r="GE54" s="33"/>
      <c r="GF54" s="34"/>
      <c r="GG54" s="32"/>
      <c r="GH54" s="33"/>
      <c r="GI54" s="33"/>
      <c r="GJ54" s="34"/>
      <c r="GK54" s="32"/>
      <c r="GL54" s="33"/>
      <c r="GM54" s="33"/>
      <c r="GN54" s="34"/>
      <c r="GO54" s="32"/>
      <c r="GP54" s="33"/>
      <c r="GQ54" s="33"/>
      <c r="GR54" s="34"/>
      <c r="GS54" s="32"/>
      <c r="GT54" s="33"/>
      <c r="GU54" s="33"/>
      <c r="GV54" s="34"/>
      <c r="GW54" s="32"/>
      <c r="GX54" s="33"/>
      <c r="GY54" s="33"/>
      <c r="GZ54" s="34"/>
      <c r="HA54" s="32"/>
      <c r="HB54" s="33"/>
      <c r="HC54" s="33"/>
      <c r="HD54" s="34"/>
      <c r="HE54" s="32"/>
      <c r="HF54" s="33"/>
      <c r="HG54" s="33"/>
      <c r="HH54" s="34"/>
      <c r="HI54" s="32"/>
      <c r="HJ54" s="33"/>
      <c r="HK54" s="33"/>
      <c r="HL54" s="34"/>
      <c r="HM54" s="32"/>
      <c r="HN54" s="33"/>
      <c r="HO54" s="33"/>
      <c r="HP54" s="34"/>
      <c r="HQ54" s="32"/>
      <c r="HR54" s="33"/>
      <c r="HS54" s="33"/>
      <c r="HT54" s="34"/>
      <c r="HU54" s="32"/>
      <c r="HV54" s="33"/>
      <c r="HW54" s="33"/>
      <c r="HX54" s="34"/>
      <c r="HY54" s="32"/>
      <c r="HZ54" s="33"/>
      <c r="IA54" s="33"/>
      <c r="IB54" s="34"/>
      <c r="IC54" s="32"/>
      <c r="ID54" s="33"/>
      <c r="IE54" s="33"/>
      <c r="IF54" s="34"/>
      <c r="IG54" s="32"/>
      <c r="IH54" s="33"/>
      <c r="II54" s="33"/>
      <c r="IJ54" s="34"/>
    </row>
    <row r="55" spans="1:244" s="41" customFormat="1" ht="13.5" thickBot="1">
      <c r="A55" s="38" t="s">
        <v>58</v>
      </c>
      <c r="B55" s="158">
        <v>1652.5522720946115</v>
      </c>
      <c r="C55" s="158">
        <v>31.855000000000004</v>
      </c>
      <c r="D55" s="55">
        <v>1.0000000000000002</v>
      </c>
    </row>
    <row r="56" spans="1:244">
      <c r="A56" s="42" t="s">
        <v>59</v>
      </c>
      <c r="D56" s="43"/>
    </row>
  </sheetData>
  <printOptions horizontalCentered="1"/>
  <pageMargins left="0.78740157480314965" right="0.39370078740157483" top="0.78740157480314965" bottom="0.78740157480314965" header="0.59055118110236227" footer="0.59055118110236227"/>
  <pageSetup paperSize="9" orientation="portrait" horizontalDpi="300" verticalDpi="300" r:id="rId1"/>
  <headerFooter alignWithMargins="0">
    <oddHeader>&amp;L&amp;"Tahoma,Negrito"&amp;8Companhia Nacional de Abastecimento - CONAB</oddHeader>
    <oddFooter>&amp;R&amp;6&amp;F - &amp;A
versão - jan/2008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J55"/>
  <sheetViews>
    <sheetView zoomScaleNormal="100" workbookViewId="0">
      <selection activeCell="H25" sqref="H25"/>
    </sheetView>
  </sheetViews>
  <sheetFormatPr defaultColWidth="11.5" defaultRowHeight="12.75"/>
  <cols>
    <col min="1" max="1" width="45.625" style="3" customWidth="1"/>
    <col min="2" max="3" width="12.625" style="3" customWidth="1"/>
    <col min="4" max="4" width="8.625" style="3" customWidth="1"/>
    <col min="5" max="16384" width="11.5" style="3"/>
  </cols>
  <sheetData>
    <row r="1" spans="1:4">
      <c r="A1" s="1" t="s">
        <v>0</v>
      </c>
      <c r="B1" s="2"/>
      <c r="C1" s="2"/>
      <c r="D1" s="2"/>
    </row>
    <row r="2" spans="1:4">
      <c r="A2" s="1" t="s">
        <v>574</v>
      </c>
      <c r="B2" s="2"/>
      <c r="C2" s="2"/>
      <c r="D2" s="2"/>
    </row>
    <row r="3" spans="1:4">
      <c r="A3" s="1" t="s">
        <v>377</v>
      </c>
      <c r="B3" s="2"/>
      <c r="C3" s="2"/>
      <c r="D3" s="2"/>
    </row>
    <row r="4" spans="1:4">
      <c r="A4" s="1" t="s">
        <v>575</v>
      </c>
      <c r="B4" s="2"/>
      <c r="C4" s="2"/>
      <c r="D4" s="2"/>
    </row>
    <row r="5" spans="1:4" ht="13.5" thickBot="1">
      <c r="A5" s="4" t="s">
        <v>4</v>
      </c>
      <c r="B5" s="5">
        <v>4000</v>
      </c>
      <c r="C5" s="6" t="s">
        <v>5</v>
      </c>
    </row>
    <row r="6" spans="1:4">
      <c r="A6" s="7"/>
      <c r="B6" s="8" t="s">
        <v>6</v>
      </c>
      <c r="C6" s="50">
        <v>43160</v>
      </c>
      <c r="D6" s="10" t="s">
        <v>7</v>
      </c>
    </row>
    <row r="7" spans="1:4">
      <c r="A7" s="11" t="s">
        <v>8</v>
      </c>
      <c r="D7" s="12" t="s">
        <v>9</v>
      </c>
    </row>
    <row r="8" spans="1:4" ht="13.5" thickBot="1">
      <c r="A8" s="13"/>
      <c r="B8" s="14" t="s">
        <v>10</v>
      </c>
      <c r="C8" s="14" t="s">
        <v>174</v>
      </c>
      <c r="D8" s="15" t="s">
        <v>13</v>
      </c>
    </row>
    <row r="9" spans="1:4">
      <c r="A9" s="11" t="s">
        <v>14</v>
      </c>
      <c r="B9" s="16"/>
    </row>
    <row r="10" spans="1:4">
      <c r="A10" s="18" t="s">
        <v>15</v>
      </c>
      <c r="B10" s="16">
        <v>0</v>
      </c>
      <c r="C10" s="16">
        <v>0</v>
      </c>
      <c r="D10" s="51">
        <v>0</v>
      </c>
    </row>
    <row r="11" spans="1:4">
      <c r="A11" s="18" t="s">
        <v>16</v>
      </c>
      <c r="B11" s="3">
        <v>108.14999999999999</v>
      </c>
      <c r="C11" s="3">
        <v>1.62</v>
      </c>
      <c r="D11" s="51">
        <v>5.4488914607488032E-2</v>
      </c>
    </row>
    <row r="12" spans="1:4">
      <c r="A12" s="18" t="s">
        <v>17</v>
      </c>
      <c r="B12" s="16">
        <v>0</v>
      </c>
      <c r="C12" s="16">
        <v>0</v>
      </c>
      <c r="D12" s="51">
        <v>0</v>
      </c>
    </row>
    <row r="13" spans="1:4">
      <c r="A13" s="18" t="s">
        <v>18</v>
      </c>
      <c r="B13" s="16">
        <v>0</v>
      </c>
      <c r="C13" s="16">
        <v>0</v>
      </c>
      <c r="D13" s="51">
        <v>0</v>
      </c>
    </row>
    <row r="14" spans="1:4">
      <c r="A14" s="18" t="s">
        <v>19</v>
      </c>
      <c r="B14" s="16">
        <v>0</v>
      </c>
      <c r="C14" s="16">
        <v>0</v>
      </c>
      <c r="D14" s="51">
        <v>0</v>
      </c>
    </row>
    <row r="15" spans="1:4">
      <c r="A15" s="6" t="s">
        <v>20</v>
      </c>
      <c r="B15" s="16">
        <v>279.36</v>
      </c>
      <c r="C15" s="16">
        <v>4.1899999999999995</v>
      </c>
      <c r="D15" s="51">
        <v>0.14074917415393304</v>
      </c>
    </row>
    <row r="16" spans="1:4">
      <c r="A16" s="6" t="s">
        <v>70</v>
      </c>
      <c r="B16" s="16">
        <v>66.8</v>
      </c>
      <c r="C16" s="16">
        <v>1</v>
      </c>
      <c r="D16" s="51">
        <v>3.365565876819418E-2</v>
      </c>
    </row>
    <row r="17" spans="1:4">
      <c r="A17" s="6" t="s">
        <v>22</v>
      </c>
      <c r="B17" s="16">
        <v>175</v>
      </c>
      <c r="C17" s="16">
        <v>2.63</v>
      </c>
      <c r="D17" s="51">
        <v>8.8169764737035652E-2</v>
      </c>
    </row>
    <row r="18" spans="1:4">
      <c r="A18" s="6" t="s">
        <v>23</v>
      </c>
      <c r="B18" s="16">
        <v>468</v>
      </c>
      <c r="C18" s="16">
        <v>7.02</v>
      </c>
      <c r="D18" s="51">
        <v>0.23579114226818679</v>
      </c>
    </row>
    <row r="19" spans="1:4">
      <c r="A19" s="6" t="s">
        <v>24</v>
      </c>
      <c r="B19" s="16">
        <v>144</v>
      </c>
      <c r="C19" s="16">
        <v>2.16</v>
      </c>
      <c r="D19" s="51">
        <v>7.2551120697903621E-2</v>
      </c>
    </row>
    <row r="20" spans="1:4">
      <c r="A20" s="6" t="s">
        <v>71</v>
      </c>
      <c r="B20" s="16">
        <v>0</v>
      </c>
      <c r="C20" s="16">
        <v>0</v>
      </c>
      <c r="D20" s="51">
        <v>0</v>
      </c>
    </row>
    <row r="21" spans="1:4">
      <c r="A21" s="22" t="s">
        <v>27</v>
      </c>
      <c r="B21" s="155">
        <v>1241.31</v>
      </c>
      <c r="C21" s="155">
        <v>18.62</v>
      </c>
      <c r="D21" s="52">
        <v>0.62540577523274132</v>
      </c>
    </row>
    <row r="22" spans="1:4">
      <c r="A22" s="25" t="s">
        <v>28</v>
      </c>
    </row>
    <row r="23" spans="1:4">
      <c r="A23" s="18" t="s">
        <v>29</v>
      </c>
      <c r="B23" s="16">
        <v>37.24</v>
      </c>
      <c r="C23" s="16">
        <v>0.56000000000000005</v>
      </c>
      <c r="D23" s="51">
        <v>1.8762525936041188E-2</v>
      </c>
    </row>
    <row r="24" spans="1:4">
      <c r="A24" s="18" t="s">
        <v>30</v>
      </c>
      <c r="B24" s="16">
        <v>0</v>
      </c>
      <c r="C24" s="16">
        <v>0</v>
      </c>
      <c r="D24" s="51">
        <v>0</v>
      </c>
    </row>
    <row r="25" spans="1:4">
      <c r="A25" s="6" t="s">
        <v>72</v>
      </c>
      <c r="B25" s="16">
        <v>37.24</v>
      </c>
      <c r="C25" s="16">
        <v>0.56000000000000005</v>
      </c>
      <c r="D25" s="51">
        <v>1.8762525936041188E-2</v>
      </c>
    </row>
    <row r="26" spans="1:4">
      <c r="A26" s="18" t="s">
        <v>73</v>
      </c>
      <c r="B26" s="16">
        <v>0</v>
      </c>
      <c r="C26" s="16">
        <v>0</v>
      </c>
      <c r="D26" s="51">
        <v>0</v>
      </c>
    </row>
    <row r="27" spans="1:4">
      <c r="A27" s="18" t="s">
        <v>74</v>
      </c>
      <c r="B27" s="16">
        <v>0</v>
      </c>
      <c r="C27" s="16">
        <v>0</v>
      </c>
      <c r="D27" s="51">
        <v>0</v>
      </c>
    </row>
    <row r="28" spans="1:4">
      <c r="A28" s="18" t="s">
        <v>75</v>
      </c>
      <c r="B28" s="16">
        <v>54</v>
      </c>
      <c r="C28" s="16">
        <v>0.81</v>
      </c>
      <c r="D28" s="51">
        <v>2.7206670261713858E-2</v>
      </c>
    </row>
    <row r="29" spans="1:4">
      <c r="A29" s="18" t="s">
        <v>76</v>
      </c>
      <c r="B29" s="16">
        <v>0</v>
      </c>
      <c r="C29" s="16">
        <v>0</v>
      </c>
      <c r="D29" s="51">
        <v>0</v>
      </c>
    </row>
    <row r="30" spans="1:4">
      <c r="A30" s="18" t="s">
        <v>77</v>
      </c>
      <c r="B30" s="16">
        <v>0</v>
      </c>
      <c r="C30" s="16">
        <v>0</v>
      </c>
      <c r="D30" s="51">
        <v>0</v>
      </c>
    </row>
    <row r="31" spans="1:4">
      <c r="A31" s="18" t="s">
        <v>78</v>
      </c>
      <c r="B31" s="16">
        <v>0</v>
      </c>
      <c r="C31" s="16">
        <v>0</v>
      </c>
      <c r="D31" s="51">
        <v>0</v>
      </c>
    </row>
    <row r="32" spans="1:4">
      <c r="A32" s="27" t="s">
        <v>37</v>
      </c>
      <c r="B32" s="156">
        <v>128.48000000000002</v>
      </c>
      <c r="C32" s="156">
        <v>1.9300000000000002</v>
      </c>
      <c r="D32" s="53">
        <v>6.473172213379623E-2</v>
      </c>
    </row>
    <row r="33" spans="1:244" s="30" customFormat="1">
      <c r="A33" s="11" t="s">
        <v>38</v>
      </c>
      <c r="B33" s="3"/>
      <c r="C33" s="3"/>
      <c r="D33" s="3"/>
    </row>
    <row r="34" spans="1:244" s="30" customFormat="1">
      <c r="A34" s="18" t="s">
        <v>39</v>
      </c>
      <c r="B34" s="16">
        <v>29.26999466893453</v>
      </c>
      <c r="C34" s="16">
        <v>0.44</v>
      </c>
      <c r="D34" s="51">
        <v>1.4747020250367116E-2</v>
      </c>
    </row>
    <row r="35" spans="1:244" s="30" customFormat="1">
      <c r="A35" s="6" t="s">
        <v>40</v>
      </c>
      <c r="B35" s="16">
        <v>29.26999466893453</v>
      </c>
      <c r="C35" s="16">
        <v>0.44</v>
      </c>
      <c r="D35" s="51">
        <v>1.4747020250367116E-2</v>
      </c>
    </row>
    <row r="36" spans="1:244" s="31" customFormat="1">
      <c r="A36" s="22" t="s">
        <v>41</v>
      </c>
      <c r="B36" s="155">
        <v>1399.0599946689345</v>
      </c>
      <c r="C36" s="155">
        <v>20.990000000000002</v>
      </c>
      <c r="D36" s="52">
        <v>0.70488451761690463</v>
      </c>
    </row>
    <row r="37" spans="1:244" s="30" customFormat="1">
      <c r="A37" s="11" t="s">
        <v>42</v>
      </c>
      <c r="B37" s="3"/>
      <c r="C37" s="3"/>
      <c r="D37" s="3"/>
    </row>
    <row r="38" spans="1:244" s="30" customFormat="1">
      <c r="A38" s="6" t="s">
        <v>43</v>
      </c>
      <c r="B38" s="16">
        <v>215.22</v>
      </c>
      <c r="C38" s="16">
        <v>3.23</v>
      </c>
      <c r="D38" s="51">
        <v>0.10843369580974178</v>
      </c>
    </row>
    <row r="39" spans="1:244" s="30" customFormat="1">
      <c r="A39" s="6" t="s">
        <v>44</v>
      </c>
      <c r="B39" s="16">
        <v>25.21</v>
      </c>
      <c r="C39" s="16">
        <v>0.38</v>
      </c>
      <c r="D39" s="51">
        <v>1.2701484394403823E-2</v>
      </c>
    </row>
    <row r="40" spans="1:244" s="30" customFormat="1">
      <c r="A40" s="18" t="s">
        <v>45</v>
      </c>
      <c r="B40" s="16">
        <v>24.5</v>
      </c>
      <c r="C40" s="16">
        <v>0.37</v>
      </c>
      <c r="D40" s="51">
        <v>1.2343767063184992E-2</v>
      </c>
    </row>
    <row r="41" spans="1:244" s="30" customFormat="1">
      <c r="A41" s="18" t="s">
        <v>79</v>
      </c>
      <c r="B41" s="16">
        <v>0</v>
      </c>
      <c r="C41" s="16">
        <v>0</v>
      </c>
      <c r="D41" s="51">
        <v>0</v>
      </c>
    </row>
    <row r="42" spans="1:244" s="30" customFormat="1">
      <c r="A42" s="27" t="s">
        <v>46</v>
      </c>
      <c r="B42" s="156">
        <v>264.93</v>
      </c>
      <c r="C42" s="156">
        <v>3.98</v>
      </c>
      <c r="D42" s="53">
        <v>0.13347894726733062</v>
      </c>
      <c r="E42" s="32"/>
      <c r="F42" s="33"/>
      <c r="G42" s="33"/>
      <c r="H42" s="34"/>
      <c r="I42" s="32"/>
      <c r="J42" s="33"/>
      <c r="K42" s="33"/>
      <c r="L42" s="34"/>
      <c r="M42" s="32"/>
      <c r="N42" s="33"/>
      <c r="O42" s="33"/>
      <c r="P42" s="34"/>
      <c r="Q42" s="32"/>
      <c r="R42" s="33"/>
      <c r="S42" s="33"/>
      <c r="T42" s="34"/>
      <c r="U42" s="32"/>
      <c r="V42" s="33"/>
      <c r="W42" s="33"/>
      <c r="X42" s="34"/>
      <c r="Y42" s="32"/>
      <c r="Z42" s="33"/>
      <c r="AA42" s="33"/>
      <c r="AB42" s="34"/>
      <c r="AC42" s="32"/>
      <c r="AD42" s="33"/>
      <c r="AE42" s="33"/>
      <c r="AF42" s="34"/>
      <c r="AG42" s="32"/>
      <c r="AH42" s="33"/>
      <c r="AI42" s="33"/>
      <c r="AJ42" s="34"/>
      <c r="AK42" s="32"/>
      <c r="AL42" s="33"/>
      <c r="AM42" s="33"/>
      <c r="AN42" s="34"/>
      <c r="AO42" s="32"/>
      <c r="AP42" s="33"/>
      <c r="AQ42" s="33"/>
      <c r="AR42" s="34"/>
      <c r="AS42" s="32"/>
      <c r="AT42" s="33"/>
      <c r="AU42" s="33"/>
      <c r="AV42" s="34"/>
      <c r="AW42" s="32"/>
      <c r="AX42" s="33"/>
      <c r="AY42" s="33"/>
      <c r="AZ42" s="34"/>
      <c r="BA42" s="32"/>
      <c r="BB42" s="33"/>
      <c r="BC42" s="33"/>
      <c r="BD42" s="34"/>
      <c r="BE42" s="32"/>
      <c r="BF42" s="33"/>
      <c r="BG42" s="33"/>
      <c r="BH42" s="34"/>
      <c r="BI42" s="32"/>
      <c r="BJ42" s="33"/>
      <c r="BK42" s="33"/>
      <c r="BL42" s="34"/>
      <c r="BM42" s="32"/>
      <c r="BN42" s="33"/>
      <c r="BO42" s="33"/>
      <c r="BP42" s="34"/>
      <c r="BQ42" s="32"/>
      <c r="BR42" s="33"/>
      <c r="BS42" s="33"/>
      <c r="BT42" s="34"/>
      <c r="BU42" s="32"/>
      <c r="BV42" s="33"/>
      <c r="BW42" s="33"/>
      <c r="BX42" s="34"/>
      <c r="BY42" s="32"/>
      <c r="BZ42" s="33"/>
      <c r="CA42" s="33"/>
      <c r="CB42" s="34"/>
      <c r="CC42" s="32"/>
      <c r="CD42" s="33"/>
      <c r="CE42" s="33"/>
      <c r="CF42" s="34"/>
      <c r="CG42" s="32"/>
      <c r="CH42" s="33"/>
      <c r="CI42" s="33"/>
      <c r="CJ42" s="34"/>
      <c r="CK42" s="32"/>
      <c r="CL42" s="33"/>
      <c r="CM42" s="33"/>
      <c r="CN42" s="34"/>
      <c r="CO42" s="32"/>
      <c r="CP42" s="33"/>
      <c r="CQ42" s="33"/>
      <c r="CR42" s="34"/>
      <c r="CS42" s="32"/>
      <c r="CT42" s="33"/>
      <c r="CU42" s="33"/>
      <c r="CV42" s="34"/>
      <c r="CW42" s="32"/>
      <c r="CX42" s="33"/>
      <c r="CY42" s="33"/>
      <c r="CZ42" s="34"/>
      <c r="DA42" s="32"/>
      <c r="DB42" s="33"/>
      <c r="DC42" s="33"/>
      <c r="DD42" s="34"/>
      <c r="DE42" s="32"/>
      <c r="DF42" s="33"/>
      <c r="DG42" s="33"/>
      <c r="DH42" s="34"/>
      <c r="DI42" s="32"/>
      <c r="DJ42" s="33"/>
      <c r="DK42" s="33"/>
      <c r="DL42" s="34"/>
      <c r="DM42" s="32"/>
      <c r="DN42" s="33"/>
      <c r="DO42" s="33"/>
      <c r="DP42" s="34"/>
      <c r="DQ42" s="32"/>
      <c r="DR42" s="33"/>
      <c r="DS42" s="33"/>
      <c r="DT42" s="34"/>
      <c r="DU42" s="32"/>
      <c r="DV42" s="33"/>
      <c r="DW42" s="33"/>
      <c r="DX42" s="34"/>
      <c r="DY42" s="32"/>
      <c r="DZ42" s="33"/>
      <c r="EA42" s="33"/>
      <c r="EB42" s="34"/>
      <c r="EC42" s="32"/>
      <c r="ED42" s="33"/>
      <c r="EE42" s="33"/>
      <c r="EF42" s="34"/>
      <c r="EG42" s="32"/>
      <c r="EH42" s="33"/>
      <c r="EI42" s="33"/>
      <c r="EJ42" s="34"/>
      <c r="EK42" s="32"/>
      <c r="EL42" s="33"/>
      <c r="EM42" s="33"/>
      <c r="EN42" s="34"/>
      <c r="EO42" s="32"/>
      <c r="EP42" s="33"/>
      <c r="EQ42" s="33"/>
      <c r="ER42" s="34"/>
      <c r="ES42" s="32"/>
      <c r="ET42" s="33"/>
      <c r="EU42" s="33"/>
      <c r="EV42" s="34"/>
      <c r="EW42" s="32"/>
      <c r="EX42" s="33"/>
      <c r="EY42" s="33"/>
      <c r="EZ42" s="34"/>
      <c r="FA42" s="32"/>
      <c r="FB42" s="33"/>
      <c r="FC42" s="33"/>
      <c r="FD42" s="34"/>
      <c r="FE42" s="32"/>
      <c r="FF42" s="33"/>
      <c r="FG42" s="33"/>
      <c r="FH42" s="34"/>
      <c r="FI42" s="32"/>
      <c r="FJ42" s="33"/>
      <c r="FK42" s="33"/>
      <c r="FL42" s="34"/>
      <c r="FM42" s="32"/>
      <c r="FN42" s="33"/>
      <c r="FO42" s="33"/>
      <c r="FP42" s="34"/>
      <c r="FQ42" s="32"/>
      <c r="FR42" s="33"/>
      <c r="FS42" s="33"/>
      <c r="FT42" s="34"/>
      <c r="FU42" s="32"/>
      <c r="FV42" s="33"/>
      <c r="FW42" s="33"/>
      <c r="FX42" s="34"/>
      <c r="FY42" s="32"/>
      <c r="FZ42" s="33"/>
      <c r="GA42" s="33"/>
      <c r="GB42" s="34"/>
      <c r="GC42" s="32"/>
      <c r="GD42" s="33"/>
      <c r="GE42" s="33"/>
      <c r="GF42" s="34"/>
      <c r="GG42" s="32"/>
      <c r="GH42" s="33"/>
      <c r="GI42" s="33"/>
      <c r="GJ42" s="34"/>
      <c r="GK42" s="32"/>
      <c r="GL42" s="33"/>
      <c r="GM42" s="33"/>
      <c r="GN42" s="34"/>
      <c r="GO42" s="32"/>
      <c r="GP42" s="33"/>
      <c r="GQ42" s="33"/>
      <c r="GR42" s="34"/>
      <c r="GS42" s="32"/>
      <c r="GT42" s="33"/>
      <c r="GU42" s="33"/>
      <c r="GV42" s="34"/>
      <c r="GW42" s="32"/>
      <c r="GX42" s="33"/>
      <c r="GY42" s="33"/>
      <c r="GZ42" s="34"/>
      <c r="HA42" s="32"/>
      <c r="HB42" s="33"/>
      <c r="HC42" s="33"/>
      <c r="HD42" s="34"/>
      <c r="HE42" s="32"/>
      <c r="HF42" s="33"/>
      <c r="HG42" s="33"/>
      <c r="HH42" s="34"/>
      <c r="HI42" s="32"/>
      <c r="HJ42" s="33"/>
      <c r="HK42" s="33"/>
      <c r="HL42" s="34"/>
      <c r="HM42" s="32"/>
      <c r="HN42" s="33"/>
      <c r="HO42" s="33"/>
      <c r="HP42" s="34"/>
      <c r="HQ42" s="32"/>
      <c r="HR42" s="33"/>
      <c r="HS42" s="33"/>
      <c r="HT42" s="34"/>
      <c r="HU42" s="32"/>
      <c r="HV42" s="33"/>
      <c r="HW42" s="33"/>
      <c r="HX42" s="34"/>
      <c r="HY42" s="32"/>
      <c r="HZ42" s="33"/>
      <c r="IA42" s="33"/>
      <c r="IB42" s="34"/>
      <c r="IC42" s="32"/>
      <c r="ID42" s="33"/>
      <c r="IE42" s="33"/>
      <c r="IF42" s="34"/>
      <c r="IG42" s="32"/>
      <c r="IH42" s="33"/>
      <c r="II42" s="33"/>
      <c r="IJ42" s="34"/>
    </row>
    <row r="43" spans="1:244" s="30" customFormat="1">
      <c r="A43" s="11" t="s">
        <v>47</v>
      </c>
      <c r="B43" s="3"/>
      <c r="C43" s="3"/>
      <c r="D43" s="3"/>
    </row>
    <row r="44" spans="1:244" s="30" customFormat="1">
      <c r="A44" s="18" t="s">
        <v>80</v>
      </c>
      <c r="B44" s="16">
        <v>2.3573882466666669</v>
      </c>
      <c r="C44" s="16">
        <v>0.04</v>
      </c>
      <c r="D44" s="51">
        <v>1.1877163834425886E-3</v>
      </c>
    </row>
    <row r="45" spans="1:244" s="30" customFormat="1">
      <c r="A45" s="18" t="s">
        <v>49</v>
      </c>
      <c r="B45" s="16">
        <v>30.45</v>
      </c>
      <c r="C45" s="16">
        <v>0.46</v>
      </c>
      <c r="D45" s="51">
        <v>1.5341539064244203E-2</v>
      </c>
    </row>
    <row r="46" spans="1:244" s="30" customFormat="1">
      <c r="A46" s="18" t="s">
        <v>50</v>
      </c>
      <c r="B46" s="16">
        <v>2.57</v>
      </c>
      <c r="C46" s="16">
        <v>0.04</v>
      </c>
      <c r="D46" s="51">
        <v>1.294835973566752E-3</v>
      </c>
    </row>
    <row r="47" spans="1:244" s="30" customFormat="1">
      <c r="A47" s="27" t="s">
        <v>51</v>
      </c>
      <c r="B47" s="156">
        <v>35.377388246666669</v>
      </c>
      <c r="C47" s="156">
        <v>0.54</v>
      </c>
      <c r="D47" s="53">
        <v>1.7824091421253543E-2</v>
      </c>
      <c r="E47" s="32"/>
      <c r="F47" s="33"/>
      <c r="G47" s="33"/>
      <c r="H47" s="34"/>
      <c r="I47" s="32"/>
      <c r="J47" s="33"/>
      <c r="K47" s="33"/>
      <c r="L47" s="34"/>
      <c r="M47" s="32"/>
      <c r="N47" s="33"/>
      <c r="O47" s="33"/>
      <c r="P47" s="34"/>
      <c r="Q47" s="32"/>
      <c r="R47" s="33"/>
      <c r="S47" s="33"/>
      <c r="T47" s="34"/>
      <c r="U47" s="32"/>
      <c r="V47" s="33"/>
      <c r="W47" s="33"/>
      <c r="X47" s="34"/>
      <c r="Y47" s="32"/>
      <c r="Z47" s="33"/>
      <c r="AA47" s="33"/>
      <c r="AB47" s="34"/>
      <c r="AC47" s="32"/>
      <c r="AD47" s="33"/>
      <c r="AE47" s="33"/>
      <c r="AF47" s="34"/>
      <c r="AG47" s="32"/>
      <c r="AH47" s="33"/>
      <c r="AI47" s="33"/>
      <c r="AJ47" s="34"/>
      <c r="AK47" s="32"/>
      <c r="AL47" s="33"/>
      <c r="AM47" s="33"/>
      <c r="AN47" s="34"/>
      <c r="AO47" s="32"/>
      <c r="AP47" s="33"/>
      <c r="AQ47" s="33"/>
      <c r="AR47" s="34"/>
      <c r="AS47" s="32"/>
      <c r="AT47" s="33"/>
      <c r="AU47" s="33"/>
      <c r="AV47" s="34"/>
      <c r="AW47" s="32"/>
      <c r="AX47" s="33"/>
      <c r="AY47" s="33"/>
      <c r="AZ47" s="34"/>
      <c r="BA47" s="32"/>
      <c r="BB47" s="33"/>
      <c r="BC47" s="33"/>
      <c r="BD47" s="34"/>
      <c r="BE47" s="32"/>
      <c r="BF47" s="33"/>
      <c r="BG47" s="33"/>
      <c r="BH47" s="34"/>
      <c r="BI47" s="32"/>
      <c r="BJ47" s="33"/>
      <c r="BK47" s="33"/>
      <c r="BL47" s="34"/>
      <c r="BM47" s="32"/>
      <c r="BN47" s="33"/>
      <c r="BO47" s="33"/>
      <c r="BP47" s="34"/>
      <c r="BQ47" s="32"/>
      <c r="BR47" s="33"/>
      <c r="BS47" s="33"/>
      <c r="BT47" s="34"/>
      <c r="BU47" s="32"/>
      <c r="BV47" s="33"/>
      <c r="BW47" s="33"/>
      <c r="BX47" s="34"/>
      <c r="BY47" s="32"/>
      <c r="BZ47" s="33"/>
      <c r="CA47" s="33"/>
      <c r="CB47" s="34"/>
      <c r="CC47" s="32"/>
      <c r="CD47" s="33"/>
      <c r="CE47" s="33"/>
      <c r="CF47" s="34"/>
      <c r="CG47" s="32"/>
      <c r="CH47" s="33"/>
      <c r="CI47" s="33"/>
      <c r="CJ47" s="34"/>
      <c r="CK47" s="32"/>
      <c r="CL47" s="33"/>
      <c r="CM47" s="33"/>
      <c r="CN47" s="34"/>
      <c r="CO47" s="32"/>
      <c r="CP47" s="33"/>
      <c r="CQ47" s="33"/>
      <c r="CR47" s="34"/>
      <c r="CS47" s="32"/>
      <c r="CT47" s="33"/>
      <c r="CU47" s="33"/>
      <c r="CV47" s="34"/>
      <c r="CW47" s="32"/>
      <c r="CX47" s="33"/>
      <c r="CY47" s="33"/>
      <c r="CZ47" s="34"/>
      <c r="DA47" s="32"/>
      <c r="DB47" s="33"/>
      <c r="DC47" s="33"/>
      <c r="DD47" s="34"/>
      <c r="DE47" s="32"/>
      <c r="DF47" s="33"/>
      <c r="DG47" s="33"/>
      <c r="DH47" s="34"/>
      <c r="DI47" s="32"/>
      <c r="DJ47" s="33"/>
      <c r="DK47" s="33"/>
      <c r="DL47" s="34"/>
      <c r="DM47" s="32"/>
      <c r="DN47" s="33"/>
      <c r="DO47" s="33"/>
      <c r="DP47" s="34"/>
      <c r="DQ47" s="32"/>
      <c r="DR47" s="33"/>
      <c r="DS47" s="33"/>
      <c r="DT47" s="34"/>
      <c r="DU47" s="32"/>
      <c r="DV47" s="33"/>
      <c r="DW47" s="33"/>
      <c r="DX47" s="34"/>
      <c r="DY47" s="32"/>
      <c r="DZ47" s="33"/>
      <c r="EA47" s="33"/>
      <c r="EB47" s="34"/>
      <c r="EC47" s="32"/>
      <c r="ED47" s="33"/>
      <c r="EE47" s="33"/>
      <c r="EF47" s="34"/>
      <c r="EG47" s="32"/>
      <c r="EH47" s="33"/>
      <c r="EI47" s="33"/>
      <c r="EJ47" s="34"/>
      <c r="EK47" s="32"/>
      <c r="EL47" s="33"/>
      <c r="EM47" s="33"/>
      <c r="EN47" s="34"/>
      <c r="EO47" s="32"/>
      <c r="EP47" s="33"/>
      <c r="EQ47" s="33"/>
      <c r="ER47" s="34"/>
      <c r="ES47" s="32"/>
      <c r="ET47" s="33"/>
      <c r="EU47" s="33"/>
      <c r="EV47" s="34"/>
      <c r="EW47" s="32"/>
      <c r="EX47" s="33"/>
      <c r="EY47" s="33"/>
      <c r="EZ47" s="34"/>
      <c r="FA47" s="32"/>
      <c r="FB47" s="33"/>
      <c r="FC47" s="33"/>
      <c r="FD47" s="34"/>
      <c r="FE47" s="32"/>
      <c r="FF47" s="33"/>
      <c r="FG47" s="33"/>
      <c r="FH47" s="34"/>
      <c r="FI47" s="32"/>
      <c r="FJ47" s="33"/>
      <c r="FK47" s="33"/>
      <c r="FL47" s="34"/>
      <c r="FM47" s="32"/>
      <c r="FN47" s="33"/>
      <c r="FO47" s="33"/>
      <c r="FP47" s="34"/>
      <c r="FQ47" s="32"/>
      <c r="FR47" s="33"/>
      <c r="FS47" s="33"/>
      <c r="FT47" s="34"/>
      <c r="FU47" s="32"/>
      <c r="FV47" s="33"/>
      <c r="FW47" s="33"/>
      <c r="FX47" s="34"/>
      <c r="FY47" s="32"/>
      <c r="FZ47" s="33"/>
      <c r="GA47" s="33"/>
      <c r="GB47" s="34"/>
      <c r="GC47" s="32"/>
      <c r="GD47" s="33"/>
      <c r="GE47" s="33"/>
      <c r="GF47" s="34"/>
      <c r="GG47" s="32"/>
      <c r="GH47" s="33"/>
      <c r="GI47" s="33"/>
      <c r="GJ47" s="34"/>
      <c r="GK47" s="32"/>
      <c r="GL47" s="33"/>
      <c r="GM47" s="33"/>
      <c r="GN47" s="34"/>
      <c r="GO47" s="32"/>
      <c r="GP47" s="33"/>
      <c r="GQ47" s="33"/>
      <c r="GR47" s="34"/>
      <c r="GS47" s="32"/>
      <c r="GT47" s="33"/>
      <c r="GU47" s="33"/>
      <c r="GV47" s="34"/>
      <c r="GW47" s="32"/>
      <c r="GX47" s="33"/>
      <c r="GY47" s="33"/>
      <c r="GZ47" s="34"/>
      <c r="HA47" s="32"/>
      <c r="HB47" s="33"/>
      <c r="HC47" s="33"/>
      <c r="HD47" s="34"/>
      <c r="HE47" s="32"/>
      <c r="HF47" s="33"/>
      <c r="HG47" s="33"/>
      <c r="HH47" s="34"/>
      <c r="HI47" s="32"/>
      <c r="HJ47" s="33"/>
      <c r="HK47" s="33"/>
      <c r="HL47" s="34"/>
      <c r="HM47" s="32"/>
      <c r="HN47" s="33"/>
      <c r="HO47" s="33"/>
      <c r="HP47" s="34"/>
      <c r="HQ47" s="32"/>
      <c r="HR47" s="33"/>
      <c r="HS47" s="33"/>
      <c r="HT47" s="34"/>
      <c r="HU47" s="32"/>
      <c r="HV47" s="33"/>
      <c r="HW47" s="33"/>
      <c r="HX47" s="34"/>
      <c r="HY47" s="32"/>
      <c r="HZ47" s="33"/>
      <c r="IA47" s="33"/>
      <c r="IB47" s="34"/>
      <c r="IC47" s="32"/>
      <c r="ID47" s="33"/>
      <c r="IE47" s="33"/>
      <c r="IF47" s="34"/>
      <c r="IG47" s="32"/>
      <c r="IH47" s="33"/>
      <c r="II47" s="33"/>
      <c r="IJ47" s="34"/>
    </row>
    <row r="48" spans="1:244" s="30" customFormat="1">
      <c r="A48" s="35" t="s">
        <v>52</v>
      </c>
      <c r="B48" s="157">
        <v>300.30738824666668</v>
      </c>
      <c r="C48" s="157">
        <v>4.5199999999999996</v>
      </c>
      <c r="D48" s="54">
        <v>0.15130303868858416</v>
      </c>
      <c r="E48" s="33"/>
      <c r="F48" s="33"/>
      <c r="G48" s="32"/>
      <c r="H48" s="33"/>
      <c r="I48" s="33"/>
      <c r="J48" s="33"/>
      <c r="K48" s="32"/>
      <c r="L48" s="33"/>
      <c r="M48" s="33"/>
      <c r="N48" s="33"/>
      <c r="O48" s="32"/>
      <c r="P48" s="33"/>
      <c r="Q48" s="33"/>
      <c r="R48" s="33"/>
      <c r="S48" s="32"/>
      <c r="T48" s="33"/>
      <c r="U48" s="33"/>
      <c r="V48" s="33"/>
      <c r="W48" s="32"/>
      <c r="X48" s="33"/>
      <c r="Y48" s="33"/>
      <c r="Z48" s="33"/>
      <c r="AA48" s="32"/>
      <c r="AB48" s="33"/>
      <c r="AC48" s="33"/>
      <c r="AD48" s="33"/>
      <c r="AE48" s="32"/>
      <c r="AF48" s="33"/>
      <c r="AG48" s="33"/>
      <c r="AH48" s="33"/>
      <c r="AI48" s="32"/>
      <c r="AJ48" s="33"/>
      <c r="AK48" s="33"/>
      <c r="AL48" s="33"/>
      <c r="AM48" s="32"/>
      <c r="AN48" s="33"/>
      <c r="AO48" s="33"/>
      <c r="AP48" s="33"/>
      <c r="AQ48" s="32"/>
      <c r="AR48" s="33"/>
      <c r="AS48" s="33"/>
      <c r="AT48" s="33"/>
      <c r="AU48" s="32"/>
      <c r="AV48" s="33"/>
      <c r="AW48" s="33"/>
      <c r="AX48" s="33"/>
      <c r="AY48" s="32"/>
      <c r="AZ48" s="33"/>
      <c r="BA48" s="33"/>
      <c r="BB48" s="33"/>
      <c r="BC48" s="32"/>
      <c r="BD48" s="33"/>
      <c r="BE48" s="33"/>
      <c r="BF48" s="33"/>
      <c r="BG48" s="32"/>
      <c r="BH48" s="33"/>
      <c r="BI48" s="33"/>
      <c r="BJ48" s="33"/>
      <c r="BK48" s="32"/>
      <c r="BL48" s="33"/>
      <c r="BM48" s="33"/>
      <c r="BN48" s="33"/>
      <c r="BO48" s="32"/>
      <c r="BP48" s="33"/>
      <c r="BQ48" s="33"/>
      <c r="BR48" s="33"/>
      <c r="BS48" s="32"/>
      <c r="BT48" s="33"/>
      <c r="BU48" s="33"/>
      <c r="BV48" s="33"/>
      <c r="BW48" s="32"/>
      <c r="BX48" s="33"/>
      <c r="BY48" s="33"/>
      <c r="BZ48" s="33"/>
      <c r="CA48" s="32"/>
      <c r="CB48" s="33"/>
      <c r="CC48" s="33"/>
      <c r="CD48" s="33"/>
      <c r="CE48" s="32"/>
      <c r="CF48" s="33"/>
      <c r="CG48" s="33"/>
      <c r="CH48" s="33"/>
      <c r="CI48" s="32"/>
      <c r="CJ48" s="33"/>
      <c r="CK48" s="33"/>
      <c r="CL48" s="33"/>
      <c r="CM48" s="32"/>
      <c r="CN48" s="33"/>
      <c r="CO48" s="33"/>
      <c r="CP48" s="33"/>
      <c r="CQ48" s="32"/>
      <c r="CR48" s="33"/>
      <c r="CS48" s="33"/>
      <c r="CT48" s="33"/>
      <c r="CU48" s="32"/>
      <c r="CV48" s="33"/>
      <c r="CW48" s="33"/>
      <c r="CX48" s="33"/>
      <c r="CY48" s="32"/>
      <c r="CZ48" s="33"/>
      <c r="DA48" s="33"/>
      <c r="DB48" s="33"/>
      <c r="DC48" s="32"/>
      <c r="DD48" s="33"/>
      <c r="DE48" s="33"/>
      <c r="DF48" s="33"/>
      <c r="DG48" s="32"/>
      <c r="DH48" s="33"/>
      <c r="DI48" s="33"/>
      <c r="DJ48" s="33"/>
      <c r="DK48" s="32"/>
      <c r="DL48" s="33"/>
      <c r="DM48" s="33"/>
      <c r="DN48" s="33"/>
      <c r="DO48" s="32"/>
      <c r="DP48" s="33"/>
      <c r="DQ48" s="33"/>
      <c r="DR48" s="33"/>
      <c r="DS48" s="32"/>
      <c r="DT48" s="33"/>
      <c r="DU48" s="33"/>
      <c r="DV48" s="33"/>
      <c r="DW48" s="32"/>
      <c r="DX48" s="33"/>
      <c r="DY48" s="33"/>
      <c r="DZ48" s="33"/>
      <c r="EA48" s="32"/>
      <c r="EB48" s="33"/>
      <c r="EC48" s="33"/>
      <c r="ED48" s="33"/>
      <c r="EE48" s="32"/>
      <c r="EF48" s="33"/>
      <c r="EG48" s="33"/>
      <c r="EH48" s="33"/>
      <c r="EI48" s="32"/>
      <c r="EJ48" s="33"/>
      <c r="EK48" s="33"/>
      <c r="EL48" s="33"/>
      <c r="EM48" s="32"/>
      <c r="EN48" s="33"/>
      <c r="EO48" s="33"/>
      <c r="EP48" s="33"/>
      <c r="EQ48" s="32"/>
      <c r="ER48" s="33"/>
      <c r="ES48" s="33"/>
      <c r="ET48" s="33"/>
      <c r="EU48" s="32"/>
      <c r="EV48" s="33"/>
      <c r="EW48" s="33"/>
      <c r="EX48" s="33"/>
      <c r="EY48" s="32"/>
      <c r="EZ48" s="33"/>
      <c r="FA48" s="33"/>
      <c r="FB48" s="33"/>
      <c r="FC48" s="32"/>
      <c r="FD48" s="33"/>
      <c r="FE48" s="33"/>
      <c r="FF48" s="33"/>
      <c r="FG48" s="32"/>
      <c r="FH48" s="33"/>
      <c r="FI48" s="33"/>
      <c r="FJ48" s="33"/>
      <c r="FK48" s="32"/>
      <c r="FL48" s="33"/>
      <c r="FM48" s="33"/>
      <c r="FN48" s="33"/>
      <c r="FO48" s="32"/>
      <c r="FP48" s="33"/>
      <c r="FQ48" s="33"/>
      <c r="FR48" s="33"/>
      <c r="FS48" s="32"/>
      <c r="FT48" s="33"/>
      <c r="FU48" s="33"/>
      <c r="FV48" s="33"/>
      <c r="FW48" s="32"/>
      <c r="FX48" s="33"/>
      <c r="FY48" s="33"/>
      <c r="FZ48" s="33"/>
      <c r="GA48" s="32"/>
      <c r="GB48" s="33"/>
      <c r="GC48" s="33"/>
      <c r="GD48" s="33"/>
      <c r="GE48" s="32"/>
      <c r="GF48" s="33"/>
      <c r="GG48" s="33"/>
      <c r="GH48" s="33"/>
      <c r="GI48" s="32"/>
      <c r="GJ48" s="33"/>
      <c r="GK48" s="33"/>
      <c r="GL48" s="33"/>
      <c r="GM48" s="32"/>
      <c r="GN48" s="33"/>
      <c r="GO48" s="33"/>
      <c r="GP48" s="33"/>
      <c r="GQ48" s="32"/>
      <c r="GR48" s="33"/>
      <c r="GS48" s="33"/>
      <c r="GT48" s="33"/>
      <c r="GU48" s="32"/>
      <c r="GV48" s="33"/>
      <c r="GW48" s="33"/>
      <c r="GX48" s="33"/>
      <c r="GY48" s="32"/>
      <c r="GZ48" s="33"/>
      <c r="HA48" s="33"/>
      <c r="HB48" s="33"/>
      <c r="HC48" s="32"/>
      <c r="HD48" s="33"/>
      <c r="HE48" s="33"/>
      <c r="HF48" s="33"/>
      <c r="HG48" s="32"/>
      <c r="HH48" s="33"/>
      <c r="HI48" s="33"/>
      <c r="HJ48" s="33"/>
      <c r="HK48" s="32"/>
      <c r="HL48" s="33"/>
      <c r="HM48" s="33"/>
      <c r="HN48" s="33"/>
      <c r="HO48" s="32"/>
      <c r="HP48" s="33"/>
      <c r="HQ48" s="33"/>
      <c r="HR48" s="33"/>
      <c r="HS48" s="32"/>
      <c r="HT48" s="33"/>
      <c r="HU48" s="33"/>
      <c r="HV48" s="33"/>
      <c r="HW48" s="32"/>
      <c r="HX48" s="33"/>
      <c r="HY48" s="33"/>
      <c r="HZ48" s="33"/>
      <c r="IA48" s="32"/>
      <c r="IB48" s="33"/>
      <c r="IC48" s="33"/>
      <c r="ID48" s="33"/>
      <c r="IE48" s="32"/>
      <c r="IF48" s="33"/>
      <c r="IG48" s="33"/>
      <c r="IH48" s="33"/>
    </row>
    <row r="49" spans="1:244" s="31" customFormat="1">
      <c r="A49" s="22" t="s">
        <v>53</v>
      </c>
      <c r="B49" s="155">
        <v>1699.3673829156012</v>
      </c>
      <c r="C49" s="155">
        <v>25.51</v>
      </c>
      <c r="D49" s="52">
        <v>0.85618755630548882</v>
      </c>
    </row>
    <row r="50" spans="1:244" s="30" customFormat="1">
      <c r="A50" s="11" t="s">
        <v>54</v>
      </c>
      <c r="B50" s="3"/>
      <c r="C50" s="3"/>
      <c r="D50" s="3"/>
    </row>
    <row r="51" spans="1:244" s="30" customFormat="1">
      <c r="A51" s="6" t="s">
        <v>55</v>
      </c>
      <c r="B51" s="16">
        <v>15.439999999999998</v>
      </c>
      <c r="C51" s="16">
        <v>0.23</v>
      </c>
      <c r="D51" s="51">
        <v>7.7790923859418874E-3</v>
      </c>
    </row>
    <row r="52" spans="1:244" s="30" customFormat="1">
      <c r="A52" s="6" t="s">
        <v>56</v>
      </c>
      <c r="B52" s="16">
        <v>270</v>
      </c>
      <c r="C52" s="16">
        <v>4.05</v>
      </c>
      <c r="D52" s="51">
        <v>0.13603335130856931</v>
      </c>
    </row>
    <row r="53" spans="1:244" s="30" customFormat="1">
      <c r="A53" s="27" t="s">
        <v>57</v>
      </c>
      <c r="B53" s="156">
        <v>285.44</v>
      </c>
      <c r="C53" s="156">
        <v>4.28</v>
      </c>
      <c r="D53" s="53">
        <v>0.14381244369451118</v>
      </c>
      <c r="E53" s="32"/>
      <c r="F53" s="33"/>
      <c r="G53" s="33"/>
      <c r="H53" s="34"/>
      <c r="I53" s="32"/>
      <c r="J53" s="33"/>
      <c r="K53" s="33"/>
      <c r="L53" s="34"/>
      <c r="M53" s="32"/>
      <c r="N53" s="33"/>
      <c r="O53" s="33"/>
      <c r="P53" s="34"/>
      <c r="Q53" s="32"/>
      <c r="R53" s="33"/>
      <c r="S53" s="33"/>
      <c r="T53" s="34"/>
      <c r="U53" s="32"/>
      <c r="V53" s="33"/>
      <c r="W53" s="33"/>
      <c r="X53" s="34"/>
      <c r="Y53" s="32"/>
      <c r="Z53" s="33"/>
      <c r="AA53" s="33"/>
      <c r="AB53" s="34"/>
      <c r="AC53" s="32"/>
      <c r="AD53" s="33"/>
      <c r="AE53" s="33"/>
      <c r="AF53" s="34"/>
      <c r="AG53" s="32"/>
      <c r="AH53" s="33"/>
      <c r="AI53" s="33"/>
      <c r="AJ53" s="34"/>
      <c r="AK53" s="32"/>
      <c r="AL53" s="33"/>
      <c r="AM53" s="33"/>
      <c r="AN53" s="34"/>
      <c r="AO53" s="32"/>
      <c r="AP53" s="33"/>
      <c r="AQ53" s="33"/>
      <c r="AR53" s="34"/>
      <c r="AS53" s="32"/>
      <c r="AT53" s="33"/>
      <c r="AU53" s="33"/>
      <c r="AV53" s="34"/>
      <c r="AW53" s="32"/>
      <c r="AX53" s="33"/>
      <c r="AY53" s="33"/>
      <c r="AZ53" s="34"/>
      <c r="BA53" s="32"/>
      <c r="BB53" s="33"/>
      <c r="BC53" s="33"/>
      <c r="BD53" s="34"/>
      <c r="BE53" s="32"/>
      <c r="BF53" s="33"/>
      <c r="BG53" s="33"/>
      <c r="BH53" s="34"/>
      <c r="BI53" s="32"/>
      <c r="BJ53" s="33"/>
      <c r="BK53" s="33"/>
      <c r="BL53" s="34"/>
      <c r="BM53" s="32"/>
      <c r="BN53" s="33"/>
      <c r="BO53" s="33"/>
      <c r="BP53" s="34"/>
      <c r="BQ53" s="32"/>
      <c r="BR53" s="33"/>
      <c r="BS53" s="33"/>
      <c r="BT53" s="34"/>
      <c r="BU53" s="32"/>
      <c r="BV53" s="33"/>
      <c r="BW53" s="33"/>
      <c r="BX53" s="34"/>
      <c r="BY53" s="32"/>
      <c r="BZ53" s="33"/>
      <c r="CA53" s="33"/>
      <c r="CB53" s="34"/>
      <c r="CC53" s="32"/>
      <c r="CD53" s="33"/>
      <c r="CE53" s="33"/>
      <c r="CF53" s="34"/>
      <c r="CG53" s="32"/>
      <c r="CH53" s="33"/>
      <c r="CI53" s="33"/>
      <c r="CJ53" s="34"/>
      <c r="CK53" s="32"/>
      <c r="CL53" s="33"/>
      <c r="CM53" s="33"/>
      <c r="CN53" s="34"/>
      <c r="CO53" s="32"/>
      <c r="CP53" s="33"/>
      <c r="CQ53" s="33"/>
      <c r="CR53" s="34"/>
      <c r="CS53" s="32"/>
      <c r="CT53" s="33"/>
      <c r="CU53" s="33"/>
      <c r="CV53" s="34"/>
      <c r="CW53" s="32"/>
      <c r="CX53" s="33"/>
      <c r="CY53" s="33"/>
      <c r="CZ53" s="34"/>
      <c r="DA53" s="32"/>
      <c r="DB53" s="33"/>
      <c r="DC53" s="33"/>
      <c r="DD53" s="34"/>
      <c r="DE53" s="32"/>
      <c r="DF53" s="33"/>
      <c r="DG53" s="33"/>
      <c r="DH53" s="34"/>
      <c r="DI53" s="32"/>
      <c r="DJ53" s="33"/>
      <c r="DK53" s="33"/>
      <c r="DL53" s="34"/>
      <c r="DM53" s="32"/>
      <c r="DN53" s="33"/>
      <c r="DO53" s="33"/>
      <c r="DP53" s="34"/>
      <c r="DQ53" s="32"/>
      <c r="DR53" s="33"/>
      <c r="DS53" s="33"/>
      <c r="DT53" s="34"/>
      <c r="DU53" s="32"/>
      <c r="DV53" s="33"/>
      <c r="DW53" s="33"/>
      <c r="DX53" s="34"/>
      <c r="DY53" s="32"/>
      <c r="DZ53" s="33"/>
      <c r="EA53" s="33"/>
      <c r="EB53" s="34"/>
      <c r="EC53" s="32"/>
      <c r="ED53" s="33"/>
      <c r="EE53" s="33"/>
      <c r="EF53" s="34"/>
      <c r="EG53" s="32"/>
      <c r="EH53" s="33"/>
      <c r="EI53" s="33"/>
      <c r="EJ53" s="34"/>
      <c r="EK53" s="32"/>
      <c r="EL53" s="33"/>
      <c r="EM53" s="33"/>
      <c r="EN53" s="34"/>
      <c r="EO53" s="32"/>
      <c r="EP53" s="33"/>
      <c r="EQ53" s="33"/>
      <c r="ER53" s="34"/>
      <c r="ES53" s="32"/>
      <c r="ET53" s="33"/>
      <c r="EU53" s="33"/>
      <c r="EV53" s="34"/>
      <c r="EW53" s="32"/>
      <c r="EX53" s="33"/>
      <c r="EY53" s="33"/>
      <c r="EZ53" s="34"/>
      <c r="FA53" s="32"/>
      <c r="FB53" s="33"/>
      <c r="FC53" s="33"/>
      <c r="FD53" s="34"/>
      <c r="FE53" s="32"/>
      <c r="FF53" s="33"/>
      <c r="FG53" s="33"/>
      <c r="FH53" s="34"/>
      <c r="FI53" s="32"/>
      <c r="FJ53" s="33"/>
      <c r="FK53" s="33"/>
      <c r="FL53" s="34"/>
      <c r="FM53" s="32"/>
      <c r="FN53" s="33"/>
      <c r="FO53" s="33"/>
      <c r="FP53" s="34"/>
      <c r="FQ53" s="32"/>
      <c r="FR53" s="33"/>
      <c r="FS53" s="33"/>
      <c r="FT53" s="34"/>
      <c r="FU53" s="32"/>
      <c r="FV53" s="33"/>
      <c r="FW53" s="33"/>
      <c r="FX53" s="34"/>
      <c r="FY53" s="32"/>
      <c r="FZ53" s="33"/>
      <c r="GA53" s="33"/>
      <c r="GB53" s="34"/>
      <c r="GC53" s="32"/>
      <c r="GD53" s="33"/>
      <c r="GE53" s="33"/>
      <c r="GF53" s="34"/>
      <c r="GG53" s="32"/>
      <c r="GH53" s="33"/>
      <c r="GI53" s="33"/>
      <c r="GJ53" s="34"/>
      <c r="GK53" s="32"/>
      <c r="GL53" s="33"/>
      <c r="GM53" s="33"/>
      <c r="GN53" s="34"/>
      <c r="GO53" s="32"/>
      <c r="GP53" s="33"/>
      <c r="GQ53" s="33"/>
      <c r="GR53" s="34"/>
      <c r="GS53" s="32"/>
      <c r="GT53" s="33"/>
      <c r="GU53" s="33"/>
      <c r="GV53" s="34"/>
      <c r="GW53" s="32"/>
      <c r="GX53" s="33"/>
      <c r="GY53" s="33"/>
      <c r="GZ53" s="34"/>
      <c r="HA53" s="32"/>
      <c r="HB53" s="33"/>
      <c r="HC53" s="33"/>
      <c r="HD53" s="34"/>
      <c r="HE53" s="32"/>
      <c r="HF53" s="33"/>
      <c r="HG53" s="33"/>
      <c r="HH53" s="34"/>
      <c r="HI53" s="32"/>
      <c r="HJ53" s="33"/>
      <c r="HK53" s="33"/>
      <c r="HL53" s="34"/>
      <c r="HM53" s="32"/>
      <c r="HN53" s="33"/>
      <c r="HO53" s="33"/>
      <c r="HP53" s="34"/>
      <c r="HQ53" s="32"/>
      <c r="HR53" s="33"/>
      <c r="HS53" s="33"/>
      <c r="HT53" s="34"/>
      <c r="HU53" s="32"/>
      <c r="HV53" s="33"/>
      <c r="HW53" s="33"/>
      <c r="HX53" s="34"/>
      <c r="HY53" s="32"/>
      <c r="HZ53" s="33"/>
      <c r="IA53" s="33"/>
      <c r="IB53" s="34"/>
      <c r="IC53" s="32"/>
      <c r="ID53" s="33"/>
      <c r="IE53" s="33"/>
      <c r="IF53" s="34"/>
      <c r="IG53" s="32"/>
      <c r="IH53" s="33"/>
      <c r="II53" s="33"/>
      <c r="IJ53" s="34"/>
    </row>
    <row r="54" spans="1:244" s="41" customFormat="1" ht="13.5" thickBot="1">
      <c r="A54" s="38" t="s">
        <v>58</v>
      </c>
      <c r="B54" s="158">
        <v>1984.8073829156012</v>
      </c>
      <c r="C54" s="158">
        <v>29.790000000000003</v>
      </c>
      <c r="D54" s="55">
        <v>1</v>
      </c>
    </row>
    <row r="55" spans="1:244">
      <c r="A55" s="42" t="s">
        <v>59</v>
      </c>
      <c r="D55" s="43"/>
    </row>
  </sheetData>
  <printOptions horizontalCentered="1"/>
  <pageMargins left="0.78740157480314965" right="0.39370078740157483" top="0.78740157480314965" bottom="0.78740157480314965" header="0.59055118110236227" footer="0.59055118110236227"/>
  <pageSetup paperSize="9" orientation="portrait" horizontalDpi="300" verticalDpi="300" r:id="rId1"/>
  <headerFooter alignWithMargins="0">
    <oddHeader>&amp;L&amp;"Tahoma,Negrito"&amp;8Companhia Nacional de Abastecimento - CONAB</oddHeader>
    <oddFooter>&amp;R&amp;6&amp;F - &amp;A
versão - jan/2008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I48"/>
  <sheetViews>
    <sheetView zoomScaleNormal="100" workbookViewId="0">
      <selection activeCell="H25" sqref="H25"/>
    </sheetView>
  </sheetViews>
  <sheetFormatPr defaultColWidth="11.5" defaultRowHeight="12.75"/>
  <cols>
    <col min="1" max="1" width="45.625" style="3" customWidth="1"/>
    <col min="2" max="3" width="12.625" style="3" customWidth="1"/>
    <col min="4" max="4" width="8.625" style="3" customWidth="1"/>
    <col min="5" max="16384" width="11.5" style="3"/>
  </cols>
  <sheetData>
    <row r="1" spans="1:4">
      <c r="A1" s="1" t="s">
        <v>0</v>
      </c>
      <c r="B1" s="2"/>
      <c r="C1" s="2"/>
      <c r="D1" s="2"/>
    </row>
    <row r="2" spans="1:4">
      <c r="A2" s="1" t="s">
        <v>576</v>
      </c>
      <c r="B2" s="2"/>
      <c r="C2" s="2"/>
      <c r="D2" s="2"/>
    </row>
    <row r="3" spans="1:4">
      <c r="A3" s="1" t="s">
        <v>377</v>
      </c>
      <c r="B3" s="2"/>
      <c r="C3" s="2"/>
      <c r="D3" s="2"/>
    </row>
    <row r="4" spans="1:4">
      <c r="A4" s="1" t="s">
        <v>577</v>
      </c>
      <c r="B4" s="2"/>
      <c r="C4" s="2"/>
      <c r="D4" s="2"/>
    </row>
    <row r="5" spans="1:4" ht="13.5" thickBot="1">
      <c r="A5" s="4" t="s">
        <v>4</v>
      </c>
      <c r="B5" s="5">
        <v>8000</v>
      </c>
      <c r="C5" s="6" t="s">
        <v>5</v>
      </c>
    </row>
    <row r="6" spans="1:4">
      <c r="A6" s="7"/>
      <c r="B6" s="8" t="s">
        <v>6</v>
      </c>
      <c r="C6" s="9">
        <v>43160</v>
      </c>
      <c r="D6" s="10" t="s">
        <v>7</v>
      </c>
    </row>
    <row r="7" spans="1:4">
      <c r="A7" s="11" t="s">
        <v>8</v>
      </c>
      <c r="D7" s="12" t="s">
        <v>9</v>
      </c>
    </row>
    <row r="8" spans="1:4" ht="13.5" thickBot="1">
      <c r="A8" s="13"/>
      <c r="B8" s="14" t="s">
        <v>10</v>
      </c>
      <c r="C8" s="14" t="s">
        <v>174</v>
      </c>
      <c r="D8" s="15" t="s">
        <v>13</v>
      </c>
    </row>
    <row r="9" spans="1:4">
      <c r="A9" s="11" t="s">
        <v>14</v>
      </c>
      <c r="B9" s="16"/>
    </row>
    <row r="10" spans="1:4">
      <c r="A10" s="18" t="s">
        <v>432</v>
      </c>
      <c r="B10" s="143">
        <v>732.16000000000008</v>
      </c>
      <c r="C10" s="143">
        <v>5.49</v>
      </c>
      <c r="D10" s="51">
        <v>0.19541746735713694</v>
      </c>
    </row>
    <row r="11" spans="1:4">
      <c r="A11" s="6" t="s">
        <v>578</v>
      </c>
      <c r="B11" s="143">
        <v>66.8</v>
      </c>
      <c r="C11" s="143">
        <v>0.52</v>
      </c>
      <c r="D11" s="51">
        <v>1.7829281604371649E-2</v>
      </c>
    </row>
    <row r="12" spans="1:4">
      <c r="A12" s="6" t="s">
        <v>579</v>
      </c>
      <c r="B12" s="143">
        <v>595.65</v>
      </c>
      <c r="C12" s="143">
        <v>4.47</v>
      </c>
      <c r="D12" s="51">
        <v>0.15898220939586785</v>
      </c>
    </row>
    <row r="13" spans="1:4">
      <c r="A13" s="6" t="s">
        <v>233</v>
      </c>
      <c r="B13" s="143">
        <v>867</v>
      </c>
      <c r="C13" s="143">
        <v>6.5</v>
      </c>
      <c r="D13" s="51">
        <v>0.2314069932782967</v>
      </c>
    </row>
    <row r="14" spans="1:4">
      <c r="A14" s="6" t="s">
        <v>234</v>
      </c>
      <c r="B14" s="143">
        <v>213.66000000000003</v>
      </c>
      <c r="C14" s="143">
        <v>1.5999999999999999</v>
      </c>
      <c r="D14" s="51">
        <v>5.7027010592665371E-2</v>
      </c>
    </row>
    <row r="15" spans="1:4">
      <c r="A15" s="22" t="s">
        <v>27</v>
      </c>
      <c r="B15" s="145">
        <v>2475.27</v>
      </c>
      <c r="C15" s="145">
        <v>18.580000000000002</v>
      </c>
      <c r="D15" s="52">
        <v>0.66066296222833854</v>
      </c>
    </row>
    <row r="16" spans="1:4">
      <c r="A16" s="25" t="s">
        <v>28</v>
      </c>
      <c r="B16" s="144"/>
      <c r="C16" s="144"/>
    </row>
    <row r="17" spans="1:4">
      <c r="A17" s="18" t="s">
        <v>29</v>
      </c>
      <c r="B17" s="143">
        <v>49.51</v>
      </c>
      <c r="C17" s="143">
        <v>0.37</v>
      </c>
      <c r="D17" s="51">
        <v>1.321448700946767E-2</v>
      </c>
    </row>
    <row r="18" spans="1:4">
      <c r="A18" s="18" t="s">
        <v>30</v>
      </c>
      <c r="B18" s="143">
        <v>0</v>
      </c>
      <c r="C18" s="143">
        <v>0</v>
      </c>
      <c r="D18" s="143">
        <v>0</v>
      </c>
    </row>
    <row r="19" spans="1:4">
      <c r="A19" s="6" t="s">
        <v>72</v>
      </c>
      <c r="B19" s="143">
        <v>74.260000000000005</v>
      </c>
      <c r="C19" s="143">
        <v>0.56000000000000005</v>
      </c>
      <c r="D19" s="51">
        <v>1.9820395987135312E-2</v>
      </c>
    </row>
    <row r="20" spans="1:4">
      <c r="A20" s="18" t="s">
        <v>73</v>
      </c>
      <c r="B20" s="143">
        <v>0</v>
      </c>
      <c r="C20" s="143">
        <v>0</v>
      </c>
      <c r="D20" s="143">
        <v>0</v>
      </c>
    </row>
    <row r="21" spans="1:4">
      <c r="A21" s="18" t="s">
        <v>74</v>
      </c>
      <c r="B21" s="143">
        <v>121.68</v>
      </c>
      <c r="C21" s="143">
        <v>0.91</v>
      </c>
      <c r="D21" s="51">
        <v>3.2477050682933266E-2</v>
      </c>
    </row>
    <row r="22" spans="1:4">
      <c r="A22" s="18" t="s">
        <v>75</v>
      </c>
      <c r="B22" s="143">
        <v>64</v>
      </c>
      <c r="C22" s="143">
        <v>0.48</v>
      </c>
      <c r="D22" s="51">
        <v>1.7081946447302179E-2</v>
      </c>
    </row>
    <row r="23" spans="1:4">
      <c r="A23" s="18" t="s">
        <v>76</v>
      </c>
      <c r="B23" s="143">
        <v>0</v>
      </c>
      <c r="C23" s="143">
        <v>0</v>
      </c>
      <c r="D23" s="143">
        <v>0</v>
      </c>
    </row>
    <row r="24" spans="1:4">
      <c r="A24" s="18" t="s">
        <v>77</v>
      </c>
      <c r="B24" s="143">
        <v>0</v>
      </c>
      <c r="C24" s="143">
        <v>0</v>
      </c>
      <c r="D24" s="143">
        <v>0</v>
      </c>
    </row>
    <row r="25" spans="1:4">
      <c r="A25" s="18" t="s">
        <v>78</v>
      </c>
      <c r="B25" s="143">
        <v>0</v>
      </c>
      <c r="C25" s="143">
        <v>0</v>
      </c>
      <c r="D25" s="143">
        <v>0</v>
      </c>
    </row>
    <row r="26" spans="1:4">
      <c r="A26" s="27" t="s">
        <v>37</v>
      </c>
      <c r="B26" s="146">
        <v>309.45000000000005</v>
      </c>
      <c r="C26" s="146">
        <v>2.3200000000000003</v>
      </c>
      <c r="D26" s="53">
        <v>8.2593880126838437E-2</v>
      </c>
    </row>
    <row r="27" spans="1:4" s="30" customFormat="1">
      <c r="A27" s="11" t="s">
        <v>38</v>
      </c>
      <c r="B27" s="144"/>
      <c r="C27" s="144"/>
      <c r="D27" s="3"/>
    </row>
    <row r="28" spans="1:4" s="30" customFormat="1">
      <c r="A28" s="18" t="s">
        <v>39</v>
      </c>
      <c r="B28" s="143">
        <v>67.205629491934673</v>
      </c>
      <c r="C28" s="143">
        <v>0.51</v>
      </c>
      <c r="D28" s="51">
        <v>1.7937546311538436E-2</v>
      </c>
    </row>
    <row r="29" spans="1:4" s="30" customFormat="1">
      <c r="A29" s="6" t="s">
        <v>40</v>
      </c>
      <c r="B29" s="143">
        <v>67.205629491934673</v>
      </c>
      <c r="C29" s="143">
        <v>0.51</v>
      </c>
      <c r="D29" s="51">
        <v>1.7937546311538436E-2</v>
      </c>
    </row>
    <row r="30" spans="1:4" s="31" customFormat="1">
      <c r="A30" s="22" t="s">
        <v>41</v>
      </c>
      <c r="B30" s="145">
        <v>2851.9256294919351</v>
      </c>
      <c r="C30" s="145">
        <v>21.410000000000004</v>
      </c>
      <c r="D30" s="52">
        <v>0.7611943886667154</v>
      </c>
    </row>
    <row r="31" spans="1:4" s="30" customFormat="1">
      <c r="A31" s="11" t="s">
        <v>42</v>
      </c>
      <c r="B31" s="144"/>
      <c r="C31" s="144"/>
      <c r="D31" s="3"/>
    </row>
    <row r="32" spans="1:4" s="30" customFormat="1">
      <c r="A32" s="6" t="s">
        <v>43</v>
      </c>
      <c r="B32" s="143">
        <v>257.60000000000002</v>
      </c>
      <c r="C32" s="143">
        <v>1.93</v>
      </c>
      <c r="D32" s="51">
        <v>6.8754834450391281E-2</v>
      </c>
    </row>
    <row r="33" spans="1:243" s="30" customFormat="1">
      <c r="A33" s="6" t="s">
        <v>44</v>
      </c>
      <c r="B33" s="143">
        <v>0</v>
      </c>
      <c r="C33" s="143">
        <v>0</v>
      </c>
      <c r="D33" s="143">
        <v>0</v>
      </c>
    </row>
    <row r="34" spans="1:243" s="30" customFormat="1">
      <c r="A34" s="18" t="s">
        <v>45</v>
      </c>
      <c r="B34" s="143">
        <v>0</v>
      </c>
      <c r="C34" s="143">
        <v>0</v>
      </c>
      <c r="D34" s="143">
        <v>0</v>
      </c>
    </row>
    <row r="35" spans="1:243" s="30" customFormat="1">
      <c r="A35" s="18" t="s">
        <v>79</v>
      </c>
      <c r="B35" s="143">
        <v>0</v>
      </c>
      <c r="C35" s="143">
        <v>0</v>
      </c>
      <c r="D35" s="143">
        <v>0</v>
      </c>
    </row>
    <row r="36" spans="1:243" s="30" customFormat="1">
      <c r="A36" s="27" t="s">
        <v>46</v>
      </c>
      <c r="B36" s="146">
        <v>257.60000000000002</v>
      </c>
      <c r="C36" s="146">
        <v>1.93</v>
      </c>
      <c r="D36" s="53">
        <v>6.8754834450391281E-2</v>
      </c>
      <c r="E36" s="33"/>
      <c r="F36" s="33"/>
      <c r="G36" s="34"/>
      <c r="H36" s="32"/>
      <c r="I36" s="33"/>
      <c r="J36" s="33"/>
      <c r="K36" s="34"/>
      <c r="L36" s="32"/>
      <c r="M36" s="33"/>
      <c r="N36" s="33"/>
      <c r="O36" s="34"/>
      <c r="P36" s="32"/>
      <c r="Q36" s="33"/>
      <c r="R36" s="33"/>
      <c r="S36" s="34"/>
      <c r="T36" s="32"/>
      <c r="U36" s="33"/>
      <c r="V36" s="33"/>
      <c r="W36" s="34"/>
      <c r="X36" s="32"/>
      <c r="Y36" s="33"/>
      <c r="Z36" s="33"/>
      <c r="AA36" s="34"/>
      <c r="AB36" s="32"/>
      <c r="AC36" s="33"/>
      <c r="AD36" s="33"/>
      <c r="AE36" s="34"/>
      <c r="AF36" s="32"/>
      <c r="AG36" s="33"/>
      <c r="AH36" s="33"/>
      <c r="AI36" s="34"/>
      <c r="AJ36" s="32"/>
      <c r="AK36" s="33"/>
      <c r="AL36" s="33"/>
      <c r="AM36" s="34"/>
      <c r="AN36" s="32"/>
      <c r="AO36" s="33"/>
      <c r="AP36" s="33"/>
      <c r="AQ36" s="34"/>
      <c r="AR36" s="32"/>
      <c r="AS36" s="33"/>
      <c r="AT36" s="33"/>
      <c r="AU36" s="34"/>
      <c r="AV36" s="32"/>
      <c r="AW36" s="33"/>
      <c r="AX36" s="33"/>
      <c r="AY36" s="34"/>
      <c r="AZ36" s="32"/>
      <c r="BA36" s="33"/>
      <c r="BB36" s="33"/>
      <c r="BC36" s="34"/>
      <c r="BD36" s="32"/>
      <c r="BE36" s="33"/>
      <c r="BF36" s="33"/>
      <c r="BG36" s="34"/>
      <c r="BH36" s="32"/>
      <c r="BI36" s="33"/>
      <c r="BJ36" s="33"/>
      <c r="BK36" s="34"/>
      <c r="BL36" s="32"/>
      <c r="BM36" s="33"/>
      <c r="BN36" s="33"/>
      <c r="BO36" s="34"/>
      <c r="BP36" s="32"/>
      <c r="BQ36" s="33"/>
      <c r="BR36" s="33"/>
      <c r="BS36" s="34"/>
      <c r="BT36" s="32"/>
      <c r="BU36" s="33"/>
      <c r="BV36" s="33"/>
      <c r="BW36" s="34"/>
      <c r="BX36" s="32"/>
      <c r="BY36" s="33"/>
      <c r="BZ36" s="33"/>
      <c r="CA36" s="34"/>
      <c r="CB36" s="32"/>
      <c r="CC36" s="33"/>
      <c r="CD36" s="33"/>
      <c r="CE36" s="34"/>
      <c r="CF36" s="32"/>
      <c r="CG36" s="33"/>
      <c r="CH36" s="33"/>
      <c r="CI36" s="34"/>
      <c r="CJ36" s="32"/>
      <c r="CK36" s="33"/>
      <c r="CL36" s="33"/>
      <c r="CM36" s="34"/>
      <c r="CN36" s="32"/>
      <c r="CO36" s="33"/>
      <c r="CP36" s="33"/>
      <c r="CQ36" s="34"/>
      <c r="CR36" s="32"/>
      <c r="CS36" s="33"/>
      <c r="CT36" s="33"/>
      <c r="CU36" s="34"/>
      <c r="CV36" s="32"/>
      <c r="CW36" s="33"/>
      <c r="CX36" s="33"/>
      <c r="CY36" s="34"/>
      <c r="CZ36" s="32"/>
      <c r="DA36" s="33"/>
      <c r="DB36" s="33"/>
      <c r="DC36" s="34"/>
      <c r="DD36" s="32"/>
      <c r="DE36" s="33"/>
      <c r="DF36" s="33"/>
      <c r="DG36" s="34"/>
      <c r="DH36" s="32"/>
      <c r="DI36" s="33"/>
      <c r="DJ36" s="33"/>
      <c r="DK36" s="34"/>
      <c r="DL36" s="32"/>
      <c r="DM36" s="33"/>
      <c r="DN36" s="33"/>
      <c r="DO36" s="34"/>
      <c r="DP36" s="32"/>
      <c r="DQ36" s="33"/>
      <c r="DR36" s="33"/>
      <c r="DS36" s="34"/>
      <c r="DT36" s="32"/>
      <c r="DU36" s="33"/>
      <c r="DV36" s="33"/>
      <c r="DW36" s="34"/>
      <c r="DX36" s="32"/>
      <c r="DY36" s="33"/>
      <c r="DZ36" s="33"/>
      <c r="EA36" s="34"/>
      <c r="EB36" s="32"/>
      <c r="EC36" s="33"/>
      <c r="ED36" s="33"/>
      <c r="EE36" s="34"/>
      <c r="EF36" s="32"/>
      <c r="EG36" s="33"/>
      <c r="EH36" s="33"/>
      <c r="EI36" s="34"/>
      <c r="EJ36" s="32"/>
      <c r="EK36" s="33"/>
      <c r="EL36" s="33"/>
      <c r="EM36" s="34"/>
      <c r="EN36" s="32"/>
      <c r="EO36" s="33"/>
      <c r="EP36" s="33"/>
      <c r="EQ36" s="34"/>
      <c r="ER36" s="32"/>
      <c r="ES36" s="33"/>
      <c r="ET36" s="33"/>
      <c r="EU36" s="34"/>
      <c r="EV36" s="32"/>
      <c r="EW36" s="33"/>
      <c r="EX36" s="33"/>
      <c r="EY36" s="34"/>
      <c r="EZ36" s="32"/>
      <c r="FA36" s="33"/>
      <c r="FB36" s="33"/>
      <c r="FC36" s="34"/>
      <c r="FD36" s="32"/>
      <c r="FE36" s="33"/>
      <c r="FF36" s="33"/>
      <c r="FG36" s="34"/>
      <c r="FH36" s="32"/>
      <c r="FI36" s="33"/>
      <c r="FJ36" s="33"/>
      <c r="FK36" s="34"/>
      <c r="FL36" s="32"/>
      <c r="FM36" s="33"/>
      <c r="FN36" s="33"/>
      <c r="FO36" s="34"/>
      <c r="FP36" s="32"/>
      <c r="FQ36" s="33"/>
      <c r="FR36" s="33"/>
      <c r="FS36" s="34"/>
      <c r="FT36" s="32"/>
      <c r="FU36" s="33"/>
      <c r="FV36" s="33"/>
      <c r="FW36" s="34"/>
      <c r="FX36" s="32"/>
      <c r="FY36" s="33"/>
      <c r="FZ36" s="33"/>
      <c r="GA36" s="34"/>
      <c r="GB36" s="32"/>
      <c r="GC36" s="33"/>
      <c r="GD36" s="33"/>
      <c r="GE36" s="34"/>
      <c r="GF36" s="32"/>
      <c r="GG36" s="33"/>
      <c r="GH36" s="33"/>
      <c r="GI36" s="34"/>
      <c r="GJ36" s="32"/>
      <c r="GK36" s="33"/>
      <c r="GL36" s="33"/>
      <c r="GM36" s="34"/>
      <c r="GN36" s="32"/>
      <c r="GO36" s="33"/>
      <c r="GP36" s="33"/>
      <c r="GQ36" s="34"/>
      <c r="GR36" s="32"/>
      <c r="GS36" s="33"/>
      <c r="GT36" s="33"/>
      <c r="GU36" s="34"/>
      <c r="GV36" s="32"/>
      <c r="GW36" s="33"/>
      <c r="GX36" s="33"/>
      <c r="GY36" s="34"/>
      <c r="GZ36" s="32"/>
      <c r="HA36" s="33"/>
      <c r="HB36" s="33"/>
      <c r="HC36" s="34"/>
      <c r="HD36" s="32"/>
      <c r="HE36" s="33"/>
      <c r="HF36" s="33"/>
      <c r="HG36" s="34"/>
      <c r="HH36" s="32"/>
      <c r="HI36" s="33"/>
      <c r="HJ36" s="33"/>
      <c r="HK36" s="34"/>
      <c r="HL36" s="32"/>
      <c r="HM36" s="33"/>
      <c r="HN36" s="33"/>
      <c r="HO36" s="34"/>
      <c r="HP36" s="32"/>
      <c r="HQ36" s="33"/>
      <c r="HR36" s="33"/>
      <c r="HS36" s="34"/>
      <c r="HT36" s="32"/>
      <c r="HU36" s="33"/>
      <c r="HV36" s="33"/>
      <c r="HW36" s="34"/>
      <c r="HX36" s="32"/>
      <c r="HY36" s="33"/>
      <c r="HZ36" s="33"/>
      <c r="IA36" s="34"/>
      <c r="IB36" s="32"/>
      <c r="IC36" s="33"/>
      <c r="ID36" s="33"/>
      <c r="IE36" s="34"/>
      <c r="IF36" s="32"/>
      <c r="IG36" s="33"/>
      <c r="IH36" s="33"/>
      <c r="II36" s="34"/>
    </row>
    <row r="37" spans="1:243" s="30" customFormat="1">
      <c r="A37" s="11" t="s">
        <v>47</v>
      </c>
      <c r="B37" s="144"/>
      <c r="C37" s="144"/>
      <c r="D37" s="3"/>
    </row>
    <row r="38" spans="1:243" s="30" customFormat="1">
      <c r="A38" s="18" t="s">
        <v>80</v>
      </c>
      <c r="B38" s="143">
        <v>1.1199999999999999</v>
      </c>
      <c r="C38" s="143">
        <v>0.01</v>
      </c>
      <c r="D38" s="51">
        <v>2.9893406282778811E-4</v>
      </c>
    </row>
    <row r="39" spans="1:243" s="30" customFormat="1">
      <c r="A39" s="18" t="s">
        <v>198</v>
      </c>
      <c r="B39" s="143">
        <v>10.5</v>
      </c>
      <c r="C39" s="143">
        <v>0.08</v>
      </c>
      <c r="D39" s="51">
        <v>2.8025068390105136E-3</v>
      </c>
    </row>
    <row r="40" spans="1:243" s="30" customFormat="1">
      <c r="A40" s="27" t="s">
        <v>51</v>
      </c>
      <c r="B40" s="146">
        <v>11.62</v>
      </c>
      <c r="C40" s="146">
        <v>0.09</v>
      </c>
      <c r="D40" s="53">
        <v>3.1014409018383015E-3</v>
      </c>
      <c r="E40" s="33"/>
      <c r="F40" s="33"/>
      <c r="G40" s="34"/>
      <c r="H40" s="32"/>
      <c r="I40" s="33"/>
      <c r="J40" s="33"/>
      <c r="K40" s="34"/>
      <c r="L40" s="32"/>
      <c r="M40" s="33"/>
      <c r="N40" s="33"/>
      <c r="O40" s="34"/>
      <c r="P40" s="32"/>
      <c r="Q40" s="33"/>
      <c r="R40" s="33"/>
      <c r="S40" s="34"/>
      <c r="T40" s="32"/>
      <c r="U40" s="33"/>
      <c r="V40" s="33"/>
      <c r="W40" s="34"/>
      <c r="X40" s="32"/>
      <c r="Y40" s="33"/>
      <c r="Z40" s="33"/>
      <c r="AA40" s="34"/>
      <c r="AB40" s="32"/>
      <c r="AC40" s="33"/>
      <c r="AD40" s="33"/>
      <c r="AE40" s="34"/>
      <c r="AF40" s="32"/>
      <c r="AG40" s="33"/>
      <c r="AH40" s="33"/>
      <c r="AI40" s="34"/>
      <c r="AJ40" s="32"/>
      <c r="AK40" s="33"/>
      <c r="AL40" s="33"/>
      <c r="AM40" s="34"/>
      <c r="AN40" s="32"/>
      <c r="AO40" s="33"/>
      <c r="AP40" s="33"/>
      <c r="AQ40" s="34"/>
      <c r="AR40" s="32"/>
      <c r="AS40" s="33"/>
      <c r="AT40" s="33"/>
      <c r="AU40" s="34"/>
      <c r="AV40" s="32"/>
      <c r="AW40" s="33"/>
      <c r="AX40" s="33"/>
      <c r="AY40" s="34"/>
      <c r="AZ40" s="32"/>
      <c r="BA40" s="33"/>
      <c r="BB40" s="33"/>
      <c r="BC40" s="34"/>
      <c r="BD40" s="32"/>
      <c r="BE40" s="33"/>
      <c r="BF40" s="33"/>
      <c r="BG40" s="34"/>
      <c r="BH40" s="32"/>
      <c r="BI40" s="33"/>
      <c r="BJ40" s="33"/>
      <c r="BK40" s="34"/>
      <c r="BL40" s="32"/>
      <c r="BM40" s="33"/>
      <c r="BN40" s="33"/>
      <c r="BO40" s="34"/>
      <c r="BP40" s="32"/>
      <c r="BQ40" s="33"/>
      <c r="BR40" s="33"/>
      <c r="BS40" s="34"/>
      <c r="BT40" s="32"/>
      <c r="BU40" s="33"/>
      <c r="BV40" s="33"/>
      <c r="BW40" s="34"/>
      <c r="BX40" s="32"/>
      <c r="BY40" s="33"/>
      <c r="BZ40" s="33"/>
      <c r="CA40" s="34"/>
      <c r="CB40" s="32"/>
      <c r="CC40" s="33"/>
      <c r="CD40" s="33"/>
      <c r="CE40" s="34"/>
      <c r="CF40" s="32"/>
      <c r="CG40" s="33"/>
      <c r="CH40" s="33"/>
      <c r="CI40" s="34"/>
      <c r="CJ40" s="32"/>
      <c r="CK40" s="33"/>
      <c r="CL40" s="33"/>
      <c r="CM40" s="34"/>
      <c r="CN40" s="32"/>
      <c r="CO40" s="33"/>
      <c r="CP40" s="33"/>
      <c r="CQ40" s="34"/>
      <c r="CR40" s="32"/>
      <c r="CS40" s="33"/>
      <c r="CT40" s="33"/>
      <c r="CU40" s="34"/>
      <c r="CV40" s="32"/>
      <c r="CW40" s="33"/>
      <c r="CX40" s="33"/>
      <c r="CY40" s="34"/>
      <c r="CZ40" s="32"/>
      <c r="DA40" s="33"/>
      <c r="DB40" s="33"/>
      <c r="DC40" s="34"/>
      <c r="DD40" s="32"/>
      <c r="DE40" s="33"/>
      <c r="DF40" s="33"/>
      <c r="DG40" s="34"/>
      <c r="DH40" s="32"/>
      <c r="DI40" s="33"/>
      <c r="DJ40" s="33"/>
      <c r="DK40" s="34"/>
      <c r="DL40" s="32"/>
      <c r="DM40" s="33"/>
      <c r="DN40" s="33"/>
      <c r="DO40" s="34"/>
      <c r="DP40" s="32"/>
      <c r="DQ40" s="33"/>
      <c r="DR40" s="33"/>
      <c r="DS40" s="34"/>
      <c r="DT40" s="32"/>
      <c r="DU40" s="33"/>
      <c r="DV40" s="33"/>
      <c r="DW40" s="34"/>
      <c r="DX40" s="32"/>
      <c r="DY40" s="33"/>
      <c r="DZ40" s="33"/>
      <c r="EA40" s="34"/>
      <c r="EB40" s="32"/>
      <c r="EC40" s="33"/>
      <c r="ED40" s="33"/>
      <c r="EE40" s="34"/>
      <c r="EF40" s="32"/>
      <c r="EG40" s="33"/>
      <c r="EH40" s="33"/>
      <c r="EI40" s="34"/>
      <c r="EJ40" s="32"/>
      <c r="EK40" s="33"/>
      <c r="EL40" s="33"/>
      <c r="EM40" s="34"/>
      <c r="EN40" s="32"/>
      <c r="EO40" s="33"/>
      <c r="EP40" s="33"/>
      <c r="EQ40" s="34"/>
      <c r="ER40" s="32"/>
      <c r="ES40" s="33"/>
      <c r="ET40" s="33"/>
      <c r="EU40" s="34"/>
      <c r="EV40" s="32"/>
      <c r="EW40" s="33"/>
      <c r="EX40" s="33"/>
      <c r="EY40" s="34"/>
      <c r="EZ40" s="32"/>
      <c r="FA40" s="33"/>
      <c r="FB40" s="33"/>
      <c r="FC40" s="34"/>
      <c r="FD40" s="32"/>
      <c r="FE40" s="33"/>
      <c r="FF40" s="33"/>
      <c r="FG40" s="34"/>
      <c r="FH40" s="32"/>
      <c r="FI40" s="33"/>
      <c r="FJ40" s="33"/>
      <c r="FK40" s="34"/>
      <c r="FL40" s="32"/>
      <c r="FM40" s="33"/>
      <c r="FN40" s="33"/>
      <c r="FO40" s="34"/>
      <c r="FP40" s="32"/>
      <c r="FQ40" s="33"/>
      <c r="FR40" s="33"/>
      <c r="FS40" s="34"/>
      <c r="FT40" s="32"/>
      <c r="FU40" s="33"/>
      <c r="FV40" s="33"/>
      <c r="FW40" s="34"/>
      <c r="FX40" s="32"/>
      <c r="FY40" s="33"/>
      <c r="FZ40" s="33"/>
      <c r="GA40" s="34"/>
      <c r="GB40" s="32"/>
      <c r="GC40" s="33"/>
      <c r="GD40" s="33"/>
      <c r="GE40" s="34"/>
      <c r="GF40" s="32"/>
      <c r="GG40" s="33"/>
      <c r="GH40" s="33"/>
      <c r="GI40" s="34"/>
      <c r="GJ40" s="32"/>
      <c r="GK40" s="33"/>
      <c r="GL40" s="33"/>
      <c r="GM40" s="34"/>
      <c r="GN40" s="32"/>
      <c r="GO40" s="33"/>
      <c r="GP40" s="33"/>
      <c r="GQ40" s="34"/>
      <c r="GR40" s="32"/>
      <c r="GS40" s="33"/>
      <c r="GT40" s="33"/>
      <c r="GU40" s="34"/>
      <c r="GV40" s="32"/>
      <c r="GW40" s="33"/>
      <c r="GX40" s="33"/>
      <c r="GY40" s="34"/>
      <c r="GZ40" s="32"/>
      <c r="HA40" s="33"/>
      <c r="HB40" s="33"/>
      <c r="HC40" s="34"/>
      <c r="HD40" s="32"/>
      <c r="HE40" s="33"/>
      <c r="HF40" s="33"/>
      <c r="HG40" s="34"/>
      <c r="HH40" s="32"/>
      <c r="HI40" s="33"/>
      <c r="HJ40" s="33"/>
      <c r="HK40" s="34"/>
      <c r="HL40" s="32"/>
      <c r="HM40" s="33"/>
      <c r="HN40" s="33"/>
      <c r="HO40" s="34"/>
      <c r="HP40" s="32"/>
      <c r="HQ40" s="33"/>
      <c r="HR40" s="33"/>
      <c r="HS40" s="34"/>
      <c r="HT40" s="32"/>
      <c r="HU40" s="33"/>
      <c r="HV40" s="33"/>
      <c r="HW40" s="34"/>
      <c r="HX40" s="32"/>
      <c r="HY40" s="33"/>
      <c r="HZ40" s="33"/>
      <c r="IA40" s="34"/>
      <c r="IB40" s="32"/>
      <c r="IC40" s="33"/>
      <c r="ID40" s="33"/>
      <c r="IE40" s="34"/>
      <c r="IF40" s="32"/>
      <c r="IG40" s="33"/>
      <c r="IH40" s="33"/>
      <c r="II40" s="34"/>
    </row>
    <row r="41" spans="1:243" s="30" customFormat="1">
      <c r="A41" s="35" t="s">
        <v>52</v>
      </c>
      <c r="B41" s="147">
        <v>269.22000000000003</v>
      </c>
      <c r="C41" s="147">
        <v>2.02</v>
      </c>
      <c r="D41" s="54">
        <v>7.1856275352229576E-2</v>
      </c>
      <c r="E41" s="33"/>
      <c r="F41" s="32"/>
      <c r="G41" s="33"/>
      <c r="H41" s="33"/>
      <c r="I41" s="33"/>
      <c r="J41" s="32"/>
      <c r="K41" s="33"/>
      <c r="L41" s="33"/>
      <c r="M41" s="33"/>
      <c r="N41" s="32"/>
      <c r="O41" s="33"/>
      <c r="P41" s="33"/>
      <c r="Q41" s="33"/>
      <c r="R41" s="32"/>
      <c r="S41" s="33"/>
      <c r="T41" s="33"/>
      <c r="U41" s="33"/>
      <c r="V41" s="32"/>
      <c r="W41" s="33"/>
      <c r="X41" s="33"/>
      <c r="Y41" s="33"/>
      <c r="Z41" s="32"/>
      <c r="AA41" s="33"/>
      <c r="AB41" s="33"/>
      <c r="AC41" s="33"/>
      <c r="AD41" s="32"/>
      <c r="AE41" s="33"/>
      <c r="AF41" s="33"/>
      <c r="AG41" s="33"/>
      <c r="AH41" s="32"/>
      <c r="AI41" s="33"/>
      <c r="AJ41" s="33"/>
      <c r="AK41" s="33"/>
      <c r="AL41" s="32"/>
      <c r="AM41" s="33"/>
      <c r="AN41" s="33"/>
      <c r="AO41" s="33"/>
      <c r="AP41" s="32"/>
      <c r="AQ41" s="33"/>
      <c r="AR41" s="33"/>
      <c r="AS41" s="33"/>
      <c r="AT41" s="32"/>
      <c r="AU41" s="33"/>
      <c r="AV41" s="33"/>
      <c r="AW41" s="33"/>
      <c r="AX41" s="32"/>
      <c r="AY41" s="33"/>
      <c r="AZ41" s="33"/>
      <c r="BA41" s="33"/>
      <c r="BB41" s="32"/>
      <c r="BC41" s="33"/>
      <c r="BD41" s="33"/>
      <c r="BE41" s="33"/>
      <c r="BF41" s="32"/>
      <c r="BG41" s="33"/>
      <c r="BH41" s="33"/>
      <c r="BI41" s="33"/>
      <c r="BJ41" s="32"/>
      <c r="BK41" s="33"/>
      <c r="BL41" s="33"/>
      <c r="BM41" s="33"/>
      <c r="BN41" s="32"/>
      <c r="BO41" s="33"/>
      <c r="BP41" s="33"/>
      <c r="BQ41" s="33"/>
      <c r="BR41" s="32"/>
      <c r="BS41" s="33"/>
      <c r="BT41" s="33"/>
      <c r="BU41" s="33"/>
      <c r="BV41" s="32"/>
      <c r="BW41" s="33"/>
      <c r="BX41" s="33"/>
      <c r="BY41" s="33"/>
      <c r="BZ41" s="32"/>
      <c r="CA41" s="33"/>
      <c r="CB41" s="33"/>
      <c r="CC41" s="33"/>
      <c r="CD41" s="32"/>
      <c r="CE41" s="33"/>
      <c r="CF41" s="33"/>
      <c r="CG41" s="33"/>
      <c r="CH41" s="32"/>
      <c r="CI41" s="33"/>
      <c r="CJ41" s="33"/>
      <c r="CK41" s="33"/>
      <c r="CL41" s="32"/>
      <c r="CM41" s="33"/>
      <c r="CN41" s="33"/>
      <c r="CO41" s="33"/>
      <c r="CP41" s="32"/>
      <c r="CQ41" s="33"/>
      <c r="CR41" s="33"/>
      <c r="CS41" s="33"/>
      <c r="CT41" s="32"/>
      <c r="CU41" s="33"/>
      <c r="CV41" s="33"/>
      <c r="CW41" s="33"/>
      <c r="CX41" s="32"/>
      <c r="CY41" s="33"/>
      <c r="CZ41" s="33"/>
      <c r="DA41" s="33"/>
      <c r="DB41" s="32"/>
      <c r="DC41" s="33"/>
      <c r="DD41" s="33"/>
      <c r="DE41" s="33"/>
      <c r="DF41" s="32"/>
      <c r="DG41" s="33"/>
      <c r="DH41" s="33"/>
      <c r="DI41" s="33"/>
      <c r="DJ41" s="32"/>
      <c r="DK41" s="33"/>
      <c r="DL41" s="33"/>
      <c r="DM41" s="33"/>
      <c r="DN41" s="32"/>
      <c r="DO41" s="33"/>
      <c r="DP41" s="33"/>
      <c r="DQ41" s="33"/>
      <c r="DR41" s="32"/>
      <c r="DS41" s="33"/>
      <c r="DT41" s="33"/>
      <c r="DU41" s="33"/>
      <c r="DV41" s="32"/>
      <c r="DW41" s="33"/>
      <c r="DX41" s="33"/>
      <c r="DY41" s="33"/>
      <c r="DZ41" s="32"/>
      <c r="EA41" s="33"/>
      <c r="EB41" s="33"/>
      <c r="EC41" s="33"/>
      <c r="ED41" s="32"/>
      <c r="EE41" s="33"/>
      <c r="EF41" s="33"/>
      <c r="EG41" s="33"/>
      <c r="EH41" s="32"/>
      <c r="EI41" s="33"/>
      <c r="EJ41" s="33"/>
      <c r="EK41" s="33"/>
      <c r="EL41" s="32"/>
      <c r="EM41" s="33"/>
      <c r="EN41" s="33"/>
      <c r="EO41" s="33"/>
      <c r="EP41" s="32"/>
      <c r="EQ41" s="33"/>
      <c r="ER41" s="33"/>
      <c r="ES41" s="33"/>
      <c r="ET41" s="32"/>
      <c r="EU41" s="33"/>
      <c r="EV41" s="33"/>
      <c r="EW41" s="33"/>
      <c r="EX41" s="32"/>
      <c r="EY41" s="33"/>
      <c r="EZ41" s="33"/>
      <c r="FA41" s="33"/>
      <c r="FB41" s="32"/>
      <c r="FC41" s="33"/>
      <c r="FD41" s="33"/>
      <c r="FE41" s="33"/>
      <c r="FF41" s="32"/>
      <c r="FG41" s="33"/>
      <c r="FH41" s="33"/>
      <c r="FI41" s="33"/>
      <c r="FJ41" s="32"/>
      <c r="FK41" s="33"/>
      <c r="FL41" s="33"/>
      <c r="FM41" s="33"/>
      <c r="FN41" s="32"/>
      <c r="FO41" s="33"/>
      <c r="FP41" s="33"/>
      <c r="FQ41" s="33"/>
      <c r="FR41" s="32"/>
      <c r="FS41" s="33"/>
      <c r="FT41" s="33"/>
      <c r="FU41" s="33"/>
      <c r="FV41" s="32"/>
      <c r="FW41" s="33"/>
      <c r="FX41" s="33"/>
      <c r="FY41" s="33"/>
      <c r="FZ41" s="32"/>
      <c r="GA41" s="33"/>
      <c r="GB41" s="33"/>
      <c r="GC41" s="33"/>
      <c r="GD41" s="32"/>
      <c r="GE41" s="33"/>
      <c r="GF41" s="33"/>
      <c r="GG41" s="33"/>
      <c r="GH41" s="32"/>
      <c r="GI41" s="33"/>
      <c r="GJ41" s="33"/>
      <c r="GK41" s="33"/>
      <c r="GL41" s="32"/>
      <c r="GM41" s="33"/>
      <c r="GN41" s="33"/>
      <c r="GO41" s="33"/>
      <c r="GP41" s="32"/>
      <c r="GQ41" s="33"/>
      <c r="GR41" s="33"/>
      <c r="GS41" s="33"/>
      <c r="GT41" s="32"/>
      <c r="GU41" s="33"/>
      <c r="GV41" s="33"/>
      <c r="GW41" s="33"/>
      <c r="GX41" s="32"/>
      <c r="GY41" s="33"/>
      <c r="GZ41" s="33"/>
      <c r="HA41" s="33"/>
      <c r="HB41" s="32"/>
      <c r="HC41" s="33"/>
      <c r="HD41" s="33"/>
      <c r="HE41" s="33"/>
      <c r="HF41" s="32"/>
      <c r="HG41" s="33"/>
      <c r="HH41" s="33"/>
      <c r="HI41" s="33"/>
      <c r="HJ41" s="32"/>
      <c r="HK41" s="33"/>
      <c r="HL41" s="33"/>
      <c r="HM41" s="33"/>
      <c r="HN41" s="32"/>
      <c r="HO41" s="33"/>
      <c r="HP41" s="33"/>
      <c r="HQ41" s="33"/>
      <c r="HR41" s="32"/>
      <c r="HS41" s="33"/>
      <c r="HT41" s="33"/>
      <c r="HU41" s="33"/>
      <c r="HV41" s="32"/>
      <c r="HW41" s="33"/>
      <c r="HX41" s="33"/>
      <c r="HY41" s="33"/>
      <c r="HZ41" s="32"/>
      <c r="IA41" s="33"/>
      <c r="IB41" s="33"/>
      <c r="IC41" s="33"/>
      <c r="ID41" s="32"/>
      <c r="IE41" s="33"/>
      <c r="IF41" s="33"/>
      <c r="IG41" s="33"/>
    </row>
    <row r="42" spans="1:243" s="31" customFormat="1">
      <c r="A42" s="22" t="s">
        <v>53</v>
      </c>
      <c r="B42" s="145">
        <v>3121.1456294919353</v>
      </c>
      <c r="C42" s="145">
        <v>23.430000000000003</v>
      </c>
      <c r="D42" s="52">
        <v>0.83305066401894501</v>
      </c>
    </row>
    <row r="43" spans="1:243" s="30" customFormat="1">
      <c r="A43" s="11" t="s">
        <v>54</v>
      </c>
      <c r="B43" s="144"/>
      <c r="C43" s="144"/>
      <c r="D43" s="3"/>
    </row>
    <row r="44" spans="1:243" s="30" customFormat="1">
      <c r="A44" s="6" t="s">
        <v>55</v>
      </c>
      <c r="B44" s="143">
        <v>63</v>
      </c>
      <c r="C44" s="143">
        <v>0.47</v>
      </c>
      <c r="D44" s="51">
        <v>1.6815041034063082E-2</v>
      </c>
    </row>
    <row r="45" spans="1:243" s="30" customFormat="1">
      <c r="A45" s="6" t="s">
        <v>56</v>
      </c>
      <c r="B45" s="143">
        <v>562.5</v>
      </c>
      <c r="C45" s="143">
        <v>4.22</v>
      </c>
      <c r="D45" s="51">
        <v>0.15013429494699182</v>
      </c>
    </row>
    <row r="46" spans="1:243" s="30" customFormat="1">
      <c r="A46" s="27" t="s">
        <v>57</v>
      </c>
      <c r="B46" s="146">
        <v>625.5</v>
      </c>
      <c r="C46" s="146">
        <v>4.6899999999999995</v>
      </c>
      <c r="D46" s="53">
        <v>0.16694933598105491</v>
      </c>
      <c r="E46" s="33"/>
      <c r="F46" s="33"/>
      <c r="G46" s="34"/>
      <c r="H46" s="32"/>
      <c r="I46" s="33"/>
      <c r="J46" s="33"/>
      <c r="K46" s="34"/>
      <c r="L46" s="32"/>
      <c r="M46" s="33"/>
      <c r="N46" s="33"/>
      <c r="O46" s="34"/>
      <c r="P46" s="32"/>
      <c r="Q46" s="33"/>
      <c r="R46" s="33"/>
      <c r="S46" s="34"/>
      <c r="T46" s="32"/>
      <c r="U46" s="33"/>
      <c r="V46" s="33"/>
      <c r="W46" s="34"/>
      <c r="X46" s="32"/>
      <c r="Y46" s="33"/>
      <c r="Z46" s="33"/>
      <c r="AA46" s="34"/>
      <c r="AB46" s="32"/>
      <c r="AC46" s="33"/>
      <c r="AD46" s="33"/>
      <c r="AE46" s="34"/>
      <c r="AF46" s="32"/>
      <c r="AG46" s="33"/>
      <c r="AH46" s="33"/>
      <c r="AI46" s="34"/>
      <c r="AJ46" s="32"/>
      <c r="AK46" s="33"/>
      <c r="AL46" s="33"/>
      <c r="AM46" s="34"/>
      <c r="AN46" s="32"/>
      <c r="AO46" s="33"/>
      <c r="AP46" s="33"/>
      <c r="AQ46" s="34"/>
      <c r="AR46" s="32"/>
      <c r="AS46" s="33"/>
      <c r="AT46" s="33"/>
      <c r="AU46" s="34"/>
      <c r="AV46" s="32"/>
      <c r="AW46" s="33"/>
      <c r="AX46" s="33"/>
      <c r="AY46" s="34"/>
      <c r="AZ46" s="32"/>
      <c r="BA46" s="33"/>
      <c r="BB46" s="33"/>
      <c r="BC46" s="34"/>
      <c r="BD46" s="32"/>
      <c r="BE46" s="33"/>
      <c r="BF46" s="33"/>
      <c r="BG46" s="34"/>
      <c r="BH46" s="32"/>
      <c r="BI46" s="33"/>
      <c r="BJ46" s="33"/>
      <c r="BK46" s="34"/>
      <c r="BL46" s="32"/>
      <c r="BM46" s="33"/>
      <c r="BN46" s="33"/>
      <c r="BO46" s="34"/>
      <c r="BP46" s="32"/>
      <c r="BQ46" s="33"/>
      <c r="BR46" s="33"/>
      <c r="BS46" s="34"/>
      <c r="BT46" s="32"/>
      <c r="BU46" s="33"/>
      <c r="BV46" s="33"/>
      <c r="BW46" s="34"/>
      <c r="BX46" s="32"/>
      <c r="BY46" s="33"/>
      <c r="BZ46" s="33"/>
      <c r="CA46" s="34"/>
      <c r="CB46" s="32"/>
      <c r="CC46" s="33"/>
      <c r="CD46" s="33"/>
      <c r="CE46" s="34"/>
      <c r="CF46" s="32"/>
      <c r="CG46" s="33"/>
      <c r="CH46" s="33"/>
      <c r="CI46" s="34"/>
      <c r="CJ46" s="32"/>
      <c r="CK46" s="33"/>
      <c r="CL46" s="33"/>
      <c r="CM46" s="34"/>
      <c r="CN46" s="32"/>
      <c r="CO46" s="33"/>
      <c r="CP46" s="33"/>
      <c r="CQ46" s="34"/>
      <c r="CR46" s="32"/>
      <c r="CS46" s="33"/>
      <c r="CT46" s="33"/>
      <c r="CU46" s="34"/>
      <c r="CV46" s="32"/>
      <c r="CW46" s="33"/>
      <c r="CX46" s="33"/>
      <c r="CY46" s="34"/>
      <c r="CZ46" s="32"/>
      <c r="DA46" s="33"/>
      <c r="DB46" s="33"/>
      <c r="DC46" s="34"/>
      <c r="DD46" s="32"/>
      <c r="DE46" s="33"/>
      <c r="DF46" s="33"/>
      <c r="DG46" s="34"/>
      <c r="DH46" s="32"/>
      <c r="DI46" s="33"/>
      <c r="DJ46" s="33"/>
      <c r="DK46" s="34"/>
      <c r="DL46" s="32"/>
      <c r="DM46" s="33"/>
      <c r="DN46" s="33"/>
      <c r="DO46" s="34"/>
      <c r="DP46" s="32"/>
      <c r="DQ46" s="33"/>
      <c r="DR46" s="33"/>
      <c r="DS46" s="34"/>
      <c r="DT46" s="32"/>
      <c r="DU46" s="33"/>
      <c r="DV46" s="33"/>
      <c r="DW46" s="34"/>
      <c r="DX46" s="32"/>
      <c r="DY46" s="33"/>
      <c r="DZ46" s="33"/>
      <c r="EA46" s="34"/>
      <c r="EB46" s="32"/>
      <c r="EC46" s="33"/>
      <c r="ED46" s="33"/>
      <c r="EE46" s="34"/>
      <c r="EF46" s="32"/>
      <c r="EG46" s="33"/>
      <c r="EH46" s="33"/>
      <c r="EI46" s="34"/>
      <c r="EJ46" s="32"/>
      <c r="EK46" s="33"/>
      <c r="EL46" s="33"/>
      <c r="EM46" s="34"/>
      <c r="EN46" s="32"/>
      <c r="EO46" s="33"/>
      <c r="EP46" s="33"/>
      <c r="EQ46" s="34"/>
      <c r="ER46" s="32"/>
      <c r="ES46" s="33"/>
      <c r="ET46" s="33"/>
      <c r="EU46" s="34"/>
      <c r="EV46" s="32"/>
      <c r="EW46" s="33"/>
      <c r="EX46" s="33"/>
      <c r="EY46" s="34"/>
      <c r="EZ46" s="32"/>
      <c r="FA46" s="33"/>
      <c r="FB46" s="33"/>
      <c r="FC46" s="34"/>
      <c r="FD46" s="32"/>
      <c r="FE46" s="33"/>
      <c r="FF46" s="33"/>
      <c r="FG46" s="34"/>
      <c r="FH46" s="32"/>
      <c r="FI46" s="33"/>
      <c r="FJ46" s="33"/>
      <c r="FK46" s="34"/>
      <c r="FL46" s="32"/>
      <c r="FM46" s="33"/>
      <c r="FN46" s="33"/>
      <c r="FO46" s="34"/>
      <c r="FP46" s="32"/>
      <c r="FQ46" s="33"/>
      <c r="FR46" s="33"/>
      <c r="FS46" s="34"/>
      <c r="FT46" s="32"/>
      <c r="FU46" s="33"/>
      <c r="FV46" s="33"/>
      <c r="FW46" s="34"/>
      <c r="FX46" s="32"/>
      <c r="FY46" s="33"/>
      <c r="FZ46" s="33"/>
      <c r="GA46" s="34"/>
      <c r="GB46" s="32"/>
      <c r="GC46" s="33"/>
      <c r="GD46" s="33"/>
      <c r="GE46" s="34"/>
      <c r="GF46" s="32"/>
      <c r="GG46" s="33"/>
      <c r="GH46" s="33"/>
      <c r="GI46" s="34"/>
      <c r="GJ46" s="32"/>
      <c r="GK46" s="33"/>
      <c r="GL46" s="33"/>
      <c r="GM46" s="34"/>
      <c r="GN46" s="32"/>
      <c r="GO46" s="33"/>
      <c r="GP46" s="33"/>
      <c r="GQ46" s="34"/>
      <c r="GR46" s="32"/>
      <c r="GS46" s="33"/>
      <c r="GT46" s="33"/>
      <c r="GU46" s="34"/>
      <c r="GV46" s="32"/>
      <c r="GW46" s="33"/>
      <c r="GX46" s="33"/>
      <c r="GY46" s="34"/>
      <c r="GZ46" s="32"/>
      <c r="HA46" s="33"/>
      <c r="HB46" s="33"/>
      <c r="HC46" s="34"/>
      <c r="HD46" s="32"/>
      <c r="HE46" s="33"/>
      <c r="HF46" s="33"/>
      <c r="HG46" s="34"/>
      <c r="HH46" s="32"/>
      <c r="HI46" s="33"/>
      <c r="HJ46" s="33"/>
      <c r="HK46" s="34"/>
      <c r="HL46" s="32"/>
      <c r="HM46" s="33"/>
      <c r="HN46" s="33"/>
      <c r="HO46" s="34"/>
      <c r="HP46" s="32"/>
      <c r="HQ46" s="33"/>
      <c r="HR46" s="33"/>
      <c r="HS46" s="34"/>
      <c r="HT46" s="32"/>
      <c r="HU46" s="33"/>
      <c r="HV46" s="33"/>
      <c r="HW46" s="34"/>
      <c r="HX46" s="32"/>
      <c r="HY46" s="33"/>
      <c r="HZ46" s="33"/>
      <c r="IA46" s="34"/>
      <c r="IB46" s="32"/>
      <c r="IC46" s="33"/>
      <c r="ID46" s="33"/>
      <c r="IE46" s="34"/>
      <c r="IF46" s="32"/>
      <c r="IG46" s="33"/>
      <c r="IH46" s="33"/>
      <c r="II46" s="34"/>
    </row>
    <row r="47" spans="1:243" s="41" customFormat="1" ht="13.5" thickBot="1">
      <c r="A47" s="38" t="s">
        <v>58</v>
      </c>
      <c r="B47" s="148">
        <v>3746.6456294919353</v>
      </c>
      <c r="C47" s="148">
        <v>28.120000000000005</v>
      </c>
      <c r="D47" s="55">
        <v>0.99999999999999989</v>
      </c>
    </row>
    <row r="48" spans="1:243">
      <c r="A48" s="42" t="s">
        <v>59</v>
      </c>
      <c r="D48" s="43"/>
    </row>
  </sheetData>
  <printOptions horizontalCentered="1"/>
  <pageMargins left="0.78740157480314965" right="0.39370078740157483" top="0.78740157480314965" bottom="0.78740157480314965" header="0.59055118110236227" footer="0.59055118110236227"/>
  <pageSetup paperSize="9" orientation="portrait" horizontalDpi="300" verticalDpi="300" r:id="rId1"/>
  <headerFooter alignWithMargins="0">
    <oddHeader>&amp;L&amp;"Tahoma,Negrito"&amp;8Companhia Nacional de Abastecimento - CONAB</oddHeader>
    <oddFooter>&amp;R&amp;6&amp;F - &amp;A
versão - jan/2008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J49"/>
  <sheetViews>
    <sheetView zoomScaleNormal="100" workbookViewId="0">
      <selection activeCell="H25" sqref="H25"/>
    </sheetView>
  </sheetViews>
  <sheetFormatPr defaultColWidth="11.5" defaultRowHeight="12.75"/>
  <cols>
    <col min="1" max="1" width="45.625" style="3" customWidth="1"/>
    <col min="2" max="3" width="12.625" style="3" customWidth="1"/>
    <col min="4" max="4" width="8.625" style="3" customWidth="1"/>
    <col min="5" max="16384" width="11.5" style="3"/>
  </cols>
  <sheetData>
    <row r="1" spans="1:4">
      <c r="A1" s="1" t="s">
        <v>0</v>
      </c>
      <c r="B1" s="2"/>
      <c r="C1" s="2"/>
      <c r="D1" s="2"/>
    </row>
    <row r="2" spans="1:4">
      <c r="A2" s="1" t="s">
        <v>580</v>
      </c>
      <c r="B2" s="2"/>
      <c r="C2" s="2"/>
      <c r="D2" s="2"/>
    </row>
    <row r="3" spans="1:4">
      <c r="A3" s="1" t="s">
        <v>377</v>
      </c>
      <c r="B3" s="2"/>
      <c r="C3" s="2"/>
      <c r="D3" s="2"/>
    </row>
    <row r="4" spans="1:4">
      <c r="A4" s="1" t="s">
        <v>581</v>
      </c>
      <c r="B4" s="2"/>
      <c r="C4" s="2"/>
      <c r="D4" s="2"/>
    </row>
    <row r="5" spans="1:4" ht="13.5" thickBot="1">
      <c r="A5" s="4" t="s">
        <v>4</v>
      </c>
      <c r="B5" s="5">
        <v>8000</v>
      </c>
      <c r="C5" s="6" t="s">
        <v>5</v>
      </c>
    </row>
    <row r="6" spans="1:4">
      <c r="A6" s="7"/>
      <c r="B6" s="8" t="s">
        <v>6</v>
      </c>
      <c r="C6" s="9">
        <v>43160</v>
      </c>
      <c r="D6" s="10" t="s">
        <v>7</v>
      </c>
    </row>
    <row r="7" spans="1:4">
      <c r="A7" s="11" t="s">
        <v>8</v>
      </c>
      <c r="D7" s="12" t="s">
        <v>9</v>
      </c>
    </row>
    <row r="8" spans="1:4" ht="13.5" thickBot="1">
      <c r="A8" s="13"/>
      <c r="B8" s="14" t="s">
        <v>10</v>
      </c>
      <c r="C8" s="14" t="s">
        <v>174</v>
      </c>
      <c r="D8" s="15" t="s">
        <v>13</v>
      </c>
    </row>
    <row r="9" spans="1:4">
      <c r="A9" s="11" t="s">
        <v>14</v>
      </c>
      <c r="B9" s="16"/>
    </row>
    <row r="10" spans="1:4">
      <c r="A10" s="18" t="s">
        <v>230</v>
      </c>
      <c r="B10" s="144">
        <v>131.19999999999999</v>
      </c>
      <c r="C10" s="144">
        <v>0.99000000000000021</v>
      </c>
      <c r="D10" s="143">
        <v>4.4160881971404158E-2</v>
      </c>
    </row>
    <row r="11" spans="1:4">
      <c r="A11" s="18" t="s">
        <v>383</v>
      </c>
      <c r="B11" s="143">
        <v>306.66000000000003</v>
      </c>
      <c r="C11" s="143">
        <v>2.2999999999999998</v>
      </c>
      <c r="D11" s="143">
        <v>0.10321932976639331</v>
      </c>
    </row>
    <row r="12" spans="1:4">
      <c r="A12" s="6" t="s">
        <v>434</v>
      </c>
      <c r="B12" s="143">
        <v>85.88</v>
      </c>
      <c r="C12" s="143">
        <v>0.64</v>
      </c>
      <c r="D12" s="143">
        <v>2.8906528534330712E-2</v>
      </c>
    </row>
    <row r="13" spans="1:4">
      <c r="A13" s="6" t="s">
        <v>435</v>
      </c>
      <c r="B13" s="143">
        <v>420</v>
      </c>
      <c r="C13" s="143">
        <v>3.15</v>
      </c>
      <c r="D13" s="143">
        <v>0.14136867704260481</v>
      </c>
    </row>
    <row r="14" spans="1:4">
      <c r="A14" s="6" t="s">
        <v>436</v>
      </c>
      <c r="B14" s="143">
        <v>683.35</v>
      </c>
      <c r="C14" s="143">
        <v>5.13</v>
      </c>
      <c r="D14" s="143">
        <v>0.23001020346919998</v>
      </c>
    </row>
    <row r="15" spans="1:4">
      <c r="A15" s="6" t="s">
        <v>437</v>
      </c>
      <c r="B15" s="143">
        <v>226.66</v>
      </c>
      <c r="C15" s="143">
        <v>1.69</v>
      </c>
      <c r="D15" s="143">
        <v>7.629196271065905E-2</v>
      </c>
    </row>
    <row r="16" spans="1:4">
      <c r="A16" s="6" t="s">
        <v>438</v>
      </c>
      <c r="B16" s="143"/>
      <c r="C16" s="143"/>
      <c r="D16" s="143">
        <v>0</v>
      </c>
    </row>
    <row r="17" spans="1:4">
      <c r="A17" s="22" t="s">
        <v>27</v>
      </c>
      <c r="B17" s="145">
        <v>1853.7500000000002</v>
      </c>
      <c r="C17" s="145">
        <v>13.9</v>
      </c>
      <c r="D17" s="145">
        <v>0.62395758349459207</v>
      </c>
    </row>
    <row r="18" spans="1:4">
      <c r="A18" s="25" t="s">
        <v>28</v>
      </c>
      <c r="B18" s="144"/>
      <c r="C18" s="144"/>
      <c r="D18" s="144"/>
    </row>
    <row r="19" spans="1:4">
      <c r="A19" s="18" t="s">
        <v>29</v>
      </c>
      <c r="B19" s="143">
        <v>37.08</v>
      </c>
      <c r="C19" s="143">
        <v>0.28000000000000003</v>
      </c>
      <c r="D19" s="143">
        <v>1.2480834630332822E-2</v>
      </c>
    </row>
    <row r="20" spans="1:4">
      <c r="A20" s="18" t="s">
        <v>30</v>
      </c>
      <c r="B20" s="143">
        <v>0</v>
      </c>
      <c r="C20" s="143">
        <v>0</v>
      </c>
      <c r="D20" s="143">
        <v>0</v>
      </c>
    </row>
    <row r="21" spans="1:4">
      <c r="A21" s="6" t="s">
        <v>72</v>
      </c>
      <c r="B21" s="143">
        <v>55.61</v>
      </c>
      <c r="C21" s="143">
        <v>0.42</v>
      </c>
      <c r="D21" s="143">
        <v>1.8717886024617266E-2</v>
      </c>
    </row>
    <row r="22" spans="1:4">
      <c r="A22" s="18" t="s">
        <v>73</v>
      </c>
      <c r="B22" s="143">
        <v>122.67</v>
      </c>
      <c r="C22" s="143">
        <v>0.92</v>
      </c>
      <c r="D22" s="143">
        <v>4.1289751459086498E-2</v>
      </c>
    </row>
    <row r="23" spans="1:4">
      <c r="A23" s="18" t="s">
        <v>74</v>
      </c>
      <c r="B23" s="143">
        <v>120.88</v>
      </c>
      <c r="C23" s="143">
        <v>0.91</v>
      </c>
      <c r="D23" s="143">
        <v>4.0687251621214442E-2</v>
      </c>
    </row>
    <row r="24" spans="1:4">
      <c r="A24" s="18" t="s">
        <v>75</v>
      </c>
      <c r="B24" s="143">
        <v>60</v>
      </c>
      <c r="C24" s="143">
        <v>0.45</v>
      </c>
      <c r="D24" s="143">
        <v>2.0195525291800683E-2</v>
      </c>
    </row>
    <row r="25" spans="1:4">
      <c r="A25" s="18" t="s">
        <v>76</v>
      </c>
      <c r="B25" s="143">
        <v>0</v>
      </c>
      <c r="C25" s="143">
        <v>0</v>
      </c>
      <c r="D25" s="143">
        <v>0</v>
      </c>
    </row>
    <row r="26" spans="1:4">
      <c r="A26" s="18" t="s">
        <v>77</v>
      </c>
      <c r="B26" s="143">
        <v>0</v>
      </c>
      <c r="C26" s="143">
        <v>0</v>
      </c>
      <c r="D26" s="143">
        <v>0</v>
      </c>
    </row>
    <row r="27" spans="1:4">
      <c r="A27" s="18" t="s">
        <v>78</v>
      </c>
      <c r="B27" s="143">
        <v>0</v>
      </c>
      <c r="C27" s="143">
        <v>0</v>
      </c>
      <c r="D27" s="143">
        <v>0</v>
      </c>
    </row>
    <row r="28" spans="1:4">
      <c r="A28" s="27" t="s">
        <v>37</v>
      </c>
      <c r="B28" s="146">
        <v>396.24</v>
      </c>
      <c r="C28" s="146">
        <v>2.9800000000000004</v>
      </c>
      <c r="D28" s="146">
        <v>0.13337124902705172</v>
      </c>
    </row>
    <row r="29" spans="1:4" s="30" customFormat="1">
      <c r="A29" s="11" t="s">
        <v>38</v>
      </c>
      <c r="B29" s="144"/>
      <c r="C29" s="144"/>
      <c r="D29" s="144"/>
    </row>
    <row r="30" spans="1:4" s="30" customFormat="1">
      <c r="A30" s="18" t="s">
        <v>39</v>
      </c>
      <c r="B30" s="143">
        <v>52.843479986817869</v>
      </c>
      <c r="C30" s="143">
        <v>0.4</v>
      </c>
      <c r="D30" s="143">
        <v>1.7786697276342394E-2</v>
      </c>
    </row>
    <row r="31" spans="1:4" s="30" customFormat="1">
      <c r="A31" s="6" t="s">
        <v>40</v>
      </c>
      <c r="B31" s="143">
        <v>52.843479986817869</v>
      </c>
      <c r="C31" s="143">
        <v>0.4</v>
      </c>
      <c r="D31" s="143">
        <v>1.7786697276342394E-2</v>
      </c>
    </row>
    <row r="32" spans="1:4" s="31" customFormat="1">
      <c r="A32" s="22" t="s">
        <v>41</v>
      </c>
      <c r="B32" s="145">
        <v>2302.833479986818</v>
      </c>
      <c r="C32" s="145">
        <v>17.28</v>
      </c>
      <c r="D32" s="145">
        <v>0.77511552979798626</v>
      </c>
    </row>
    <row r="33" spans="1:244" s="30" customFormat="1">
      <c r="A33" s="11" t="s">
        <v>42</v>
      </c>
      <c r="B33" s="144"/>
      <c r="C33" s="144"/>
      <c r="D33" s="144"/>
    </row>
    <row r="34" spans="1:244" s="30" customFormat="1">
      <c r="A34" s="6" t="s">
        <v>43</v>
      </c>
      <c r="B34" s="143">
        <v>100.44</v>
      </c>
      <c r="C34" s="143">
        <v>0.75</v>
      </c>
      <c r="D34" s="143">
        <v>3.3807309338474346E-2</v>
      </c>
    </row>
    <row r="35" spans="1:244" s="30" customFormat="1">
      <c r="A35" s="6" t="s">
        <v>44</v>
      </c>
      <c r="B35" s="143">
        <v>45.77</v>
      </c>
      <c r="C35" s="143">
        <v>0.34</v>
      </c>
      <c r="D35" s="143">
        <v>1.5405819876761956E-2</v>
      </c>
    </row>
    <row r="36" spans="1:244" s="30" customFormat="1">
      <c r="A36" s="18" t="s">
        <v>45</v>
      </c>
      <c r="B36" s="143">
        <v>18.3</v>
      </c>
      <c r="C36" s="143">
        <v>0.14000000000000001</v>
      </c>
      <c r="D36" s="143">
        <v>6.1596352139992091E-3</v>
      </c>
    </row>
    <row r="37" spans="1:244" s="30" customFormat="1">
      <c r="A37" s="27" t="s">
        <v>46</v>
      </c>
      <c r="B37" s="146">
        <v>164.51000000000002</v>
      </c>
      <c r="C37" s="146">
        <v>1.23</v>
      </c>
      <c r="D37" s="146">
        <v>5.5372764429235513E-2</v>
      </c>
      <c r="E37" s="32"/>
      <c r="F37" s="33"/>
      <c r="G37" s="33"/>
      <c r="H37" s="34"/>
      <c r="I37" s="32"/>
      <c r="J37" s="33"/>
      <c r="K37" s="33"/>
      <c r="L37" s="34"/>
      <c r="M37" s="32"/>
      <c r="N37" s="33"/>
      <c r="O37" s="33"/>
      <c r="P37" s="34"/>
      <c r="Q37" s="32"/>
      <c r="R37" s="33"/>
      <c r="S37" s="33"/>
      <c r="T37" s="34"/>
      <c r="U37" s="32"/>
      <c r="V37" s="33"/>
      <c r="W37" s="33"/>
      <c r="X37" s="34"/>
      <c r="Y37" s="32"/>
      <c r="Z37" s="33"/>
      <c r="AA37" s="33"/>
      <c r="AB37" s="34"/>
      <c r="AC37" s="32"/>
      <c r="AD37" s="33"/>
      <c r="AE37" s="33"/>
      <c r="AF37" s="34"/>
      <c r="AG37" s="32"/>
      <c r="AH37" s="33"/>
      <c r="AI37" s="33"/>
      <c r="AJ37" s="34"/>
      <c r="AK37" s="32"/>
      <c r="AL37" s="33"/>
      <c r="AM37" s="33"/>
      <c r="AN37" s="34"/>
      <c r="AO37" s="32"/>
      <c r="AP37" s="33"/>
      <c r="AQ37" s="33"/>
      <c r="AR37" s="34"/>
      <c r="AS37" s="32"/>
      <c r="AT37" s="33"/>
      <c r="AU37" s="33"/>
      <c r="AV37" s="34"/>
      <c r="AW37" s="32"/>
      <c r="AX37" s="33"/>
      <c r="AY37" s="33"/>
      <c r="AZ37" s="34"/>
      <c r="BA37" s="32"/>
      <c r="BB37" s="33"/>
      <c r="BC37" s="33"/>
      <c r="BD37" s="34"/>
      <c r="BE37" s="32"/>
      <c r="BF37" s="33"/>
      <c r="BG37" s="33"/>
      <c r="BH37" s="34"/>
      <c r="BI37" s="32"/>
      <c r="BJ37" s="33"/>
      <c r="BK37" s="33"/>
      <c r="BL37" s="34"/>
      <c r="BM37" s="32"/>
      <c r="BN37" s="33"/>
      <c r="BO37" s="33"/>
      <c r="BP37" s="34"/>
      <c r="BQ37" s="32"/>
      <c r="BR37" s="33"/>
      <c r="BS37" s="33"/>
      <c r="BT37" s="34"/>
      <c r="BU37" s="32"/>
      <c r="BV37" s="33"/>
      <c r="BW37" s="33"/>
      <c r="BX37" s="34"/>
      <c r="BY37" s="32"/>
      <c r="BZ37" s="33"/>
      <c r="CA37" s="33"/>
      <c r="CB37" s="34"/>
      <c r="CC37" s="32"/>
      <c r="CD37" s="33"/>
      <c r="CE37" s="33"/>
      <c r="CF37" s="34"/>
      <c r="CG37" s="32"/>
      <c r="CH37" s="33"/>
      <c r="CI37" s="33"/>
      <c r="CJ37" s="34"/>
      <c r="CK37" s="32"/>
      <c r="CL37" s="33"/>
      <c r="CM37" s="33"/>
      <c r="CN37" s="34"/>
      <c r="CO37" s="32"/>
      <c r="CP37" s="33"/>
      <c r="CQ37" s="33"/>
      <c r="CR37" s="34"/>
      <c r="CS37" s="32"/>
      <c r="CT37" s="33"/>
      <c r="CU37" s="33"/>
      <c r="CV37" s="34"/>
      <c r="CW37" s="32"/>
      <c r="CX37" s="33"/>
      <c r="CY37" s="33"/>
      <c r="CZ37" s="34"/>
      <c r="DA37" s="32"/>
      <c r="DB37" s="33"/>
      <c r="DC37" s="33"/>
      <c r="DD37" s="34"/>
      <c r="DE37" s="32"/>
      <c r="DF37" s="33"/>
      <c r="DG37" s="33"/>
      <c r="DH37" s="34"/>
      <c r="DI37" s="32"/>
      <c r="DJ37" s="33"/>
      <c r="DK37" s="33"/>
      <c r="DL37" s="34"/>
      <c r="DM37" s="32"/>
      <c r="DN37" s="33"/>
      <c r="DO37" s="33"/>
      <c r="DP37" s="34"/>
      <c r="DQ37" s="32"/>
      <c r="DR37" s="33"/>
      <c r="DS37" s="33"/>
      <c r="DT37" s="34"/>
      <c r="DU37" s="32"/>
      <c r="DV37" s="33"/>
      <c r="DW37" s="33"/>
      <c r="DX37" s="34"/>
      <c r="DY37" s="32"/>
      <c r="DZ37" s="33"/>
      <c r="EA37" s="33"/>
      <c r="EB37" s="34"/>
      <c r="EC37" s="32"/>
      <c r="ED37" s="33"/>
      <c r="EE37" s="33"/>
      <c r="EF37" s="34"/>
      <c r="EG37" s="32"/>
      <c r="EH37" s="33"/>
      <c r="EI37" s="33"/>
      <c r="EJ37" s="34"/>
      <c r="EK37" s="32"/>
      <c r="EL37" s="33"/>
      <c r="EM37" s="33"/>
      <c r="EN37" s="34"/>
      <c r="EO37" s="32"/>
      <c r="EP37" s="33"/>
      <c r="EQ37" s="33"/>
      <c r="ER37" s="34"/>
      <c r="ES37" s="32"/>
      <c r="ET37" s="33"/>
      <c r="EU37" s="33"/>
      <c r="EV37" s="34"/>
      <c r="EW37" s="32"/>
      <c r="EX37" s="33"/>
      <c r="EY37" s="33"/>
      <c r="EZ37" s="34"/>
      <c r="FA37" s="32"/>
      <c r="FB37" s="33"/>
      <c r="FC37" s="33"/>
      <c r="FD37" s="34"/>
      <c r="FE37" s="32"/>
      <c r="FF37" s="33"/>
      <c r="FG37" s="33"/>
      <c r="FH37" s="34"/>
      <c r="FI37" s="32"/>
      <c r="FJ37" s="33"/>
      <c r="FK37" s="33"/>
      <c r="FL37" s="34"/>
      <c r="FM37" s="32"/>
      <c r="FN37" s="33"/>
      <c r="FO37" s="33"/>
      <c r="FP37" s="34"/>
      <c r="FQ37" s="32"/>
      <c r="FR37" s="33"/>
      <c r="FS37" s="33"/>
      <c r="FT37" s="34"/>
      <c r="FU37" s="32"/>
      <c r="FV37" s="33"/>
      <c r="FW37" s="33"/>
      <c r="FX37" s="34"/>
      <c r="FY37" s="32"/>
      <c r="FZ37" s="33"/>
      <c r="GA37" s="33"/>
      <c r="GB37" s="34"/>
      <c r="GC37" s="32"/>
      <c r="GD37" s="33"/>
      <c r="GE37" s="33"/>
      <c r="GF37" s="34"/>
      <c r="GG37" s="32"/>
      <c r="GH37" s="33"/>
      <c r="GI37" s="33"/>
      <c r="GJ37" s="34"/>
      <c r="GK37" s="32"/>
      <c r="GL37" s="33"/>
      <c r="GM37" s="33"/>
      <c r="GN37" s="34"/>
      <c r="GO37" s="32"/>
      <c r="GP37" s="33"/>
      <c r="GQ37" s="33"/>
      <c r="GR37" s="34"/>
      <c r="GS37" s="32"/>
      <c r="GT37" s="33"/>
      <c r="GU37" s="33"/>
      <c r="GV37" s="34"/>
      <c r="GW37" s="32"/>
      <c r="GX37" s="33"/>
      <c r="GY37" s="33"/>
      <c r="GZ37" s="34"/>
      <c r="HA37" s="32"/>
      <c r="HB37" s="33"/>
      <c r="HC37" s="33"/>
      <c r="HD37" s="34"/>
      <c r="HE37" s="32"/>
      <c r="HF37" s="33"/>
      <c r="HG37" s="33"/>
      <c r="HH37" s="34"/>
      <c r="HI37" s="32"/>
      <c r="HJ37" s="33"/>
      <c r="HK37" s="33"/>
      <c r="HL37" s="34"/>
      <c r="HM37" s="32"/>
      <c r="HN37" s="33"/>
      <c r="HO37" s="33"/>
      <c r="HP37" s="34"/>
      <c r="HQ37" s="32"/>
      <c r="HR37" s="33"/>
      <c r="HS37" s="33"/>
      <c r="HT37" s="34"/>
      <c r="HU37" s="32"/>
      <c r="HV37" s="33"/>
      <c r="HW37" s="33"/>
      <c r="HX37" s="34"/>
      <c r="HY37" s="32"/>
      <c r="HZ37" s="33"/>
      <c r="IA37" s="33"/>
      <c r="IB37" s="34"/>
      <c r="IC37" s="32"/>
      <c r="ID37" s="33"/>
      <c r="IE37" s="33"/>
      <c r="IF37" s="34"/>
      <c r="IG37" s="32"/>
      <c r="IH37" s="33"/>
      <c r="II37" s="33"/>
      <c r="IJ37" s="34"/>
    </row>
    <row r="38" spans="1:244" s="30" customFormat="1">
      <c r="A38" s="11" t="s">
        <v>47</v>
      </c>
      <c r="B38" s="144"/>
      <c r="C38" s="144"/>
      <c r="D38" s="144"/>
    </row>
    <row r="39" spans="1:244" s="30" customFormat="1">
      <c r="A39" s="18" t="s">
        <v>80</v>
      </c>
      <c r="B39" s="143">
        <v>6.6216763200000006</v>
      </c>
      <c r="C39" s="143">
        <v>0.05</v>
      </c>
      <c r="D39" s="143">
        <v>2.2288038599112951E-3</v>
      </c>
    </row>
    <row r="40" spans="1:244" s="30" customFormat="1">
      <c r="A40" s="18" t="s">
        <v>198</v>
      </c>
      <c r="B40" s="143">
        <v>4.5999999999999996</v>
      </c>
      <c r="C40" s="143">
        <v>0.03</v>
      </c>
      <c r="D40" s="143">
        <v>1.5483236057047191E-3</v>
      </c>
    </row>
    <row r="41" spans="1:244" s="30" customFormat="1">
      <c r="A41" s="27" t="s">
        <v>51</v>
      </c>
      <c r="B41" s="146">
        <v>11.22167632</v>
      </c>
      <c r="C41" s="146">
        <v>0.08</v>
      </c>
      <c r="D41" s="146">
        <v>3.7771274656160144E-3</v>
      </c>
      <c r="E41" s="32"/>
      <c r="F41" s="33"/>
      <c r="G41" s="33"/>
      <c r="H41" s="34"/>
      <c r="I41" s="32"/>
      <c r="J41" s="33"/>
      <c r="K41" s="33"/>
      <c r="L41" s="34"/>
      <c r="M41" s="32"/>
      <c r="N41" s="33"/>
      <c r="O41" s="33"/>
      <c r="P41" s="34"/>
      <c r="Q41" s="32"/>
      <c r="R41" s="33"/>
      <c r="S41" s="33"/>
      <c r="T41" s="34"/>
      <c r="U41" s="32"/>
      <c r="V41" s="33"/>
      <c r="W41" s="33"/>
      <c r="X41" s="34"/>
      <c r="Y41" s="32"/>
      <c r="Z41" s="33"/>
      <c r="AA41" s="33"/>
      <c r="AB41" s="34"/>
      <c r="AC41" s="32"/>
      <c r="AD41" s="33"/>
      <c r="AE41" s="33"/>
      <c r="AF41" s="34"/>
      <c r="AG41" s="32"/>
      <c r="AH41" s="33"/>
      <c r="AI41" s="33"/>
      <c r="AJ41" s="34"/>
      <c r="AK41" s="32"/>
      <c r="AL41" s="33"/>
      <c r="AM41" s="33"/>
      <c r="AN41" s="34"/>
      <c r="AO41" s="32"/>
      <c r="AP41" s="33"/>
      <c r="AQ41" s="33"/>
      <c r="AR41" s="34"/>
      <c r="AS41" s="32"/>
      <c r="AT41" s="33"/>
      <c r="AU41" s="33"/>
      <c r="AV41" s="34"/>
      <c r="AW41" s="32"/>
      <c r="AX41" s="33"/>
      <c r="AY41" s="33"/>
      <c r="AZ41" s="34"/>
      <c r="BA41" s="32"/>
      <c r="BB41" s="33"/>
      <c r="BC41" s="33"/>
      <c r="BD41" s="34"/>
      <c r="BE41" s="32"/>
      <c r="BF41" s="33"/>
      <c r="BG41" s="33"/>
      <c r="BH41" s="34"/>
      <c r="BI41" s="32"/>
      <c r="BJ41" s="33"/>
      <c r="BK41" s="33"/>
      <c r="BL41" s="34"/>
      <c r="BM41" s="32"/>
      <c r="BN41" s="33"/>
      <c r="BO41" s="33"/>
      <c r="BP41" s="34"/>
      <c r="BQ41" s="32"/>
      <c r="BR41" s="33"/>
      <c r="BS41" s="33"/>
      <c r="BT41" s="34"/>
      <c r="BU41" s="32"/>
      <c r="BV41" s="33"/>
      <c r="BW41" s="33"/>
      <c r="BX41" s="34"/>
      <c r="BY41" s="32"/>
      <c r="BZ41" s="33"/>
      <c r="CA41" s="33"/>
      <c r="CB41" s="34"/>
      <c r="CC41" s="32"/>
      <c r="CD41" s="33"/>
      <c r="CE41" s="33"/>
      <c r="CF41" s="34"/>
      <c r="CG41" s="32"/>
      <c r="CH41" s="33"/>
      <c r="CI41" s="33"/>
      <c r="CJ41" s="34"/>
      <c r="CK41" s="32"/>
      <c r="CL41" s="33"/>
      <c r="CM41" s="33"/>
      <c r="CN41" s="34"/>
      <c r="CO41" s="32"/>
      <c r="CP41" s="33"/>
      <c r="CQ41" s="33"/>
      <c r="CR41" s="34"/>
      <c r="CS41" s="32"/>
      <c r="CT41" s="33"/>
      <c r="CU41" s="33"/>
      <c r="CV41" s="34"/>
      <c r="CW41" s="32"/>
      <c r="CX41" s="33"/>
      <c r="CY41" s="33"/>
      <c r="CZ41" s="34"/>
      <c r="DA41" s="32"/>
      <c r="DB41" s="33"/>
      <c r="DC41" s="33"/>
      <c r="DD41" s="34"/>
      <c r="DE41" s="32"/>
      <c r="DF41" s="33"/>
      <c r="DG41" s="33"/>
      <c r="DH41" s="34"/>
      <c r="DI41" s="32"/>
      <c r="DJ41" s="33"/>
      <c r="DK41" s="33"/>
      <c r="DL41" s="34"/>
      <c r="DM41" s="32"/>
      <c r="DN41" s="33"/>
      <c r="DO41" s="33"/>
      <c r="DP41" s="34"/>
      <c r="DQ41" s="32"/>
      <c r="DR41" s="33"/>
      <c r="DS41" s="33"/>
      <c r="DT41" s="34"/>
      <c r="DU41" s="32"/>
      <c r="DV41" s="33"/>
      <c r="DW41" s="33"/>
      <c r="DX41" s="34"/>
      <c r="DY41" s="32"/>
      <c r="DZ41" s="33"/>
      <c r="EA41" s="33"/>
      <c r="EB41" s="34"/>
      <c r="EC41" s="32"/>
      <c r="ED41" s="33"/>
      <c r="EE41" s="33"/>
      <c r="EF41" s="34"/>
      <c r="EG41" s="32"/>
      <c r="EH41" s="33"/>
      <c r="EI41" s="33"/>
      <c r="EJ41" s="34"/>
      <c r="EK41" s="32"/>
      <c r="EL41" s="33"/>
      <c r="EM41" s="33"/>
      <c r="EN41" s="34"/>
      <c r="EO41" s="32"/>
      <c r="EP41" s="33"/>
      <c r="EQ41" s="33"/>
      <c r="ER41" s="34"/>
      <c r="ES41" s="32"/>
      <c r="ET41" s="33"/>
      <c r="EU41" s="33"/>
      <c r="EV41" s="34"/>
      <c r="EW41" s="32"/>
      <c r="EX41" s="33"/>
      <c r="EY41" s="33"/>
      <c r="EZ41" s="34"/>
      <c r="FA41" s="32"/>
      <c r="FB41" s="33"/>
      <c r="FC41" s="33"/>
      <c r="FD41" s="34"/>
      <c r="FE41" s="32"/>
      <c r="FF41" s="33"/>
      <c r="FG41" s="33"/>
      <c r="FH41" s="34"/>
      <c r="FI41" s="32"/>
      <c r="FJ41" s="33"/>
      <c r="FK41" s="33"/>
      <c r="FL41" s="34"/>
      <c r="FM41" s="32"/>
      <c r="FN41" s="33"/>
      <c r="FO41" s="33"/>
      <c r="FP41" s="34"/>
      <c r="FQ41" s="32"/>
      <c r="FR41" s="33"/>
      <c r="FS41" s="33"/>
      <c r="FT41" s="34"/>
      <c r="FU41" s="32"/>
      <c r="FV41" s="33"/>
      <c r="FW41" s="33"/>
      <c r="FX41" s="34"/>
      <c r="FY41" s="32"/>
      <c r="FZ41" s="33"/>
      <c r="GA41" s="33"/>
      <c r="GB41" s="34"/>
      <c r="GC41" s="32"/>
      <c r="GD41" s="33"/>
      <c r="GE41" s="33"/>
      <c r="GF41" s="34"/>
      <c r="GG41" s="32"/>
      <c r="GH41" s="33"/>
      <c r="GI41" s="33"/>
      <c r="GJ41" s="34"/>
      <c r="GK41" s="32"/>
      <c r="GL41" s="33"/>
      <c r="GM41" s="33"/>
      <c r="GN41" s="34"/>
      <c r="GO41" s="32"/>
      <c r="GP41" s="33"/>
      <c r="GQ41" s="33"/>
      <c r="GR41" s="34"/>
      <c r="GS41" s="32"/>
      <c r="GT41" s="33"/>
      <c r="GU41" s="33"/>
      <c r="GV41" s="34"/>
      <c r="GW41" s="32"/>
      <c r="GX41" s="33"/>
      <c r="GY41" s="33"/>
      <c r="GZ41" s="34"/>
      <c r="HA41" s="32"/>
      <c r="HB41" s="33"/>
      <c r="HC41" s="33"/>
      <c r="HD41" s="34"/>
      <c r="HE41" s="32"/>
      <c r="HF41" s="33"/>
      <c r="HG41" s="33"/>
      <c r="HH41" s="34"/>
      <c r="HI41" s="32"/>
      <c r="HJ41" s="33"/>
      <c r="HK41" s="33"/>
      <c r="HL41" s="34"/>
      <c r="HM41" s="32"/>
      <c r="HN41" s="33"/>
      <c r="HO41" s="33"/>
      <c r="HP41" s="34"/>
      <c r="HQ41" s="32"/>
      <c r="HR41" s="33"/>
      <c r="HS41" s="33"/>
      <c r="HT41" s="34"/>
      <c r="HU41" s="32"/>
      <c r="HV41" s="33"/>
      <c r="HW41" s="33"/>
      <c r="HX41" s="34"/>
      <c r="HY41" s="32"/>
      <c r="HZ41" s="33"/>
      <c r="IA41" s="33"/>
      <c r="IB41" s="34"/>
      <c r="IC41" s="32"/>
      <c r="ID41" s="33"/>
      <c r="IE41" s="33"/>
      <c r="IF41" s="34"/>
      <c r="IG41" s="32"/>
      <c r="IH41" s="33"/>
      <c r="II41" s="33"/>
      <c r="IJ41" s="34"/>
    </row>
    <row r="42" spans="1:244" s="30" customFormat="1">
      <c r="A42" s="35" t="s">
        <v>52</v>
      </c>
      <c r="B42" s="147">
        <v>175.73167632000002</v>
      </c>
      <c r="C42" s="147">
        <v>1.31</v>
      </c>
      <c r="D42" s="147">
        <v>5.9149891894851529E-2</v>
      </c>
      <c r="E42" s="33"/>
      <c r="F42" s="33"/>
      <c r="G42" s="32"/>
      <c r="H42" s="33"/>
      <c r="I42" s="33"/>
      <c r="J42" s="33"/>
      <c r="K42" s="32"/>
      <c r="L42" s="33"/>
      <c r="M42" s="33"/>
      <c r="N42" s="33"/>
      <c r="O42" s="32"/>
      <c r="P42" s="33"/>
      <c r="Q42" s="33"/>
      <c r="R42" s="33"/>
      <c r="S42" s="32"/>
      <c r="T42" s="33"/>
      <c r="U42" s="33"/>
      <c r="V42" s="33"/>
      <c r="W42" s="32"/>
      <c r="X42" s="33"/>
      <c r="Y42" s="33"/>
      <c r="Z42" s="33"/>
      <c r="AA42" s="32"/>
      <c r="AB42" s="33"/>
      <c r="AC42" s="33"/>
      <c r="AD42" s="33"/>
      <c r="AE42" s="32"/>
      <c r="AF42" s="33"/>
      <c r="AG42" s="33"/>
      <c r="AH42" s="33"/>
      <c r="AI42" s="32"/>
      <c r="AJ42" s="33"/>
      <c r="AK42" s="33"/>
      <c r="AL42" s="33"/>
      <c r="AM42" s="32"/>
      <c r="AN42" s="33"/>
      <c r="AO42" s="33"/>
      <c r="AP42" s="33"/>
      <c r="AQ42" s="32"/>
      <c r="AR42" s="33"/>
      <c r="AS42" s="33"/>
      <c r="AT42" s="33"/>
      <c r="AU42" s="32"/>
      <c r="AV42" s="33"/>
      <c r="AW42" s="33"/>
      <c r="AX42" s="33"/>
      <c r="AY42" s="32"/>
      <c r="AZ42" s="33"/>
      <c r="BA42" s="33"/>
      <c r="BB42" s="33"/>
      <c r="BC42" s="32"/>
      <c r="BD42" s="33"/>
      <c r="BE42" s="33"/>
      <c r="BF42" s="33"/>
      <c r="BG42" s="32"/>
      <c r="BH42" s="33"/>
      <c r="BI42" s="33"/>
      <c r="BJ42" s="33"/>
      <c r="BK42" s="32"/>
      <c r="BL42" s="33"/>
      <c r="BM42" s="33"/>
      <c r="BN42" s="33"/>
      <c r="BO42" s="32"/>
      <c r="BP42" s="33"/>
      <c r="BQ42" s="33"/>
      <c r="BR42" s="33"/>
      <c r="BS42" s="32"/>
      <c r="BT42" s="33"/>
      <c r="BU42" s="33"/>
      <c r="BV42" s="33"/>
      <c r="BW42" s="32"/>
      <c r="BX42" s="33"/>
      <c r="BY42" s="33"/>
      <c r="BZ42" s="33"/>
      <c r="CA42" s="32"/>
      <c r="CB42" s="33"/>
      <c r="CC42" s="33"/>
      <c r="CD42" s="33"/>
      <c r="CE42" s="32"/>
      <c r="CF42" s="33"/>
      <c r="CG42" s="33"/>
      <c r="CH42" s="33"/>
      <c r="CI42" s="32"/>
      <c r="CJ42" s="33"/>
      <c r="CK42" s="33"/>
      <c r="CL42" s="33"/>
      <c r="CM42" s="32"/>
      <c r="CN42" s="33"/>
      <c r="CO42" s="33"/>
      <c r="CP42" s="33"/>
      <c r="CQ42" s="32"/>
      <c r="CR42" s="33"/>
      <c r="CS42" s="33"/>
      <c r="CT42" s="33"/>
      <c r="CU42" s="32"/>
      <c r="CV42" s="33"/>
      <c r="CW42" s="33"/>
      <c r="CX42" s="33"/>
      <c r="CY42" s="32"/>
      <c r="CZ42" s="33"/>
      <c r="DA42" s="33"/>
      <c r="DB42" s="33"/>
      <c r="DC42" s="32"/>
      <c r="DD42" s="33"/>
      <c r="DE42" s="33"/>
      <c r="DF42" s="33"/>
      <c r="DG42" s="32"/>
      <c r="DH42" s="33"/>
      <c r="DI42" s="33"/>
      <c r="DJ42" s="33"/>
      <c r="DK42" s="32"/>
      <c r="DL42" s="33"/>
      <c r="DM42" s="33"/>
      <c r="DN42" s="33"/>
      <c r="DO42" s="32"/>
      <c r="DP42" s="33"/>
      <c r="DQ42" s="33"/>
      <c r="DR42" s="33"/>
      <c r="DS42" s="32"/>
      <c r="DT42" s="33"/>
      <c r="DU42" s="33"/>
      <c r="DV42" s="33"/>
      <c r="DW42" s="32"/>
      <c r="DX42" s="33"/>
      <c r="DY42" s="33"/>
      <c r="DZ42" s="33"/>
      <c r="EA42" s="32"/>
      <c r="EB42" s="33"/>
      <c r="EC42" s="33"/>
      <c r="ED42" s="33"/>
      <c r="EE42" s="32"/>
      <c r="EF42" s="33"/>
      <c r="EG42" s="33"/>
      <c r="EH42" s="33"/>
      <c r="EI42" s="32"/>
      <c r="EJ42" s="33"/>
      <c r="EK42" s="33"/>
      <c r="EL42" s="33"/>
      <c r="EM42" s="32"/>
      <c r="EN42" s="33"/>
      <c r="EO42" s="33"/>
      <c r="EP42" s="33"/>
      <c r="EQ42" s="32"/>
      <c r="ER42" s="33"/>
      <c r="ES42" s="33"/>
      <c r="ET42" s="33"/>
      <c r="EU42" s="32"/>
      <c r="EV42" s="33"/>
      <c r="EW42" s="33"/>
      <c r="EX42" s="33"/>
      <c r="EY42" s="32"/>
      <c r="EZ42" s="33"/>
      <c r="FA42" s="33"/>
      <c r="FB42" s="33"/>
      <c r="FC42" s="32"/>
      <c r="FD42" s="33"/>
      <c r="FE42" s="33"/>
      <c r="FF42" s="33"/>
      <c r="FG42" s="32"/>
      <c r="FH42" s="33"/>
      <c r="FI42" s="33"/>
      <c r="FJ42" s="33"/>
      <c r="FK42" s="32"/>
      <c r="FL42" s="33"/>
      <c r="FM42" s="33"/>
      <c r="FN42" s="33"/>
      <c r="FO42" s="32"/>
      <c r="FP42" s="33"/>
      <c r="FQ42" s="33"/>
      <c r="FR42" s="33"/>
      <c r="FS42" s="32"/>
      <c r="FT42" s="33"/>
      <c r="FU42" s="33"/>
      <c r="FV42" s="33"/>
      <c r="FW42" s="32"/>
      <c r="FX42" s="33"/>
      <c r="FY42" s="33"/>
      <c r="FZ42" s="33"/>
      <c r="GA42" s="32"/>
      <c r="GB42" s="33"/>
      <c r="GC42" s="33"/>
      <c r="GD42" s="33"/>
      <c r="GE42" s="32"/>
      <c r="GF42" s="33"/>
      <c r="GG42" s="33"/>
      <c r="GH42" s="33"/>
      <c r="GI42" s="32"/>
      <c r="GJ42" s="33"/>
      <c r="GK42" s="33"/>
      <c r="GL42" s="33"/>
      <c r="GM42" s="32"/>
      <c r="GN42" s="33"/>
      <c r="GO42" s="33"/>
      <c r="GP42" s="33"/>
      <c r="GQ42" s="32"/>
      <c r="GR42" s="33"/>
      <c r="GS42" s="33"/>
      <c r="GT42" s="33"/>
      <c r="GU42" s="32"/>
      <c r="GV42" s="33"/>
      <c r="GW42" s="33"/>
      <c r="GX42" s="33"/>
      <c r="GY42" s="32"/>
      <c r="GZ42" s="33"/>
      <c r="HA42" s="33"/>
      <c r="HB42" s="33"/>
      <c r="HC42" s="32"/>
      <c r="HD42" s="33"/>
      <c r="HE42" s="33"/>
      <c r="HF42" s="33"/>
      <c r="HG42" s="32"/>
      <c r="HH42" s="33"/>
      <c r="HI42" s="33"/>
      <c r="HJ42" s="33"/>
      <c r="HK42" s="32"/>
      <c r="HL42" s="33"/>
      <c r="HM42" s="33"/>
      <c r="HN42" s="33"/>
      <c r="HO42" s="32"/>
      <c r="HP42" s="33"/>
      <c r="HQ42" s="33"/>
      <c r="HR42" s="33"/>
      <c r="HS42" s="32"/>
      <c r="HT42" s="33"/>
      <c r="HU42" s="33"/>
      <c r="HV42" s="33"/>
      <c r="HW42" s="32"/>
      <c r="HX42" s="33"/>
      <c r="HY42" s="33"/>
      <c r="HZ42" s="33"/>
      <c r="IA42" s="32"/>
      <c r="IB42" s="33"/>
      <c r="IC42" s="33"/>
      <c r="ID42" s="33"/>
      <c r="IE42" s="32"/>
      <c r="IF42" s="33"/>
      <c r="IG42" s="33"/>
      <c r="IH42" s="33"/>
    </row>
    <row r="43" spans="1:244" s="31" customFormat="1">
      <c r="A43" s="22" t="s">
        <v>53</v>
      </c>
      <c r="B43" s="145">
        <v>2478.5651563068182</v>
      </c>
      <c r="C43" s="145">
        <v>18.59</v>
      </c>
      <c r="D43" s="145">
        <v>0.83426542169283779</v>
      </c>
    </row>
    <row r="44" spans="1:244" s="30" customFormat="1">
      <c r="A44" s="11" t="s">
        <v>54</v>
      </c>
      <c r="B44" s="144"/>
      <c r="C44" s="144"/>
      <c r="D44" s="144"/>
    </row>
    <row r="45" spans="1:244" s="30" customFormat="1">
      <c r="A45" s="6" t="s">
        <v>55</v>
      </c>
      <c r="B45" s="143">
        <v>27.519999999999996</v>
      </c>
      <c r="C45" s="143">
        <v>0.21</v>
      </c>
      <c r="D45" s="143">
        <v>9.2630142671725792E-3</v>
      </c>
    </row>
    <row r="46" spans="1:244" s="30" customFormat="1">
      <c r="A46" s="6" t="s">
        <v>56</v>
      </c>
      <c r="B46" s="143">
        <v>464.87</v>
      </c>
      <c r="C46" s="143">
        <v>3.49</v>
      </c>
      <c r="D46" s="143">
        <v>0.15647156403998974</v>
      </c>
    </row>
    <row r="47" spans="1:244" s="30" customFormat="1">
      <c r="A47" s="27" t="s">
        <v>57</v>
      </c>
      <c r="B47" s="146">
        <v>492.39</v>
      </c>
      <c r="C47" s="146">
        <v>3.7</v>
      </c>
      <c r="D47" s="146">
        <v>0.16573457830716232</v>
      </c>
      <c r="E47" s="32"/>
      <c r="F47" s="33"/>
      <c r="G47" s="33"/>
      <c r="H47" s="34"/>
      <c r="I47" s="32"/>
      <c r="J47" s="33"/>
      <c r="K47" s="33"/>
      <c r="L47" s="34"/>
      <c r="M47" s="32"/>
      <c r="N47" s="33"/>
      <c r="O47" s="33"/>
      <c r="P47" s="34"/>
      <c r="Q47" s="32"/>
      <c r="R47" s="33"/>
      <c r="S47" s="33"/>
      <c r="T47" s="34"/>
      <c r="U47" s="32"/>
      <c r="V47" s="33"/>
      <c r="W47" s="33"/>
      <c r="X47" s="34"/>
      <c r="Y47" s="32"/>
      <c r="Z47" s="33"/>
      <c r="AA47" s="33"/>
      <c r="AB47" s="34"/>
      <c r="AC47" s="32"/>
      <c r="AD47" s="33"/>
      <c r="AE47" s="33"/>
      <c r="AF47" s="34"/>
      <c r="AG47" s="32"/>
      <c r="AH47" s="33"/>
      <c r="AI47" s="33"/>
      <c r="AJ47" s="34"/>
      <c r="AK47" s="32"/>
      <c r="AL47" s="33"/>
      <c r="AM47" s="33"/>
      <c r="AN47" s="34"/>
      <c r="AO47" s="32"/>
      <c r="AP47" s="33"/>
      <c r="AQ47" s="33"/>
      <c r="AR47" s="34"/>
      <c r="AS47" s="32"/>
      <c r="AT47" s="33"/>
      <c r="AU47" s="33"/>
      <c r="AV47" s="34"/>
      <c r="AW47" s="32"/>
      <c r="AX47" s="33"/>
      <c r="AY47" s="33"/>
      <c r="AZ47" s="34"/>
      <c r="BA47" s="32"/>
      <c r="BB47" s="33"/>
      <c r="BC47" s="33"/>
      <c r="BD47" s="34"/>
      <c r="BE47" s="32"/>
      <c r="BF47" s="33"/>
      <c r="BG47" s="33"/>
      <c r="BH47" s="34"/>
      <c r="BI47" s="32"/>
      <c r="BJ47" s="33"/>
      <c r="BK47" s="33"/>
      <c r="BL47" s="34"/>
      <c r="BM47" s="32"/>
      <c r="BN47" s="33"/>
      <c r="BO47" s="33"/>
      <c r="BP47" s="34"/>
      <c r="BQ47" s="32"/>
      <c r="BR47" s="33"/>
      <c r="BS47" s="33"/>
      <c r="BT47" s="34"/>
      <c r="BU47" s="32"/>
      <c r="BV47" s="33"/>
      <c r="BW47" s="33"/>
      <c r="BX47" s="34"/>
      <c r="BY47" s="32"/>
      <c r="BZ47" s="33"/>
      <c r="CA47" s="33"/>
      <c r="CB47" s="34"/>
      <c r="CC47" s="32"/>
      <c r="CD47" s="33"/>
      <c r="CE47" s="33"/>
      <c r="CF47" s="34"/>
      <c r="CG47" s="32"/>
      <c r="CH47" s="33"/>
      <c r="CI47" s="33"/>
      <c r="CJ47" s="34"/>
      <c r="CK47" s="32"/>
      <c r="CL47" s="33"/>
      <c r="CM47" s="33"/>
      <c r="CN47" s="34"/>
      <c r="CO47" s="32"/>
      <c r="CP47" s="33"/>
      <c r="CQ47" s="33"/>
      <c r="CR47" s="34"/>
      <c r="CS47" s="32"/>
      <c r="CT47" s="33"/>
      <c r="CU47" s="33"/>
      <c r="CV47" s="34"/>
      <c r="CW47" s="32"/>
      <c r="CX47" s="33"/>
      <c r="CY47" s="33"/>
      <c r="CZ47" s="34"/>
      <c r="DA47" s="32"/>
      <c r="DB47" s="33"/>
      <c r="DC47" s="33"/>
      <c r="DD47" s="34"/>
      <c r="DE47" s="32"/>
      <c r="DF47" s="33"/>
      <c r="DG47" s="33"/>
      <c r="DH47" s="34"/>
      <c r="DI47" s="32"/>
      <c r="DJ47" s="33"/>
      <c r="DK47" s="33"/>
      <c r="DL47" s="34"/>
      <c r="DM47" s="32"/>
      <c r="DN47" s="33"/>
      <c r="DO47" s="33"/>
      <c r="DP47" s="34"/>
      <c r="DQ47" s="32"/>
      <c r="DR47" s="33"/>
      <c r="DS47" s="33"/>
      <c r="DT47" s="34"/>
      <c r="DU47" s="32"/>
      <c r="DV47" s="33"/>
      <c r="DW47" s="33"/>
      <c r="DX47" s="34"/>
      <c r="DY47" s="32"/>
      <c r="DZ47" s="33"/>
      <c r="EA47" s="33"/>
      <c r="EB47" s="34"/>
      <c r="EC47" s="32"/>
      <c r="ED47" s="33"/>
      <c r="EE47" s="33"/>
      <c r="EF47" s="34"/>
      <c r="EG47" s="32"/>
      <c r="EH47" s="33"/>
      <c r="EI47" s="33"/>
      <c r="EJ47" s="34"/>
      <c r="EK47" s="32"/>
      <c r="EL47" s="33"/>
      <c r="EM47" s="33"/>
      <c r="EN47" s="34"/>
      <c r="EO47" s="32"/>
      <c r="EP47" s="33"/>
      <c r="EQ47" s="33"/>
      <c r="ER47" s="34"/>
      <c r="ES47" s="32"/>
      <c r="ET47" s="33"/>
      <c r="EU47" s="33"/>
      <c r="EV47" s="34"/>
      <c r="EW47" s="32"/>
      <c r="EX47" s="33"/>
      <c r="EY47" s="33"/>
      <c r="EZ47" s="34"/>
      <c r="FA47" s="32"/>
      <c r="FB47" s="33"/>
      <c r="FC47" s="33"/>
      <c r="FD47" s="34"/>
      <c r="FE47" s="32"/>
      <c r="FF47" s="33"/>
      <c r="FG47" s="33"/>
      <c r="FH47" s="34"/>
      <c r="FI47" s="32"/>
      <c r="FJ47" s="33"/>
      <c r="FK47" s="33"/>
      <c r="FL47" s="34"/>
      <c r="FM47" s="32"/>
      <c r="FN47" s="33"/>
      <c r="FO47" s="33"/>
      <c r="FP47" s="34"/>
      <c r="FQ47" s="32"/>
      <c r="FR47" s="33"/>
      <c r="FS47" s="33"/>
      <c r="FT47" s="34"/>
      <c r="FU47" s="32"/>
      <c r="FV47" s="33"/>
      <c r="FW47" s="33"/>
      <c r="FX47" s="34"/>
      <c r="FY47" s="32"/>
      <c r="FZ47" s="33"/>
      <c r="GA47" s="33"/>
      <c r="GB47" s="34"/>
      <c r="GC47" s="32"/>
      <c r="GD47" s="33"/>
      <c r="GE47" s="33"/>
      <c r="GF47" s="34"/>
      <c r="GG47" s="32"/>
      <c r="GH47" s="33"/>
      <c r="GI47" s="33"/>
      <c r="GJ47" s="34"/>
      <c r="GK47" s="32"/>
      <c r="GL47" s="33"/>
      <c r="GM47" s="33"/>
      <c r="GN47" s="34"/>
      <c r="GO47" s="32"/>
      <c r="GP47" s="33"/>
      <c r="GQ47" s="33"/>
      <c r="GR47" s="34"/>
      <c r="GS47" s="32"/>
      <c r="GT47" s="33"/>
      <c r="GU47" s="33"/>
      <c r="GV47" s="34"/>
      <c r="GW47" s="32"/>
      <c r="GX47" s="33"/>
      <c r="GY47" s="33"/>
      <c r="GZ47" s="34"/>
      <c r="HA47" s="32"/>
      <c r="HB47" s="33"/>
      <c r="HC47" s="33"/>
      <c r="HD47" s="34"/>
      <c r="HE47" s="32"/>
      <c r="HF47" s="33"/>
      <c r="HG47" s="33"/>
      <c r="HH47" s="34"/>
      <c r="HI47" s="32"/>
      <c r="HJ47" s="33"/>
      <c r="HK47" s="33"/>
      <c r="HL47" s="34"/>
      <c r="HM47" s="32"/>
      <c r="HN47" s="33"/>
      <c r="HO47" s="33"/>
      <c r="HP47" s="34"/>
      <c r="HQ47" s="32"/>
      <c r="HR47" s="33"/>
      <c r="HS47" s="33"/>
      <c r="HT47" s="34"/>
      <c r="HU47" s="32"/>
      <c r="HV47" s="33"/>
      <c r="HW47" s="33"/>
      <c r="HX47" s="34"/>
      <c r="HY47" s="32"/>
      <c r="HZ47" s="33"/>
      <c r="IA47" s="33"/>
      <c r="IB47" s="34"/>
      <c r="IC47" s="32"/>
      <c r="ID47" s="33"/>
      <c r="IE47" s="33"/>
      <c r="IF47" s="34"/>
      <c r="IG47" s="32"/>
      <c r="IH47" s="33"/>
      <c r="II47" s="33"/>
      <c r="IJ47" s="34"/>
    </row>
    <row r="48" spans="1:244" s="41" customFormat="1" ht="13.5" thickBot="1">
      <c r="A48" s="38" t="s">
        <v>58</v>
      </c>
      <c r="B48" s="148">
        <v>2970.955156306818</v>
      </c>
      <c r="C48" s="148">
        <v>22.29</v>
      </c>
      <c r="D48" s="148">
        <v>1</v>
      </c>
    </row>
    <row r="49" spans="1:4">
      <c r="A49" s="42" t="s">
        <v>59</v>
      </c>
      <c r="D49" s="43"/>
    </row>
  </sheetData>
  <printOptions horizontalCentered="1"/>
  <pageMargins left="0.78740157480314965" right="0.39370078740157483" top="0.78740157480314965" bottom="0.78740157480314965" header="0.59055118110236227" footer="0.59055118110236227"/>
  <pageSetup paperSize="9" orientation="portrait" horizontalDpi="300" verticalDpi="300" r:id="rId1"/>
  <headerFooter alignWithMargins="0">
    <oddHeader>&amp;L&amp;"Tahoma,Negrito"&amp;8Companhia Nacional de Abastecimento - CONAB</oddHeader>
    <oddFooter>&amp;R&amp;6&amp;F - &amp;A
versão - jan/2008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J56"/>
  <sheetViews>
    <sheetView zoomScaleNormal="100" workbookViewId="0">
      <selection activeCell="H25" sqref="H25"/>
    </sheetView>
  </sheetViews>
  <sheetFormatPr defaultColWidth="11.5" defaultRowHeight="12.75"/>
  <cols>
    <col min="1" max="1" width="45.625" style="3" customWidth="1"/>
    <col min="2" max="3" width="12.625" style="3" customWidth="1"/>
    <col min="4" max="4" width="8.625" style="3" customWidth="1"/>
    <col min="5" max="16384" width="11.5" style="3"/>
  </cols>
  <sheetData>
    <row r="1" spans="1:4">
      <c r="A1" s="1" t="s">
        <v>0</v>
      </c>
      <c r="B1" s="2"/>
      <c r="C1" s="2"/>
      <c r="D1" s="2"/>
    </row>
    <row r="2" spans="1:4">
      <c r="A2" s="1" t="s">
        <v>560</v>
      </c>
      <c r="B2" s="2"/>
      <c r="C2" s="2"/>
      <c r="D2" s="2"/>
    </row>
    <row r="3" spans="1:4">
      <c r="A3" s="1" t="s">
        <v>582</v>
      </c>
      <c r="B3" s="2"/>
      <c r="C3" s="2"/>
      <c r="D3" s="2"/>
    </row>
    <row r="4" spans="1:4">
      <c r="A4" s="1" t="s">
        <v>583</v>
      </c>
      <c r="B4" s="2"/>
      <c r="C4" s="2"/>
      <c r="D4" s="2"/>
    </row>
    <row r="5" spans="1:4">
      <c r="A5" s="1"/>
      <c r="B5" s="2"/>
      <c r="C5" s="2"/>
      <c r="D5" s="2"/>
    </row>
    <row r="6" spans="1:4" ht="13.5" thickBot="1">
      <c r="A6" s="4" t="s">
        <v>4</v>
      </c>
      <c r="B6" s="5">
        <v>6000</v>
      </c>
      <c r="C6" s="6" t="s">
        <v>5</v>
      </c>
    </row>
    <row r="7" spans="1:4">
      <c r="A7" s="7"/>
      <c r="B7" s="8" t="s">
        <v>6</v>
      </c>
      <c r="C7" s="50" t="s">
        <v>69</v>
      </c>
      <c r="D7" s="10" t="s">
        <v>7</v>
      </c>
    </row>
    <row r="8" spans="1:4">
      <c r="A8" s="11" t="s">
        <v>8</v>
      </c>
      <c r="D8" s="12" t="s">
        <v>9</v>
      </c>
    </row>
    <row r="9" spans="1:4" ht="13.5" thickBot="1">
      <c r="A9" s="13"/>
      <c r="B9" s="14" t="s">
        <v>10</v>
      </c>
      <c r="C9" s="14" t="s">
        <v>174</v>
      </c>
      <c r="D9" s="15" t="s">
        <v>13</v>
      </c>
    </row>
    <row r="10" spans="1:4">
      <c r="A10" s="11" t="s">
        <v>14</v>
      </c>
      <c r="B10" s="16"/>
    </row>
    <row r="11" spans="1:4">
      <c r="A11" s="18" t="s">
        <v>15</v>
      </c>
      <c r="B11" s="16">
        <v>0</v>
      </c>
      <c r="C11" s="16">
        <v>0</v>
      </c>
      <c r="D11" s="51">
        <v>0</v>
      </c>
    </row>
    <row r="12" spans="1:4">
      <c r="A12" s="18" t="s">
        <v>16</v>
      </c>
      <c r="B12" s="3">
        <v>0</v>
      </c>
      <c r="C12" s="3">
        <v>0</v>
      </c>
      <c r="D12" s="51">
        <v>0</v>
      </c>
    </row>
    <row r="13" spans="1:4">
      <c r="A13" s="18" t="s">
        <v>17</v>
      </c>
      <c r="B13" s="16">
        <v>496.8</v>
      </c>
      <c r="C13" s="16">
        <v>4.97</v>
      </c>
      <c r="D13" s="51">
        <v>0.16399458988083163</v>
      </c>
    </row>
    <row r="14" spans="1:4">
      <c r="A14" s="18" t="s">
        <v>18</v>
      </c>
      <c r="B14" s="16">
        <v>0</v>
      </c>
      <c r="C14" s="16">
        <v>0</v>
      </c>
      <c r="D14" s="51">
        <v>0</v>
      </c>
    </row>
    <row r="15" spans="1:4">
      <c r="A15" s="18" t="s">
        <v>19</v>
      </c>
      <c r="B15" s="16">
        <v>0</v>
      </c>
      <c r="C15" s="16">
        <v>0</v>
      </c>
      <c r="D15" s="51">
        <v>0</v>
      </c>
    </row>
    <row r="16" spans="1:4">
      <c r="A16" s="6" t="s">
        <v>20</v>
      </c>
      <c r="B16" s="16">
        <v>50</v>
      </c>
      <c r="C16" s="16">
        <v>0.5</v>
      </c>
      <c r="D16" s="51">
        <v>1.6505091574157773E-2</v>
      </c>
    </row>
    <row r="17" spans="1:4">
      <c r="A17" s="6" t="s">
        <v>70</v>
      </c>
      <c r="B17" s="16">
        <v>104.96</v>
      </c>
      <c r="C17" s="16">
        <v>1.04</v>
      </c>
      <c r="D17" s="51">
        <v>3.464748823247199E-2</v>
      </c>
    </row>
    <row r="18" spans="1:4">
      <c r="A18" s="6" t="s">
        <v>22</v>
      </c>
      <c r="B18" s="16">
        <v>340</v>
      </c>
      <c r="C18" s="16">
        <v>3.4</v>
      </c>
      <c r="D18" s="51">
        <v>0.11223462270427284</v>
      </c>
    </row>
    <row r="19" spans="1:4">
      <c r="A19" s="6" t="s">
        <v>23</v>
      </c>
      <c r="B19" s="16">
        <v>468.6</v>
      </c>
      <c r="C19" s="16">
        <v>4.6899999999999995</v>
      </c>
      <c r="D19" s="51">
        <v>0.15468571823300664</v>
      </c>
    </row>
    <row r="20" spans="1:4">
      <c r="A20" s="6" t="s">
        <v>24</v>
      </c>
      <c r="B20" s="16">
        <v>446</v>
      </c>
      <c r="C20" s="16">
        <v>4.46</v>
      </c>
      <c r="D20" s="51">
        <v>0.14722541684148732</v>
      </c>
    </row>
    <row r="21" spans="1:4">
      <c r="A21" s="6" t="s">
        <v>71</v>
      </c>
      <c r="B21" s="16">
        <v>510</v>
      </c>
      <c r="C21" s="16">
        <v>5.0999999999999996</v>
      </c>
      <c r="D21" s="51">
        <v>0.16835193405640927</v>
      </c>
    </row>
    <row r="22" spans="1:4">
      <c r="A22" s="22" t="s">
        <v>27</v>
      </c>
      <c r="B22" s="155">
        <v>2416.36</v>
      </c>
      <c r="C22" s="155">
        <v>24.159999999999997</v>
      </c>
      <c r="D22" s="52">
        <v>0.79764486152263747</v>
      </c>
    </row>
    <row r="23" spans="1:4">
      <c r="A23" s="25" t="s">
        <v>28</v>
      </c>
    </row>
    <row r="24" spans="1:4">
      <c r="A24" s="18" t="s">
        <v>29</v>
      </c>
      <c r="B24" s="16">
        <v>48.33</v>
      </c>
      <c r="C24" s="16">
        <v>0.48</v>
      </c>
      <c r="D24" s="51">
        <v>1.5953821515580901E-2</v>
      </c>
    </row>
    <row r="25" spans="1:4">
      <c r="A25" s="18" t="s">
        <v>30</v>
      </c>
      <c r="B25" s="16">
        <v>48.33</v>
      </c>
      <c r="C25" s="16">
        <v>0.48</v>
      </c>
      <c r="D25" s="51">
        <v>1.5953821515580901E-2</v>
      </c>
    </row>
    <row r="26" spans="1:4">
      <c r="A26" s="6" t="s">
        <v>72</v>
      </c>
      <c r="B26" s="16">
        <v>72.489999999999995</v>
      </c>
      <c r="C26" s="16">
        <v>0.72</v>
      </c>
      <c r="D26" s="51">
        <v>2.3929081764213937E-2</v>
      </c>
    </row>
    <row r="27" spans="1:4">
      <c r="A27" s="18" t="s">
        <v>73</v>
      </c>
      <c r="B27" s="16">
        <v>0</v>
      </c>
      <c r="C27" s="16">
        <v>0</v>
      </c>
      <c r="D27" s="51">
        <v>0</v>
      </c>
    </row>
    <row r="28" spans="1:4">
      <c r="A28" s="18" t="s">
        <v>74</v>
      </c>
      <c r="B28" s="16">
        <v>60</v>
      </c>
      <c r="C28" s="16">
        <v>0.6</v>
      </c>
      <c r="D28" s="51">
        <v>1.9806109888989325E-2</v>
      </c>
    </row>
    <row r="29" spans="1:4">
      <c r="A29" s="18" t="s">
        <v>75</v>
      </c>
      <c r="B29" s="16">
        <v>51</v>
      </c>
      <c r="C29" s="16">
        <v>0.51</v>
      </c>
      <c r="D29" s="51">
        <v>1.6835193405640925E-2</v>
      </c>
    </row>
    <row r="30" spans="1:4">
      <c r="A30" s="18" t="s">
        <v>76</v>
      </c>
      <c r="B30" s="16">
        <v>0</v>
      </c>
      <c r="C30" s="16">
        <v>0</v>
      </c>
      <c r="D30" s="51">
        <v>0</v>
      </c>
    </row>
    <row r="31" spans="1:4">
      <c r="A31" s="18" t="s">
        <v>77</v>
      </c>
      <c r="B31" s="16">
        <v>0</v>
      </c>
      <c r="C31" s="16">
        <v>0</v>
      </c>
      <c r="D31" s="51">
        <v>0</v>
      </c>
    </row>
    <row r="32" spans="1:4">
      <c r="A32" s="18" t="s">
        <v>78</v>
      </c>
      <c r="B32" s="16">
        <v>0</v>
      </c>
      <c r="C32" s="16">
        <v>0</v>
      </c>
      <c r="D32" s="51">
        <v>0</v>
      </c>
    </row>
    <row r="33" spans="1:244">
      <c r="A33" s="27" t="s">
        <v>37</v>
      </c>
      <c r="B33" s="156">
        <v>280.14999999999998</v>
      </c>
      <c r="C33" s="156">
        <v>2.79</v>
      </c>
      <c r="D33" s="53">
        <v>9.2478028090005993E-2</v>
      </c>
    </row>
    <row r="34" spans="1:244" s="30" customFormat="1">
      <c r="A34" s="11" t="s">
        <v>38</v>
      </c>
      <c r="B34" s="3"/>
      <c r="C34" s="3"/>
      <c r="D34" s="3"/>
    </row>
    <row r="35" spans="1:244" s="30" customFormat="1">
      <c r="A35" s="18" t="s">
        <v>39</v>
      </c>
      <c r="B35" s="16">
        <v>48.970227092154701</v>
      </c>
      <c r="C35" s="16">
        <v>0.49</v>
      </c>
      <c r="D35" s="51">
        <v>1.6165161651266302E-2</v>
      </c>
    </row>
    <row r="36" spans="1:244" s="30" customFormat="1">
      <c r="A36" s="6" t="s">
        <v>40</v>
      </c>
      <c r="B36" s="16">
        <v>48.970227092154701</v>
      </c>
      <c r="C36" s="16">
        <v>0.49</v>
      </c>
      <c r="D36" s="51">
        <v>1.6165161651266302E-2</v>
      </c>
    </row>
    <row r="37" spans="1:244" s="31" customFormat="1">
      <c r="A37" s="22" t="s">
        <v>41</v>
      </c>
      <c r="B37" s="155">
        <v>2745.480227092155</v>
      </c>
      <c r="C37" s="155">
        <v>27.439999999999994</v>
      </c>
      <c r="D37" s="52">
        <v>0.90628805126390977</v>
      </c>
    </row>
    <row r="38" spans="1:244" s="30" customFormat="1">
      <c r="A38" s="11" t="s">
        <v>42</v>
      </c>
      <c r="B38" s="3"/>
      <c r="C38" s="3"/>
      <c r="D38" s="3"/>
    </row>
    <row r="39" spans="1:244" s="30" customFormat="1">
      <c r="A39" s="6" t="s">
        <v>43</v>
      </c>
      <c r="B39" s="16">
        <v>1.44</v>
      </c>
      <c r="C39" s="16">
        <v>0.01</v>
      </c>
      <c r="D39" s="51">
        <v>4.7534663733574378E-4</v>
      </c>
    </row>
    <row r="40" spans="1:244" s="30" customFormat="1">
      <c r="A40" s="6" t="s">
        <v>44</v>
      </c>
      <c r="B40" s="16">
        <v>0</v>
      </c>
      <c r="C40" s="16">
        <v>0</v>
      </c>
      <c r="D40" s="51">
        <v>0</v>
      </c>
    </row>
    <row r="41" spans="1:244" s="30" customFormat="1">
      <c r="A41" s="18" t="s">
        <v>45</v>
      </c>
      <c r="B41" s="16">
        <v>0</v>
      </c>
      <c r="C41" s="16">
        <v>0</v>
      </c>
      <c r="D41" s="51">
        <v>0</v>
      </c>
    </row>
    <row r="42" spans="1:244" s="30" customFormat="1">
      <c r="A42" s="18" t="s">
        <v>79</v>
      </c>
      <c r="B42" s="16">
        <v>0</v>
      </c>
      <c r="C42" s="16">
        <v>0</v>
      </c>
      <c r="D42" s="51">
        <v>0</v>
      </c>
    </row>
    <row r="43" spans="1:244" s="30" customFormat="1">
      <c r="A43" s="27" t="s">
        <v>46</v>
      </c>
      <c r="B43" s="156">
        <v>1.44</v>
      </c>
      <c r="C43" s="156">
        <v>0.01</v>
      </c>
      <c r="D43" s="53">
        <v>4.7534663733574378E-4</v>
      </c>
      <c r="E43" s="32"/>
      <c r="F43" s="33"/>
      <c r="G43" s="33"/>
      <c r="H43" s="34"/>
      <c r="I43" s="32"/>
      <c r="J43" s="33"/>
      <c r="K43" s="33"/>
      <c r="L43" s="34"/>
      <c r="M43" s="32"/>
      <c r="N43" s="33"/>
      <c r="O43" s="33"/>
      <c r="P43" s="34"/>
      <c r="Q43" s="32"/>
      <c r="R43" s="33"/>
      <c r="S43" s="33"/>
      <c r="T43" s="34"/>
      <c r="U43" s="32"/>
      <c r="V43" s="33"/>
      <c r="W43" s="33"/>
      <c r="X43" s="34"/>
      <c r="Y43" s="32"/>
      <c r="Z43" s="33"/>
      <c r="AA43" s="33"/>
      <c r="AB43" s="34"/>
      <c r="AC43" s="32"/>
      <c r="AD43" s="33"/>
      <c r="AE43" s="33"/>
      <c r="AF43" s="34"/>
      <c r="AG43" s="32"/>
      <c r="AH43" s="33"/>
      <c r="AI43" s="33"/>
      <c r="AJ43" s="34"/>
      <c r="AK43" s="32"/>
      <c r="AL43" s="33"/>
      <c r="AM43" s="33"/>
      <c r="AN43" s="34"/>
      <c r="AO43" s="32"/>
      <c r="AP43" s="33"/>
      <c r="AQ43" s="33"/>
      <c r="AR43" s="34"/>
      <c r="AS43" s="32"/>
      <c r="AT43" s="33"/>
      <c r="AU43" s="33"/>
      <c r="AV43" s="34"/>
      <c r="AW43" s="32"/>
      <c r="AX43" s="33"/>
      <c r="AY43" s="33"/>
      <c r="AZ43" s="34"/>
      <c r="BA43" s="32"/>
      <c r="BB43" s="33"/>
      <c r="BC43" s="33"/>
      <c r="BD43" s="34"/>
      <c r="BE43" s="32"/>
      <c r="BF43" s="33"/>
      <c r="BG43" s="33"/>
      <c r="BH43" s="34"/>
      <c r="BI43" s="32"/>
      <c r="BJ43" s="33"/>
      <c r="BK43" s="33"/>
      <c r="BL43" s="34"/>
      <c r="BM43" s="32"/>
      <c r="BN43" s="33"/>
      <c r="BO43" s="33"/>
      <c r="BP43" s="34"/>
      <c r="BQ43" s="32"/>
      <c r="BR43" s="33"/>
      <c r="BS43" s="33"/>
      <c r="BT43" s="34"/>
      <c r="BU43" s="32"/>
      <c r="BV43" s="33"/>
      <c r="BW43" s="33"/>
      <c r="BX43" s="34"/>
      <c r="BY43" s="32"/>
      <c r="BZ43" s="33"/>
      <c r="CA43" s="33"/>
      <c r="CB43" s="34"/>
      <c r="CC43" s="32"/>
      <c r="CD43" s="33"/>
      <c r="CE43" s="33"/>
      <c r="CF43" s="34"/>
      <c r="CG43" s="32"/>
      <c r="CH43" s="33"/>
      <c r="CI43" s="33"/>
      <c r="CJ43" s="34"/>
      <c r="CK43" s="32"/>
      <c r="CL43" s="33"/>
      <c r="CM43" s="33"/>
      <c r="CN43" s="34"/>
      <c r="CO43" s="32"/>
      <c r="CP43" s="33"/>
      <c r="CQ43" s="33"/>
      <c r="CR43" s="34"/>
      <c r="CS43" s="32"/>
      <c r="CT43" s="33"/>
      <c r="CU43" s="33"/>
      <c r="CV43" s="34"/>
      <c r="CW43" s="32"/>
      <c r="CX43" s="33"/>
      <c r="CY43" s="33"/>
      <c r="CZ43" s="34"/>
      <c r="DA43" s="32"/>
      <c r="DB43" s="33"/>
      <c r="DC43" s="33"/>
      <c r="DD43" s="34"/>
      <c r="DE43" s="32"/>
      <c r="DF43" s="33"/>
      <c r="DG43" s="33"/>
      <c r="DH43" s="34"/>
      <c r="DI43" s="32"/>
      <c r="DJ43" s="33"/>
      <c r="DK43" s="33"/>
      <c r="DL43" s="34"/>
      <c r="DM43" s="32"/>
      <c r="DN43" s="33"/>
      <c r="DO43" s="33"/>
      <c r="DP43" s="34"/>
      <c r="DQ43" s="32"/>
      <c r="DR43" s="33"/>
      <c r="DS43" s="33"/>
      <c r="DT43" s="34"/>
      <c r="DU43" s="32"/>
      <c r="DV43" s="33"/>
      <c r="DW43" s="33"/>
      <c r="DX43" s="34"/>
      <c r="DY43" s="32"/>
      <c r="DZ43" s="33"/>
      <c r="EA43" s="33"/>
      <c r="EB43" s="34"/>
      <c r="EC43" s="32"/>
      <c r="ED43" s="33"/>
      <c r="EE43" s="33"/>
      <c r="EF43" s="34"/>
      <c r="EG43" s="32"/>
      <c r="EH43" s="33"/>
      <c r="EI43" s="33"/>
      <c r="EJ43" s="34"/>
      <c r="EK43" s="32"/>
      <c r="EL43" s="33"/>
      <c r="EM43" s="33"/>
      <c r="EN43" s="34"/>
      <c r="EO43" s="32"/>
      <c r="EP43" s="33"/>
      <c r="EQ43" s="33"/>
      <c r="ER43" s="34"/>
      <c r="ES43" s="32"/>
      <c r="ET43" s="33"/>
      <c r="EU43" s="33"/>
      <c r="EV43" s="34"/>
      <c r="EW43" s="32"/>
      <c r="EX43" s="33"/>
      <c r="EY43" s="33"/>
      <c r="EZ43" s="34"/>
      <c r="FA43" s="32"/>
      <c r="FB43" s="33"/>
      <c r="FC43" s="33"/>
      <c r="FD43" s="34"/>
      <c r="FE43" s="32"/>
      <c r="FF43" s="33"/>
      <c r="FG43" s="33"/>
      <c r="FH43" s="34"/>
      <c r="FI43" s="32"/>
      <c r="FJ43" s="33"/>
      <c r="FK43" s="33"/>
      <c r="FL43" s="34"/>
      <c r="FM43" s="32"/>
      <c r="FN43" s="33"/>
      <c r="FO43" s="33"/>
      <c r="FP43" s="34"/>
      <c r="FQ43" s="32"/>
      <c r="FR43" s="33"/>
      <c r="FS43" s="33"/>
      <c r="FT43" s="34"/>
      <c r="FU43" s="32"/>
      <c r="FV43" s="33"/>
      <c r="FW43" s="33"/>
      <c r="FX43" s="34"/>
      <c r="FY43" s="32"/>
      <c r="FZ43" s="33"/>
      <c r="GA43" s="33"/>
      <c r="GB43" s="34"/>
      <c r="GC43" s="32"/>
      <c r="GD43" s="33"/>
      <c r="GE43" s="33"/>
      <c r="GF43" s="34"/>
      <c r="GG43" s="32"/>
      <c r="GH43" s="33"/>
      <c r="GI43" s="33"/>
      <c r="GJ43" s="34"/>
      <c r="GK43" s="32"/>
      <c r="GL43" s="33"/>
      <c r="GM43" s="33"/>
      <c r="GN43" s="34"/>
      <c r="GO43" s="32"/>
      <c r="GP43" s="33"/>
      <c r="GQ43" s="33"/>
      <c r="GR43" s="34"/>
      <c r="GS43" s="32"/>
      <c r="GT43" s="33"/>
      <c r="GU43" s="33"/>
      <c r="GV43" s="34"/>
      <c r="GW43" s="32"/>
      <c r="GX43" s="33"/>
      <c r="GY43" s="33"/>
      <c r="GZ43" s="34"/>
      <c r="HA43" s="32"/>
      <c r="HB43" s="33"/>
      <c r="HC43" s="33"/>
      <c r="HD43" s="34"/>
      <c r="HE43" s="32"/>
      <c r="HF43" s="33"/>
      <c r="HG43" s="33"/>
      <c r="HH43" s="34"/>
      <c r="HI43" s="32"/>
      <c r="HJ43" s="33"/>
      <c r="HK43" s="33"/>
      <c r="HL43" s="34"/>
      <c r="HM43" s="32"/>
      <c r="HN43" s="33"/>
      <c r="HO43" s="33"/>
      <c r="HP43" s="34"/>
      <c r="HQ43" s="32"/>
      <c r="HR43" s="33"/>
      <c r="HS43" s="33"/>
      <c r="HT43" s="34"/>
      <c r="HU43" s="32"/>
      <c r="HV43" s="33"/>
      <c r="HW43" s="33"/>
      <c r="HX43" s="34"/>
      <c r="HY43" s="32"/>
      <c r="HZ43" s="33"/>
      <c r="IA43" s="33"/>
      <c r="IB43" s="34"/>
      <c r="IC43" s="32"/>
      <c r="ID43" s="33"/>
      <c r="IE43" s="33"/>
      <c r="IF43" s="34"/>
      <c r="IG43" s="32"/>
      <c r="IH43" s="33"/>
      <c r="II43" s="33"/>
      <c r="IJ43" s="34"/>
    </row>
    <row r="44" spans="1:244" s="30" customFormat="1">
      <c r="A44" s="11" t="s">
        <v>47</v>
      </c>
      <c r="B44" s="3"/>
      <c r="C44" s="3"/>
      <c r="D44" s="3"/>
    </row>
    <row r="45" spans="1:244" s="30" customFormat="1">
      <c r="A45" s="18" t="s">
        <v>80</v>
      </c>
      <c r="B45" s="16">
        <v>1.7999999999999999E-2</v>
      </c>
      <c r="C45" s="16">
        <v>0</v>
      </c>
      <c r="D45" s="51">
        <v>5.9418329666967972E-6</v>
      </c>
    </row>
    <row r="46" spans="1:244" s="30" customFormat="1">
      <c r="A46" s="18" t="s">
        <v>49</v>
      </c>
      <c r="B46" s="16">
        <v>0</v>
      </c>
      <c r="C46" s="16">
        <v>0</v>
      </c>
      <c r="D46" s="51">
        <v>0</v>
      </c>
    </row>
    <row r="47" spans="1:244" s="30" customFormat="1">
      <c r="A47" s="18" t="s">
        <v>50</v>
      </c>
      <c r="B47" s="16">
        <v>0.17</v>
      </c>
      <c r="C47" s="16">
        <v>0</v>
      </c>
      <c r="D47" s="51">
        <v>5.6117311352136427E-5</v>
      </c>
    </row>
    <row r="48" spans="1:244" s="30" customFormat="1">
      <c r="A48" s="27" t="s">
        <v>51</v>
      </c>
      <c r="B48" s="156">
        <v>0.188</v>
      </c>
      <c r="C48" s="156">
        <v>0</v>
      </c>
      <c r="D48" s="53">
        <v>6.2059144318833221E-5</v>
      </c>
      <c r="E48" s="32"/>
      <c r="F48" s="33"/>
      <c r="G48" s="33"/>
      <c r="H48" s="34"/>
      <c r="I48" s="32"/>
      <c r="J48" s="33"/>
      <c r="K48" s="33"/>
      <c r="L48" s="34"/>
      <c r="M48" s="32"/>
      <c r="N48" s="33"/>
      <c r="O48" s="33"/>
      <c r="P48" s="34"/>
      <c r="Q48" s="32"/>
      <c r="R48" s="33"/>
      <c r="S48" s="33"/>
      <c r="T48" s="34"/>
      <c r="U48" s="32"/>
      <c r="V48" s="33"/>
      <c r="W48" s="33"/>
      <c r="X48" s="34"/>
      <c r="Y48" s="32"/>
      <c r="Z48" s="33"/>
      <c r="AA48" s="33"/>
      <c r="AB48" s="34"/>
      <c r="AC48" s="32"/>
      <c r="AD48" s="33"/>
      <c r="AE48" s="33"/>
      <c r="AF48" s="34"/>
      <c r="AG48" s="32"/>
      <c r="AH48" s="33"/>
      <c r="AI48" s="33"/>
      <c r="AJ48" s="34"/>
      <c r="AK48" s="32"/>
      <c r="AL48" s="33"/>
      <c r="AM48" s="33"/>
      <c r="AN48" s="34"/>
      <c r="AO48" s="32"/>
      <c r="AP48" s="33"/>
      <c r="AQ48" s="33"/>
      <c r="AR48" s="34"/>
      <c r="AS48" s="32"/>
      <c r="AT48" s="33"/>
      <c r="AU48" s="33"/>
      <c r="AV48" s="34"/>
      <c r="AW48" s="32"/>
      <c r="AX48" s="33"/>
      <c r="AY48" s="33"/>
      <c r="AZ48" s="34"/>
      <c r="BA48" s="32"/>
      <c r="BB48" s="33"/>
      <c r="BC48" s="33"/>
      <c r="BD48" s="34"/>
      <c r="BE48" s="32"/>
      <c r="BF48" s="33"/>
      <c r="BG48" s="33"/>
      <c r="BH48" s="34"/>
      <c r="BI48" s="32"/>
      <c r="BJ48" s="33"/>
      <c r="BK48" s="33"/>
      <c r="BL48" s="34"/>
      <c r="BM48" s="32"/>
      <c r="BN48" s="33"/>
      <c r="BO48" s="33"/>
      <c r="BP48" s="34"/>
      <c r="BQ48" s="32"/>
      <c r="BR48" s="33"/>
      <c r="BS48" s="33"/>
      <c r="BT48" s="34"/>
      <c r="BU48" s="32"/>
      <c r="BV48" s="33"/>
      <c r="BW48" s="33"/>
      <c r="BX48" s="34"/>
      <c r="BY48" s="32"/>
      <c r="BZ48" s="33"/>
      <c r="CA48" s="33"/>
      <c r="CB48" s="34"/>
      <c r="CC48" s="32"/>
      <c r="CD48" s="33"/>
      <c r="CE48" s="33"/>
      <c r="CF48" s="34"/>
      <c r="CG48" s="32"/>
      <c r="CH48" s="33"/>
      <c r="CI48" s="33"/>
      <c r="CJ48" s="34"/>
      <c r="CK48" s="32"/>
      <c r="CL48" s="33"/>
      <c r="CM48" s="33"/>
      <c r="CN48" s="34"/>
      <c r="CO48" s="32"/>
      <c r="CP48" s="33"/>
      <c r="CQ48" s="33"/>
      <c r="CR48" s="34"/>
      <c r="CS48" s="32"/>
      <c r="CT48" s="33"/>
      <c r="CU48" s="33"/>
      <c r="CV48" s="34"/>
      <c r="CW48" s="32"/>
      <c r="CX48" s="33"/>
      <c r="CY48" s="33"/>
      <c r="CZ48" s="34"/>
      <c r="DA48" s="32"/>
      <c r="DB48" s="33"/>
      <c r="DC48" s="33"/>
      <c r="DD48" s="34"/>
      <c r="DE48" s="32"/>
      <c r="DF48" s="33"/>
      <c r="DG48" s="33"/>
      <c r="DH48" s="34"/>
      <c r="DI48" s="32"/>
      <c r="DJ48" s="33"/>
      <c r="DK48" s="33"/>
      <c r="DL48" s="34"/>
      <c r="DM48" s="32"/>
      <c r="DN48" s="33"/>
      <c r="DO48" s="33"/>
      <c r="DP48" s="34"/>
      <c r="DQ48" s="32"/>
      <c r="DR48" s="33"/>
      <c r="DS48" s="33"/>
      <c r="DT48" s="34"/>
      <c r="DU48" s="32"/>
      <c r="DV48" s="33"/>
      <c r="DW48" s="33"/>
      <c r="DX48" s="34"/>
      <c r="DY48" s="32"/>
      <c r="DZ48" s="33"/>
      <c r="EA48" s="33"/>
      <c r="EB48" s="34"/>
      <c r="EC48" s="32"/>
      <c r="ED48" s="33"/>
      <c r="EE48" s="33"/>
      <c r="EF48" s="34"/>
      <c r="EG48" s="32"/>
      <c r="EH48" s="33"/>
      <c r="EI48" s="33"/>
      <c r="EJ48" s="34"/>
      <c r="EK48" s="32"/>
      <c r="EL48" s="33"/>
      <c r="EM48" s="33"/>
      <c r="EN48" s="34"/>
      <c r="EO48" s="32"/>
      <c r="EP48" s="33"/>
      <c r="EQ48" s="33"/>
      <c r="ER48" s="34"/>
      <c r="ES48" s="32"/>
      <c r="ET48" s="33"/>
      <c r="EU48" s="33"/>
      <c r="EV48" s="34"/>
      <c r="EW48" s="32"/>
      <c r="EX48" s="33"/>
      <c r="EY48" s="33"/>
      <c r="EZ48" s="34"/>
      <c r="FA48" s="32"/>
      <c r="FB48" s="33"/>
      <c r="FC48" s="33"/>
      <c r="FD48" s="34"/>
      <c r="FE48" s="32"/>
      <c r="FF48" s="33"/>
      <c r="FG48" s="33"/>
      <c r="FH48" s="34"/>
      <c r="FI48" s="32"/>
      <c r="FJ48" s="33"/>
      <c r="FK48" s="33"/>
      <c r="FL48" s="34"/>
      <c r="FM48" s="32"/>
      <c r="FN48" s="33"/>
      <c r="FO48" s="33"/>
      <c r="FP48" s="34"/>
      <c r="FQ48" s="32"/>
      <c r="FR48" s="33"/>
      <c r="FS48" s="33"/>
      <c r="FT48" s="34"/>
      <c r="FU48" s="32"/>
      <c r="FV48" s="33"/>
      <c r="FW48" s="33"/>
      <c r="FX48" s="34"/>
      <c r="FY48" s="32"/>
      <c r="FZ48" s="33"/>
      <c r="GA48" s="33"/>
      <c r="GB48" s="34"/>
      <c r="GC48" s="32"/>
      <c r="GD48" s="33"/>
      <c r="GE48" s="33"/>
      <c r="GF48" s="34"/>
      <c r="GG48" s="32"/>
      <c r="GH48" s="33"/>
      <c r="GI48" s="33"/>
      <c r="GJ48" s="34"/>
      <c r="GK48" s="32"/>
      <c r="GL48" s="33"/>
      <c r="GM48" s="33"/>
      <c r="GN48" s="34"/>
      <c r="GO48" s="32"/>
      <c r="GP48" s="33"/>
      <c r="GQ48" s="33"/>
      <c r="GR48" s="34"/>
      <c r="GS48" s="32"/>
      <c r="GT48" s="33"/>
      <c r="GU48" s="33"/>
      <c r="GV48" s="34"/>
      <c r="GW48" s="32"/>
      <c r="GX48" s="33"/>
      <c r="GY48" s="33"/>
      <c r="GZ48" s="34"/>
      <c r="HA48" s="32"/>
      <c r="HB48" s="33"/>
      <c r="HC48" s="33"/>
      <c r="HD48" s="34"/>
      <c r="HE48" s="32"/>
      <c r="HF48" s="33"/>
      <c r="HG48" s="33"/>
      <c r="HH48" s="34"/>
      <c r="HI48" s="32"/>
      <c r="HJ48" s="33"/>
      <c r="HK48" s="33"/>
      <c r="HL48" s="34"/>
      <c r="HM48" s="32"/>
      <c r="HN48" s="33"/>
      <c r="HO48" s="33"/>
      <c r="HP48" s="34"/>
      <c r="HQ48" s="32"/>
      <c r="HR48" s="33"/>
      <c r="HS48" s="33"/>
      <c r="HT48" s="34"/>
      <c r="HU48" s="32"/>
      <c r="HV48" s="33"/>
      <c r="HW48" s="33"/>
      <c r="HX48" s="34"/>
      <c r="HY48" s="32"/>
      <c r="HZ48" s="33"/>
      <c r="IA48" s="33"/>
      <c r="IB48" s="34"/>
      <c r="IC48" s="32"/>
      <c r="ID48" s="33"/>
      <c r="IE48" s="33"/>
      <c r="IF48" s="34"/>
      <c r="IG48" s="32"/>
      <c r="IH48" s="33"/>
      <c r="II48" s="33"/>
      <c r="IJ48" s="34"/>
    </row>
    <row r="49" spans="1:244" s="30" customFormat="1">
      <c r="A49" s="35" t="s">
        <v>52</v>
      </c>
      <c r="B49" s="157">
        <v>1.6279999999999999</v>
      </c>
      <c r="C49" s="157">
        <v>0.01</v>
      </c>
      <c r="D49" s="54">
        <v>5.3740578165457702E-4</v>
      </c>
      <c r="E49" s="33"/>
      <c r="F49" s="33"/>
      <c r="G49" s="32"/>
      <c r="H49" s="33"/>
      <c r="I49" s="33"/>
      <c r="J49" s="33"/>
      <c r="K49" s="32"/>
      <c r="L49" s="33"/>
      <c r="M49" s="33"/>
      <c r="N49" s="33"/>
      <c r="O49" s="32"/>
      <c r="P49" s="33"/>
      <c r="Q49" s="33"/>
      <c r="R49" s="33"/>
      <c r="S49" s="32"/>
      <c r="T49" s="33"/>
      <c r="U49" s="33"/>
      <c r="V49" s="33"/>
      <c r="W49" s="32"/>
      <c r="X49" s="33"/>
      <c r="Y49" s="33"/>
      <c r="Z49" s="33"/>
      <c r="AA49" s="32"/>
      <c r="AB49" s="33"/>
      <c r="AC49" s="33"/>
      <c r="AD49" s="33"/>
      <c r="AE49" s="32"/>
      <c r="AF49" s="33"/>
      <c r="AG49" s="33"/>
      <c r="AH49" s="33"/>
      <c r="AI49" s="32"/>
      <c r="AJ49" s="33"/>
      <c r="AK49" s="33"/>
      <c r="AL49" s="33"/>
      <c r="AM49" s="32"/>
      <c r="AN49" s="33"/>
      <c r="AO49" s="33"/>
      <c r="AP49" s="33"/>
      <c r="AQ49" s="32"/>
      <c r="AR49" s="33"/>
      <c r="AS49" s="33"/>
      <c r="AT49" s="33"/>
      <c r="AU49" s="32"/>
      <c r="AV49" s="33"/>
      <c r="AW49" s="33"/>
      <c r="AX49" s="33"/>
      <c r="AY49" s="32"/>
      <c r="AZ49" s="33"/>
      <c r="BA49" s="33"/>
      <c r="BB49" s="33"/>
      <c r="BC49" s="32"/>
      <c r="BD49" s="33"/>
      <c r="BE49" s="33"/>
      <c r="BF49" s="33"/>
      <c r="BG49" s="32"/>
      <c r="BH49" s="33"/>
      <c r="BI49" s="33"/>
      <c r="BJ49" s="33"/>
      <c r="BK49" s="32"/>
      <c r="BL49" s="33"/>
      <c r="BM49" s="33"/>
      <c r="BN49" s="33"/>
      <c r="BO49" s="32"/>
      <c r="BP49" s="33"/>
      <c r="BQ49" s="33"/>
      <c r="BR49" s="33"/>
      <c r="BS49" s="32"/>
      <c r="BT49" s="33"/>
      <c r="BU49" s="33"/>
      <c r="BV49" s="33"/>
      <c r="BW49" s="32"/>
      <c r="BX49" s="33"/>
      <c r="BY49" s="33"/>
      <c r="BZ49" s="33"/>
      <c r="CA49" s="32"/>
      <c r="CB49" s="33"/>
      <c r="CC49" s="33"/>
      <c r="CD49" s="33"/>
      <c r="CE49" s="32"/>
      <c r="CF49" s="33"/>
      <c r="CG49" s="33"/>
      <c r="CH49" s="33"/>
      <c r="CI49" s="32"/>
      <c r="CJ49" s="33"/>
      <c r="CK49" s="33"/>
      <c r="CL49" s="33"/>
      <c r="CM49" s="32"/>
      <c r="CN49" s="33"/>
      <c r="CO49" s="33"/>
      <c r="CP49" s="33"/>
      <c r="CQ49" s="32"/>
      <c r="CR49" s="33"/>
      <c r="CS49" s="33"/>
      <c r="CT49" s="33"/>
      <c r="CU49" s="32"/>
      <c r="CV49" s="33"/>
      <c r="CW49" s="33"/>
      <c r="CX49" s="33"/>
      <c r="CY49" s="32"/>
      <c r="CZ49" s="33"/>
      <c r="DA49" s="33"/>
      <c r="DB49" s="33"/>
      <c r="DC49" s="32"/>
      <c r="DD49" s="33"/>
      <c r="DE49" s="33"/>
      <c r="DF49" s="33"/>
      <c r="DG49" s="32"/>
      <c r="DH49" s="33"/>
      <c r="DI49" s="33"/>
      <c r="DJ49" s="33"/>
      <c r="DK49" s="32"/>
      <c r="DL49" s="33"/>
      <c r="DM49" s="33"/>
      <c r="DN49" s="33"/>
      <c r="DO49" s="32"/>
      <c r="DP49" s="33"/>
      <c r="DQ49" s="33"/>
      <c r="DR49" s="33"/>
      <c r="DS49" s="32"/>
      <c r="DT49" s="33"/>
      <c r="DU49" s="33"/>
      <c r="DV49" s="33"/>
      <c r="DW49" s="32"/>
      <c r="DX49" s="33"/>
      <c r="DY49" s="33"/>
      <c r="DZ49" s="33"/>
      <c r="EA49" s="32"/>
      <c r="EB49" s="33"/>
      <c r="EC49" s="33"/>
      <c r="ED49" s="33"/>
      <c r="EE49" s="32"/>
      <c r="EF49" s="33"/>
      <c r="EG49" s="33"/>
      <c r="EH49" s="33"/>
      <c r="EI49" s="32"/>
      <c r="EJ49" s="33"/>
      <c r="EK49" s="33"/>
      <c r="EL49" s="33"/>
      <c r="EM49" s="32"/>
      <c r="EN49" s="33"/>
      <c r="EO49" s="33"/>
      <c r="EP49" s="33"/>
      <c r="EQ49" s="32"/>
      <c r="ER49" s="33"/>
      <c r="ES49" s="33"/>
      <c r="ET49" s="33"/>
      <c r="EU49" s="32"/>
      <c r="EV49" s="33"/>
      <c r="EW49" s="33"/>
      <c r="EX49" s="33"/>
      <c r="EY49" s="32"/>
      <c r="EZ49" s="33"/>
      <c r="FA49" s="33"/>
      <c r="FB49" s="33"/>
      <c r="FC49" s="32"/>
      <c r="FD49" s="33"/>
      <c r="FE49" s="33"/>
      <c r="FF49" s="33"/>
      <c r="FG49" s="32"/>
      <c r="FH49" s="33"/>
      <c r="FI49" s="33"/>
      <c r="FJ49" s="33"/>
      <c r="FK49" s="32"/>
      <c r="FL49" s="33"/>
      <c r="FM49" s="33"/>
      <c r="FN49" s="33"/>
      <c r="FO49" s="32"/>
      <c r="FP49" s="33"/>
      <c r="FQ49" s="33"/>
      <c r="FR49" s="33"/>
      <c r="FS49" s="32"/>
      <c r="FT49" s="33"/>
      <c r="FU49" s="33"/>
      <c r="FV49" s="33"/>
      <c r="FW49" s="32"/>
      <c r="FX49" s="33"/>
      <c r="FY49" s="33"/>
      <c r="FZ49" s="33"/>
      <c r="GA49" s="32"/>
      <c r="GB49" s="33"/>
      <c r="GC49" s="33"/>
      <c r="GD49" s="33"/>
      <c r="GE49" s="32"/>
      <c r="GF49" s="33"/>
      <c r="GG49" s="33"/>
      <c r="GH49" s="33"/>
      <c r="GI49" s="32"/>
      <c r="GJ49" s="33"/>
      <c r="GK49" s="33"/>
      <c r="GL49" s="33"/>
      <c r="GM49" s="32"/>
      <c r="GN49" s="33"/>
      <c r="GO49" s="33"/>
      <c r="GP49" s="33"/>
      <c r="GQ49" s="32"/>
      <c r="GR49" s="33"/>
      <c r="GS49" s="33"/>
      <c r="GT49" s="33"/>
      <c r="GU49" s="32"/>
      <c r="GV49" s="33"/>
      <c r="GW49" s="33"/>
      <c r="GX49" s="33"/>
      <c r="GY49" s="32"/>
      <c r="GZ49" s="33"/>
      <c r="HA49" s="33"/>
      <c r="HB49" s="33"/>
      <c r="HC49" s="32"/>
      <c r="HD49" s="33"/>
      <c r="HE49" s="33"/>
      <c r="HF49" s="33"/>
      <c r="HG49" s="32"/>
      <c r="HH49" s="33"/>
      <c r="HI49" s="33"/>
      <c r="HJ49" s="33"/>
      <c r="HK49" s="32"/>
      <c r="HL49" s="33"/>
      <c r="HM49" s="33"/>
      <c r="HN49" s="33"/>
      <c r="HO49" s="32"/>
      <c r="HP49" s="33"/>
      <c r="HQ49" s="33"/>
      <c r="HR49" s="33"/>
      <c r="HS49" s="32"/>
      <c r="HT49" s="33"/>
      <c r="HU49" s="33"/>
      <c r="HV49" s="33"/>
      <c r="HW49" s="32"/>
      <c r="HX49" s="33"/>
      <c r="HY49" s="33"/>
      <c r="HZ49" s="33"/>
      <c r="IA49" s="32"/>
      <c r="IB49" s="33"/>
      <c r="IC49" s="33"/>
      <c r="ID49" s="33"/>
      <c r="IE49" s="32"/>
      <c r="IF49" s="33"/>
      <c r="IG49" s="33"/>
      <c r="IH49" s="33"/>
    </row>
    <row r="50" spans="1:244" s="31" customFormat="1">
      <c r="A50" s="22" t="s">
        <v>53</v>
      </c>
      <c r="B50" s="155">
        <v>2747.1082270921552</v>
      </c>
      <c r="C50" s="155">
        <v>27.449999999999996</v>
      </c>
      <c r="D50" s="52">
        <v>0.90682545704556439</v>
      </c>
    </row>
    <row r="51" spans="1:244" s="30" customFormat="1">
      <c r="A51" s="11" t="s">
        <v>54</v>
      </c>
      <c r="B51" s="3"/>
      <c r="C51" s="3"/>
      <c r="D51" s="3"/>
    </row>
    <row r="52" spans="1:244" s="30" customFormat="1">
      <c r="A52" s="6" t="s">
        <v>55</v>
      </c>
      <c r="B52" s="16">
        <v>1.01</v>
      </c>
      <c r="C52" s="16">
        <v>0.01</v>
      </c>
      <c r="D52" s="51">
        <v>3.3340284979798697E-4</v>
      </c>
    </row>
    <row r="53" spans="1:244" s="30" customFormat="1">
      <c r="A53" s="6" t="s">
        <v>56</v>
      </c>
      <c r="B53" s="16">
        <v>281.25</v>
      </c>
      <c r="C53" s="16">
        <v>2.81</v>
      </c>
      <c r="D53" s="51">
        <v>9.2841140104637468E-2</v>
      </c>
    </row>
    <row r="54" spans="1:244" s="30" customFormat="1">
      <c r="A54" s="27" t="s">
        <v>57</v>
      </c>
      <c r="B54" s="156">
        <v>282.26</v>
      </c>
      <c r="C54" s="156">
        <v>2.82</v>
      </c>
      <c r="D54" s="53">
        <v>9.317454295443546E-2</v>
      </c>
      <c r="E54" s="32"/>
      <c r="F54" s="33"/>
      <c r="G54" s="33"/>
      <c r="H54" s="34"/>
      <c r="I54" s="32"/>
      <c r="J54" s="33"/>
      <c r="K54" s="33"/>
      <c r="L54" s="34"/>
      <c r="M54" s="32"/>
      <c r="N54" s="33"/>
      <c r="O54" s="33"/>
      <c r="P54" s="34"/>
      <c r="Q54" s="32"/>
      <c r="R54" s="33"/>
      <c r="S54" s="33"/>
      <c r="T54" s="34"/>
      <c r="U54" s="32"/>
      <c r="V54" s="33"/>
      <c r="W54" s="33"/>
      <c r="X54" s="34"/>
      <c r="Y54" s="32"/>
      <c r="Z54" s="33"/>
      <c r="AA54" s="33"/>
      <c r="AB54" s="34"/>
      <c r="AC54" s="32"/>
      <c r="AD54" s="33"/>
      <c r="AE54" s="33"/>
      <c r="AF54" s="34"/>
      <c r="AG54" s="32"/>
      <c r="AH54" s="33"/>
      <c r="AI54" s="33"/>
      <c r="AJ54" s="34"/>
      <c r="AK54" s="32"/>
      <c r="AL54" s="33"/>
      <c r="AM54" s="33"/>
      <c r="AN54" s="34"/>
      <c r="AO54" s="32"/>
      <c r="AP54" s="33"/>
      <c r="AQ54" s="33"/>
      <c r="AR54" s="34"/>
      <c r="AS54" s="32"/>
      <c r="AT54" s="33"/>
      <c r="AU54" s="33"/>
      <c r="AV54" s="34"/>
      <c r="AW54" s="32"/>
      <c r="AX54" s="33"/>
      <c r="AY54" s="33"/>
      <c r="AZ54" s="34"/>
      <c r="BA54" s="32"/>
      <c r="BB54" s="33"/>
      <c r="BC54" s="33"/>
      <c r="BD54" s="34"/>
      <c r="BE54" s="32"/>
      <c r="BF54" s="33"/>
      <c r="BG54" s="33"/>
      <c r="BH54" s="34"/>
      <c r="BI54" s="32"/>
      <c r="BJ54" s="33"/>
      <c r="BK54" s="33"/>
      <c r="BL54" s="34"/>
      <c r="BM54" s="32"/>
      <c r="BN54" s="33"/>
      <c r="BO54" s="33"/>
      <c r="BP54" s="34"/>
      <c r="BQ54" s="32"/>
      <c r="BR54" s="33"/>
      <c r="BS54" s="33"/>
      <c r="BT54" s="34"/>
      <c r="BU54" s="32"/>
      <c r="BV54" s="33"/>
      <c r="BW54" s="33"/>
      <c r="BX54" s="34"/>
      <c r="BY54" s="32"/>
      <c r="BZ54" s="33"/>
      <c r="CA54" s="33"/>
      <c r="CB54" s="34"/>
      <c r="CC54" s="32"/>
      <c r="CD54" s="33"/>
      <c r="CE54" s="33"/>
      <c r="CF54" s="34"/>
      <c r="CG54" s="32"/>
      <c r="CH54" s="33"/>
      <c r="CI54" s="33"/>
      <c r="CJ54" s="34"/>
      <c r="CK54" s="32"/>
      <c r="CL54" s="33"/>
      <c r="CM54" s="33"/>
      <c r="CN54" s="34"/>
      <c r="CO54" s="32"/>
      <c r="CP54" s="33"/>
      <c r="CQ54" s="33"/>
      <c r="CR54" s="34"/>
      <c r="CS54" s="32"/>
      <c r="CT54" s="33"/>
      <c r="CU54" s="33"/>
      <c r="CV54" s="34"/>
      <c r="CW54" s="32"/>
      <c r="CX54" s="33"/>
      <c r="CY54" s="33"/>
      <c r="CZ54" s="34"/>
      <c r="DA54" s="32"/>
      <c r="DB54" s="33"/>
      <c r="DC54" s="33"/>
      <c r="DD54" s="34"/>
      <c r="DE54" s="32"/>
      <c r="DF54" s="33"/>
      <c r="DG54" s="33"/>
      <c r="DH54" s="34"/>
      <c r="DI54" s="32"/>
      <c r="DJ54" s="33"/>
      <c r="DK54" s="33"/>
      <c r="DL54" s="34"/>
      <c r="DM54" s="32"/>
      <c r="DN54" s="33"/>
      <c r="DO54" s="33"/>
      <c r="DP54" s="34"/>
      <c r="DQ54" s="32"/>
      <c r="DR54" s="33"/>
      <c r="DS54" s="33"/>
      <c r="DT54" s="34"/>
      <c r="DU54" s="32"/>
      <c r="DV54" s="33"/>
      <c r="DW54" s="33"/>
      <c r="DX54" s="34"/>
      <c r="DY54" s="32"/>
      <c r="DZ54" s="33"/>
      <c r="EA54" s="33"/>
      <c r="EB54" s="34"/>
      <c r="EC54" s="32"/>
      <c r="ED54" s="33"/>
      <c r="EE54" s="33"/>
      <c r="EF54" s="34"/>
      <c r="EG54" s="32"/>
      <c r="EH54" s="33"/>
      <c r="EI54" s="33"/>
      <c r="EJ54" s="34"/>
      <c r="EK54" s="32"/>
      <c r="EL54" s="33"/>
      <c r="EM54" s="33"/>
      <c r="EN54" s="34"/>
      <c r="EO54" s="32"/>
      <c r="EP54" s="33"/>
      <c r="EQ54" s="33"/>
      <c r="ER54" s="34"/>
      <c r="ES54" s="32"/>
      <c r="ET54" s="33"/>
      <c r="EU54" s="33"/>
      <c r="EV54" s="34"/>
      <c r="EW54" s="32"/>
      <c r="EX54" s="33"/>
      <c r="EY54" s="33"/>
      <c r="EZ54" s="34"/>
      <c r="FA54" s="32"/>
      <c r="FB54" s="33"/>
      <c r="FC54" s="33"/>
      <c r="FD54" s="34"/>
      <c r="FE54" s="32"/>
      <c r="FF54" s="33"/>
      <c r="FG54" s="33"/>
      <c r="FH54" s="34"/>
      <c r="FI54" s="32"/>
      <c r="FJ54" s="33"/>
      <c r="FK54" s="33"/>
      <c r="FL54" s="34"/>
      <c r="FM54" s="32"/>
      <c r="FN54" s="33"/>
      <c r="FO54" s="33"/>
      <c r="FP54" s="34"/>
      <c r="FQ54" s="32"/>
      <c r="FR54" s="33"/>
      <c r="FS54" s="33"/>
      <c r="FT54" s="34"/>
      <c r="FU54" s="32"/>
      <c r="FV54" s="33"/>
      <c r="FW54" s="33"/>
      <c r="FX54" s="34"/>
      <c r="FY54" s="32"/>
      <c r="FZ54" s="33"/>
      <c r="GA54" s="33"/>
      <c r="GB54" s="34"/>
      <c r="GC54" s="32"/>
      <c r="GD54" s="33"/>
      <c r="GE54" s="33"/>
      <c r="GF54" s="34"/>
      <c r="GG54" s="32"/>
      <c r="GH54" s="33"/>
      <c r="GI54" s="33"/>
      <c r="GJ54" s="34"/>
      <c r="GK54" s="32"/>
      <c r="GL54" s="33"/>
      <c r="GM54" s="33"/>
      <c r="GN54" s="34"/>
      <c r="GO54" s="32"/>
      <c r="GP54" s="33"/>
      <c r="GQ54" s="33"/>
      <c r="GR54" s="34"/>
      <c r="GS54" s="32"/>
      <c r="GT54" s="33"/>
      <c r="GU54" s="33"/>
      <c r="GV54" s="34"/>
      <c r="GW54" s="32"/>
      <c r="GX54" s="33"/>
      <c r="GY54" s="33"/>
      <c r="GZ54" s="34"/>
      <c r="HA54" s="32"/>
      <c r="HB54" s="33"/>
      <c r="HC54" s="33"/>
      <c r="HD54" s="34"/>
      <c r="HE54" s="32"/>
      <c r="HF54" s="33"/>
      <c r="HG54" s="33"/>
      <c r="HH54" s="34"/>
      <c r="HI54" s="32"/>
      <c r="HJ54" s="33"/>
      <c r="HK54" s="33"/>
      <c r="HL54" s="34"/>
      <c r="HM54" s="32"/>
      <c r="HN54" s="33"/>
      <c r="HO54" s="33"/>
      <c r="HP54" s="34"/>
      <c r="HQ54" s="32"/>
      <c r="HR54" s="33"/>
      <c r="HS54" s="33"/>
      <c r="HT54" s="34"/>
      <c r="HU54" s="32"/>
      <c r="HV54" s="33"/>
      <c r="HW54" s="33"/>
      <c r="HX54" s="34"/>
      <c r="HY54" s="32"/>
      <c r="HZ54" s="33"/>
      <c r="IA54" s="33"/>
      <c r="IB54" s="34"/>
      <c r="IC54" s="32"/>
      <c r="ID54" s="33"/>
      <c r="IE54" s="33"/>
      <c r="IF54" s="34"/>
      <c r="IG54" s="32"/>
      <c r="IH54" s="33"/>
      <c r="II54" s="33"/>
      <c r="IJ54" s="34"/>
    </row>
    <row r="55" spans="1:244" s="41" customFormat="1" ht="13.5" thickBot="1">
      <c r="A55" s="38" t="s">
        <v>58</v>
      </c>
      <c r="B55" s="158">
        <v>3029.3682270921554</v>
      </c>
      <c r="C55" s="158">
        <v>30.269999999999996</v>
      </c>
      <c r="D55" s="55">
        <v>0.99999999999999989</v>
      </c>
    </row>
    <row r="56" spans="1:244">
      <c r="A56" s="42" t="s">
        <v>59</v>
      </c>
      <c r="D56" s="43"/>
    </row>
  </sheetData>
  <printOptions horizontalCentered="1"/>
  <pageMargins left="0.78740157480314965" right="0.39370078740157483" top="0.78740157480314965" bottom="0.78740157480314965" header="0.59055118110236227" footer="0.59055118110236227"/>
  <pageSetup paperSize="9" orientation="portrait" horizontalDpi="300" verticalDpi="300" r:id="rId1"/>
  <headerFooter alignWithMargins="0">
    <oddHeader>&amp;L&amp;"Tahoma,Negrito"&amp;8Companhia Nacional de Abastecimento - CONAB</oddHeader>
    <oddFooter>&amp;R&amp;6&amp;F - &amp;A
versão - jan/2008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0"/>
  <sheetViews>
    <sheetView workbookViewId="0"/>
  </sheetViews>
  <sheetFormatPr defaultRowHeight="12.75"/>
  <cols>
    <col min="1" max="1" width="4.375" style="57" customWidth="1"/>
    <col min="2" max="2" width="15.375" style="57" customWidth="1"/>
    <col min="3" max="3" width="0.5" style="57" customWidth="1"/>
    <col min="4" max="4" width="3.25" style="57" customWidth="1"/>
    <col min="5" max="5" width="15.25" style="57" customWidth="1"/>
    <col min="6" max="7" width="0.875" style="57" customWidth="1"/>
    <col min="8" max="8" width="7.375" style="57" customWidth="1"/>
    <col min="9" max="9" width="8.875" style="57" customWidth="1"/>
    <col min="10" max="10" width="8.125" style="57" customWidth="1"/>
    <col min="11" max="11" width="1.5" style="57" customWidth="1"/>
    <col min="12" max="12" width="3.375" style="57" customWidth="1"/>
    <col min="13" max="13" width="13.375" style="57" customWidth="1"/>
    <col min="14" max="14" width="4.375" style="57" customWidth="1"/>
    <col min="15" max="15" width="4.25" style="57" customWidth="1"/>
    <col min="16" max="16" width="28.125" style="57" customWidth="1"/>
    <col min="17" max="256" width="9" style="57"/>
    <col min="257" max="257" width="4.375" style="57" customWidth="1"/>
    <col min="258" max="258" width="15.375" style="57" customWidth="1"/>
    <col min="259" max="259" width="0.5" style="57" customWidth="1"/>
    <col min="260" max="260" width="3.25" style="57" customWidth="1"/>
    <col min="261" max="261" width="15.25" style="57" customWidth="1"/>
    <col min="262" max="263" width="0.875" style="57" customWidth="1"/>
    <col min="264" max="264" width="7.375" style="57" customWidth="1"/>
    <col min="265" max="265" width="8.875" style="57" customWidth="1"/>
    <col min="266" max="266" width="8.125" style="57" customWidth="1"/>
    <col min="267" max="267" width="1.5" style="57" customWidth="1"/>
    <col min="268" max="268" width="3.375" style="57" customWidth="1"/>
    <col min="269" max="269" width="13.375" style="57" customWidth="1"/>
    <col min="270" max="270" width="4.375" style="57" customWidth="1"/>
    <col min="271" max="271" width="4.25" style="57" customWidth="1"/>
    <col min="272" max="272" width="28.125" style="57" customWidth="1"/>
    <col min="273" max="512" width="9" style="57"/>
    <col min="513" max="513" width="4.375" style="57" customWidth="1"/>
    <col min="514" max="514" width="15.375" style="57" customWidth="1"/>
    <col min="515" max="515" width="0.5" style="57" customWidth="1"/>
    <col min="516" max="516" width="3.25" style="57" customWidth="1"/>
    <col min="517" max="517" width="15.25" style="57" customWidth="1"/>
    <col min="518" max="519" width="0.875" style="57" customWidth="1"/>
    <col min="520" max="520" width="7.375" style="57" customWidth="1"/>
    <col min="521" max="521" width="8.875" style="57" customWidth="1"/>
    <col min="522" max="522" width="8.125" style="57" customWidth="1"/>
    <col min="523" max="523" width="1.5" style="57" customWidth="1"/>
    <col min="524" max="524" width="3.375" style="57" customWidth="1"/>
    <col min="525" max="525" width="13.375" style="57" customWidth="1"/>
    <col min="526" max="526" width="4.375" style="57" customWidth="1"/>
    <col min="527" max="527" width="4.25" style="57" customWidth="1"/>
    <col min="528" max="528" width="28.125" style="57" customWidth="1"/>
    <col min="529" max="768" width="9" style="57"/>
    <col min="769" max="769" width="4.375" style="57" customWidth="1"/>
    <col min="770" max="770" width="15.375" style="57" customWidth="1"/>
    <col min="771" max="771" width="0.5" style="57" customWidth="1"/>
    <col min="772" max="772" width="3.25" style="57" customWidth="1"/>
    <col min="773" max="773" width="15.25" style="57" customWidth="1"/>
    <col min="774" max="775" width="0.875" style="57" customWidth="1"/>
    <col min="776" max="776" width="7.375" style="57" customWidth="1"/>
    <col min="777" max="777" width="8.875" style="57" customWidth="1"/>
    <col min="778" max="778" width="8.125" style="57" customWidth="1"/>
    <col min="779" max="779" width="1.5" style="57" customWidth="1"/>
    <col min="780" max="780" width="3.375" style="57" customWidth="1"/>
    <col min="781" max="781" width="13.375" style="57" customWidth="1"/>
    <col min="782" max="782" width="4.375" style="57" customWidth="1"/>
    <col min="783" max="783" width="4.25" style="57" customWidth="1"/>
    <col min="784" max="784" width="28.125" style="57" customWidth="1"/>
    <col min="785" max="1024" width="9" style="57"/>
    <col min="1025" max="1025" width="4.375" style="57" customWidth="1"/>
    <col min="1026" max="1026" width="15.375" style="57" customWidth="1"/>
    <col min="1027" max="1027" width="0.5" style="57" customWidth="1"/>
    <col min="1028" max="1028" width="3.25" style="57" customWidth="1"/>
    <col min="1029" max="1029" width="15.25" style="57" customWidth="1"/>
    <col min="1030" max="1031" width="0.875" style="57" customWidth="1"/>
    <col min="1032" max="1032" width="7.375" style="57" customWidth="1"/>
    <col min="1033" max="1033" width="8.875" style="57" customWidth="1"/>
    <col min="1034" max="1034" width="8.125" style="57" customWidth="1"/>
    <col min="1035" max="1035" width="1.5" style="57" customWidth="1"/>
    <col min="1036" max="1036" width="3.375" style="57" customWidth="1"/>
    <col min="1037" max="1037" width="13.375" style="57" customWidth="1"/>
    <col min="1038" max="1038" width="4.375" style="57" customWidth="1"/>
    <col min="1039" max="1039" width="4.25" style="57" customWidth="1"/>
    <col min="1040" max="1040" width="28.125" style="57" customWidth="1"/>
    <col min="1041" max="1280" width="9" style="57"/>
    <col min="1281" max="1281" width="4.375" style="57" customWidth="1"/>
    <col min="1282" max="1282" width="15.375" style="57" customWidth="1"/>
    <col min="1283" max="1283" width="0.5" style="57" customWidth="1"/>
    <col min="1284" max="1284" width="3.25" style="57" customWidth="1"/>
    <col min="1285" max="1285" width="15.25" style="57" customWidth="1"/>
    <col min="1286" max="1287" width="0.875" style="57" customWidth="1"/>
    <col min="1288" max="1288" width="7.375" style="57" customWidth="1"/>
    <col min="1289" max="1289" width="8.875" style="57" customWidth="1"/>
    <col min="1290" max="1290" width="8.125" style="57" customWidth="1"/>
    <col min="1291" max="1291" width="1.5" style="57" customWidth="1"/>
    <col min="1292" max="1292" width="3.375" style="57" customWidth="1"/>
    <col min="1293" max="1293" width="13.375" style="57" customWidth="1"/>
    <col min="1294" max="1294" width="4.375" style="57" customWidth="1"/>
    <col min="1295" max="1295" width="4.25" style="57" customWidth="1"/>
    <col min="1296" max="1296" width="28.125" style="57" customWidth="1"/>
    <col min="1297" max="1536" width="9" style="57"/>
    <col min="1537" max="1537" width="4.375" style="57" customWidth="1"/>
    <col min="1538" max="1538" width="15.375" style="57" customWidth="1"/>
    <col min="1539" max="1539" width="0.5" style="57" customWidth="1"/>
    <col min="1540" max="1540" width="3.25" style="57" customWidth="1"/>
    <col min="1541" max="1541" width="15.25" style="57" customWidth="1"/>
    <col min="1542" max="1543" width="0.875" style="57" customWidth="1"/>
    <col min="1544" max="1544" width="7.375" style="57" customWidth="1"/>
    <col min="1545" max="1545" width="8.875" style="57" customWidth="1"/>
    <col min="1546" max="1546" width="8.125" style="57" customWidth="1"/>
    <col min="1547" max="1547" width="1.5" style="57" customWidth="1"/>
    <col min="1548" max="1548" width="3.375" style="57" customWidth="1"/>
    <col min="1549" max="1549" width="13.375" style="57" customWidth="1"/>
    <col min="1550" max="1550" width="4.375" style="57" customWidth="1"/>
    <col min="1551" max="1551" width="4.25" style="57" customWidth="1"/>
    <col min="1552" max="1552" width="28.125" style="57" customWidth="1"/>
    <col min="1553" max="1792" width="9" style="57"/>
    <col min="1793" max="1793" width="4.375" style="57" customWidth="1"/>
    <col min="1794" max="1794" width="15.375" style="57" customWidth="1"/>
    <col min="1795" max="1795" width="0.5" style="57" customWidth="1"/>
    <col min="1796" max="1796" width="3.25" style="57" customWidth="1"/>
    <col min="1797" max="1797" width="15.25" style="57" customWidth="1"/>
    <col min="1798" max="1799" width="0.875" style="57" customWidth="1"/>
    <col min="1800" max="1800" width="7.375" style="57" customWidth="1"/>
    <col min="1801" max="1801" width="8.875" style="57" customWidth="1"/>
    <col min="1802" max="1802" width="8.125" style="57" customWidth="1"/>
    <col min="1803" max="1803" width="1.5" style="57" customWidth="1"/>
    <col min="1804" max="1804" width="3.375" style="57" customWidth="1"/>
    <col min="1805" max="1805" width="13.375" style="57" customWidth="1"/>
    <col min="1806" max="1806" width="4.375" style="57" customWidth="1"/>
    <col min="1807" max="1807" width="4.25" style="57" customWidth="1"/>
    <col min="1808" max="1808" width="28.125" style="57" customWidth="1"/>
    <col min="1809" max="2048" width="9" style="57"/>
    <col min="2049" max="2049" width="4.375" style="57" customWidth="1"/>
    <col min="2050" max="2050" width="15.375" style="57" customWidth="1"/>
    <col min="2051" max="2051" width="0.5" style="57" customWidth="1"/>
    <col min="2052" max="2052" width="3.25" style="57" customWidth="1"/>
    <col min="2053" max="2053" width="15.25" style="57" customWidth="1"/>
    <col min="2054" max="2055" width="0.875" style="57" customWidth="1"/>
    <col min="2056" max="2056" width="7.375" style="57" customWidth="1"/>
    <col min="2057" max="2057" width="8.875" style="57" customWidth="1"/>
    <col min="2058" max="2058" width="8.125" style="57" customWidth="1"/>
    <col min="2059" max="2059" width="1.5" style="57" customWidth="1"/>
    <col min="2060" max="2060" width="3.375" style="57" customWidth="1"/>
    <col min="2061" max="2061" width="13.375" style="57" customWidth="1"/>
    <col min="2062" max="2062" width="4.375" style="57" customWidth="1"/>
    <col min="2063" max="2063" width="4.25" style="57" customWidth="1"/>
    <col min="2064" max="2064" width="28.125" style="57" customWidth="1"/>
    <col min="2065" max="2304" width="9" style="57"/>
    <col min="2305" max="2305" width="4.375" style="57" customWidth="1"/>
    <col min="2306" max="2306" width="15.375" style="57" customWidth="1"/>
    <col min="2307" max="2307" width="0.5" style="57" customWidth="1"/>
    <col min="2308" max="2308" width="3.25" style="57" customWidth="1"/>
    <col min="2309" max="2309" width="15.25" style="57" customWidth="1"/>
    <col min="2310" max="2311" width="0.875" style="57" customWidth="1"/>
    <col min="2312" max="2312" width="7.375" style="57" customWidth="1"/>
    <col min="2313" max="2313" width="8.875" style="57" customWidth="1"/>
    <col min="2314" max="2314" width="8.125" style="57" customWidth="1"/>
    <col min="2315" max="2315" width="1.5" style="57" customWidth="1"/>
    <col min="2316" max="2316" width="3.375" style="57" customWidth="1"/>
    <col min="2317" max="2317" width="13.375" style="57" customWidth="1"/>
    <col min="2318" max="2318" width="4.375" style="57" customWidth="1"/>
    <col min="2319" max="2319" width="4.25" style="57" customWidth="1"/>
    <col min="2320" max="2320" width="28.125" style="57" customWidth="1"/>
    <col min="2321" max="2560" width="9" style="57"/>
    <col min="2561" max="2561" width="4.375" style="57" customWidth="1"/>
    <col min="2562" max="2562" width="15.375" style="57" customWidth="1"/>
    <col min="2563" max="2563" width="0.5" style="57" customWidth="1"/>
    <col min="2564" max="2564" width="3.25" style="57" customWidth="1"/>
    <col min="2565" max="2565" width="15.25" style="57" customWidth="1"/>
    <col min="2566" max="2567" width="0.875" style="57" customWidth="1"/>
    <col min="2568" max="2568" width="7.375" style="57" customWidth="1"/>
    <col min="2569" max="2569" width="8.875" style="57" customWidth="1"/>
    <col min="2570" max="2570" width="8.125" style="57" customWidth="1"/>
    <col min="2571" max="2571" width="1.5" style="57" customWidth="1"/>
    <col min="2572" max="2572" width="3.375" style="57" customWidth="1"/>
    <col min="2573" max="2573" width="13.375" style="57" customWidth="1"/>
    <col min="2574" max="2574" width="4.375" style="57" customWidth="1"/>
    <col min="2575" max="2575" width="4.25" style="57" customWidth="1"/>
    <col min="2576" max="2576" width="28.125" style="57" customWidth="1"/>
    <col min="2577" max="2816" width="9" style="57"/>
    <col min="2817" max="2817" width="4.375" style="57" customWidth="1"/>
    <col min="2818" max="2818" width="15.375" style="57" customWidth="1"/>
    <col min="2819" max="2819" width="0.5" style="57" customWidth="1"/>
    <col min="2820" max="2820" width="3.25" style="57" customWidth="1"/>
    <col min="2821" max="2821" width="15.25" style="57" customWidth="1"/>
    <col min="2822" max="2823" width="0.875" style="57" customWidth="1"/>
    <col min="2824" max="2824" width="7.375" style="57" customWidth="1"/>
    <col min="2825" max="2825" width="8.875" style="57" customWidth="1"/>
    <col min="2826" max="2826" width="8.125" style="57" customWidth="1"/>
    <col min="2827" max="2827" width="1.5" style="57" customWidth="1"/>
    <col min="2828" max="2828" width="3.375" style="57" customWidth="1"/>
    <col min="2829" max="2829" width="13.375" style="57" customWidth="1"/>
    <col min="2830" max="2830" width="4.375" style="57" customWidth="1"/>
    <col min="2831" max="2831" width="4.25" style="57" customWidth="1"/>
    <col min="2832" max="2832" width="28.125" style="57" customWidth="1"/>
    <col min="2833" max="3072" width="9" style="57"/>
    <col min="3073" max="3073" width="4.375" style="57" customWidth="1"/>
    <col min="3074" max="3074" width="15.375" style="57" customWidth="1"/>
    <col min="3075" max="3075" width="0.5" style="57" customWidth="1"/>
    <col min="3076" max="3076" width="3.25" style="57" customWidth="1"/>
    <col min="3077" max="3077" width="15.25" style="57" customWidth="1"/>
    <col min="3078" max="3079" width="0.875" style="57" customWidth="1"/>
    <col min="3080" max="3080" width="7.375" style="57" customWidth="1"/>
    <col min="3081" max="3081" width="8.875" style="57" customWidth="1"/>
    <col min="3082" max="3082" width="8.125" style="57" customWidth="1"/>
    <col min="3083" max="3083" width="1.5" style="57" customWidth="1"/>
    <col min="3084" max="3084" width="3.375" style="57" customWidth="1"/>
    <col min="3085" max="3085" width="13.375" style="57" customWidth="1"/>
    <col min="3086" max="3086" width="4.375" style="57" customWidth="1"/>
    <col min="3087" max="3087" width="4.25" style="57" customWidth="1"/>
    <col min="3088" max="3088" width="28.125" style="57" customWidth="1"/>
    <col min="3089" max="3328" width="9" style="57"/>
    <col min="3329" max="3329" width="4.375" style="57" customWidth="1"/>
    <col min="3330" max="3330" width="15.375" style="57" customWidth="1"/>
    <col min="3331" max="3331" width="0.5" style="57" customWidth="1"/>
    <col min="3332" max="3332" width="3.25" style="57" customWidth="1"/>
    <col min="3333" max="3333" width="15.25" style="57" customWidth="1"/>
    <col min="3334" max="3335" width="0.875" style="57" customWidth="1"/>
    <col min="3336" max="3336" width="7.375" style="57" customWidth="1"/>
    <col min="3337" max="3337" width="8.875" style="57" customWidth="1"/>
    <col min="3338" max="3338" width="8.125" style="57" customWidth="1"/>
    <col min="3339" max="3339" width="1.5" style="57" customWidth="1"/>
    <col min="3340" max="3340" width="3.375" style="57" customWidth="1"/>
    <col min="3341" max="3341" width="13.375" style="57" customWidth="1"/>
    <col min="3342" max="3342" width="4.375" style="57" customWidth="1"/>
    <col min="3343" max="3343" width="4.25" style="57" customWidth="1"/>
    <col min="3344" max="3344" width="28.125" style="57" customWidth="1"/>
    <col min="3345" max="3584" width="9" style="57"/>
    <col min="3585" max="3585" width="4.375" style="57" customWidth="1"/>
    <col min="3586" max="3586" width="15.375" style="57" customWidth="1"/>
    <col min="3587" max="3587" width="0.5" style="57" customWidth="1"/>
    <col min="3588" max="3588" width="3.25" style="57" customWidth="1"/>
    <col min="3589" max="3589" width="15.25" style="57" customWidth="1"/>
    <col min="3590" max="3591" width="0.875" style="57" customWidth="1"/>
    <col min="3592" max="3592" width="7.375" style="57" customWidth="1"/>
    <col min="3593" max="3593" width="8.875" style="57" customWidth="1"/>
    <col min="3594" max="3594" width="8.125" style="57" customWidth="1"/>
    <col min="3595" max="3595" width="1.5" style="57" customWidth="1"/>
    <col min="3596" max="3596" width="3.375" style="57" customWidth="1"/>
    <col min="3597" max="3597" width="13.375" style="57" customWidth="1"/>
    <col min="3598" max="3598" width="4.375" style="57" customWidth="1"/>
    <col min="3599" max="3599" width="4.25" style="57" customWidth="1"/>
    <col min="3600" max="3600" width="28.125" style="57" customWidth="1"/>
    <col min="3601" max="3840" width="9" style="57"/>
    <col min="3841" max="3841" width="4.375" style="57" customWidth="1"/>
    <col min="3842" max="3842" width="15.375" style="57" customWidth="1"/>
    <col min="3843" max="3843" width="0.5" style="57" customWidth="1"/>
    <col min="3844" max="3844" width="3.25" style="57" customWidth="1"/>
    <col min="3845" max="3845" width="15.25" style="57" customWidth="1"/>
    <col min="3846" max="3847" width="0.875" style="57" customWidth="1"/>
    <col min="3848" max="3848" width="7.375" style="57" customWidth="1"/>
    <col min="3849" max="3849" width="8.875" style="57" customWidth="1"/>
    <col min="3850" max="3850" width="8.125" style="57" customWidth="1"/>
    <col min="3851" max="3851" width="1.5" style="57" customWidth="1"/>
    <col min="3852" max="3852" width="3.375" style="57" customWidth="1"/>
    <col min="3853" max="3853" width="13.375" style="57" customWidth="1"/>
    <col min="3854" max="3854" width="4.375" style="57" customWidth="1"/>
    <col min="3855" max="3855" width="4.25" style="57" customWidth="1"/>
    <col min="3856" max="3856" width="28.125" style="57" customWidth="1"/>
    <col min="3857" max="4096" width="9" style="57"/>
    <col min="4097" max="4097" width="4.375" style="57" customWidth="1"/>
    <col min="4098" max="4098" width="15.375" style="57" customWidth="1"/>
    <col min="4099" max="4099" width="0.5" style="57" customWidth="1"/>
    <col min="4100" max="4100" width="3.25" style="57" customWidth="1"/>
    <col min="4101" max="4101" width="15.25" style="57" customWidth="1"/>
    <col min="4102" max="4103" width="0.875" style="57" customWidth="1"/>
    <col min="4104" max="4104" width="7.375" style="57" customWidth="1"/>
    <col min="4105" max="4105" width="8.875" style="57" customWidth="1"/>
    <col min="4106" max="4106" width="8.125" style="57" customWidth="1"/>
    <col min="4107" max="4107" width="1.5" style="57" customWidth="1"/>
    <col min="4108" max="4108" width="3.375" style="57" customWidth="1"/>
    <col min="4109" max="4109" width="13.375" style="57" customWidth="1"/>
    <col min="4110" max="4110" width="4.375" style="57" customWidth="1"/>
    <col min="4111" max="4111" width="4.25" style="57" customWidth="1"/>
    <col min="4112" max="4112" width="28.125" style="57" customWidth="1"/>
    <col min="4113" max="4352" width="9" style="57"/>
    <col min="4353" max="4353" width="4.375" style="57" customWidth="1"/>
    <col min="4354" max="4354" width="15.375" style="57" customWidth="1"/>
    <col min="4355" max="4355" width="0.5" style="57" customWidth="1"/>
    <col min="4356" max="4356" width="3.25" style="57" customWidth="1"/>
    <col min="4357" max="4357" width="15.25" style="57" customWidth="1"/>
    <col min="4358" max="4359" width="0.875" style="57" customWidth="1"/>
    <col min="4360" max="4360" width="7.375" style="57" customWidth="1"/>
    <col min="4361" max="4361" width="8.875" style="57" customWidth="1"/>
    <col min="4362" max="4362" width="8.125" style="57" customWidth="1"/>
    <col min="4363" max="4363" width="1.5" style="57" customWidth="1"/>
    <col min="4364" max="4364" width="3.375" style="57" customWidth="1"/>
    <col min="4365" max="4365" width="13.375" style="57" customWidth="1"/>
    <col min="4366" max="4366" width="4.375" style="57" customWidth="1"/>
    <col min="4367" max="4367" width="4.25" style="57" customWidth="1"/>
    <col min="4368" max="4368" width="28.125" style="57" customWidth="1"/>
    <col min="4369" max="4608" width="9" style="57"/>
    <col min="4609" max="4609" width="4.375" style="57" customWidth="1"/>
    <col min="4610" max="4610" width="15.375" style="57" customWidth="1"/>
    <col min="4611" max="4611" width="0.5" style="57" customWidth="1"/>
    <col min="4612" max="4612" width="3.25" style="57" customWidth="1"/>
    <col min="4613" max="4613" width="15.25" style="57" customWidth="1"/>
    <col min="4614" max="4615" width="0.875" style="57" customWidth="1"/>
    <col min="4616" max="4616" width="7.375" style="57" customWidth="1"/>
    <col min="4617" max="4617" width="8.875" style="57" customWidth="1"/>
    <col min="4618" max="4618" width="8.125" style="57" customWidth="1"/>
    <col min="4619" max="4619" width="1.5" style="57" customWidth="1"/>
    <col min="4620" max="4620" width="3.375" style="57" customWidth="1"/>
    <col min="4621" max="4621" width="13.375" style="57" customWidth="1"/>
    <col min="4622" max="4622" width="4.375" style="57" customWidth="1"/>
    <col min="4623" max="4623" width="4.25" style="57" customWidth="1"/>
    <col min="4624" max="4624" width="28.125" style="57" customWidth="1"/>
    <col min="4625" max="4864" width="9" style="57"/>
    <col min="4865" max="4865" width="4.375" style="57" customWidth="1"/>
    <col min="4866" max="4866" width="15.375" style="57" customWidth="1"/>
    <col min="4867" max="4867" width="0.5" style="57" customWidth="1"/>
    <col min="4868" max="4868" width="3.25" style="57" customWidth="1"/>
    <col min="4869" max="4869" width="15.25" style="57" customWidth="1"/>
    <col min="4870" max="4871" width="0.875" style="57" customWidth="1"/>
    <col min="4872" max="4872" width="7.375" style="57" customWidth="1"/>
    <col min="4873" max="4873" width="8.875" style="57" customWidth="1"/>
    <col min="4874" max="4874" width="8.125" style="57" customWidth="1"/>
    <col min="4875" max="4875" width="1.5" style="57" customWidth="1"/>
    <col min="4876" max="4876" width="3.375" style="57" customWidth="1"/>
    <col min="4877" max="4877" width="13.375" style="57" customWidth="1"/>
    <col min="4878" max="4878" width="4.375" style="57" customWidth="1"/>
    <col min="4879" max="4879" width="4.25" style="57" customWidth="1"/>
    <col min="4880" max="4880" width="28.125" style="57" customWidth="1"/>
    <col min="4881" max="5120" width="9" style="57"/>
    <col min="5121" max="5121" width="4.375" style="57" customWidth="1"/>
    <col min="5122" max="5122" width="15.375" style="57" customWidth="1"/>
    <col min="5123" max="5123" width="0.5" style="57" customWidth="1"/>
    <col min="5124" max="5124" width="3.25" style="57" customWidth="1"/>
    <col min="5125" max="5125" width="15.25" style="57" customWidth="1"/>
    <col min="5126" max="5127" width="0.875" style="57" customWidth="1"/>
    <col min="5128" max="5128" width="7.375" style="57" customWidth="1"/>
    <col min="5129" max="5129" width="8.875" style="57" customWidth="1"/>
    <col min="5130" max="5130" width="8.125" style="57" customWidth="1"/>
    <col min="5131" max="5131" width="1.5" style="57" customWidth="1"/>
    <col min="5132" max="5132" width="3.375" style="57" customWidth="1"/>
    <col min="5133" max="5133" width="13.375" style="57" customWidth="1"/>
    <col min="5134" max="5134" width="4.375" style="57" customWidth="1"/>
    <col min="5135" max="5135" width="4.25" style="57" customWidth="1"/>
    <col min="5136" max="5136" width="28.125" style="57" customWidth="1"/>
    <col min="5137" max="5376" width="9" style="57"/>
    <col min="5377" max="5377" width="4.375" style="57" customWidth="1"/>
    <col min="5378" max="5378" width="15.375" style="57" customWidth="1"/>
    <col min="5379" max="5379" width="0.5" style="57" customWidth="1"/>
    <col min="5380" max="5380" width="3.25" style="57" customWidth="1"/>
    <col min="5381" max="5381" width="15.25" style="57" customWidth="1"/>
    <col min="5382" max="5383" width="0.875" style="57" customWidth="1"/>
    <col min="5384" max="5384" width="7.375" style="57" customWidth="1"/>
    <col min="5385" max="5385" width="8.875" style="57" customWidth="1"/>
    <col min="5386" max="5386" width="8.125" style="57" customWidth="1"/>
    <col min="5387" max="5387" width="1.5" style="57" customWidth="1"/>
    <col min="5388" max="5388" width="3.375" style="57" customWidth="1"/>
    <col min="5389" max="5389" width="13.375" style="57" customWidth="1"/>
    <col min="5390" max="5390" width="4.375" style="57" customWidth="1"/>
    <col min="5391" max="5391" width="4.25" style="57" customWidth="1"/>
    <col min="5392" max="5392" width="28.125" style="57" customWidth="1"/>
    <col min="5393" max="5632" width="9" style="57"/>
    <col min="5633" max="5633" width="4.375" style="57" customWidth="1"/>
    <col min="5634" max="5634" width="15.375" style="57" customWidth="1"/>
    <col min="5635" max="5635" width="0.5" style="57" customWidth="1"/>
    <col min="5636" max="5636" width="3.25" style="57" customWidth="1"/>
    <col min="5637" max="5637" width="15.25" style="57" customWidth="1"/>
    <col min="5638" max="5639" width="0.875" style="57" customWidth="1"/>
    <col min="5640" max="5640" width="7.375" style="57" customWidth="1"/>
    <col min="5641" max="5641" width="8.875" style="57" customWidth="1"/>
    <col min="5642" max="5642" width="8.125" style="57" customWidth="1"/>
    <col min="5643" max="5643" width="1.5" style="57" customWidth="1"/>
    <col min="5644" max="5644" width="3.375" style="57" customWidth="1"/>
    <col min="5645" max="5645" width="13.375" style="57" customWidth="1"/>
    <col min="5646" max="5646" width="4.375" style="57" customWidth="1"/>
    <col min="5647" max="5647" width="4.25" style="57" customWidth="1"/>
    <col min="5648" max="5648" width="28.125" style="57" customWidth="1"/>
    <col min="5649" max="5888" width="9" style="57"/>
    <col min="5889" max="5889" width="4.375" style="57" customWidth="1"/>
    <col min="5890" max="5890" width="15.375" style="57" customWidth="1"/>
    <col min="5891" max="5891" width="0.5" style="57" customWidth="1"/>
    <col min="5892" max="5892" width="3.25" style="57" customWidth="1"/>
    <col min="5893" max="5893" width="15.25" style="57" customWidth="1"/>
    <col min="5894" max="5895" width="0.875" style="57" customWidth="1"/>
    <col min="5896" max="5896" width="7.375" style="57" customWidth="1"/>
    <col min="5897" max="5897" width="8.875" style="57" customWidth="1"/>
    <col min="5898" max="5898" width="8.125" style="57" customWidth="1"/>
    <col min="5899" max="5899" width="1.5" style="57" customWidth="1"/>
    <col min="5900" max="5900" width="3.375" style="57" customWidth="1"/>
    <col min="5901" max="5901" width="13.375" style="57" customWidth="1"/>
    <col min="5902" max="5902" width="4.375" style="57" customWidth="1"/>
    <col min="5903" max="5903" width="4.25" style="57" customWidth="1"/>
    <col min="5904" max="5904" width="28.125" style="57" customWidth="1"/>
    <col min="5905" max="6144" width="9" style="57"/>
    <col min="6145" max="6145" width="4.375" style="57" customWidth="1"/>
    <col min="6146" max="6146" width="15.375" style="57" customWidth="1"/>
    <col min="6147" max="6147" width="0.5" style="57" customWidth="1"/>
    <col min="6148" max="6148" width="3.25" style="57" customWidth="1"/>
    <col min="6149" max="6149" width="15.25" style="57" customWidth="1"/>
    <col min="6150" max="6151" width="0.875" style="57" customWidth="1"/>
    <col min="6152" max="6152" width="7.375" style="57" customWidth="1"/>
    <col min="6153" max="6153" width="8.875" style="57" customWidth="1"/>
    <col min="6154" max="6154" width="8.125" style="57" customWidth="1"/>
    <col min="6155" max="6155" width="1.5" style="57" customWidth="1"/>
    <col min="6156" max="6156" width="3.375" style="57" customWidth="1"/>
    <col min="6157" max="6157" width="13.375" style="57" customWidth="1"/>
    <col min="6158" max="6158" width="4.375" style="57" customWidth="1"/>
    <col min="6159" max="6159" width="4.25" style="57" customWidth="1"/>
    <col min="6160" max="6160" width="28.125" style="57" customWidth="1"/>
    <col min="6161" max="6400" width="9" style="57"/>
    <col min="6401" max="6401" width="4.375" style="57" customWidth="1"/>
    <col min="6402" max="6402" width="15.375" style="57" customWidth="1"/>
    <col min="6403" max="6403" width="0.5" style="57" customWidth="1"/>
    <col min="6404" max="6404" width="3.25" style="57" customWidth="1"/>
    <col min="6405" max="6405" width="15.25" style="57" customWidth="1"/>
    <col min="6406" max="6407" width="0.875" style="57" customWidth="1"/>
    <col min="6408" max="6408" width="7.375" style="57" customWidth="1"/>
    <col min="6409" max="6409" width="8.875" style="57" customWidth="1"/>
    <col min="6410" max="6410" width="8.125" style="57" customWidth="1"/>
    <col min="6411" max="6411" width="1.5" style="57" customWidth="1"/>
    <col min="6412" max="6412" width="3.375" style="57" customWidth="1"/>
    <col min="6413" max="6413" width="13.375" style="57" customWidth="1"/>
    <col min="6414" max="6414" width="4.375" style="57" customWidth="1"/>
    <col min="6415" max="6415" width="4.25" style="57" customWidth="1"/>
    <col min="6416" max="6416" width="28.125" style="57" customWidth="1"/>
    <col min="6417" max="6656" width="9" style="57"/>
    <col min="6657" max="6657" width="4.375" style="57" customWidth="1"/>
    <col min="6658" max="6658" width="15.375" style="57" customWidth="1"/>
    <col min="6659" max="6659" width="0.5" style="57" customWidth="1"/>
    <col min="6660" max="6660" width="3.25" style="57" customWidth="1"/>
    <col min="6661" max="6661" width="15.25" style="57" customWidth="1"/>
    <col min="6662" max="6663" width="0.875" style="57" customWidth="1"/>
    <col min="6664" max="6664" width="7.375" style="57" customWidth="1"/>
    <col min="6665" max="6665" width="8.875" style="57" customWidth="1"/>
    <col min="6666" max="6666" width="8.125" style="57" customWidth="1"/>
    <col min="6667" max="6667" width="1.5" style="57" customWidth="1"/>
    <col min="6668" max="6668" width="3.375" style="57" customWidth="1"/>
    <col min="6669" max="6669" width="13.375" style="57" customWidth="1"/>
    <col min="6670" max="6670" width="4.375" style="57" customWidth="1"/>
    <col min="6671" max="6671" width="4.25" style="57" customWidth="1"/>
    <col min="6672" max="6672" width="28.125" style="57" customWidth="1"/>
    <col min="6673" max="6912" width="9" style="57"/>
    <col min="6913" max="6913" width="4.375" style="57" customWidth="1"/>
    <col min="6914" max="6914" width="15.375" style="57" customWidth="1"/>
    <col min="6915" max="6915" width="0.5" style="57" customWidth="1"/>
    <col min="6916" max="6916" width="3.25" style="57" customWidth="1"/>
    <col min="6917" max="6917" width="15.25" style="57" customWidth="1"/>
    <col min="6918" max="6919" width="0.875" style="57" customWidth="1"/>
    <col min="6920" max="6920" width="7.375" style="57" customWidth="1"/>
    <col min="6921" max="6921" width="8.875" style="57" customWidth="1"/>
    <col min="6922" max="6922" width="8.125" style="57" customWidth="1"/>
    <col min="6923" max="6923" width="1.5" style="57" customWidth="1"/>
    <col min="6924" max="6924" width="3.375" style="57" customWidth="1"/>
    <col min="6925" max="6925" width="13.375" style="57" customWidth="1"/>
    <col min="6926" max="6926" width="4.375" style="57" customWidth="1"/>
    <col min="6927" max="6927" width="4.25" style="57" customWidth="1"/>
    <col min="6928" max="6928" width="28.125" style="57" customWidth="1"/>
    <col min="6929" max="7168" width="9" style="57"/>
    <col min="7169" max="7169" width="4.375" style="57" customWidth="1"/>
    <col min="7170" max="7170" width="15.375" style="57" customWidth="1"/>
    <col min="7171" max="7171" width="0.5" style="57" customWidth="1"/>
    <col min="7172" max="7172" width="3.25" style="57" customWidth="1"/>
    <col min="7173" max="7173" width="15.25" style="57" customWidth="1"/>
    <col min="7174" max="7175" width="0.875" style="57" customWidth="1"/>
    <col min="7176" max="7176" width="7.375" style="57" customWidth="1"/>
    <col min="7177" max="7177" width="8.875" style="57" customWidth="1"/>
    <col min="7178" max="7178" width="8.125" style="57" customWidth="1"/>
    <col min="7179" max="7179" width="1.5" style="57" customWidth="1"/>
    <col min="7180" max="7180" width="3.375" style="57" customWidth="1"/>
    <col min="7181" max="7181" width="13.375" style="57" customWidth="1"/>
    <col min="7182" max="7182" width="4.375" style="57" customWidth="1"/>
    <col min="7183" max="7183" width="4.25" style="57" customWidth="1"/>
    <col min="7184" max="7184" width="28.125" style="57" customWidth="1"/>
    <col min="7185" max="7424" width="9" style="57"/>
    <col min="7425" max="7425" width="4.375" style="57" customWidth="1"/>
    <col min="7426" max="7426" width="15.375" style="57" customWidth="1"/>
    <col min="7427" max="7427" width="0.5" style="57" customWidth="1"/>
    <col min="7428" max="7428" width="3.25" style="57" customWidth="1"/>
    <col min="7429" max="7429" width="15.25" style="57" customWidth="1"/>
    <col min="7430" max="7431" width="0.875" style="57" customWidth="1"/>
    <col min="7432" max="7432" width="7.375" style="57" customWidth="1"/>
    <col min="7433" max="7433" width="8.875" style="57" customWidth="1"/>
    <col min="7434" max="7434" width="8.125" style="57" customWidth="1"/>
    <col min="7435" max="7435" width="1.5" style="57" customWidth="1"/>
    <col min="7436" max="7436" width="3.375" style="57" customWidth="1"/>
    <col min="7437" max="7437" width="13.375" style="57" customWidth="1"/>
    <col min="7438" max="7438" width="4.375" style="57" customWidth="1"/>
    <col min="7439" max="7439" width="4.25" style="57" customWidth="1"/>
    <col min="7440" max="7440" width="28.125" style="57" customWidth="1"/>
    <col min="7441" max="7680" width="9" style="57"/>
    <col min="7681" max="7681" width="4.375" style="57" customWidth="1"/>
    <col min="7682" max="7682" width="15.375" style="57" customWidth="1"/>
    <col min="7683" max="7683" width="0.5" style="57" customWidth="1"/>
    <col min="7684" max="7684" width="3.25" style="57" customWidth="1"/>
    <col min="7685" max="7685" width="15.25" style="57" customWidth="1"/>
    <col min="7686" max="7687" width="0.875" style="57" customWidth="1"/>
    <col min="7688" max="7688" width="7.375" style="57" customWidth="1"/>
    <col min="7689" max="7689" width="8.875" style="57" customWidth="1"/>
    <col min="7690" max="7690" width="8.125" style="57" customWidth="1"/>
    <col min="7691" max="7691" width="1.5" style="57" customWidth="1"/>
    <col min="7692" max="7692" width="3.375" style="57" customWidth="1"/>
    <col min="7693" max="7693" width="13.375" style="57" customWidth="1"/>
    <col min="7694" max="7694" width="4.375" style="57" customWidth="1"/>
    <col min="7695" max="7695" width="4.25" style="57" customWidth="1"/>
    <col min="7696" max="7696" width="28.125" style="57" customWidth="1"/>
    <col min="7697" max="7936" width="9" style="57"/>
    <col min="7937" max="7937" width="4.375" style="57" customWidth="1"/>
    <col min="7938" max="7938" width="15.375" style="57" customWidth="1"/>
    <col min="7939" max="7939" width="0.5" style="57" customWidth="1"/>
    <col min="7940" max="7940" width="3.25" style="57" customWidth="1"/>
    <col min="7941" max="7941" width="15.25" style="57" customWidth="1"/>
    <col min="7942" max="7943" width="0.875" style="57" customWidth="1"/>
    <col min="7944" max="7944" width="7.375" style="57" customWidth="1"/>
    <col min="7945" max="7945" width="8.875" style="57" customWidth="1"/>
    <col min="7946" max="7946" width="8.125" style="57" customWidth="1"/>
    <col min="7947" max="7947" width="1.5" style="57" customWidth="1"/>
    <col min="7948" max="7948" width="3.375" style="57" customWidth="1"/>
    <col min="7949" max="7949" width="13.375" style="57" customWidth="1"/>
    <col min="7950" max="7950" width="4.375" style="57" customWidth="1"/>
    <col min="7951" max="7951" width="4.25" style="57" customWidth="1"/>
    <col min="7952" max="7952" width="28.125" style="57" customWidth="1"/>
    <col min="7953" max="8192" width="9" style="57"/>
    <col min="8193" max="8193" width="4.375" style="57" customWidth="1"/>
    <col min="8194" max="8194" width="15.375" style="57" customWidth="1"/>
    <col min="8195" max="8195" width="0.5" style="57" customWidth="1"/>
    <col min="8196" max="8196" width="3.25" style="57" customWidth="1"/>
    <col min="8197" max="8197" width="15.25" style="57" customWidth="1"/>
    <col min="8198" max="8199" width="0.875" style="57" customWidth="1"/>
    <col min="8200" max="8200" width="7.375" style="57" customWidth="1"/>
    <col min="8201" max="8201" width="8.875" style="57" customWidth="1"/>
    <col min="8202" max="8202" width="8.125" style="57" customWidth="1"/>
    <col min="8203" max="8203" width="1.5" style="57" customWidth="1"/>
    <col min="8204" max="8204" width="3.375" style="57" customWidth="1"/>
    <col min="8205" max="8205" width="13.375" style="57" customWidth="1"/>
    <col min="8206" max="8206" width="4.375" style="57" customWidth="1"/>
    <col min="8207" max="8207" width="4.25" style="57" customWidth="1"/>
    <col min="8208" max="8208" width="28.125" style="57" customWidth="1"/>
    <col min="8209" max="8448" width="9" style="57"/>
    <col min="8449" max="8449" width="4.375" style="57" customWidth="1"/>
    <col min="8450" max="8450" width="15.375" style="57" customWidth="1"/>
    <col min="8451" max="8451" width="0.5" style="57" customWidth="1"/>
    <col min="8452" max="8452" width="3.25" style="57" customWidth="1"/>
    <col min="8453" max="8453" width="15.25" style="57" customWidth="1"/>
    <col min="8454" max="8455" width="0.875" style="57" customWidth="1"/>
    <col min="8456" max="8456" width="7.375" style="57" customWidth="1"/>
    <col min="8457" max="8457" width="8.875" style="57" customWidth="1"/>
    <col min="8458" max="8458" width="8.125" style="57" customWidth="1"/>
    <col min="8459" max="8459" width="1.5" style="57" customWidth="1"/>
    <col min="8460" max="8460" width="3.375" style="57" customWidth="1"/>
    <col min="8461" max="8461" width="13.375" style="57" customWidth="1"/>
    <col min="8462" max="8462" width="4.375" style="57" customWidth="1"/>
    <col min="8463" max="8463" width="4.25" style="57" customWidth="1"/>
    <col min="8464" max="8464" width="28.125" style="57" customWidth="1"/>
    <col min="8465" max="8704" width="9" style="57"/>
    <col min="8705" max="8705" width="4.375" style="57" customWidth="1"/>
    <col min="8706" max="8706" width="15.375" style="57" customWidth="1"/>
    <col min="8707" max="8707" width="0.5" style="57" customWidth="1"/>
    <col min="8708" max="8708" width="3.25" style="57" customWidth="1"/>
    <col min="8709" max="8709" width="15.25" style="57" customWidth="1"/>
    <col min="8710" max="8711" width="0.875" style="57" customWidth="1"/>
    <col min="8712" max="8712" width="7.375" style="57" customWidth="1"/>
    <col min="8713" max="8713" width="8.875" style="57" customWidth="1"/>
    <col min="8714" max="8714" width="8.125" style="57" customWidth="1"/>
    <col min="8715" max="8715" width="1.5" style="57" customWidth="1"/>
    <col min="8716" max="8716" width="3.375" style="57" customWidth="1"/>
    <col min="8717" max="8717" width="13.375" style="57" customWidth="1"/>
    <col min="8718" max="8718" width="4.375" style="57" customWidth="1"/>
    <col min="8719" max="8719" width="4.25" style="57" customWidth="1"/>
    <col min="8720" max="8720" width="28.125" style="57" customWidth="1"/>
    <col min="8721" max="8960" width="9" style="57"/>
    <col min="8961" max="8961" width="4.375" style="57" customWidth="1"/>
    <col min="8962" max="8962" width="15.375" style="57" customWidth="1"/>
    <col min="8963" max="8963" width="0.5" style="57" customWidth="1"/>
    <col min="8964" max="8964" width="3.25" style="57" customWidth="1"/>
    <col min="8965" max="8965" width="15.25" style="57" customWidth="1"/>
    <col min="8966" max="8967" width="0.875" style="57" customWidth="1"/>
    <col min="8968" max="8968" width="7.375" style="57" customWidth="1"/>
    <col min="8969" max="8969" width="8.875" style="57" customWidth="1"/>
    <col min="8970" max="8970" width="8.125" style="57" customWidth="1"/>
    <col min="8971" max="8971" width="1.5" style="57" customWidth="1"/>
    <col min="8972" max="8972" width="3.375" style="57" customWidth="1"/>
    <col min="8973" max="8973" width="13.375" style="57" customWidth="1"/>
    <col min="8974" max="8974" width="4.375" style="57" customWidth="1"/>
    <col min="8975" max="8975" width="4.25" style="57" customWidth="1"/>
    <col min="8976" max="8976" width="28.125" style="57" customWidth="1"/>
    <col min="8977" max="9216" width="9" style="57"/>
    <col min="9217" max="9217" width="4.375" style="57" customWidth="1"/>
    <col min="9218" max="9218" width="15.375" style="57" customWidth="1"/>
    <col min="9219" max="9219" width="0.5" style="57" customWidth="1"/>
    <col min="9220" max="9220" width="3.25" style="57" customWidth="1"/>
    <col min="9221" max="9221" width="15.25" style="57" customWidth="1"/>
    <col min="9222" max="9223" width="0.875" style="57" customWidth="1"/>
    <col min="9224" max="9224" width="7.375" style="57" customWidth="1"/>
    <col min="9225" max="9225" width="8.875" style="57" customWidth="1"/>
    <col min="9226" max="9226" width="8.125" style="57" customWidth="1"/>
    <col min="9227" max="9227" width="1.5" style="57" customWidth="1"/>
    <col min="9228" max="9228" width="3.375" style="57" customWidth="1"/>
    <col min="9229" max="9229" width="13.375" style="57" customWidth="1"/>
    <col min="9230" max="9230" width="4.375" style="57" customWidth="1"/>
    <col min="9231" max="9231" width="4.25" style="57" customWidth="1"/>
    <col min="9232" max="9232" width="28.125" style="57" customWidth="1"/>
    <col min="9233" max="9472" width="9" style="57"/>
    <col min="9473" max="9473" width="4.375" style="57" customWidth="1"/>
    <col min="9474" max="9474" width="15.375" style="57" customWidth="1"/>
    <col min="9475" max="9475" width="0.5" style="57" customWidth="1"/>
    <col min="9476" max="9476" width="3.25" style="57" customWidth="1"/>
    <col min="9477" max="9477" width="15.25" style="57" customWidth="1"/>
    <col min="9478" max="9479" width="0.875" style="57" customWidth="1"/>
    <col min="9480" max="9480" width="7.375" style="57" customWidth="1"/>
    <col min="9481" max="9481" width="8.875" style="57" customWidth="1"/>
    <col min="9482" max="9482" width="8.125" style="57" customWidth="1"/>
    <col min="9483" max="9483" width="1.5" style="57" customWidth="1"/>
    <col min="9484" max="9484" width="3.375" style="57" customWidth="1"/>
    <col min="9485" max="9485" width="13.375" style="57" customWidth="1"/>
    <col min="9486" max="9486" width="4.375" style="57" customWidth="1"/>
    <col min="9487" max="9487" width="4.25" style="57" customWidth="1"/>
    <col min="9488" max="9488" width="28.125" style="57" customWidth="1"/>
    <col min="9489" max="9728" width="9" style="57"/>
    <col min="9729" max="9729" width="4.375" style="57" customWidth="1"/>
    <col min="9730" max="9730" width="15.375" style="57" customWidth="1"/>
    <col min="9731" max="9731" width="0.5" style="57" customWidth="1"/>
    <col min="9732" max="9732" width="3.25" style="57" customWidth="1"/>
    <col min="9733" max="9733" width="15.25" style="57" customWidth="1"/>
    <col min="9734" max="9735" width="0.875" style="57" customWidth="1"/>
    <col min="9736" max="9736" width="7.375" style="57" customWidth="1"/>
    <col min="9737" max="9737" width="8.875" style="57" customWidth="1"/>
    <col min="9738" max="9738" width="8.125" style="57" customWidth="1"/>
    <col min="9739" max="9739" width="1.5" style="57" customWidth="1"/>
    <col min="9740" max="9740" width="3.375" style="57" customWidth="1"/>
    <col min="9741" max="9741" width="13.375" style="57" customWidth="1"/>
    <col min="9742" max="9742" width="4.375" style="57" customWidth="1"/>
    <col min="9743" max="9743" width="4.25" style="57" customWidth="1"/>
    <col min="9744" max="9744" width="28.125" style="57" customWidth="1"/>
    <col min="9745" max="9984" width="9" style="57"/>
    <col min="9985" max="9985" width="4.375" style="57" customWidth="1"/>
    <col min="9986" max="9986" width="15.375" style="57" customWidth="1"/>
    <col min="9987" max="9987" width="0.5" style="57" customWidth="1"/>
    <col min="9988" max="9988" width="3.25" style="57" customWidth="1"/>
    <col min="9989" max="9989" width="15.25" style="57" customWidth="1"/>
    <col min="9990" max="9991" width="0.875" style="57" customWidth="1"/>
    <col min="9992" max="9992" width="7.375" style="57" customWidth="1"/>
    <col min="9993" max="9993" width="8.875" style="57" customWidth="1"/>
    <col min="9994" max="9994" width="8.125" style="57" customWidth="1"/>
    <col min="9995" max="9995" width="1.5" style="57" customWidth="1"/>
    <col min="9996" max="9996" width="3.375" style="57" customWidth="1"/>
    <col min="9997" max="9997" width="13.375" style="57" customWidth="1"/>
    <col min="9998" max="9998" width="4.375" style="57" customWidth="1"/>
    <col min="9999" max="9999" width="4.25" style="57" customWidth="1"/>
    <col min="10000" max="10000" width="28.125" style="57" customWidth="1"/>
    <col min="10001" max="10240" width="9" style="57"/>
    <col min="10241" max="10241" width="4.375" style="57" customWidth="1"/>
    <col min="10242" max="10242" width="15.375" style="57" customWidth="1"/>
    <col min="10243" max="10243" width="0.5" style="57" customWidth="1"/>
    <col min="10244" max="10244" width="3.25" style="57" customWidth="1"/>
    <col min="10245" max="10245" width="15.25" style="57" customWidth="1"/>
    <col min="10246" max="10247" width="0.875" style="57" customWidth="1"/>
    <col min="10248" max="10248" width="7.375" style="57" customWidth="1"/>
    <col min="10249" max="10249" width="8.875" style="57" customWidth="1"/>
    <col min="10250" max="10250" width="8.125" style="57" customWidth="1"/>
    <col min="10251" max="10251" width="1.5" style="57" customWidth="1"/>
    <col min="10252" max="10252" width="3.375" style="57" customWidth="1"/>
    <col min="10253" max="10253" width="13.375" style="57" customWidth="1"/>
    <col min="10254" max="10254" width="4.375" style="57" customWidth="1"/>
    <col min="10255" max="10255" width="4.25" style="57" customWidth="1"/>
    <col min="10256" max="10256" width="28.125" style="57" customWidth="1"/>
    <col min="10257" max="10496" width="9" style="57"/>
    <col min="10497" max="10497" width="4.375" style="57" customWidth="1"/>
    <col min="10498" max="10498" width="15.375" style="57" customWidth="1"/>
    <col min="10499" max="10499" width="0.5" style="57" customWidth="1"/>
    <col min="10500" max="10500" width="3.25" style="57" customWidth="1"/>
    <col min="10501" max="10501" width="15.25" style="57" customWidth="1"/>
    <col min="10502" max="10503" width="0.875" style="57" customWidth="1"/>
    <col min="10504" max="10504" width="7.375" style="57" customWidth="1"/>
    <col min="10505" max="10505" width="8.875" style="57" customWidth="1"/>
    <col min="10506" max="10506" width="8.125" style="57" customWidth="1"/>
    <col min="10507" max="10507" width="1.5" style="57" customWidth="1"/>
    <col min="10508" max="10508" width="3.375" style="57" customWidth="1"/>
    <col min="10509" max="10509" width="13.375" style="57" customWidth="1"/>
    <col min="10510" max="10510" width="4.375" style="57" customWidth="1"/>
    <col min="10511" max="10511" width="4.25" style="57" customWidth="1"/>
    <col min="10512" max="10512" width="28.125" style="57" customWidth="1"/>
    <col min="10513" max="10752" width="9" style="57"/>
    <col min="10753" max="10753" width="4.375" style="57" customWidth="1"/>
    <col min="10754" max="10754" width="15.375" style="57" customWidth="1"/>
    <col min="10755" max="10755" width="0.5" style="57" customWidth="1"/>
    <col min="10756" max="10756" width="3.25" style="57" customWidth="1"/>
    <col min="10757" max="10757" width="15.25" style="57" customWidth="1"/>
    <col min="10758" max="10759" width="0.875" style="57" customWidth="1"/>
    <col min="10760" max="10760" width="7.375" style="57" customWidth="1"/>
    <col min="10761" max="10761" width="8.875" style="57" customWidth="1"/>
    <col min="10762" max="10762" width="8.125" style="57" customWidth="1"/>
    <col min="10763" max="10763" width="1.5" style="57" customWidth="1"/>
    <col min="10764" max="10764" width="3.375" style="57" customWidth="1"/>
    <col min="10765" max="10765" width="13.375" style="57" customWidth="1"/>
    <col min="10766" max="10766" width="4.375" style="57" customWidth="1"/>
    <col min="10767" max="10767" width="4.25" style="57" customWidth="1"/>
    <col min="10768" max="10768" width="28.125" style="57" customWidth="1"/>
    <col min="10769" max="11008" width="9" style="57"/>
    <col min="11009" max="11009" width="4.375" style="57" customWidth="1"/>
    <col min="11010" max="11010" width="15.375" style="57" customWidth="1"/>
    <col min="11011" max="11011" width="0.5" style="57" customWidth="1"/>
    <col min="11012" max="11012" width="3.25" style="57" customWidth="1"/>
    <col min="11013" max="11013" width="15.25" style="57" customWidth="1"/>
    <col min="11014" max="11015" width="0.875" style="57" customWidth="1"/>
    <col min="11016" max="11016" width="7.375" style="57" customWidth="1"/>
    <col min="11017" max="11017" width="8.875" style="57" customWidth="1"/>
    <col min="11018" max="11018" width="8.125" style="57" customWidth="1"/>
    <col min="11019" max="11019" width="1.5" style="57" customWidth="1"/>
    <col min="11020" max="11020" width="3.375" style="57" customWidth="1"/>
    <col min="11021" max="11021" width="13.375" style="57" customWidth="1"/>
    <col min="11022" max="11022" width="4.375" style="57" customWidth="1"/>
    <col min="11023" max="11023" width="4.25" style="57" customWidth="1"/>
    <col min="11024" max="11024" width="28.125" style="57" customWidth="1"/>
    <col min="11025" max="11264" width="9" style="57"/>
    <col min="11265" max="11265" width="4.375" style="57" customWidth="1"/>
    <col min="11266" max="11266" width="15.375" style="57" customWidth="1"/>
    <col min="11267" max="11267" width="0.5" style="57" customWidth="1"/>
    <col min="11268" max="11268" width="3.25" style="57" customWidth="1"/>
    <col min="11269" max="11269" width="15.25" style="57" customWidth="1"/>
    <col min="11270" max="11271" width="0.875" style="57" customWidth="1"/>
    <col min="11272" max="11272" width="7.375" style="57" customWidth="1"/>
    <col min="11273" max="11273" width="8.875" style="57" customWidth="1"/>
    <col min="11274" max="11274" width="8.125" style="57" customWidth="1"/>
    <col min="11275" max="11275" width="1.5" style="57" customWidth="1"/>
    <col min="11276" max="11276" width="3.375" style="57" customWidth="1"/>
    <col min="11277" max="11277" width="13.375" style="57" customWidth="1"/>
    <col min="11278" max="11278" width="4.375" style="57" customWidth="1"/>
    <col min="11279" max="11279" width="4.25" style="57" customWidth="1"/>
    <col min="11280" max="11280" width="28.125" style="57" customWidth="1"/>
    <col min="11281" max="11520" width="9" style="57"/>
    <col min="11521" max="11521" width="4.375" style="57" customWidth="1"/>
    <col min="11522" max="11522" width="15.375" style="57" customWidth="1"/>
    <col min="11523" max="11523" width="0.5" style="57" customWidth="1"/>
    <col min="11524" max="11524" width="3.25" style="57" customWidth="1"/>
    <col min="11525" max="11525" width="15.25" style="57" customWidth="1"/>
    <col min="11526" max="11527" width="0.875" style="57" customWidth="1"/>
    <col min="11528" max="11528" width="7.375" style="57" customWidth="1"/>
    <col min="11529" max="11529" width="8.875" style="57" customWidth="1"/>
    <col min="11530" max="11530" width="8.125" style="57" customWidth="1"/>
    <col min="11531" max="11531" width="1.5" style="57" customWidth="1"/>
    <col min="11532" max="11532" width="3.375" style="57" customWidth="1"/>
    <col min="11533" max="11533" width="13.375" style="57" customWidth="1"/>
    <col min="11534" max="11534" width="4.375" style="57" customWidth="1"/>
    <col min="11535" max="11535" width="4.25" style="57" customWidth="1"/>
    <col min="11536" max="11536" width="28.125" style="57" customWidth="1"/>
    <col min="11537" max="11776" width="9" style="57"/>
    <col min="11777" max="11777" width="4.375" style="57" customWidth="1"/>
    <col min="11778" max="11778" width="15.375" style="57" customWidth="1"/>
    <col min="11779" max="11779" width="0.5" style="57" customWidth="1"/>
    <col min="11780" max="11780" width="3.25" style="57" customWidth="1"/>
    <col min="11781" max="11781" width="15.25" style="57" customWidth="1"/>
    <col min="11782" max="11783" width="0.875" style="57" customWidth="1"/>
    <col min="11784" max="11784" width="7.375" style="57" customWidth="1"/>
    <col min="11785" max="11785" width="8.875" style="57" customWidth="1"/>
    <col min="11786" max="11786" width="8.125" style="57" customWidth="1"/>
    <col min="11787" max="11787" width="1.5" style="57" customWidth="1"/>
    <col min="11788" max="11788" width="3.375" style="57" customWidth="1"/>
    <col min="11789" max="11789" width="13.375" style="57" customWidth="1"/>
    <col min="11790" max="11790" width="4.375" style="57" customWidth="1"/>
    <col min="11791" max="11791" width="4.25" style="57" customWidth="1"/>
    <col min="11792" max="11792" width="28.125" style="57" customWidth="1"/>
    <col min="11793" max="12032" width="9" style="57"/>
    <col min="12033" max="12033" width="4.375" style="57" customWidth="1"/>
    <col min="12034" max="12034" width="15.375" style="57" customWidth="1"/>
    <col min="12035" max="12035" width="0.5" style="57" customWidth="1"/>
    <col min="12036" max="12036" width="3.25" style="57" customWidth="1"/>
    <col min="12037" max="12037" width="15.25" style="57" customWidth="1"/>
    <col min="12038" max="12039" width="0.875" style="57" customWidth="1"/>
    <col min="12040" max="12040" width="7.375" style="57" customWidth="1"/>
    <col min="12041" max="12041" width="8.875" style="57" customWidth="1"/>
    <col min="12042" max="12042" width="8.125" style="57" customWidth="1"/>
    <col min="12043" max="12043" width="1.5" style="57" customWidth="1"/>
    <col min="12044" max="12044" width="3.375" style="57" customWidth="1"/>
    <col min="12045" max="12045" width="13.375" style="57" customWidth="1"/>
    <col min="12046" max="12046" width="4.375" style="57" customWidth="1"/>
    <col min="12047" max="12047" width="4.25" style="57" customWidth="1"/>
    <col min="12048" max="12048" width="28.125" style="57" customWidth="1"/>
    <col min="12049" max="12288" width="9" style="57"/>
    <col min="12289" max="12289" width="4.375" style="57" customWidth="1"/>
    <col min="12290" max="12290" width="15.375" style="57" customWidth="1"/>
    <col min="12291" max="12291" width="0.5" style="57" customWidth="1"/>
    <col min="12292" max="12292" width="3.25" style="57" customWidth="1"/>
    <col min="12293" max="12293" width="15.25" style="57" customWidth="1"/>
    <col min="12294" max="12295" width="0.875" style="57" customWidth="1"/>
    <col min="12296" max="12296" width="7.375" style="57" customWidth="1"/>
    <col min="12297" max="12297" width="8.875" style="57" customWidth="1"/>
    <col min="12298" max="12298" width="8.125" style="57" customWidth="1"/>
    <col min="12299" max="12299" width="1.5" style="57" customWidth="1"/>
    <col min="12300" max="12300" width="3.375" style="57" customWidth="1"/>
    <col min="12301" max="12301" width="13.375" style="57" customWidth="1"/>
    <col min="12302" max="12302" width="4.375" style="57" customWidth="1"/>
    <col min="12303" max="12303" width="4.25" style="57" customWidth="1"/>
    <col min="12304" max="12304" width="28.125" style="57" customWidth="1"/>
    <col min="12305" max="12544" width="9" style="57"/>
    <col min="12545" max="12545" width="4.375" style="57" customWidth="1"/>
    <col min="12546" max="12546" width="15.375" style="57" customWidth="1"/>
    <col min="12547" max="12547" width="0.5" style="57" customWidth="1"/>
    <col min="12548" max="12548" width="3.25" style="57" customWidth="1"/>
    <col min="12549" max="12549" width="15.25" style="57" customWidth="1"/>
    <col min="12550" max="12551" width="0.875" style="57" customWidth="1"/>
    <col min="12552" max="12552" width="7.375" style="57" customWidth="1"/>
    <col min="12553" max="12553" width="8.875" style="57" customWidth="1"/>
    <col min="12554" max="12554" width="8.125" style="57" customWidth="1"/>
    <col min="12555" max="12555" width="1.5" style="57" customWidth="1"/>
    <col min="12556" max="12556" width="3.375" style="57" customWidth="1"/>
    <col min="12557" max="12557" width="13.375" style="57" customWidth="1"/>
    <col min="12558" max="12558" width="4.375" style="57" customWidth="1"/>
    <col min="12559" max="12559" width="4.25" style="57" customWidth="1"/>
    <col min="12560" max="12560" width="28.125" style="57" customWidth="1"/>
    <col min="12561" max="12800" width="9" style="57"/>
    <col min="12801" max="12801" width="4.375" style="57" customWidth="1"/>
    <col min="12802" max="12802" width="15.375" style="57" customWidth="1"/>
    <col min="12803" max="12803" width="0.5" style="57" customWidth="1"/>
    <col min="12804" max="12804" width="3.25" style="57" customWidth="1"/>
    <col min="12805" max="12805" width="15.25" style="57" customWidth="1"/>
    <col min="12806" max="12807" width="0.875" style="57" customWidth="1"/>
    <col min="12808" max="12808" width="7.375" style="57" customWidth="1"/>
    <col min="12809" max="12809" width="8.875" style="57" customWidth="1"/>
    <col min="12810" max="12810" width="8.125" style="57" customWidth="1"/>
    <col min="12811" max="12811" width="1.5" style="57" customWidth="1"/>
    <col min="12812" max="12812" width="3.375" style="57" customWidth="1"/>
    <col min="12813" max="12813" width="13.375" style="57" customWidth="1"/>
    <col min="12814" max="12814" width="4.375" style="57" customWidth="1"/>
    <col min="12815" max="12815" width="4.25" style="57" customWidth="1"/>
    <col min="12816" max="12816" width="28.125" style="57" customWidth="1"/>
    <col min="12817" max="13056" width="9" style="57"/>
    <col min="13057" max="13057" width="4.375" style="57" customWidth="1"/>
    <col min="13058" max="13058" width="15.375" style="57" customWidth="1"/>
    <col min="13059" max="13059" width="0.5" style="57" customWidth="1"/>
    <col min="13060" max="13060" width="3.25" style="57" customWidth="1"/>
    <col min="13061" max="13061" width="15.25" style="57" customWidth="1"/>
    <col min="13062" max="13063" width="0.875" style="57" customWidth="1"/>
    <col min="13064" max="13064" width="7.375" style="57" customWidth="1"/>
    <col min="13065" max="13065" width="8.875" style="57" customWidth="1"/>
    <col min="13066" max="13066" width="8.125" style="57" customWidth="1"/>
    <col min="13067" max="13067" width="1.5" style="57" customWidth="1"/>
    <col min="13068" max="13068" width="3.375" style="57" customWidth="1"/>
    <col min="13069" max="13069" width="13.375" style="57" customWidth="1"/>
    <col min="13070" max="13070" width="4.375" style="57" customWidth="1"/>
    <col min="13071" max="13071" width="4.25" style="57" customWidth="1"/>
    <col min="13072" max="13072" width="28.125" style="57" customWidth="1"/>
    <col min="13073" max="13312" width="9" style="57"/>
    <col min="13313" max="13313" width="4.375" style="57" customWidth="1"/>
    <col min="13314" max="13314" width="15.375" style="57" customWidth="1"/>
    <col min="13315" max="13315" width="0.5" style="57" customWidth="1"/>
    <col min="13316" max="13316" width="3.25" style="57" customWidth="1"/>
    <col min="13317" max="13317" width="15.25" style="57" customWidth="1"/>
    <col min="13318" max="13319" width="0.875" style="57" customWidth="1"/>
    <col min="13320" max="13320" width="7.375" style="57" customWidth="1"/>
    <col min="13321" max="13321" width="8.875" style="57" customWidth="1"/>
    <col min="13322" max="13322" width="8.125" style="57" customWidth="1"/>
    <col min="13323" max="13323" width="1.5" style="57" customWidth="1"/>
    <col min="13324" max="13324" width="3.375" style="57" customWidth="1"/>
    <col min="13325" max="13325" width="13.375" style="57" customWidth="1"/>
    <col min="13326" max="13326" width="4.375" style="57" customWidth="1"/>
    <col min="13327" max="13327" width="4.25" style="57" customWidth="1"/>
    <col min="13328" max="13328" width="28.125" style="57" customWidth="1"/>
    <col min="13329" max="13568" width="9" style="57"/>
    <col min="13569" max="13569" width="4.375" style="57" customWidth="1"/>
    <col min="13570" max="13570" width="15.375" style="57" customWidth="1"/>
    <col min="13571" max="13571" width="0.5" style="57" customWidth="1"/>
    <col min="13572" max="13572" width="3.25" style="57" customWidth="1"/>
    <col min="13573" max="13573" width="15.25" style="57" customWidth="1"/>
    <col min="13574" max="13575" width="0.875" style="57" customWidth="1"/>
    <col min="13576" max="13576" width="7.375" style="57" customWidth="1"/>
    <col min="13577" max="13577" width="8.875" style="57" customWidth="1"/>
    <col min="13578" max="13578" width="8.125" style="57" customWidth="1"/>
    <col min="13579" max="13579" width="1.5" style="57" customWidth="1"/>
    <col min="13580" max="13580" width="3.375" style="57" customWidth="1"/>
    <col min="13581" max="13581" width="13.375" style="57" customWidth="1"/>
    <col min="13582" max="13582" width="4.375" style="57" customWidth="1"/>
    <col min="13583" max="13583" width="4.25" style="57" customWidth="1"/>
    <col min="13584" max="13584" width="28.125" style="57" customWidth="1"/>
    <col min="13585" max="13824" width="9" style="57"/>
    <col min="13825" max="13825" width="4.375" style="57" customWidth="1"/>
    <col min="13826" max="13826" width="15.375" style="57" customWidth="1"/>
    <col min="13827" max="13827" width="0.5" style="57" customWidth="1"/>
    <col min="13828" max="13828" width="3.25" style="57" customWidth="1"/>
    <col min="13829" max="13829" width="15.25" style="57" customWidth="1"/>
    <col min="13830" max="13831" width="0.875" style="57" customWidth="1"/>
    <col min="13832" max="13832" width="7.375" style="57" customWidth="1"/>
    <col min="13833" max="13833" width="8.875" style="57" customWidth="1"/>
    <col min="13834" max="13834" width="8.125" style="57" customWidth="1"/>
    <col min="13835" max="13835" width="1.5" style="57" customWidth="1"/>
    <col min="13836" max="13836" width="3.375" style="57" customWidth="1"/>
    <col min="13837" max="13837" width="13.375" style="57" customWidth="1"/>
    <col min="13838" max="13838" width="4.375" style="57" customWidth="1"/>
    <col min="13839" max="13839" width="4.25" style="57" customWidth="1"/>
    <col min="13840" max="13840" width="28.125" style="57" customWidth="1"/>
    <col min="13841" max="14080" width="9" style="57"/>
    <col min="14081" max="14081" width="4.375" style="57" customWidth="1"/>
    <col min="14082" max="14082" width="15.375" style="57" customWidth="1"/>
    <col min="14083" max="14083" width="0.5" style="57" customWidth="1"/>
    <col min="14084" max="14084" width="3.25" style="57" customWidth="1"/>
    <col min="14085" max="14085" width="15.25" style="57" customWidth="1"/>
    <col min="14086" max="14087" width="0.875" style="57" customWidth="1"/>
    <col min="14088" max="14088" width="7.375" style="57" customWidth="1"/>
    <col min="14089" max="14089" width="8.875" style="57" customWidth="1"/>
    <col min="14090" max="14090" width="8.125" style="57" customWidth="1"/>
    <col min="14091" max="14091" width="1.5" style="57" customWidth="1"/>
    <col min="14092" max="14092" width="3.375" style="57" customWidth="1"/>
    <col min="14093" max="14093" width="13.375" style="57" customWidth="1"/>
    <col min="14094" max="14094" width="4.375" style="57" customWidth="1"/>
    <col min="14095" max="14095" width="4.25" style="57" customWidth="1"/>
    <col min="14096" max="14096" width="28.125" style="57" customWidth="1"/>
    <col min="14097" max="14336" width="9" style="57"/>
    <col min="14337" max="14337" width="4.375" style="57" customWidth="1"/>
    <col min="14338" max="14338" width="15.375" style="57" customWidth="1"/>
    <col min="14339" max="14339" width="0.5" style="57" customWidth="1"/>
    <col min="14340" max="14340" width="3.25" style="57" customWidth="1"/>
    <col min="14341" max="14341" width="15.25" style="57" customWidth="1"/>
    <col min="14342" max="14343" width="0.875" style="57" customWidth="1"/>
    <col min="14344" max="14344" width="7.375" style="57" customWidth="1"/>
    <col min="14345" max="14345" width="8.875" style="57" customWidth="1"/>
    <col min="14346" max="14346" width="8.125" style="57" customWidth="1"/>
    <col min="14347" max="14347" width="1.5" style="57" customWidth="1"/>
    <col min="14348" max="14348" width="3.375" style="57" customWidth="1"/>
    <col min="14349" max="14349" width="13.375" style="57" customWidth="1"/>
    <col min="14350" max="14350" width="4.375" style="57" customWidth="1"/>
    <col min="14351" max="14351" width="4.25" style="57" customWidth="1"/>
    <col min="14352" max="14352" width="28.125" style="57" customWidth="1"/>
    <col min="14353" max="14592" width="9" style="57"/>
    <col min="14593" max="14593" width="4.375" style="57" customWidth="1"/>
    <col min="14594" max="14594" width="15.375" style="57" customWidth="1"/>
    <col min="14595" max="14595" width="0.5" style="57" customWidth="1"/>
    <col min="14596" max="14596" width="3.25" style="57" customWidth="1"/>
    <col min="14597" max="14597" width="15.25" style="57" customWidth="1"/>
    <col min="14598" max="14599" width="0.875" style="57" customWidth="1"/>
    <col min="14600" max="14600" width="7.375" style="57" customWidth="1"/>
    <col min="14601" max="14601" width="8.875" style="57" customWidth="1"/>
    <col min="14602" max="14602" width="8.125" style="57" customWidth="1"/>
    <col min="14603" max="14603" width="1.5" style="57" customWidth="1"/>
    <col min="14604" max="14604" width="3.375" style="57" customWidth="1"/>
    <col min="14605" max="14605" width="13.375" style="57" customWidth="1"/>
    <col min="14606" max="14606" width="4.375" style="57" customWidth="1"/>
    <col min="14607" max="14607" width="4.25" style="57" customWidth="1"/>
    <col min="14608" max="14608" width="28.125" style="57" customWidth="1"/>
    <col min="14609" max="14848" width="9" style="57"/>
    <col min="14849" max="14849" width="4.375" style="57" customWidth="1"/>
    <col min="14850" max="14850" width="15.375" style="57" customWidth="1"/>
    <col min="14851" max="14851" width="0.5" style="57" customWidth="1"/>
    <col min="14852" max="14852" width="3.25" style="57" customWidth="1"/>
    <col min="14853" max="14853" width="15.25" style="57" customWidth="1"/>
    <col min="14854" max="14855" width="0.875" style="57" customWidth="1"/>
    <col min="14856" max="14856" width="7.375" style="57" customWidth="1"/>
    <col min="14857" max="14857" width="8.875" style="57" customWidth="1"/>
    <col min="14858" max="14858" width="8.125" style="57" customWidth="1"/>
    <col min="14859" max="14859" width="1.5" style="57" customWidth="1"/>
    <col min="14860" max="14860" width="3.375" style="57" customWidth="1"/>
    <col min="14861" max="14861" width="13.375" style="57" customWidth="1"/>
    <col min="14862" max="14862" width="4.375" style="57" customWidth="1"/>
    <col min="14863" max="14863" width="4.25" style="57" customWidth="1"/>
    <col min="14864" max="14864" width="28.125" style="57" customWidth="1"/>
    <col min="14865" max="15104" width="9" style="57"/>
    <col min="15105" max="15105" width="4.375" style="57" customWidth="1"/>
    <col min="15106" max="15106" width="15.375" style="57" customWidth="1"/>
    <col min="15107" max="15107" width="0.5" style="57" customWidth="1"/>
    <col min="15108" max="15108" width="3.25" style="57" customWidth="1"/>
    <col min="15109" max="15109" width="15.25" style="57" customWidth="1"/>
    <col min="15110" max="15111" width="0.875" style="57" customWidth="1"/>
    <col min="15112" max="15112" width="7.375" style="57" customWidth="1"/>
    <col min="15113" max="15113" width="8.875" style="57" customWidth="1"/>
    <col min="15114" max="15114" width="8.125" style="57" customWidth="1"/>
    <col min="15115" max="15115" width="1.5" style="57" customWidth="1"/>
    <col min="15116" max="15116" width="3.375" style="57" customWidth="1"/>
    <col min="15117" max="15117" width="13.375" style="57" customWidth="1"/>
    <col min="15118" max="15118" width="4.375" style="57" customWidth="1"/>
    <col min="15119" max="15119" width="4.25" style="57" customWidth="1"/>
    <col min="15120" max="15120" width="28.125" style="57" customWidth="1"/>
    <col min="15121" max="15360" width="9" style="57"/>
    <col min="15361" max="15361" width="4.375" style="57" customWidth="1"/>
    <col min="15362" max="15362" width="15.375" style="57" customWidth="1"/>
    <col min="15363" max="15363" width="0.5" style="57" customWidth="1"/>
    <col min="15364" max="15364" width="3.25" style="57" customWidth="1"/>
    <col min="15365" max="15365" width="15.25" style="57" customWidth="1"/>
    <col min="15366" max="15367" width="0.875" style="57" customWidth="1"/>
    <col min="15368" max="15368" width="7.375" style="57" customWidth="1"/>
    <col min="15369" max="15369" width="8.875" style="57" customWidth="1"/>
    <col min="15370" max="15370" width="8.125" style="57" customWidth="1"/>
    <col min="15371" max="15371" width="1.5" style="57" customWidth="1"/>
    <col min="15372" max="15372" width="3.375" style="57" customWidth="1"/>
    <col min="15373" max="15373" width="13.375" style="57" customWidth="1"/>
    <col min="15374" max="15374" width="4.375" style="57" customWidth="1"/>
    <col min="15375" max="15375" width="4.25" style="57" customWidth="1"/>
    <col min="15376" max="15376" width="28.125" style="57" customWidth="1"/>
    <col min="15377" max="15616" width="9" style="57"/>
    <col min="15617" max="15617" width="4.375" style="57" customWidth="1"/>
    <col min="15618" max="15618" width="15.375" style="57" customWidth="1"/>
    <col min="15619" max="15619" width="0.5" style="57" customWidth="1"/>
    <col min="15620" max="15620" width="3.25" style="57" customWidth="1"/>
    <col min="15621" max="15621" width="15.25" style="57" customWidth="1"/>
    <col min="15622" max="15623" width="0.875" style="57" customWidth="1"/>
    <col min="15624" max="15624" width="7.375" style="57" customWidth="1"/>
    <col min="15625" max="15625" width="8.875" style="57" customWidth="1"/>
    <col min="15626" max="15626" width="8.125" style="57" customWidth="1"/>
    <col min="15627" max="15627" width="1.5" style="57" customWidth="1"/>
    <col min="15628" max="15628" width="3.375" style="57" customWidth="1"/>
    <col min="15629" max="15629" width="13.375" style="57" customWidth="1"/>
    <col min="15630" max="15630" width="4.375" style="57" customWidth="1"/>
    <col min="15631" max="15631" width="4.25" style="57" customWidth="1"/>
    <col min="15632" max="15632" width="28.125" style="57" customWidth="1"/>
    <col min="15633" max="15872" width="9" style="57"/>
    <col min="15873" max="15873" width="4.375" style="57" customWidth="1"/>
    <col min="15874" max="15874" width="15.375" style="57" customWidth="1"/>
    <col min="15875" max="15875" width="0.5" style="57" customWidth="1"/>
    <col min="15876" max="15876" width="3.25" style="57" customWidth="1"/>
    <col min="15877" max="15877" width="15.25" style="57" customWidth="1"/>
    <col min="15878" max="15879" width="0.875" style="57" customWidth="1"/>
    <col min="15880" max="15880" width="7.375" style="57" customWidth="1"/>
    <col min="15881" max="15881" width="8.875" style="57" customWidth="1"/>
    <col min="15882" max="15882" width="8.125" style="57" customWidth="1"/>
    <col min="15883" max="15883" width="1.5" style="57" customWidth="1"/>
    <col min="15884" max="15884" width="3.375" style="57" customWidth="1"/>
    <col min="15885" max="15885" width="13.375" style="57" customWidth="1"/>
    <col min="15886" max="15886" width="4.375" style="57" customWidth="1"/>
    <col min="15887" max="15887" width="4.25" style="57" customWidth="1"/>
    <col min="15888" max="15888" width="28.125" style="57" customWidth="1"/>
    <col min="15889" max="16128" width="9" style="57"/>
    <col min="16129" max="16129" width="4.375" style="57" customWidth="1"/>
    <col min="16130" max="16130" width="15.375" style="57" customWidth="1"/>
    <col min="16131" max="16131" width="0.5" style="57" customWidth="1"/>
    <col min="16132" max="16132" width="3.25" style="57" customWidth="1"/>
    <col min="16133" max="16133" width="15.25" style="57" customWidth="1"/>
    <col min="16134" max="16135" width="0.875" style="57" customWidth="1"/>
    <col min="16136" max="16136" width="7.375" style="57" customWidth="1"/>
    <col min="16137" max="16137" width="8.875" style="57" customWidth="1"/>
    <col min="16138" max="16138" width="8.125" style="57" customWidth="1"/>
    <col min="16139" max="16139" width="1.5" style="57" customWidth="1"/>
    <col min="16140" max="16140" width="3.375" style="57" customWidth="1"/>
    <col min="16141" max="16141" width="13.375" style="57" customWidth="1"/>
    <col min="16142" max="16142" width="4.375" style="57" customWidth="1"/>
    <col min="16143" max="16143" width="4.25" style="57" customWidth="1"/>
    <col min="16144" max="16144" width="28.125" style="57" customWidth="1"/>
    <col min="16145" max="16384" width="9" style="57"/>
  </cols>
  <sheetData>
    <row r="1" spans="1:16" ht="20.100000000000001" customHeight="1">
      <c r="A1" s="56"/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</row>
    <row r="2" spans="1:16" ht="21" customHeight="1">
      <c r="A2" s="56"/>
      <c r="B2" s="56"/>
      <c r="C2" s="56"/>
      <c r="D2" s="56"/>
      <c r="E2" s="58" t="s">
        <v>81</v>
      </c>
      <c r="F2" s="58"/>
      <c r="G2" s="58"/>
      <c r="H2" s="58"/>
      <c r="I2" s="58"/>
      <c r="J2" s="58"/>
      <c r="K2" s="58"/>
      <c r="L2" s="58"/>
      <c r="M2" s="58"/>
      <c r="N2" s="58"/>
      <c r="O2" s="58"/>
      <c r="P2" s="56"/>
    </row>
    <row r="3" spans="1:16" ht="17.100000000000001" customHeight="1">
      <c r="A3" s="56"/>
      <c r="B3" s="56"/>
      <c r="C3" s="56"/>
      <c r="D3" s="56"/>
      <c r="E3" s="59" t="s">
        <v>584</v>
      </c>
      <c r="F3" s="59"/>
      <c r="G3" s="59"/>
      <c r="H3" s="59"/>
      <c r="I3" s="59"/>
      <c r="J3" s="59"/>
      <c r="K3" s="59"/>
      <c r="L3" s="59"/>
      <c r="M3" s="59"/>
      <c r="N3" s="59"/>
      <c r="O3" s="59"/>
      <c r="P3" s="56"/>
    </row>
    <row r="4" spans="1:16" ht="17.100000000000001" customHeight="1">
      <c r="A4" s="56"/>
      <c r="B4" s="56"/>
      <c r="C4" s="56"/>
      <c r="D4" s="56"/>
      <c r="E4" s="59" t="s">
        <v>585</v>
      </c>
      <c r="F4" s="59"/>
      <c r="G4" s="59"/>
      <c r="H4" s="59"/>
      <c r="I4" s="59"/>
      <c r="J4" s="59"/>
      <c r="K4" s="59"/>
      <c r="L4" s="59"/>
      <c r="M4" s="59"/>
      <c r="N4" s="59"/>
      <c r="O4" s="59"/>
      <c r="P4" s="56"/>
    </row>
    <row r="5" spans="1:16" ht="15" customHeight="1">
      <c r="A5" s="56"/>
      <c r="B5" s="59" t="s">
        <v>250</v>
      </c>
      <c r="C5" s="59"/>
      <c r="D5" s="59"/>
      <c r="E5" s="59"/>
      <c r="F5" s="59"/>
      <c r="G5" s="59" t="s">
        <v>85</v>
      </c>
      <c r="H5" s="59"/>
      <c r="I5" s="59"/>
      <c r="J5" s="59"/>
      <c r="K5" s="59"/>
      <c r="L5" s="59"/>
      <c r="M5" s="59"/>
      <c r="N5" s="59"/>
      <c r="O5" s="59"/>
      <c r="P5" s="56"/>
    </row>
    <row r="6" spans="1:16" ht="15" customHeight="1">
      <c r="A6" s="56"/>
      <c r="B6" s="60" t="s">
        <v>86</v>
      </c>
      <c r="C6" s="60"/>
      <c r="D6" s="60"/>
      <c r="E6" s="60"/>
      <c r="F6" s="60"/>
      <c r="G6" s="59" t="s">
        <v>251</v>
      </c>
      <c r="H6" s="59"/>
      <c r="I6" s="59"/>
      <c r="J6" s="59"/>
      <c r="K6" s="59"/>
      <c r="L6" s="59"/>
      <c r="M6" s="59"/>
      <c r="N6" s="59"/>
      <c r="O6" s="59"/>
      <c r="P6" s="56"/>
    </row>
    <row r="7" spans="1:16" ht="15" customHeight="1">
      <c r="A7" s="56"/>
      <c r="B7" s="61" t="s">
        <v>87</v>
      </c>
      <c r="C7" s="56"/>
      <c r="D7" s="62" t="s">
        <v>586</v>
      </c>
      <c r="E7" s="62"/>
      <c r="F7" s="62"/>
      <c r="G7" s="62"/>
      <c r="H7" s="62"/>
      <c r="I7" s="62"/>
      <c r="J7" s="62"/>
      <c r="K7" s="56"/>
      <c r="L7" s="62" t="s">
        <v>89</v>
      </c>
      <c r="M7" s="62"/>
      <c r="N7" s="56"/>
      <c r="O7" s="56"/>
      <c r="P7" s="56"/>
    </row>
    <row r="8" spans="1:16" ht="30" customHeight="1">
      <c r="A8" s="56"/>
      <c r="B8" s="63" t="s">
        <v>8</v>
      </c>
      <c r="C8" s="63"/>
      <c r="D8" s="63"/>
      <c r="E8" s="63"/>
      <c r="F8" s="64" t="s">
        <v>90</v>
      </c>
      <c r="G8" s="64"/>
      <c r="H8" s="64"/>
      <c r="I8" s="65" t="s">
        <v>91</v>
      </c>
      <c r="J8" s="64" t="s">
        <v>92</v>
      </c>
      <c r="K8" s="64"/>
      <c r="L8" s="64"/>
      <c r="M8" s="65" t="s">
        <v>93</v>
      </c>
      <c r="N8" s="56"/>
      <c r="O8" s="56"/>
      <c r="P8" s="56"/>
    </row>
    <row r="9" spans="1:16" ht="9.9499999999999993" customHeight="1">
      <c r="A9" s="56"/>
      <c r="B9" s="66" t="s">
        <v>14</v>
      </c>
      <c r="C9" s="66"/>
      <c r="D9" s="66"/>
      <c r="E9" s="66"/>
      <c r="F9" s="66"/>
      <c r="G9" s="66"/>
      <c r="H9" s="66"/>
      <c r="I9" s="66"/>
      <c r="J9" s="66"/>
      <c r="K9" s="66"/>
      <c r="L9" s="66"/>
      <c r="M9" s="66"/>
      <c r="N9" s="56"/>
      <c r="O9" s="56"/>
      <c r="P9" s="56"/>
    </row>
    <row r="10" spans="1:16" ht="9.9499999999999993" customHeight="1">
      <c r="A10" s="56"/>
      <c r="B10" s="67" t="s">
        <v>94</v>
      </c>
      <c r="C10" s="67"/>
      <c r="D10" s="67"/>
      <c r="E10" s="67"/>
      <c r="F10" s="67"/>
      <c r="G10" s="67"/>
      <c r="H10" s="68">
        <v>0</v>
      </c>
      <c r="I10" s="68">
        <v>0</v>
      </c>
      <c r="J10" s="69">
        <v>0</v>
      </c>
      <c r="K10" s="69"/>
      <c r="L10" s="69"/>
      <c r="M10" s="68">
        <v>0</v>
      </c>
      <c r="N10" s="56"/>
      <c r="O10" s="56"/>
      <c r="P10" s="56"/>
    </row>
    <row r="11" spans="1:16" ht="9.9499999999999993" customHeight="1">
      <c r="A11" s="56"/>
      <c r="B11" s="67" t="s">
        <v>95</v>
      </c>
      <c r="C11" s="67"/>
      <c r="D11" s="67"/>
      <c r="E11" s="67"/>
      <c r="F11" s="67"/>
      <c r="G11" s="67"/>
      <c r="H11" s="68">
        <v>0</v>
      </c>
      <c r="I11" s="68">
        <v>0</v>
      </c>
      <c r="J11" s="69">
        <v>0</v>
      </c>
      <c r="K11" s="69"/>
      <c r="L11" s="69"/>
      <c r="M11" s="68">
        <v>0</v>
      </c>
      <c r="N11" s="56"/>
      <c r="O11" s="56"/>
      <c r="P11" s="56"/>
    </row>
    <row r="12" spans="1:16" ht="9.9499999999999993" customHeight="1">
      <c r="A12" s="56"/>
      <c r="B12" s="67" t="s">
        <v>96</v>
      </c>
      <c r="C12" s="67"/>
      <c r="D12" s="67"/>
      <c r="E12" s="67"/>
      <c r="F12" s="67"/>
      <c r="G12" s="67"/>
      <c r="H12" s="68"/>
      <c r="I12" s="68"/>
      <c r="J12" s="69"/>
      <c r="K12" s="69"/>
      <c r="L12" s="69"/>
      <c r="M12" s="68"/>
      <c r="N12" s="56"/>
      <c r="O12" s="56"/>
      <c r="P12" s="56"/>
    </row>
    <row r="13" spans="1:16" ht="9.9499999999999993" customHeight="1">
      <c r="A13" s="56"/>
      <c r="B13" s="67" t="s">
        <v>97</v>
      </c>
      <c r="C13" s="67"/>
      <c r="D13" s="67"/>
      <c r="E13" s="67"/>
      <c r="F13" s="67"/>
      <c r="G13" s="67"/>
      <c r="H13" s="68">
        <v>671.29</v>
      </c>
      <c r="I13" s="68">
        <v>7.0000000000000007E-2</v>
      </c>
      <c r="J13" s="69">
        <v>10.199999999999999</v>
      </c>
      <c r="K13" s="69"/>
      <c r="L13" s="69"/>
      <c r="M13" s="68">
        <v>6.6</v>
      </c>
      <c r="N13" s="56"/>
      <c r="O13" s="56"/>
      <c r="P13" s="56"/>
    </row>
    <row r="14" spans="1:16" ht="9.9499999999999993" customHeight="1">
      <c r="A14" s="56"/>
      <c r="B14" s="67" t="s">
        <v>98</v>
      </c>
      <c r="C14" s="67"/>
      <c r="D14" s="67"/>
      <c r="E14" s="67"/>
      <c r="F14" s="67"/>
      <c r="G14" s="67"/>
      <c r="H14" s="68">
        <v>0</v>
      </c>
      <c r="I14" s="68">
        <v>0</v>
      </c>
      <c r="J14" s="69">
        <v>0</v>
      </c>
      <c r="K14" s="69"/>
      <c r="L14" s="69"/>
      <c r="M14" s="68">
        <v>0</v>
      </c>
      <c r="N14" s="56"/>
      <c r="O14" s="56"/>
      <c r="P14" s="56"/>
    </row>
    <row r="15" spans="1:16" ht="9.9499999999999993" customHeight="1">
      <c r="A15" s="56"/>
      <c r="B15" s="67" t="s">
        <v>99</v>
      </c>
      <c r="C15" s="67"/>
      <c r="D15" s="67"/>
      <c r="E15" s="67"/>
      <c r="F15" s="67"/>
      <c r="G15" s="67"/>
      <c r="H15" s="68">
        <v>0</v>
      </c>
      <c r="I15" s="68">
        <v>0</v>
      </c>
      <c r="J15" s="69">
        <v>0</v>
      </c>
      <c r="K15" s="69"/>
      <c r="L15" s="69"/>
      <c r="M15" s="68">
        <v>0</v>
      </c>
      <c r="N15" s="56"/>
      <c r="O15" s="56"/>
      <c r="P15" s="56"/>
    </row>
    <row r="16" spans="1:16" ht="9.9499999999999993" customHeight="1">
      <c r="A16" s="56"/>
      <c r="B16" s="67" t="s">
        <v>100</v>
      </c>
      <c r="C16" s="67"/>
      <c r="D16" s="67"/>
      <c r="E16" s="67"/>
      <c r="F16" s="67"/>
      <c r="G16" s="67"/>
      <c r="H16" s="68">
        <v>0</v>
      </c>
      <c r="I16" s="68">
        <v>0</v>
      </c>
      <c r="J16" s="69">
        <v>0</v>
      </c>
      <c r="K16" s="69"/>
      <c r="L16" s="69"/>
      <c r="M16" s="68">
        <v>0</v>
      </c>
      <c r="N16" s="56"/>
      <c r="O16" s="56"/>
      <c r="P16" s="56"/>
    </row>
    <row r="17" spans="1:16" ht="9.9499999999999993" customHeight="1">
      <c r="A17" s="56"/>
      <c r="B17" s="67" t="s">
        <v>101</v>
      </c>
      <c r="C17" s="67"/>
      <c r="D17" s="67"/>
      <c r="E17" s="67"/>
      <c r="F17" s="67"/>
      <c r="G17" s="67"/>
      <c r="H17" s="68">
        <v>3372.07</v>
      </c>
      <c r="I17" s="68">
        <v>0.31</v>
      </c>
      <c r="J17" s="69">
        <v>51.22</v>
      </c>
      <c r="K17" s="69"/>
      <c r="L17" s="69"/>
      <c r="M17" s="68">
        <v>33.18</v>
      </c>
      <c r="N17" s="56"/>
      <c r="O17" s="56"/>
      <c r="P17" s="56"/>
    </row>
    <row r="18" spans="1:16" ht="9.9499999999999993" customHeight="1">
      <c r="A18" s="56"/>
      <c r="B18" s="67" t="s">
        <v>102</v>
      </c>
      <c r="C18" s="67"/>
      <c r="D18" s="67"/>
      <c r="E18" s="67"/>
      <c r="F18" s="67"/>
      <c r="G18" s="67"/>
      <c r="H18" s="68">
        <v>114.48</v>
      </c>
      <c r="I18" s="68">
        <v>0.02</v>
      </c>
      <c r="J18" s="69">
        <v>1.74</v>
      </c>
      <c r="K18" s="69"/>
      <c r="L18" s="69"/>
      <c r="M18" s="68">
        <v>1.1299999999999999</v>
      </c>
      <c r="N18" s="56"/>
      <c r="O18" s="56"/>
      <c r="P18" s="56"/>
    </row>
    <row r="19" spans="1:16" ht="9.9499999999999993" customHeight="1">
      <c r="A19" s="56"/>
      <c r="B19" s="67" t="s">
        <v>103</v>
      </c>
      <c r="C19" s="67"/>
      <c r="D19" s="67"/>
      <c r="E19" s="67"/>
      <c r="F19" s="67"/>
      <c r="G19" s="67"/>
      <c r="H19" s="68">
        <v>85.6</v>
      </c>
      <c r="I19" s="68">
        <v>0.01</v>
      </c>
      <c r="J19" s="69">
        <v>1.3</v>
      </c>
      <c r="K19" s="69"/>
      <c r="L19" s="69"/>
      <c r="M19" s="68">
        <v>0.84</v>
      </c>
      <c r="N19" s="56"/>
      <c r="O19" s="56"/>
      <c r="P19" s="56"/>
    </row>
    <row r="20" spans="1:16" ht="9.9499999999999993" customHeight="1">
      <c r="A20" s="56"/>
      <c r="B20" s="67" t="s">
        <v>104</v>
      </c>
      <c r="C20" s="67"/>
      <c r="D20" s="67"/>
      <c r="E20" s="67"/>
      <c r="F20" s="67"/>
      <c r="G20" s="67"/>
      <c r="H20" s="68">
        <v>0</v>
      </c>
      <c r="I20" s="68">
        <v>0</v>
      </c>
      <c r="J20" s="69">
        <v>0</v>
      </c>
      <c r="K20" s="69"/>
      <c r="L20" s="69"/>
      <c r="M20" s="68">
        <v>0</v>
      </c>
      <c r="N20" s="56"/>
      <c r="O20" s="56"/>
      <c r="P20" s="56"/>
    </row>
    <row r="21" spans="1:16" ht="9.9499999999999993" customHeight="1">
      <c r="A21" s="56"/>
      <c r="B21" s="67" t="s">
        <v>105</v>
      </c>
      <c r="C21" s="67"/>
      <c r="D21" s="67"/>
      <c r="E21" s="67"/>
      <c r="F21" s="67"/>
      <c r="G21" s="67"/>
      <c r="H21" s="68">
        <v>520.72</v>
      </c>
      <c r="I21" s="68">
        <v>0.05</v>
      </c>
      <c r="J21" s="69">
        <v>7.91</v>
      </c>
      <c r="K21" s="69"/>
      <c r="L21" s="69"/>
      <c r="M21" s="68">
        <v>5.12</v>
      </c>
      <c r="N21" s="56"/>
      <c r="O21" s="56"/>
      <c r="P21" s="56"/>
    </row>
    <row r="22" spans="1:16" ht="9.9499999999999993" customHeight="1">
      <c r="A22" s="56"/>
      <c r="B22" s="67" t="s">
        <v>106</v>
      </c>
      <c r="C22" s="67"/>
      <c r="D22" s="67"/>
      <c r="E22" s="67"/>
      <c r="F22" s="67"/>
      <c r="G22" s="67"/>
      <c r="H22" s="68">
        <v>812.68</v>
      </c>
      <c r="I22" s="68">
        <v>0.06</v>
      </c>
      <c r="J22" s="69">
        <v>12.34</v>
      </c>
      <c r="K22" s="69"/>
      <c r="L22" s="69"/>
      <c r="M22" s="68">
        <v>8</v>
      </c>
      <c r="N22" s="56"/>
      <c r="O22" s="56"/>
      <c r="P22" s="56"/>
    </row>
    <row r="23" spans="1:16" ht="9.9499999999999993" customHeight="1">
      <c r="A23" s="56"/>
      <c r="B23" s="67" t="s">
        <v>107</v>
      </c>
      <c r="C23" s="67"/>
      <c r="D23" s="67"/>
      <c r="E23" s="67"/>
      <c r="F23" s="67"/>
      <c r="G23" s="67"/>
      <c r="H23" s="68">
        <v>0</v>
      </c>
      <c r="I23" s="68">
        <v>0</v>
      </c>
      <c r="J23" s="69">
        <v>0</v>
      </c>
      <c r="K23" s="69"/>
      <c r="L23" s="69"/>
      <c r="M23" s="68">
        <v>0</v>
      </c>
      <c r="N23" s="56"/>
      <c r="O23" s="56"/>
      <c r="P23" s="56"/>
    </row>
    <row r="24" spans="1:16" ht="9.9499999999999993" customHeight="1">
      <c r="A24" s="56"/>
      <c r="B24" s="67" t="s">
        <v>108</v>
      </c>
      <c r="C24" s="67"/>
      <c r="D24" s="67"/>
      <c r="E24" s="67"/>
      <c r="F24" s="67"/>
      <c r="G24" s="67"/>
      <c r="H24" s="68">
        <v>0</v>
      </c>
      <c r="I24" s="68">
        <v>0</v>
      </c>
      <c r="J24" s="69">
        <v>0</v>
      </c>
      <c r="K24" s="69"/>
      <c r="L24" s="69"/>
      <c r="M24" s="68">
        <v>0</v>
      </c>
      <c r="N24" s="56"/>
      <c r="O24" s="56"/>
      <c r="P24" s="56"/>
    </row>
    <row r="25" spans="1:16" ht="9.9499999999999993" customHeight="1">
      <c r="A25" s="56"/>
      <c r="B25" s="67" t="s">
        <v>109</v>
      </c>
      <c r="C25" s="67"/>
      <c r="D25" s="67"/>
      <c r="E25" s="67"/>
      <c r="F25" s="67"/>
      <c r="G25" s="67"/>
      <c r="H25" s="68"/>
      <c r="I25" s="68"/>
      <c r="J25" s="69"/>
      <c r="K25" s="69"/>
      <c r="L25" s="69"/>
      <c r="M25" s="68"/>
      <c r="N25" s="56"/>
      <c r="O25" s="56"/>
      <c r="P25" s="56"/>
    </row>
    <row r="26" spans="1:16" ht="9.9499999999999993" customHeight="1">
      <c r="A26" s="56"/>
      <c r="B26" s="67" t="s">
        <v>110</v>
      </c>
      <c r="C26" s="67"/>
      <c r="D26" s="67"/>
      <c r="E26" s="67"/>
      <c r="F26" s="67"/>
      <c r="G26" s="67"/>
      <c r="H26" s="68">
        <v>0</v>
      </c>
      <c r="I26" s="68">
        <v>0</v>
      </c>
      <c r="J26" s="69">
        <v>0</v>
      </c>
      <c r="K26" s="69"/>
      <c r="L26" s="69"/>
      <c r="M26" s="68">
        <v>0</v>
      </c>
      <c r="N26" s="56"/>
      <c r="O26" s="56"/>
      <c r="P26" s="56"/>
    </row>
    <row r="27" spans="1:16" ht="9.9499999999999993" customHeight="1">
      <c r="A27" s="56"/>
      <c r="B27" s="67" t="s">
        <v>111</v>
      </c>
      <c r="C27" s="67"/>
      <c r="D27" s="67"/>
      <c r="E27" s="67"/>
      <c r="F27" s="67"/>
      <c r="G27" s="67"/>
      <c r="H27" s="68">
        <v>0</v>
      </c>
      <c r="I27" s="68">
        <v>0</v>
      </c>
      <c r="J27" s="69">
        <v>0</v>
      </c>
      <c r="K27" s="69"/>
      <c r="L27" s="69"/>
      <c r="M27" s="68">
        <v>0</v>
      </c>
      <c r="N27" s="56"/>
      <c r="O27" s="56"/>
      <c r="P27" s="56"/>
    </row>
    <row r="28" spans="1:16" ht="9.9499999999999993" customHeight="1">
      <c r="A28" s="56"/>
      <c r="B28" s="67" t="s">
        <v>112</v>
      </c>
      <c r="C28" s="67"/>
      <c r="D28" s="67"/>
      <c r="E28" s="67"/>
      <c r="F28" s="67"/>
      <c r="G28" s="67"/>
      <c r="H28" s="68">
        <v>0</v>
      </c>
      <c r="I28" s="68">
        <v>0</v>
      </c>
      <c r="J28" s="69">
        <v>0</v>
      </c>
      <c r="K28" s="69"/>
      <c r="L28" s="69"/>
      <c r="M28" s="68">
        <v>0</v>
      </c>
      <c r="N28" s="56"/>
      <c r="O28" s="56"/>
      <c r="P28" s="56"/>
    </row>
    <row r="29" spans="1:16" ht="9.9499999999999993" customHeight="1">
      <c r="A29" s="56"/>
      <c r="B29" s="67" t="s">
        <v>113</v>
      </c>
      <c r="C29" s="67"/>
      <c r="D29" s="67"/>
      <c r="E29" s="67"/>
      <c r="F29" s="67"/>
      <c r="G29" s="67"/>
      <c r="H29" s="68">
        <v>0</v>
      </c>
      <c r="I29" s="68">
        <v>0</v>
      </c>
      <c r="J29" s="69">
        <v>0</v>
      </c>
      <c r="K29" s="69"/>
      <c r="L29" s="69"/>
      <c r="M29" s="68">
        <v>0</v>
      </c>
      <c r="N29" s="56"/>
      <c r="O29" s="56"/>
      <c r="P29" s="56"/>
    </row>
    <row r="30" spans="1:16" ht="9.9499999999999993" customHeight="1">
      <c r="A30" s="56"/>
      <c r="B30" s="67" t="s">
        <v>114</v>
      </c>
      <c r="C30" s="67"/>
      <c r="D30" s="67"/>
      <c r="E30" s="67"/>
      <c r="F30" s="67"/>
      <c r="G30" s="67"/>
      <c r="H30" s="68">
        <v>0</v>
      </c>
      <c r="I30" s="68">
        <v>0</v>
      </c>
      <c r="J30" s="69">
        <v>0</v>
      </c>
      <c r="K30" s="69"/>
      <c r="L30" s="69"/>
      <c r="M30" s="68">
        <v>0</v>
      </c>
      <c r="N30" s="56"/>
      <c r="O30" s="56"/>
      <c r="P30" s="56"/>
    </row>
    <row r="31" spans="1:16" ht="9.9499999999999993" customHeight="1">
      <c r="A31" s="56"/>
      <c r="B31" s="67" t="s">
        <v>115</v>
      </c>
      <c r="C31" s="67"/>
      <c r="D31" s="67"/>
      <c r="E31" s="67"/>
      <c r="F31" s="67"/>
      <c r="G31" s="67"/>
      <c r="H31" s="68">
        <v>0</v>
      </c>
      <c r="I31" s="68">
        <v>0</v>
      </c>
      <c r="J31" s="69">
        <v>0</v>
      </c>
      <c r="K31" s="69"/>
      <c r="L31" s="69"/>
      <c r="M31" s="68">
        <v>0</v>
      </c>
      <c r="N31" s="56"/>
      <c r="O31" s="56"/>
      <c r="P31" s="56"/>
    </row>
    <row r="32" spans="1:16" ht="9.9499999999999993" customHeight="1">
      <c r="A32" s="56"/>
      <c r="B32" s="67" t="s">
        <v>116</v>
      </c>
      <c r="C32" s="67"/>
      <c r="D32" s="67"/>
      <c r="E32" s="67"/>
      <c r="F32" s="67"/>
      <c r="G32" s="67"/>
      <c r="H32" s="68">
        <v>0</v>
      </c>
      <c r="I32" s="68">
        <v>0</v>
      </c>
      <c r="J32" s="69">
        <v>0</v>
      </c>
      <c r="K32" s="69"/>
      <c r="L32" s="69"/>
      <c r="M32" s="68">
        <v>0</v>
      </c>
      <c r="N32" s="56"/>
      <c r="O32" s="56"/>
      <c r="P32" s="56"/>
    </row>
    <row r="33" spans="1:16" ht="9.9499999999999993" customHeight="1">
      <c r="A33" s="56"/>
      <c r="B33" s="67" t="s">
        <v>117</v>
      </c>
      <c r="C33" s="67"/>
      <c r="D33" s="67"/>
      <c r="E33" s="67"/>
      <c r="F33" s="67"/>
      <c r="G33" s="67"/>
      <c r="H33" s="68">
        <v>0</v>
      </c>
      <c r="I33" s="68">
        <v>0</v>
      </c>
      <c r="J33" s="69">
        <v>0</v>
      </c>
      <c r="K33" s="69"/>
      <c r="L33" s="69"/>
      <c r="M33" s="68">
        <v>0</v>
      </c>
      <c r="N33" s="56"/>
      <c r="O33" s="56"/>
      <c r="P33" s="56"/>
    </row>
    <row r="34" spans="1:16" ht="9.9499999999999993" customHeight="1">
      <c r="A34" s="56"/>
      <c r="B34" s="67" t="s">
        <v>118</v>
      </c>
      <c r="C34" s="67"/>
      <c r="D34" s="67"/>
      <c r="E34" s="67"/>
      <c r="F34" s="67"/>
      <c r="G34" s="67"/>
      <c r="H34" s="68">
        <v>0</v>
      </c>
      <c r="I34" s="68">
        <v>0</v>
      </c>
      <c r="J34" s="69">
        <v>0</v>
      </c>
      <c r="K34" s="69"/>
      <c r="L34" s="69"/>
      <c r="M34" s="68">
        <v>0</v>
      </c>
      <c r="N34" s="56"/>
      <c r="O34" s="56"/>
      <c r="P34" s="56"/>
    </row>
    <row r="35" spans="1:16" ht="9.9499999999999993" customHeight="1">
      <c r="A35" s="56"/>
      <c r="B35" s="70" t="s">
        <v>27</v>
      </c>
      <c r="C35" s="70"/>
      <c r="D35" s="70"/>
      <c r="E35" s="70"/>
      <c r="F35" s="71">
        <v>5576.84</v>
      </c>
      <c r="G35" s="71"/>
      <c r="H35" s="71"/>
      <c r="I35" s="72">
        <v>0.52</v>
      </c>
      <c r="J35" s="73">
        <v>84.71</v>
      </c>
      <c r="K35" s="73"/>
      <c r="L35" s="73"/>
      <c r="M35" s="72">
        <v>54.87</v>
      </c>
      <c r="N35" s="56"/>
      <c r="O35" s="56"/>
      <c r="P35" s="56"/>
    </row>
    <row r="36" spans="1:16" ht="9.9499999999999993" customHeight="1">
      <c r="A36" s="56"/>
      <c r="B36" s="66" t="s">
        <v>119</v>
      </c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56"/>
      <c r="O36" s="56"/>
      <c r="P36" s="56"/>
    </row>
    <row r="37" spans="1:16" ht="9.9499999999999993" customHeight="1">
      <c r="A37" s="56"/>
      <c r="B37" s="67" t="s">
        <v>120</v>
      </c>
      <c r="C37" s="67"/>
      <c r="D37" s="67"/>
      <c r="E37" s="67"/>
      <c r="F37" s="67"/>
      <c r="G37" s="67"/>
      <c r="H37" s="68">
        <v>330</v>
      </c>
      <c r="I37" s="68">
        <v>0.03</v>
      </c>
      <c r="J37" s="69">
        <v>5.01</v>
      </c>
      <c r="K37" s="69"/>
      <c r="L37" s="69"/>
      <c r="M37" s="68">
        <v>3.25</v>
      </c>
      <c r="N37" s="56"/>
      <c r="O37" s="56"/>
      <c r="P37" s="56"/>
    </row>
    <row r="38" spans="1:16" ht="9.9499999999999993" customHeight="1">
      <c r="A38" s="56"/>
      <c r="B38" s="67" t="s">
        <v>121</v>
      </c>
      <c r="C38" s="67"/>
      <c r="D38" s="67"/>
      <c r="E38" s="67"/>
      <c r="F38" s="67"/>
      <c r="G38" s="67"/>
      <c r="H38" s="68"/>
      <c r="I38" s="68"/>
      <c r="J38" s="69"/>
      <c r="K38" s="69"/>
      <c r="L38" s="69"/>
      <c r="M38" s="68"/>
      <c r="N38" s="56"/>
      <c r="O38" s="56"/>
      <c r="P38" s="56"/>
    </row>
    <row r="39" spans="1:16" ht="9.9499999999999993" customHeight="1">
      <c r="A39" s="56"/>
      <c r="B39" s="67" t="s">
        <v>122</v>
      </c>
      <c r="C39" s="67"/>
      <c r="D39" s="67"/>
      <c r="E39" s="67"/>
      <c r="F39" s="67"/>
      <c r="G39" s="67"/>
      <c r="H39" s="68">
        <v>167.31</v>
      </c>
      <c r="I39" s="68">
        <v>0.02</v>
      </c>
      <c r="J39" s="69">
        <v>2.54</v>
      </c>
      <c r="K39" s="69"/>
      <c r="L39" s="69"/>
      <c r="M39" s="68">
        <v>1.65</v>
      </c>
      <c r="N39" s="56"/>
      <c r="O39" s="56"/>
      <c r="P39" s="56"/>
    </row>
    <row r="40" spans="1:16" ht="9.9499999999999993" customHeight="1">
      <c r="A40" s="56"/>
      <c r="B40" s="67" t="s">
        <v>123</v>
      </c>
      <c r="C40" s="67"/>
      <c r="D40" s="67"/>
      <c r="E40" s="67"/>
      <c r="F40" s="67"/>
      <c r="G40" s="67"/>
      <c r="H40" s="68">
        <v>0</v>
      </c>
      <c r="I40" s="68">
        <v>0</v>
      </c>
      <c r="J40" s="69">
        <v>0</v>
      </c>
      <c r="K40" s="69"/>
      <c r="L40" s="69"/>
      <c r="M40" s="68">
        <v>0</v>
      </c>
      <c r="N40" s="56"/>
      <c r="O40" s="56"/>
      <c r="P40" s="56"/>
    </row>
    <row r="41" spans="1:16" ht="9.9499999999999993" customHeight="1">
      <c r="A41" s="56"/>
      <c r="B41" s="67" t="s">
        <v>124</v>
      </c>
      <c r="C41" s="67"/>
      <c r="D41" s="67"/>
      <c r="E41" s="67"/>
      <c r="F41" s="67"/>
      <c r="G41" s="67"/>
      <c r="H41" s="68">
        <v>0</v>
      </c>
      <c r="I41" s="68">
        <v>0</v>
      </c>
      <c r="J41" s="69">
        <v>0</v>
      </c>
      <c r="K41" s="69"/>
      <c r="L41" s="69"/>
      <c r="M41" s="68">
        <v>0</v>
      </c>
      <c r="N41" s="56"/>
      <c r="O41" s="56"/>
      <c r="P41" s="56"/>
    </row>
    <row r="42" spans="1:16" ht="9.9499999999999993" customHeight="1">
      <c r="A42" s="56"/>
      <c r="B42" s="67" t="s">
        <v>125</v>
      </c>
      <c r="C42" s="67"/>
      <c r="D42" s="67"/>
      <c r="E42" s="67"/>
      <c r="F42" s="67"/>
      <c r="G42" s="67"/>
      <c r="H42" s="68">
        <v>167.31</v>
      </c>
      <c r="I42" s="68">
        <v>0.02</v>
      </c>
      <c r="J42" s="69">
        <v>2.54</v>
      </c>
      <c r="K42" s="69"/>
      <c r="L42" s="69"/>
      <c r="M42" s="68">
        <v>1.65</v>
      </c>
      <c r="N42" s="56"/>
      <c r="O42" s="56"/>
      <c r="P42" s="56"/>
    </row>
    <row r="43" spans="1:16" ht="9.9499999999999993" customHeight="1">
      <c r="A43" s="56"/>
      <c r="B43" s="67" t="s">
        <v>126</v>
      </c>
      <c r="C43" s="67"/>
      <c r="D43" s="67"/>
      <c r="E43" s="67"/>
      <c r="F43" s="67"/>
      <c r="G43" s="67"/>
      <c r="H43" s="68">
        <v>0</v>
      </c>
      <c r="I43" s="68">
        <v>0</v>
      </c>
      <c r="J43" s="69">
        <v>0</v>
      </c>
      <c r="K43" s="69"/>
      <c r="L43" s="69"/>
      <c r="M43" s="68">
        <v>0</v>
      </c>
      <c r="N43" s="56"/>
      <c r="O43" s="56"/>
      <c r="P43" s="56"/>
    </row>
    <row r="44" spans="1:16" ht="9.9499999999999993" customHeight="1">
      <c r="A44" s="56"/>
      <c r="B44" s="67" t="s">
        <v>127</v>
      </c>
      <c r="C44" s="67"/>
      <c r="D44" s="67"/>
      <c r="E44" s="67"/>
      <c r="F44" s="67"/>
      <c r="G44" s="67"/>
      <c r="H44" s="68">
        <v>0</v>
      </c>
      <c r="I44" s="68">
        <v>0</v>
      </c>
      <c r="J44" s="69">
        <v>0</v>
      </c>
      <c r="K44" s="69"/>
      <c r="L44" s="69"/>
      <c r="M44" s="68">
        <v>0</v>
      </c>
      <c r="N44" s="56"/>
      <c r="O44" s="56"/>
      <c r="P44" s="56"/>
    </row>
    <row r="45" spans="1:16" ht="9.9499999999999993" customHeight="1">
      <c r="A45" s="56"/>
      <c r="B45" s="67" t="s">
        <v>128</v>
      </c>
      <c r="C45" s="67"/>
      <c r="D45" s="67"/>
      <c r="E45" s="67"/>
      <c r="F45" s="67"/>
      <c r="G45" s="67"/>
      <c r="H45" s="68">
        <v>0</v>
      </c>
      <c r="I45" s="68">
        <v>0</v>
      </c>
      <c r="J45" s="69">
        <v>0</v>
      </c>
      <c r="K45" s="69"/>
      <c r="L45" s="69"/>
      <c r="M45" s="68">
        <v>0</v>
      </c>
      <c r="N45" s="56"/>
      <c r="O45" s="56"/>
      <c r="P45" s="56"/>
    </row>
    <row r="46" spans="1:16" ht="9.9499999999999993" customHeight="1">
      <c r="A46" s="56"/>
      <c r="B46" s="67" t="s">
        <v>129</v>
      </c>
      <c r="C46" s="67"/>
      <c r="D46" s="67"/>
      <c r="E46" s="67"/>
      <c r="F46" s="67"/>
      <c r="G46" s="67"/>
      <c r="H46" s="68">
        <v>0</v>
      </c>
      <c r="I46" s="68">
        <v>0</v>
      </c>
      <c r="J46" s="69">
        <v>0</v>
      </c>
      <c r="K46" s="69"/>
      <c r="L46" s="69"/>
      <c r="M46" s="68">
        <v>0</v>
      </c>
      <c r="N46" s="56"/>
      <c r="O46" s="56"/>
      <c r="P46" s="56"/>
    </row>
    <row r="47" spans="1:16" ht="9.9499999999999993" customHeight="1">
      <c r="A47" s="56"/>
      <c r="B47" s="67" t="s">
        <v>130</v>
      </c>
      <c r="C47" s="67"/>
      <c r="D47" s="67"/>
      <c r="E47" s="67"/>
      <c r="F47" s="67"/>
      <c r="G47" s="67"/>
      <c r="H47" s="68">
        <v>0</v>
      </c>
      <c r="I47" s="68">
        <v>0</v>
      </c>
      <c r="J47" s="69">
        <v>0</v>
      </c>
      <c r="K47" s="69"/>
      <c r="L47" s="69"/>
      <c r="M47" s="68">
        <v>0</v>
      </c>
      <c r="N47" s="56"/>
      <c r="O47" s="56"/>
      <c r="P47" s="56"/>
    </row>
    <row r="48" spans="1:16" ht="9.9499999999999993" customHeight="1">
      <c r="A48" s="56"/>
      <c r="B48" s="67" t="s">
        <v>131</v>
      </c>
      <c r="C48" s="67"/>
      <c r="D48" s="67"/>
      <c r="E48" s="67"/>
      <c r="F48" s="67"/>
      <c r="G48" s="67"/>
      <c r="H48" s="68">
        <v>148.5</v>
      </c>
      <c r="I48" s="68">
        <v>0.01</v>
      </c>
      <c r="J48" s="69">
        <v>2.2599999999999998</v>
      </c>
      <c r="K48" s="69"/>
      <c r="L48" s="69"/>
      <c r="M48" s="68">
        <v>1.46</v>
      </c>
      <c r="N48" s="56"/>
      <c r="O48" s="56"/>
      <c r="P48" s="56"/>
    </row>
    <row r="49" spans="1:16" ht="9.9499999999999993" customHeight="1">
      <c r="A49" s="56"/>
      <c r="B49" s="67" t="s">
        <v>132</v>
      </c>
      <c r="C49" s="67"/>
      <c r="D49" s="67"/>
      <c r="E49" s="67"/>
      <c r="F49" s="67"/>
      <c r="G49" s="67"/>
      <c r="H49" s="68">
        <v>0</v>
      </c>
      <c r="I49" s="68">
        <v>0</v>
      </c>
      <c r="J49" s="69">
        <v>0</v>
      </c>
      <c r="K49" s="69"/>
      <c r="L49" s="69"/>
      <c r="M49" s="68">
        <v>0</v>
      </c>
      <c r="N49" s="56"/>
      <c r="O49" s="56"/>
      <c r="P49" s="56"/>
    </row>
    <row r="50" spans="1:16" ht="9.9499999999999993" customHeight="1">
      <c r="A50" s="56"/>
      <c r="B50" s="70" t="s">
        <v>133</v>
      </c>
      <c r="C50" s="70"/>
      <c r="D50" s="70"/>
      <c r="E50" s="70"/>
      <c r="F50" s="71">
        <v>813.12</v>
      </c>
      <c r="G50" s="71"/>
      <c r="H50" s="71"/>
      <c r="I50" s="72">
        <v>0.08</v>
      </c>
      <c r="J50" s="73">
        <v>12.35</v>
      </c>
      <c r="K50" s="73"/>
      <c r="L50" s="73"/>
      <c r="M50" s="72">
        <v>8.01</v>
      </c>
      <c r="N50" s="56"/>
      <c r="O50" s="56"/>
      <c r="P50" s="56"/>
    </row>
    <row r="51" spans="1:16" ht="9.9499999999999993" customHeight="1">
      <c r="A51" s="56"/>
      <c r="B51" s="66" t="s">
        <v>38</v>
      </c>
      <c r="C51" s="66"/>
      <c r="D51" s="66"/>
      <c r="E51" s="66"/>
      <c r="F51" s="66"/>
      <c r="G51" s="66"/>
      <c r="H51" s="66"/>
      <c r="I51" s="66"/>
      <c r="J51" s="66"/>
      <c r="K51" s="66"/>
      <c r="L51" s="66"/>
      <c r="M51" s="66"/>
      <c r="N51" s="56"/>
      <c r="O51" s="56"/>
      <c r="P51" s="56"/>
    </row>
    <row r="52" spans="1:16" ht="9.9499999999999993" customHeight="1">
      <c r="A52" s="56"/>
      <c r="B52" s="67" t="s">
        <v>134</v>
      </c>
      <c r="C52" s="67"/>
      <c r="D52" s="67"/>
      <c r="E52" s="67"/>
      <c r="F52" s="67"/>
      <c r="G52" s="67"/>
      <c r="H52" s="68">
        <v>193.89</v>
      </c>
      <c r="I52" s="68">
        <v>0.02</v>
      </c>
      <c r="J52" s="69">
        <v>2.94</v>
      </c>
      <c r="K52" s="69"/>
      <c r="L52" s="69"/>
      <c r="M52" s="68">
        <v>1.91</v>
      </c>
      <c r="N52" s="56"/>
      <c r="O52" s="56"/>
      <c r="P52" s="56"/>
    </row>
    <row r="53" spans="1:16" ht="9.9499999999999993" customHeight="1">
      <c r="A53" s="56"/>
      <c r="B53" s="70" t="s">
        <v>135</v>
      </c>
      <c r="C53" s="70"/>
      <c r="D53" s="70"/>
      <c r="E53" s="70"/>
      <c r="F53" s="71">
        <v>193.89</v>
      </c>
      <c r="G53" s="71"/>
      <c r="H53" s="71"/>
      <c r="I53" s="72">
        <v>0.02</v>
      </c>
      <c r="J53" s="73">
        <v>2.94</v>
      </c>
      <c r="K53" s="73"/>
      <c r="L53" s="73"/>
      <c r="M53" s="72">
        <v>1.91</v>
      </c>
      <c r="N53" s="56"/>
      <c r="O53" s="56"/>
      <c r="P53" s="56"/>
    </row>
    <row r="54" spans="1:16" ht="9.9499999999999993" customHeight="1">
      <c r="A54" s="56"/>
      <c r="B54" s="74" t="s">
        <v>136</v>
      </c>
      <c r="C54" s="74"/>
      <c r="D54" s="74"/>
      <c r="E54" s="74"/>
      <c r="F54" s="75">
        <v>6583.85</v>
      </c>
      <c r="G54" s="75"/>
      <c r="H54" s="75"/>
      <c r="I54" s="76">
        <v>0.62</v>
      </c>
      <c r="J54" s="77">
        <v>100</v>
      </c>
      <c r="K54" s="77"/>
      <c r="L54" s="77"/>
      <c r="M54" s="76">
        <v>64.790000000000006</v>
      </c>
      <c r="N54" s="56"/>
      <c r="O54" s="56"/>
      <c r="P54" s="56"/>
    </row>
    <row r="55" spans="1:16" ht="9.9499999999999993" customHeight="1">
      <c r="A55" s="56"/>
      <c r="B55" s="66" t="s">
        <v>137</v>
      </c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56"/>
      <c r="O55" s="56"/>
      <c r="P55" s="56"/>
    </row>
    <row r="56" spans="1:16" ht="9.9499999999999993" customHeight="1">
      <c r="A56" s="56"/>
      <c r="B56" s="67" t="s">
        <v>138</v>
      </c>
      <c r="C56" s="67"/>
      <c r="D56" s="67"/>
      <c r="E56" s="67"/>
      <c r="F56" s="67"/>
      <c r="G56" s="67"/>
      <c r="H56" s="68">
        <v>126.25</v>
      </c>
      <c r="I56" s="68">
        <v>0.01</v>
      </c>
      <c r="J56" s="69">
        <v>1.92</v>
      </c>
      <c r="K56" s="69"/>
      <c r="L56" s="69"/>
      <c r="M56" s="68">
        <v>1.24</v>
      </c>
      <c r="N56" s="56"/>
      <c r="O56" s="56"/>
      <c r="P56" s="56"/>
    </row>
    <row r="57" spans="1:16" ht="9.9499999999999993" customHeight="1">
      <c r="A57" s="56"/>
      <c r="B57" s="67" t="s">
        <v>139</v>
      </c>
      <c r="C57" s="67"/>
      <c r="D57" s="67"/>
      <c r="E57" s="67"/>
      <c r="F57" s="67"/>
      <c r="G57" s="67"/>
      <c r="H57" s="68">
        <v>92.09</v>
      </c>
      <c r="I57" s="68">
        <v>0.01</v>
      </c>
      <c r="J57" s="69">
        <v>1.4</v>
      </c>
      <c r="K57" s="69"/>
      <c r="L57" s="69"/>
      <c r="M57" s="68">
        <v>0.91</v>
      </c>
      <c r="N57" s="56"/>
      <c r="O57" s="56"/>
      <c r="P57" s="56"/>
    </row>
    <row r="58" spans="1:16" ht="9.9499999999999993" customHeight="1">
      <c r="A58" s="56"/>
      <c r="B58" s="67" t="s">
        <v>140</v>
      </c>
      <c r="C58" s="67"/>
      <c r="D58" s="67"/>
      <c r="E58" s="67"/>
      <c r="F58" s="67"/>
      <c r="G58" s="67"/>
      <c r="H58" s="68">
        <v>184.5</v>
      </c>
      <c r="I58" s="68">
        <v>0.02</v>
      </c>
      <c r="J58" s="69">
        <v>2.8</v>
      </c>
      <c r="K58" s="69"/>
      <c r="L58" s="69"/>
      <c r="M58" s="68">
        <v>1.82</v>
      </c>
      <c r="N58" s="56"/>
      <c r="O58" s="56"/>
      <c r="P58" s="56"/>
    </row>
    <row r="59" spans="1:16" ht="9.9499999999999993" customHeight="1">
      <c r="A59" s="56"/>
      <c r="B59" s="67" t="s">
        <v>254</v>
      </c>
      <c r="C59" s="67"/>
      <c r="D59" s="67"/>
      <c r="E59" s="67"/>
      <c r="F59" s="67"/>
      <c r="G59" s="67"/>
      <c r="H59" s="68">
        <v>1597.84</v>
      </c>
      <c r="I59" s="68">
        <v>0.15</v>
      </c>
      <c r="J59" s="69">
        <v>24.27</v>
      </c>
      <c r="K59" s="69"/>
      <c r="L59" s="69"/>
      <c r="M59" s="68">
        <v>15.72</v>
      </c>
      <c r="N59" s="56"/>
      <c r="O59" s="56"/>
      <c r="P59" s="56"/>
    </row>
    <row r="60" spans="1:16" ht="9.9499999999999993" customHeight="1">
      <c r="A60" s="56"/>
      <c r="B60" s="70" t="s">
        <v>141</v>
      </c>
      <c r="C60" s="70"/>
      <c r="D60" s="70"/>
      <c r="E60" s="70"/>
      <c r="F60" s="71">
        <v>2000.68</v>
      </c>
      <c r="G60" s="71"/>
      <c r="H60" s="71"/>
      <c r="I60" s="72">
        <v>0.19</v>
      </c>
      <c r="J60" s="73">
        <v>30.39</v>
      </c>
      <c r="K60" s="73"/>
      <c r="L60" s="73"/>
      <c r="M60" s="72">
        <v>19.690000000000001</v>
      </c>
      <c r="N60" s="56"/>
      <c r="O60" s="56"/>
      <c r="P60" s="56"/>
    </row>
    <row r="61" spans="1:16" ht="9.9499999999999993" customHeight="1">
      <c r="A61" s="56"/>
      <c r="B61" s="66" t="s">
        <v>142</v>
      </c>
      <c r="C61" s="66"/>
      <c r="D61" s="66"/>
      <c r="E61" s="66"/>
      <c r="F61" s="66"/>
      <c r="G61" s="66"/>
      <c r="H61" s="66"/>
      <c r="I61" s="66"/>
      <c r="J61" s="66"/>
      <c r="K61" s="66"/>
      <c r="L61" s="66"/>
      <c r="M61" s="66"/>
      <c r="N61" s="56"/>
      <c r="O61" s="56"/>
      <c r="P61" s="56"/>
    </row>
    <row r="62" spans="1:16" ht="9.9499999999999993" customHeight="1">
      <c r="A62" s="56"/>
      <c r="B62" s="67" t="s">
        <v>255</v>
      </c>
      <c r="C62" s="67"/>
      <c r="D62" s="67"/>
      <c r="E62" s="67"/>
      <c r="F62" s="67"/>
      <c r="G62" s="67"/>
      <c r="H62" s="68">
        <v>369.5</v>
      </c>
      <c r="I62" s="68">
        <v>0.03</v>
      </c>
      <c r="J62" s="69">
        <v>5.61</v>
      </c>
      <c r="K62" s="69"/>
      <c r="L62" s="69"/>
      <c r="M62" s="68">
        <v>3.64</v>
      </c>
      <c r="N62" s="56"/>
      <c r="O62" s="56"/>
      <c r="P62" s="56"/>
    </row>
    <row r="63" spans="1:16" ht="9.9499999999999993" customHeight="1">
      <c r="A63" s="56"/>
      <c r="B63" s="67" t="s">
        <v>256</v>
      </c>
      <c r="C63" s="67"/>
      <c r="D63" s="67"/>
      <c r="E63" s="67"/>
      <c r="F63" s="67"/>
      <c r="G63" s="67"/>
      <c r="H63" s="68">
        <v>52.19</v>
      </c>
      <c r="I63" s="68">
        <v>0</v>
      </c>
      <c r="J63" s="69">
        <v>0.79</v>
      </c>
      <c r="K63" s="69"/>
      <c r="L63" s="69"/>
      <c r="M63" s="68">
        <v>0.51</v>
      </c>
      <c r="N63" s="56"/>
      <c r="O63" s="56"/>
      <c r="P63" s="56"/>
    </row>
    <row r="64" spans="1:16" ht="9.9499999999999993" customHeight="1">
      <c r="A64" s="56"/>
      <c r="B64" s="67" t="s">
        <v>257</v>
      </c>
      <c r="C64" s="67"/>
      <c r="D64" s="67"/>
      <c r="E64" s="67"/>
      <c r="F64" s="67"/>
      <c r="G64" s="67"/>
      <c r="H64" s="68">
        <v>36.07</v>
      </c>
      <c r="I64" s="68">
        <v>0</v>
      </c>
      <c r="J64" s="69">
        <v>0.55000000000000004</v>
      </c>
      <c r="K64" s="69"/>
      <c r="L64" s="69"/>
      <c r="M64" s="68">
        <v>0.35</v>
      </c>
      <c r="N64" s="56"/>
      <c r="O64" s="56"/>
      <c r="P64" s="56"/>
    </row>
    <row r="65" spans="1:16" ht="9.9499999999999993" customHeight="1">
      <c r="A65" s="56"/>
      <c r="B65" s="70" t="s">
        <v>146</v>
      </c>
      <c r="C65" s="70"/>
      <c r="D65" s="70"/>
      <c r="E65" s="70"/>
      <c r="F65" s="71">
        <v>457.76</v>
      </c>
      <c r="G65" s="71"/>
      <c r="H65" s="71"/>
      <c r="I65" s="72">
        <v>0.03</v>
      </c>
      <c r="J65" s="73">
        <v>6.95</v>
      </c>
      <c r="K65" s="73"/>
      <c r="L65" s="73"/>
      <c r="M65" s="72">
        <v>4.5</v>
      </c>
      <c r="N65" s="56"/>
      <c r="O65" s="56"/>
      <c r="P65" s="56"/>
    </row>
    <row r="66" spans="1:16" ht="9.9499999999999993" customHeight="1">
      <c r="A66" s="56"/>
      <c r="B66" s="74" t="s">
        <v>147</v>
      </c>
      <c r="C66" s="74"/>
      <c r="D66" s="74"/>
      <c r="E66" s="74"/>
      <c r="F66" s="77">
        <v>2458.44</v>
      </c>
      <c r="G66" s="77"/>
      <c r="H66" s="77"/>
      <c r="I66" s="76">
        <v>0.22</v>
      </c>
      <c r="J66" s="77">
        <v>37.340000000000003</v>
      </c>
      <c r="K66" s="77"/>
      <c r="L66" s="77"/>
      <c r="M66" s="76">
        <v>24.19</v>
      </c>
      <c r="N66" s="56"/>
      <c r="O66" s="56"/>
      <c r="P66" s="56"/>
    </row>
    <row r="67" spans="1:16" ht="9.9499999999999993" customHeight="1">
      <c r="A67" s="56"/>
      <c r="B67" s="74" t="s">
        <v>148</v>
      </c>
      <c r="C67" s="74"/>
      <c r="D67" s="74"/>
      <c r="E67" s="74"/>
      <c r="F67" s="75">
        <v>9042.2900000000009</v>
      </c>
      <c r="G67" s="75"/>
      <c r="H67" s="75"/>
      <c r="I67" s="76">
        <v>0.84</v>
      </c>
      <c r="J67" s="77">
        <v>137.34</v>
      </c>
      <c r="K67" s="77"/>
      <c r="L67" s="77"/>
      <c r="M67" s="76">
        <v>88.98</v>
      </c>
      <c r="N67" s="56"/>
      <c r="O67" s="56"/>
      <c r="P67" s="56"/>
    </row>
    <row r="68" spans="1:16" ht="9.9499999999999993" customHeight="1">
      <c r="A68" s="56"/>
      <c r="B68" s="66" t="s">
        <v>54</v>
      </c>
      <c r="C68" s="66"/>
      <c r="D68" s="66"/>
      <c r="E68" s="66"/>
      <c r="F68" s="66"/>
      <c r="G68" s="66"/>
      <c r="H68" s="66"/>
      <c r="I68" s="66"/>
      <c r="J68" s="66"/>
      <c r="K68" s="66"/>
      <c r="L68" s="66"/>
      <c r="M68" s="66"/>
      <c r="N68" s="56"/>
      <c r="O68" s="56"/>
      <c r="P68" s="56"/>
    </row>
    <row r="69" spans="1:16" ht="9.9499999999999993" customHeight="1">
      <c r="A69" s="56"/>
      <c r="B69" s="67" t="s">
        <v>258</v>
      </c>
      <c r="C69" s="67"/>
      <c r="D69" s="67"/>
      <c r="E69" s="67"/>
      <c r="F69" s="67"/>
      <c r="G69" s="67"/>
      <c r="H69" s="68">
        <v>389.07</v>
      </c>
      <c r="I69" s="68">
        <v>0.04</v>
      </c>
      <c r="J69" s="69">
        <v>5.91</v>
      </c>
      <c r="K69" s="69"/>
      <c r="L69" s="69"/>
      <c r="M69" s="68">
        <v>3.83</v>
      </c>
      <c r="N69" s="56"/>
      <c r="O69" s="56"/>
      <c r="P69" s="56"/>
    </row>
    <row r="70" spans="1:16" ht="9.9499999999999993" customHeight="1">
      <c r="A70" s="56"/>
      <c r="B70" s="67" t="s">
        <v>259</v>
      </c>
      <c r="C70" s="67"/>
      <c r="D70" s="67"/>
      <c r="E70" s="67"/>
      <c r="F70" s="67"/>
      <c r="G70" s="67"/>
      <c r="H70" s="68">
        <v>64.63</v>
      </c>
      <c r="I70" s="68">
        <v>0.01</v>
      </c>
      <c r="J70" s="69">
        <v>0.98</v>
      </c>
      <c r="K70" s="69"/>
      <c r="L70" s="69"/>
      <c r="M70" s="68">
        <v>0.64</v>
      </c>
      <c r="N70" s="56"/>
      <c r="O70" s="56"/>
      <c r="P70" s="56"/>
    </row>
    <row r="71" spans="1:16" ht="9.9499999999999993" customHeight="1">
      <c r="A71" s="56"/>
      <c r="B71" s="67" t="s">
        <v>260</v>
      </c>
      <c r="C71" s="67"/>
      <c r="D71" s="67"/>
      <c r="E71" s="67"/>
      <c r="F71" s="67"/>
      <c r="G71" s="67"/>
      <c r="H71" s="68">
        <v>667.43</v>
      </c>
      <c r="I71" s="68">
        <v>0.06</v>
      </c>
      <c r="J71" s="69">
        <v>10.14</v>
      </c>
      <c r="K71" s="69"/>
      <c r="L71" s="69"/>
      <c r="M71" s="68">
        <v>6.57</v>
      </c>
      <c r="N71" s="56"/>
      <c r="O71" s="56"/>
      <c r="P71" s="56"/>
    </row>
    <row r="72" spans="1:16" ht="9.9499999999999993" customHeight="1">
      <c r="A72" s="56"/>
      <c r="B72" s="67" t="s">
        <v>261</v>
      </c>
      <c r="C72" s="67"/>
      <c r="D72" s="67"/>
      <c r="E72" s="67"/>
      <c r="F72" s="67"/>
      <c r="G72" s="67"/>
      <c r="H72" s="68">
        <v>0</v>
      </c>
      <c r="I72" s="68">
        <v>0</v>
      </c>
      <c r="J72" s="69">
        <v>0</v>
      </c>
      <c r="K72" s="69"/>
      <c r="L72" s="69"/>
      <c r="M72" s="68">
        <v>0</v>
      </c>
      <c r="N72" s="56"/>
      <c r="O72" s="56"/>
      <c r="P72" s="56"/>
    </row>
    <row r="73" spans="1:16" ht="9.9499999999999993" customHeight="1">
      <c r="A73" s="56"/>
      <c r="B73" s="70" t="s">
        <v>152</v>
      </c>
      <c r="C73" s="70"/>
      <c r="D73" s="70"/>
      <c r="E73" s="70"/>
      <c r="F73" s="71">
        <v>1121.1300000000001</v>
      </c>
      <c r="G73" s="71"/>
      <c r="H73" s="71"/>
      <c r="I73" s="72">
        <v>0.11</v>
      </c>
      <c r="J73" s="73">
        <v>17.03</v>
      </c>
      <c r="K73" s="73"/>
      <c r="L73" s="73"/>
      <c r="M73" s="72">
        <v>11.04</v>
      </c>
      <c r="N73" s="56"/>
      <c r="O73" s="56"/>
      <c r="P73" s="56"/>
    </row>
    <row r="74" spans="1:16" ht="9.9499999999999993" customHeight="1">
      <c r="A74" s="56"/>
      <c r="B74" s="74" t="s">
        <v>153</v>
      </c>
      <c r="C74" s="74"/>
      <c r="D74" s="74"/>
      <c r="E74" s="74"/>
      <c r="F74" s="75">
        <v>10163.42</v>
      </c>
      <c r="G74" s="75"/>
      <c r="H74" s="75"/>
      <c r="I74" s="76">
        <v>0.95</v>
      </c>
      <c r="J74" s="77">
        <v>154.37</v>
      </c>
      <c r="K74" s="77"/>
      <c r="L74" s="77"/>
      <c r="M74" s="78" t="s">
        <v>154</v>
      </c>
      <c r="N74" s="56"/>
      <c r="O74" s="56"/>
      <c r="P74" s="56"/>
    </row>
    <row r="75" spans="1:16" ht="32.1" customHeight="1">
      <c r="A75" s="56"/>
      <c r="B75" s="56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</row>
    <row r="76" spans="1:16" ht="20.100000000000001" customHeight="1">
      <c r="A76" s="56"/>
      <c r="B76" s="56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</row>
    <row r="77" spans="1:16" ht="30" customHeight="1">
      <c r="A77" s="56"/>
      <c r="B77" s="63" t="s">
        <v>8</v>
      </c>
      <c r="C77" s="63"/>
      <c r="D77" s="63"/>
      <c r="E77" s="63"/>
      <c r="F77" s="64" t="s">
        <v>90</v>
      </c>
      <c r="G77" s="64"/>
      <c r="H77" s="64"/>
      <c r="I77" s="65" t="s">
        <v>91</v>
      </c>
      <c r="J77" s="64" t="s">
        <v>92</v>
      </c>
      <c r="K77" s="64"/>
      <c r="L77" s="64"/>
      <c r="M77" s="65" t="s">
        <v>93</v>
      </c>
      <c r="N77" s="56"/>
      <c r="O77" s="56"/>
      <c r="P77" s="56"/>
    </row>
    <row r="78" spans="1:16" ht="409.6" customHeight="1">
      <c r="A78" s="56"/>
      <c r="B78" s="56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</row>
    <row r="79" spans="1:16" ht="15" customHeight="1">
      <c r="A79" s="56"/>
      <c r="B79" s="79" t="s">
        <v>59</v>
      </c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</row>
    <row r="80" spans="1:16" ht="20.100000000000001" customHeight="1">
      <c r="A80" s="56"/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</row>
  </sheetData>
  <mergeCells count="152">
    <mergeCell ref="B77:E77"/>
    <mergeCell ref="F77:H77"/>
    <mergeCell ref="J77:L77"/>
    <mergeCell ref="B79:P79"/>
    <mergeCell ref="B73:E73"/>
    <mergeCell ref="F73:H73"/>
    <mergeCell ref="J73:L73"/>
    <mergeCell ref="B74:E74"/>
    <mergeCell ref="F74:H74"/>
    <mergeCell ref="J74:L74"/>
    <mergeCell ref="B70:G70"/>
    <mergeCell ref="J70:L70"/>
    <mergeCell ref="B71:G71"/>
    <mergeCell ref="J71:L71"/>
    <mergeCell ref="B72:G72"/>
    <mergeCell ref="J72:L72"/>
    <mergeCell ref="B67:E67"/>
    <mergeCell ref="F67:H67"/>
    <mergeCell ref="J67:L67"/>
    <mergeCell ref="B68:M68"/>
    <mergeCell ref="B69:G69"/>
    <mergeCell ref="J69:L69"/>
    <mergeCell ref="B65:E65"/>
    <mergeCell ref="F65:H65"/>
    <mergeCell ref="J65:L65"/>
    <mergeCell ref="B66:E66"/>
    <mergeCell ref="F66:H66"/>
    <mergeCell ref="J66:L66"/>
    <mergeCell ref="B62:G62"/>
    <mergeCell ref="J62:L62"/>
    <mergeCell ref="B63:G63"/>
    <mergeCell ref="J63:L63"/>
    <mergeCell ref="B64:G64"/>
    <mergeCell ref="J64:L64"/>
    <mergeCell ref="B59:G59"/>
    <mergeCell ref="J59:L59"/>
    <mergeCell ref="B60:E60"/>
    <mergeCell ref="F60:H60"/>
    <mergeCell ref="J60:L60"/>
    <mergeCell ref="B61:M61"/>
    <mergeCell ref="B55:M55"/>
    <mergeCell ref="B56:G56"/>
    <mergeCell ref="J56:L56"/>
    <mergeCell ref="B57:G57"/>
    <mergeCell ref="J57:L57"/>
    <mergeCell ref="B58:G58"/>
    <mergeCell ref="J58:L58"/>
    <mergeCell ref="B52:G52"/>
    <mergeCell ref="J52:L52"/>
    <mergeCell ref="B53:E53"/>
    <mergeCell ref="F53:H53"/>
    <mergeCell ref="J53:L53"/>
    <mergeCell ref="B54:E54"/>
    <mergeCell ref="F54:H54"/>
    <mergeCell ref="J54:L54"/>
    <mergeCell ref="B49:G49"/>
    <mergeCell ref="J49:L49"/>
    <mergeCell ref="B50:E50"/>
    <mergeCell ref="F50:H50"/>
    <mergeCell ref="J50:L50"/>
    <mergeCell ref="B51:M51"/>
    <mergeCell ref="B46:G46"/>
    <mergeCell ref="J46:L46"/>
    <mergeCell ref="B47:G47"/>
    <mergeCell ref="J47:L47"/>
    <mergeCell ref="B48:G48"/>
    <mergeCell ref="J48:L48"/>
    <mergeCell ref="B43:G43"/>
    <mergeCell ref="J43:L43"/>
    <mergeCell ref="B44:G44"/>
    <mergeCell ref="J44:L44"/>
    <mergeCell ref="B45:G45"/>
    <mergeCell ref="J45:L45"/>
    <mergeCell ref="B40:G40"/>
    <mergeCell ref="J40:L40"/>
    <mergeCell ref="B41:G41"/>
    <mergeCell ref="J41:L41"/>
    <mergeCell ref="B42:G42"/>
    <mergeCell ref="J42:L42"/>
    <mergeCell ref="B37:G37"/>
    <mergeCell ref="J37:L37"/>
    <mergeCell ref="B38:G38"/>
    <mergeCell ref="J38:L38"/>
    <mergeCell ref="B39:G39"/>
    <mergeCell ref="J39:L39"/>
    <mergeCell ref="B34:G34"/>
    <mergeCell ref="J34:L34"/>
    <mergeCell ref="B35:E35"/>
    <mergeCell ref="F35:H35"/>
    <mergeCell ref="J35:L35"/>
    <mergeCell ref="B36:M36"/>
    <mergeCell ref="B31:G31"/>
    <mergeCell ref="J31:L31"/>
    <mergeCell ref="B32:G32"/>
    <mergeCell ref="J32:L32"/>
    <mergeCell ref="B33:G33"/>
    <mergeCell ref="J33:L33"/>
    <mergeCell ref="B28:G28"/>
    <mergeCell ref="J28:L28"/>
    <mergeCell ref="B29:G29"/>
    <mergeCell ref="J29:L29"/>
    <mergeCell ref="B30:G30"/>
    <mergeCell ref="J30:L30"/>
    <mergeCell ref="B25:G25"/>
    <mergeCell ref="J25:L25"/>
    <mergeCell ref="B26:G26"/>
    <mergeCell ref="J26:L26"/>
    <mergeCell ref="B27:G27"/>
    <mergeCell ref="J27:L27"/>
    <mergeCell ref="B22:G22"/>
    <mergeCell ref="J22:L22"/>
    <mergeCell ref="B23:G23"/>
    <mergeCell ref="J23:L23"/>
    <mergeCell ref="B24:G24"/>
    <mergeCell ref="J24:L24"/>
    <mergeCell ref="B19:G19"/>
    <mergeCell ref="J19:L19"/>
    <mergeCell ref="B20:G20"/>
    <mergeCell ref="J20:L20"/>
    <mergeCell ref="B21:G21"/>
    <mergeCell ref="J21:L21"/>
    <mergeCell ref="B16:G16"/>
    <mergeCell ref="J16:L16"/>
    <mergeCell ref="B17:G17"/>
    <mergeCell ref="J17:L17"/>
    <mergeCell ref="B18:G18"/>
    <mergeCell ref="J18:L18"/>
    <mergeCell ref="B13:G13"/>
    <mergeCell ref="J13:L13"/>
    <mergeCell ref="B14:G14"/>
    <mergeCell ref="J14:L14"/>
    <mergeCell ref="B15:G15"/>
    <mergeCell ref="J15:L15"/>
    <mergeCell ref="B10:G10"/>
    <mergeCell ref="J10:L10"/>
    <mergeCell ref="B11:G11"/>
    <mergeCell ref="J11:L11"/>
    <mergeCell ref="B12:G12"/>
    <mergeCell ref="J12:L12"/>
    <mergeCell ref="D7:J7"/>
    <mergeCell ref="L7:M7"/>
    <mergeCell ref="B8:E8"/>
    <mergeCell ref="F8:H8"/>
    <mergeCell ref="J8:L8"/>
    <mergeCell ref="B9:M9"/>
    <mergeCell ref="E2:O2"/>
    <mergeCell ref="E3:O3"/>
    <mergeCell ref="E4:O4"/>
    <mergeCell ref="B5:F5"/>
    <mergeCell ref="G5:O5"/>
    <mergeCell ref="B6:F6"/>
    <mergeCell ref="G6:O6"/>
  </mergeCells>
  <pageMargins left="0.78740157499999996" right="0.78740157499999996" top="0.984251969" bottom="0.984251969" header="0.5" footer="0.5"/>
  <pageSetup orientation="portrait" horizontalDpi="300" verticalDpi="300" copies="0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J55"/>
  <sheetViews>
    <sheetView zoomScaleNormal="100" workbookViewId="0"/>
  </sheetViews>
  <sheetFormatPr defaultColWidth="11.5" defaultRowHeight="12.75"/>
  <cols>
    <col min="1" max="1" width="45.625" style="106" customWidth="1"/>
    <col min="2" max="3" width="12.625" style="106" customWidth="1"/>
    <col min="4" max="4" width="8.625" style="106" customWidth="1"/>
    <col min="5" max="16384" width="11.5" style="106"/>
  </cols>
  <sheetData>
    <row r="1" spans="1:4">
      <c r="A1" s="104" t="s">
        <v>0</v>
      </c>
      <c r="B1" s="105"/>
      <c r="C1" s="105"/>
      <c r="D1" s="105"/>
    </row>
    <row r="2" spans="1:4">
      <c r="A2" s="104" t="s">
        <v>166</v>
      </c>
      <c r="B2" s="105"/>
      <c r="C2" s="105"/>
      <c r="D2" s="105"/>
    </row>
    <row r="3" spans="1:4">
      <c r="A3" s="104" t="s">
        <v>167</v>
      </c>
      <c r="B3" s="105"/>
      <c r="C3" s="105"/>
      <c r="D3" s="105"/>
    </row>
    <row r="4" spans="1:4">
      <c r="A4" s="104" t="s">
        <v>168</v>
      </c>
      <c r="B4" s="105"/>
      <c r="C4" s="105"/>
      <c r="D4" s="105"/>
    </row>
    <row r="5" spans="1:4" ht="13.5" thickBot="1">
      <c r="A5" s="107" t="s">
        <v>4</v>
      </c>
      <c r="B5" s="108">
        <v>9000</v>
      </c>
      <c r="C5" s="109" t="s">
        <v>5</v>
      </c>
    </row>
    <row r="6" spans="1:4">
      <c r="A6" s="110"/>
      <c r="B6" s="111" t="s">
        <v>6</v>
      </c>
      <c r="C6" s="112" t="s">
        <v>69</v>
      </c>
      <c r="D6" s="113" t="s">
        <v>7</v>
      </c>
    </row>
    <row r="7" spans="1:4">
      <c r="A7" s="114" t="s">
        <v>8</v>
      </c>
      <c r="D7" s="115" t="s">
        <v>9</v>
      </c>
    </row>
    <row r="8" spans="1:4" ht="13.5" thickBot="1">
      <c r="A8" s="116"/>
      <c r="B8" s="117" t="s">
        <v>10</v>
      </c>
      <c r="C8" s="117" t="s">
        <v>169</v>
      </c>
      <c r="D8" s="118" t="s">
        <v>13</v>
      </c>
    </row>
    <row r="9" spans="1:4">
      <c r="A9" s="114" t="s">
        <v>14</v>
      </c>
      <c r="B9" s="119"/>
    </row>
    <row r="10" spans="1:4">
      <c r="A10" s="120" t="s">
        <v>15</v>
      </c>
      <c r="B10" s="119">
        <v>0</v>
      </c>
      <c r="C10" s="119">
        <v>0</v>
      </c>
      <c r="D10" s="121">
        <v>0</v>
      </c>
    </row>
    <row r="11" spans="1:4">
      <c r="A11" s="120" t="s">
        <v>16</v>
      </c>
      <c r="B11" s="106">
        <v>3212.29</v>
      </c>
      <c r="C11" s="106">
        <v>0.35000000000000003</v>
      </c>
      <c r="D11" s="121">
        <v>6.1908326503629256E-2</v>
      </c>
    </row>
    <row r="12" spans="1:4">
      <c r="A12" s="120" t="s">
        <v>17</v>
      </c>
      <c r="B12" s="119">
        <v>700</v>
      </c>
      <c r="C12" s="119">
        <v>0.08</v>
      </c>
      <c r="D12" s="121">
        <v>1.349063395662922E-2</v>
      </c>
    </row>
    <row r="13" spans="1:4">
      <c r="A13" s="120" t="s">
        <v>18</v>
      </c>
      <c r="B13" s="119">
        <v>0</v>
      </c>
      <c r="C13" s="119">
        <v>0</v>
      </c>
      <c r="D13" s="121">
        <v>0</v>
      </c>
    </row>
    <row r="14" spans="1:4">
      <c r="A14" s="120" t="s">
        <v>19</v>
      </c>
      <c r="B14" s="119">
        <v>0</v>
      </c>
      <c r="C14" s="119">
        <v>0</v>
      </c>
      <c r="D14" s="121">
        <v>0</v>
      </c>
    </row>
    <row r="15" spans="1:4">
      <c r="A15" s="109" t="s">
        <v>20</v>
      </c>
      <c r="B15" s="119">
        <v>15655.45</v>
      </c>
      <c r="C15" s="119">
        <v>1.7400000000000002</v>
      </c>
      <c r="D15" s="121">
        <v>0.30171706482330135</v>
      </c>
    </row>
    <row r="16" spans="1:4">
      <c r="A16" s="109" t="s">
        <v>70</v>
      </c>
      <c r="B16" s="119">
        <v>47.72</v>
      </c>
      <c r="C16" s="119">
        <v>0</v>
      </c>
      <c r="D16" s="121">
        <v>9.1967578915763768E-4</v>
      </c>
    </row>
    <row r="17" spans="1:4">
      <c r="A17" s="109" t="s">
        <v>22</v>
      </c>
      <c r="B17" s="119">
        <v>14280</v>
      </c>
      <c r="C17" s="119">
        <v>1.5899999999999999</v>
      </c>
      <c r="D17" s="121">
        <v>0.27520893271523611</v>
      </c>
    </row>
    <row r="18" spans="1:4">
      <c r="A18" s="109" t="s">
        <v>23</v>
      </c>
      <c r="B18" s="119">
        <v>5741.13</v>
      </c>
      <c r="C18" s="119">
        <v>0.64000000000000012</v>
      </c>
      <c r="D18" s="121">
        <v>0.11064497618203245</v>
      </c>
    </row>
    <row r="19" spans="1:4">
      <c r="A19" s="109" t="s">
        <v>24</v>
      </c>
      <c r="B19" s="119">
        <v>3165.7999999999997</v>
      </c>
      <c r="C19" s="119">
        <v>0.34000000000000008</v>
      </c>
      <c r="D19" s="121">
        <v>6.1012355685566837E-2</v>
      </c>
    </row>
    <row r="20" spans="1:4">
      <c r="A20" s="109" t="s">
        <v>170</v>
      </c>
      <c r="B20" s="119">
        <v>2400</v>
      </c>
      <c r="C20" s="119">
        <v>0.26999999999999996</v>
      </c>
      <c r="D20" s="121">
        <v>4.6253602137014474E-2</v>
      </c>
    </row>
    <row r="21" spans="1:4">
      <c r="A21" s="122" t="s">
        <v>27</v>
      </c>
      <c r="B21" s="123">
        <v>45202.390000000007</v>
      </c>
      <c r="C21" s="123">
        <v>5.01</v>
      </c>
      <c r="D21" s="124">
        <v>0.87115556779256742</v>
      </c>
    </row>
    <row r="22" spans="1:4">
      <c r="A22" s="125" t="s">
        <v>28</v>
      </c>
    </row>
    <row r="23" spans="1:4">
      <c r="A23" s="120" t="s">
        <v>29</v>
      </c>
      <c r="B23" s="119">
        <v>600</v>
      </c>
      <c r="C23" s="119">
        <v>7.0000000000000007E-2</v>
      </c>
      <c r="D23" s="121">
        <v>1.1563400534253618E-2</v>
      </c>
    </row>
    <row r="24" spans="1:4">
      <c r="A24" s="120" t="s">
        <v>30</v>
      </c>
      <c r="B24" s="119">
        <v>0</v>
      </c>
      <c r="C24" s="119">
        <v>0</v>
      </c>
      <c r="D24" s="121">
        <v>0</v>
      </c>
    </row>
    <row r="25" spans="1:4">
      <c r="A25" s="109" t="s">
        <v>72</v>
      </c>
      <c r="B25" s="119">
        <v>1356.07</v>
      </c>
      <c r="C25" s="119">
        <v>0.15</v>
      </c>
      <c r="D25" s="121">
        <v>2.6134634270808837E-2</v>
      </c>
    </row>
    <row r="26" spans="1:4">
      <c r="A26" s="120" t="s">
        <v>73</v>
      </c>
      <c r="B26" s="119">
        <v>0</v>
      </c>
      <c r="C26" s="119">
        <v>0</v>
      </c>
      <c r="D26" s="121">
        <v>0</v>
      </c>
    </row>
    <row r="27" spans="1:4">
      <c r="A27" s="120" t="s">
        <v>74</v>
      </c>
      <c r="B27" s="119">
        <v>0</v>
      </c>
      <c r="C27" s="119">
        <v>0</v>
      </c>
      <c r="D27" s="121">
        <v>0</v>
      </c>
    </row>
    <row r="28" spans="1:4">
      <c r="A28" s="120" t="s">
        <v>75</v>
      </c>
      <c r="B28" s="119">
        <v>742.5</v>
      </c>
      <c r="C28" s="119">
        <v>0.08</v>
      </c>
      <c r="D28" s="121">
        <v>1.4309708161138851E-2</v>
      </c>
    </row>
    <row r="29" spans="1:4">
      <c r="A29" s="120" t="s">
        <v>76</v>
      </c>
      <c r="B29" s="119">
        <v>0</v>
      </c>
      <c r="C29" s="119">
        <v>0</v>
      </c>
      <c r="D29" s="121">
        <v>0</v>
      </c>
    </row>
    <row r="30" spans="1:4">
      <c r="A30" s="120" t="s">
        <v>77</v>
      </c>
      <c r="B30" s="119">
        <v>0</v>
      </c>
      <c r="C30" s="119">
        <v>0</v>
      </c>
      <c r="D30" s="121">
        <v>0</v>
      </c>
    </row>
    <row r="31" spans="1:4">
      <c r="A31" s="120" t="s">
        <v>78</v>
      </c>
      <c r="B31" s="119">
        <v>0</v>
      </c>
      <c r="C31" s="119">
        <v>0</v>
      </c>
      <c r="D31" s="121">
        <v>0</v>
      </c>
    </row>
    <row r="32" spans="1:4">
      <c r="A32" s="126" t="s">
        <v>37</v>
      </c>
      <c r="B32" s="127">
        <v>2698.5699999999997</v>
      </c>
      <c r="C32" s="127">
        <v>0.3</v>
      </c>
      <c r="D32" s="128">
        <v>5.2007742966201302E-2</v>
      </c>
    </row>
    <row r="33" spans="1:244" s="129" customFormat="1">
      <c r="A33" s="114" t="s">
        <v>38</v>
      </c>
      <c r="B33" s="106"/>
      <c r="C33" s="106"/>
      <c r="D33" s="106"/>
    </row>
    <row r="34" spans="1:244" s="129" customFormat="1">
      <c r="A34" s="120" t="s">
        <v>39</v>
      </c>
      <c r="B34" s="119">
        <v>423.28454373799963</v>
      </c>
      <c r="C34" s="119">
        <v>0.04</v>
      </c>
      <c r="D34" s="121">
        <v>8.1576811986688071E-3</v>
      </c>
    </row>
    <row r="35" spans="1:244" s="129" customFormat="1">
      <c r="A35" s="109" t="s">
        <v>40</v>
      </c>
      <c r="B35" s="119">
        <v>423.28454373799963</v>
      </c>
      <c r="C35" s="119">
        <v>0.04</v>
      </c>
      <c r="D35" s="121">
        <v>8.1576811986688071E-3</v>
      </c>
    </row>
    <row r="36" spans="1:244" s="130" customFormat="1">
      <c r="A36" s="122" t="s">
        <v>41</v>
      </c>
      <c r="B36" s="123">
        <v>48324.244543738008</v>
      </c>
      <c r="C36" s="123">
        <v>5.35</v>
      </c>
      <c r="D36" s="124">
        <v>0.93132099195743745</v>
      </c>
    </row>
    <row r="37" spans="1:244" s="129" customFormat="1">
      <c r="A37" s="114" t="s">
        <v>42</v>
      </c>
      <c r="B37" s="106"/>
      <c r="C37" s="106"/>
      <c r="D37" s="106"/>
    </row>
    <row r="38" spans="1:244" s="129" customFormat="1">
      <c r="A38" s="109" t="s">
        <v>43</v>
      </c>
      <c r="B38" s="119">
        <v>579.26</v>
      </c>
      <c r="C38" s="119">
        <v>0.06</v>
      </c>
      <c r="D38" s="121">
        <v>1.1163692322452918E-2</v>
      </c>
    </row>
    <row r="39" spans="1:244" s="129" customFormat="1">
      <c r="A39" s="109" t="s">
        <v>44</v>
      </c>
      <c r="B39" s="119">
        <v>663.1099999999999</v>
      </c>
      <c r="C39" s="119">
        <v>7.0000000000000007E-2</v>
      </c>
      <c r="D39" s="121">
        <v>1.2779677547114858E-2</v>
      </c>
    </row>
    <row r="40" spans="1:244" s="129" customFormat="1">
      <c r="A40" s="120" t="s">
        <v>45</v>
      </c>
      <c r="B40" s="119">
        <v>554.79000000000008</v>
      </c>
      <c r="C40" s="119">
        <v>0.06</v>
      </c>
      <c r="D40" s="121">
        <v>1.0692098303997609E-2</v>
      </c>
    </row>
    <row r="41" spans="1:244" s="129" customFormat="1">
      <c r="A41" s="120" t="s">
        <v>79</v>
      </c>
      <c r="B41" s="119">
        <v>0</v>
      </c>
      <c r="C41" s="119">
        <v>0</v>
      </c>
      <c r="D41" s="121">
        <v>0</v>
      </c>
    </row>
    <row r="42" spans="1:244" s="129" customFormat="1">
      <c r="A42" s="126" t="s">
        <v>46</v>
      </c>
      <c r="B42" s="127">
        <v>1797.1599999999999</v>
      </c>
      <c r="C42" s="127">
        <v>0.19</v>
      </c>
      <c r="D42" s="128">
        <v>3.4635468173565387E-2</v>
      </c>
      <c r="E42" s="131"/>
      <c r="F42" s="132"/>
      <c r="G42" s="132"/>
      <c r="H42" s="133"/>
      <c r="I42" s="131"/>
      <c r="J42" s="132"/>
      <c r="K42" s="132"/>
      <c r="L42" s="133"/>
      <c r="M42" s="131"/>
      <c r="N42" s="132"/>
      <c r="O42" s="132"/>
      <c r="P42" s="133"/>
      <c r="Q42" s="131"/>
      <c r="R42" s="132"/>
      <c r="S42" s="132"/>
      <c r="T42" s="133"/>
      <c r="U42" s="131"/>
      <c r="V42" s="132"/>
      <c r="W42" s="132"/>
      <c r="X42" s="133"/>
      <c r="Y42" s="131"/>
      <c r="Z42" s="132"/>
      <c r="AA42" s="132"/>
      <c r="AB42" s="133"/>
      <c r="AC42" s="131"/>
      <c r="AD42" s="132"/>
      <c r="AE42" s="132"/>
      <c r="AF42" s="133"/>
      <c r="AG42" s="131"/>
      <c r="AH42" s="132"/>
      <c r="AI42" s="132"/>
      <c r="AJ42" s="133"/>
      <c r="AK42" s="131"/>
      <c r="AL42" s="132"/>
      <c r="AM42" s="132"/>
      <c r="AN42" s="133"/>
      <c r="AO42" s="131"/>
      <c r="AP42" s="132"/>
      <c r="AQ42" s="132"/>
      <c r="AR42" s="133"/>
      <c r="AS42" s="131"/>
      <c r="AT42" s="132"/>
      <c r="AU42" s="132"/>
      <c r="AV42" s="133"/>
      <c r="AW42" s="131"/>
      <c r="AX42" s="132"/>
      <c r="AY42" s="132"/>
      <c r="AZ42" s="133"/>
      <c r="BA42" s="131"/>
      <c r="BB42" s="132"/>
      <c r="BC42" s="132"/>
      <c r="BD42" s="133"/>
      <c r="BE42" s="131"/>
      <c r="BF42" s="132"/>
      <c r="BG42" s="132"/>
      <c r="BH42" s="133"/>
      <c r="BI42" s="131"/>
      <c r="BJ42" s="132"/>
      <c r="BK42" s="132"/>
      <c r="BL42" s="133"/>
      <c r="BM42" s="131"/>
      <c r="BN42" s="132"/>
      <c r="BO42" s="132"/>
      <c r="BP42" s="133"/>
      <c r="BQ42" s="131"/>
      <c r="BR42" s="132"/>
      <c r="BS42" s="132"/>
      <c r="BT42" s="133"/>
      <c r="BU42" s="131"/>
      <c r="BV42" s="132"/>
      <c r="BW42" s="132"/>
      <c r="BX42" s="133"/>
      <c r="BY42" s="131"/>
      <c r="BZ42" s="132"/>
      <c r="CA42" s="132"/>
      <c r="CB42" s="133"/>
      <c r="CC42" s="131"/>
      <c r="CD42" s="132"/>
      <c r="CE42" s="132"/>
      <c r="CF42" s="133"/>
      <c r="CG42" s="131"/>
      <c r="CH42" s="132"/>
      <c r="CI42" s="132"/>
      <c r="CJ42" s="133"/>
      <c r="CK42" s="131"/>
      <c r="CL42" s="132"/>
      <c r="CM42" s="132"/>
      <c r="CN42" s="133"/>
      <c r="CO42" s="131"/>
      <c r="CP42" s="132"/>
      <c r="CQ42" s="132"/>
      <c r="CR42" s="133"/>
      <c r="CS42" s="131"/>
      <c r="CT42" s="132"/>
      <c r="CU42" s="132"/>
      <c r="CV42" s="133"/>
      <c r="CW42" s="131"/>
      <c r="CX42" s="132"/>
      <c r="CY42" s="132"/>
      <c r="CZ42" s="133"/>
      <c r="DA42" s="131"/>
      <c r="DB42" s="132"/>
      <c r="DC42" s="132"/>
      <c r="DD42" s="133"/>
      <c r="DE42" s="131"/>
      <c r="DF42" s="132"/>
      <c r="DG42" s="132"/>
      <c r="DH42" s="133"/>
      <c r="DI42" s="131"/>
      <c r="DJ42" s="132"/>
      <c r="DK42" s="132"/>
      <c r="DL42" s="133"/>
      <c r="DM42" s="131"/>
      <c r="DN42" s="132"/>
      <c r="DO42" s="132"/>
      <c r="DP42" s="133"/>
      <c r="DQ42" s="131"/>
      <c r="DR42" s="132"/>
      <c r="DS42" s="132"/>
      <c r="DT42" s="133"/>
      <c r="DU42" s="131"/>
      <c r="DV42" s="132"/>
      <c r="DW42" s="132"/>
      <c r="DX42" s="133"/>
      <c r="DY42" s="131"/>
      <c r="DZ42" s="132"/>
      <c r="EA42" s="132"/>
      <c r="EB42" s="133"/>
      <c r="EC42" s="131"/>
      <c r="ED42" s="132"/>
      <c r="EE42" s="132"/>
      <c r="EF42" s="133"/>
      <c r="EG42" s="131"/>
      <c r="EH42" s="132"/>
      <c r="EI42" s="132"/>
      <c r="EJ42" s="133"/>
      <c r="EK42" s="131"/>
      <c r="EL42" s="132"/>
      <c r="EM42" s="132"/>
      <c r="EN42" s="133"/>
      <c r="EO42" s="131"/>
      <c r="EP42" s="132"/>
      <c r="EQ42" s="132"/>
      <c r="ER42" s="133"/>
      <c r="ES42" s="131"/>
      <c r="ET42" s="132"/>
      <c r="EU42" s="132"/>
      <c r="EV42" s="133"/>
      <c r="EW42" s="131"/>
      <c r="EX42" s="132"/>
      <c r="EY42" s="132"/>
      <c r="EZ42" s="133"/>
      <c r="FA42" s="131"/>
      <c r="FB42" s="132"/>
      <c r="FC42" s="132"/>
      <c r="FD42" s="133"/>
      <c r="FE42" s="131"/>
      <c r="FF42" s="132"/>
      <c r="FG42" s="132"/>
      <c r="FH42" s="133"/>
      <c r="FI42" s="131"/>
      <c r="FJ42" s="132"/>
      <c r="FK42" s="132"/>
      <c r="FL42" s="133"/>
      <c r="FM42" s="131"/>
      <c r="FN42" s="132"/>
      <c r="FO42" s="132"/>
      <c r="FP42" s="133"/>
      <c r="FQ42" s="131"/>
      <c r="FR42" s="132"/>
      <c r="FS42" s="132"/>
      <c r="FT42" s="133"/>
      <c r="FU42" s="131"/>
      <c r="FV42" s="132"/>
      <c r="FW42" s="132"/>
      <c r="FX42" s="133"/>
      <c r="FY42" s="131"/>
      <c r="FZ42" s="132"/>
      <c r="GA42" s="132"/>
      <c r="GB42" s="133"/>
      <c r="GC42" s="131"/>
      <c r="GD42" s="132"/>
      <c r="GE42" s="132"/>
      <c r="GF42" s="133"/>
      <c r="GG42" s="131"/>
      <c r="GH42" s="132"/>
      <c r="GI42" s="132"/>
      <c r="GJ42" s="133"/>
      <c r="GK42" s="131"/>
      <c r="GL42" s="132"/>
      <c r="GM42" s="132"/>
      <c r="GN42" s="133"/>
      <c r="GO42" s="131"/>
      <c r="GP42" s="132"/>
      <c r="GQ42" s="132"/>
      <c r="GR42" s="133"/>
      <c r="GS42" s="131"/>
      <c r="GT42" s="132"/>
      <c r="GU42" s="132"/>
      <c r="GV42" s="133"/>
      <c r="GW42" s="131"/>
      <c r="GX42" s="132"/>
      <c r="GY42" s="132"/>
      <c r="GZ42" s="133"/>
      <c r="HA42" s="131"/>
      <c r="HB42" s="132"/>
      <c r="HC42" s="132"/>
      <c r="HD42" s="133"/>
      <c r="HE42" s="131"/>
      <c r="HF42" s="132"/>
      <c r="HG42" s="132"/>
      <c r="HH42" s="133"/>
      <c r="HI42" s="131"/>
      <c r="HJ42" s="132"/>
      <c r="HK42" s="132"/>
      <c r="HL42" s="133"/>
      <c r="HM42" s="131"/>
      <c r="HN42" s="132"/>
      <c r="HO42" s="132"/>
      <c r="HP42" s="133"/>
      <c r="HQ42" s="131"/>
      <c r="HR42" s="132"/>
      <c r="HS42" s="132"/>
      <c r="HT42" s="133"/>
      <c r="HU42" s="131"/>
      <c r="HV42" s="132"/>
      <c r="HW42" s="132"/>
      <c r="HX42" s="133"/>
      <c r="HY42" s="131"/>
      <c r="HZ42" s="132"/>
      <c r="IA42" s="132"/>
      <c r="IB42" s="133"/>
      <c r="IC42" s="131"/>
      <c r="ID42" s="132"/>
      <c r="IE42" s="132"/>
      <c r="IF42" s="133"/>
      <c r="IG42" s="131"/>
      <c r="IH42" s="132"/>
      <c r="II42" s="132"/>
      <c r="IJ42" s="133"/>
    </row>
    <row r="43" spans="1:244" s="129" customFormat="1">
      <c r="A43" s="114" t="s">
        <v>47</v>
      </c>
      <c r="B43" s="106"/>
      <c r="C43" s="106"/>
      <c r="D43" s="106"/>
    </row>
    <row r="44" spans="1:244" s="129" customFormat="1">
      <c r="A44" s="120" t="s">
        <v>80</v>
      </c>
      <c r="B44" s="119">
        <v>211.46611253333333</v>
      </c>
      <c r="C44" s="119">
        <v>0.02</v>
      </c>
      <c r="D44" s="121">
        <v>4.0754455977408035E-3</v>
      </c>
    </row>
    <row r="45" spans="1:244" s="129" customFormat="1">
      <c r="A45" s="120" t="s">
        <v>49</v>
      </c>
      <c r="B45" s="119">
        <v>21.76</v>
      </c>
      <c r="C45" s="119">
        <v>0</v>
      </c>
      <c r="D45" s="121">
        <v>4.1936599270893122E-4</v>
      </c>
    </row>
    <row r="46" spans="1:244" s="129" customFormat="1">
      <c r="A46" s="120" t="s">
        <v>50</v>
      </c>
      <c r="B46" s="119">
        <v>138.68</v>
      </c>
      <c r="C46" s="119">
        <v>0.02</v>
      </c>
      <c r="D46" s="121">
        <v>2.6726873101504864E-3</v>
      </c>
    </row>
    <row r="47" spans="1:244" s="129" customFormat="1">
      <c r="A47" s="126" t="s">
        <v>51</v>
      </c>
      <c r="B47" s="127">
        <v>371.90611253333333</v>
      </c>
      <c r="C47" s="127">
        <v>0.04</v>
      </c>
      <c r="D47" s="128">
        <v>7.1674989006002207E-3</v>
      </c>
      <c r="E47" s="131"/>
      <c r="F47" s="132"/>
      <c r="G47" s="132"/>
      <c r="H47" s="133"/>
      <c r="I47" s="131"/>
      <c r="J47" s="132"/>
      <c r="K47" s="132"/>
      <c r="L47" s="133"/>
      <c r="M47" s="131"/>
      <c r="N47" s="132"/>
      <c r="O47" s="132"/>
      <c r="P47" s="133"/>
      <c r="Q47" s="131"/>
      <c r="R47" s="132"/>
      <c r="S47" s="132"/>
      <c r="T47" s="133"/>
      <c r="U47" s="131"/>
      <c r="V47" s="132"/>
      <c r="W47" s="132"/>
      <c r="X47" s="133"/>
      <c r="Y47" s="131"/>
      <c r="Z47" s="132"/>
      <c r="AA47" s="132"/>
      <c r="AB47" s="133"/>
      <c r="AC47" s="131"/>
      <c r="AD47" s="132"/>
      <c r="AE47" s="132"/>
      <c r="AF47" s="133"/>
      <c r="AG47" s="131"/>
      <c r="AH47" s="132"/>
      <c r="AI47" s="132"/>
      <c r="AJ47" s="133"/>
      <c r="AK47" s="131"/>
      <c r="AL47" s="132"/>
      <c r="AM47" s="132"/>
      <c r="AN47" s="133"/>
      <c r="AO47" s="131"/>
      <c r="AP47" s="132"/>
      <c r="AQ47" s="132"/>
      <c r="AR47" s="133"/>
      <c r="AS47" s="131"/>
      <c r="AT47" s="132"/>
      <c r="AU47" s="132"/>
      <c r="AV47" s="133"/>
      <c r="AW47" s="131"/>
      <c r="AX47" s="132"/>
      <c r="AY47" s="132"/>
      <c r="AZ47" s="133"/>
      <c r="BA47" s="131"/>
      <c r="BB47" s="132"/>
      <c r="BC47" s="132"/>
      <c r="BD47" s="133"/>
      <c r="BE47" s="131"/>
      <c r="BF47" s="132"/>
      <c r="BG47" s="132"/>
      <c r="BH47" s="133"/>
      <c r="BI47" s="131"/>
      <c r="BJ47" s="132"/>
      <c r="BK47" s="132"/>
      <c r="BL47" s="133"/>
      <c r="BM47" s="131"/>
      <c r="BN47" s="132"/>
      <c r="BO47" s="132"/>
      <c r="BP47" s="133"/>
      <c r="BQ47" s="131"/>
      <c r="BR47" s="132"/>
      <c r="BS47" s="132"/>
      <c r="BT47" s="133"/>
      <c r="BU47" s="131"/>
      <c r="BV47" s="132"/>
      <c r="BW47" s="132"/>
      <c r="BX47" s="133"/>
      <c r="BY47" s="131"/>
      <c r="BZ47" s="132"/>
      <c r="CA47" s="132"/>
      <c r="CB47" s="133"/>
      <c r="CC47" s="131"/>
      <c r="CD47" s="132"/>
      <c r="CE47" s="132"/>
      <c r="CF47" s="133"/>
      <c r="CG47" s="131"/>
      <c r="CH47" s="132"/>
      <c r="CI47" s="132"/>
      <c r="CJ47" s="133"/>
      <c r="CK47" s="131"/>
      <c r="CL47" s="132"/>
      <c r="CM47" s="132"/>
      <c r="CN47" s="133"/>
      <c r="CO47" s="131"/>
      <c r="CP47" s="132"/>
      <c r="CQ47" s="132"/>
      <c r="CR47" s="133"/>
      <c r="CS47" s="131"/>
      <c r="CT47" s="132"/>
      <c r="CU47" s="132"/>
      <c r="CV47" s="133"/>
      <c r="CW47" s="131"/>
      <c r="CX47" s="132"/>
      <c r="CY47" s="132"/>
      <c r="CZ47" s="133"/>
      <c r="DA47" s="131"/>
      <c r="DB47" s="132"/>
      <c r="DC47" s="132"/>
      <c r="DD47" s="133"/>
      <c r="DE47" s="131"/>
      <c r="DF47" s="132"/>
      <c r="DG47" s="132"/>
      <c r="DH47" s="133"/>
      <c r="DI47" s="131"/>
      <c r="DJ47" s="132"/>
      <c r="DK47" s="132"/>
      <c r="DL47" s="133"/>
      <c r="DM47" s="131"/>
      <c r="DN47" s="132"/>
      <c r="DO47" s="132"/>
      <c r="DP47" s="133"/>
      <c r="DQ47" s="131"/>
      <c r="DR47" s="132"/>
      <c r="DS47" s="132"/>
      <c r="DT47" s="133"/>
      <c r="DU47" s="131"/>
      <c r="DV47" s="132"/>
      <c r="DW47" s="132"/>
      <c r="DX47" s="133"/>
      <c r="DY47" s="131"/>
      <c r="DZ47" s="132"/>
      <c r="EA47" s="132"/>
      <c r="EB47" s="133"/>
      <c r="EC47" s="131"/>
      <c r="ED47" s="132"/>
      <c r="EE47" s="132"/>
      <c r="EF47" s="133"/>
      <c r="EG47" s="131"/>
      <c r="EH47" s="132"/>
      <c r="EI47" s="132"/>
      <c r="EJ47" s="133"/>
      <c r="EK47" s="131"/>
      <c r="EL47" s="132"/>
      <c r="EM47" s="132"/>
      <c r="EN47" s="133"/>
      <c r="EO47" s="131"/>
      <c r="EP47" s="132"/>
      <c r="EQ47" s="132"/>
      <c r="ER47" s="133"/>
      <c r="ES47" s="131"/>
      <c r="ET47" s="132"/>
      <c r="EU47" s="132"/>
      <c r="EV47" s="133"/>
      <c r="EW47" s="131"/>
      <c r="EX47" s="132"/>
      <c r="EY47" s="132"/>
      <c r="EZ47" s="133"/>
      <c r="FA47" s="131"/>
      <c r="FB47" s="132"/>
      <c r="FC47" s="132"/>
      <c r="FD47" s="133"/>
      <c r="FE47" s="131"/>
      <c r="FF47" s="132"/>
      <c r="FG47" s="132"/>
      <c r="FH47" s="133"/>
      <c r="FI47" s="131"/>
      <c r="FJ47" s="132"/>
      <c r="FK47" s="132"/>
      <c r="FL47" s="133"/>
      <c r="FM47" s="131"/>
      <c r="FN47" s="132"/>
      <c r="FO47" s="132"/>
      <c r="FP47" s="133"/>
      <c r="FQ47" s="131"/>
      <c r="FR47" s="132"/>
      <c r="FS47" s="132"/>
      <c r="FT47" s="133"/>
      <c r="FU47" s="131"/>
      <c r="FV47" s="132"/>
      <c r="FW47" s="132"/>
      <c r="FX47" s="133"/>
      <c r="FY47" s="131"/>
      <c r="FZ47" s="132"/>
      <c r="GA47" s="132"/>
      <c r="GB47" s="133"/>
      <c r="GC47" s="131"/>
      <c r="GD47" s="132"/>
      <c r="GE47" s="132"/>
      <c r="GF47" s="133"/>
      <c r="GG47" s="131"/>
      <c r="GH47" s="132"/>
      <c r="GI47" s="132"/>
      <c r="GJ47" s="133"/>
      <c r="GK47" s="131"/>
      <c r="GL47" s="132"/>
      <c r="GM47" s="132"/>
      <c r="GN47" s="133"/>
      <c r="GO47" s="131"/>
      <c r="GP47" s="132"/>
      <c r="GQ47" s="132"/>
      <c r="GR47" s="133"/>
      <c r="GS47" s="131"/>
      <c r="GT47" s="132"/>
      <c r="GU47" s="132"/>
      <c r="GV47" s="133"/>
      <c r="GW47" s="131"/>
      <c r="GX47" s="132"/>
      <c r="GY47" s="132"/>
      <c r="GZ47" s="133"/>
      <c r="HA47" s="131"/>
      <c r="HB47" s="132"/>
      <c r="HC47" s="132"/>
      <c r="HD47" s="133"/>
      <c r="HE47" s="131"/>
      <c r="HF47" s="132"/>
      <c r="HG47" s="132"/>
      <c r="HH47" s="133"/>
      <c r="HI47" s="131"/>
      <c r="HJ47" s="132"/>
      <c r="HK47" s="132"/>
      <c r="HL47" s="133"/>
      <c r="HM47" s="131"/>
      <c r="HN47" s="132"/>
      <c r="HO47" s="132"/>
      <c r="HP47" s="133"/>
      <c r="HQ47" s="131"/>
      <c r="HR47" s="132"/>
      <c r="HS47" s="132"/>
      <c r="HT47" s="133"/>
      <c r="HU47" s="131"/>
      <c r="HV47" s="132"/>
      <c r="HW47" s="132"/>
      <c r="HX47" s="133"/>
      <c r="HY47" s="131"/>
      <c r="HZ47" s="132"/>
      <c r="IA47" s="132"/>
      <c r="IB47" s="133"/>
      <c r="IC47" s="131"/>
      <c r="ID47" s="132"/>
      <c r="IE47" s="132"/>
      <c r="IF47" s="133"/>
      <c r="IG47" s="131"/>
      <c r="IH47" s="132"/>
      <c r="II47" s="132"/>
      <c r="IJ47" s="133"/>
    </row>
    <row r="48" spans="1:244" s="129" customFormat="1">
      <c r="A48" s="134" t="s">
        <v>52</v>
      </c>
      <c r="B48" s="135">
        <v>2169.0661125333331</v>
      </c>
      <c r="C48" s="135">
        <v>0.23</v>
      </c>
      <c r="D48" s="136">
        <v>4.1802967074165608E-2</v>
      </c>
      <c r="E48" s="132"/>
      <c r="F48" s="132"/>
      <c r="G48" s="131"/>
      <c r="H48" s="132"/>
      <c r="I48" s="132"/>
      <c r="J48" s="132"/>
      <c r="K48" s="131"/>
      <c r="L48" s="132"/>
      <c r="M48" s="132"/>
      <c r="N48" s="132"/>
      <c r="O48" s="131"/>
      <c r="P48" s="132"/>
      <c r="Q48" s="132"/>
      <c r="R48" s="132"/>
      <c r="S48" s="131"/>
      <c r="T48" s="132"/>
      <c r="U48" s="132"/>
      <c r="V48" s="132"/>
      <c r="W48" s="131"/>
      <c r="X48" s="132"/>
      <c r="Y48" s="132"/>
      <c r="Z48" s="132"/>
      <c r="AA48" s="131"/>
      <c r="AB48" s="132"/>
      <c r="AC48" s="132"/>
      <c r="AD48" s="132"/>
      <c r="AE48" s="131"/>
      <c r="AF48" s="132"/>
      <c r="AG48" s="132"/>
      <c r="AH48" s="132"/>
      <c r="AI48" s="131"/>
      <c r="AJ48" s="132"/>
      <c r="AK48" s="132"/>
      <c r="AL48" s="132"/>
      <c r="AM48" s="131"/>
      <c r="AN48" s="132"/>
      <c r="AO48" s="132"/>
      <c r="AP48" s="132"/>
      <c r="AQ48" s="131"/>
      <c r="AR48" s="132"/>
      <c r="AS48" s="132"/>
      <c r="AT48" s="132"/>
      <c r="AU48" s="131"/>
      <c r="AV48" s="132"/>
      <c r="AW48" s="132"/>
      <c r="AX48" s="132"/>
      <c r="AY48" s="131"/>
      <c r="AZ48" s="132"/>
      <c r="BA48" s="132"/>
      <c r="BB48" s="132"/>
      <c r="BC48" s="131"/>
      <c r="BD48" s="132"/>
      <c r="BE48" s="132"/>
      <c r="BF48" s="132"/>
      <c r="BG48" s="131"/>
      <c r="BH48" s="132"/>
      <c r="BI48" s="132"/>
      <c r="BJ48" s="132"/>
      <c r="BK48" s="131"/>
      <c r="BL48" s="132"/>
      <c r="BM48" s="132"/>
      <c r="BN48" s="132"/>
      <c r="BO48" s="131"/>
      <c r="BP48" s="132"/>
      <c r="BQ48" s="132"/>
      <c r="BR48" s="132"/>
      <c r="BS48" s="131"/>
      <c r="BT48" s="132"/>
      <c r="BU48" s="132"/>
      <c r="BV48" s="132"/>
      <c r="BW48" s="131"/>
      <c r="BX48" s="132"/>
      <c r="BY48" s="132"/>
      <c r="BZ48" s="132"/>
      <c r="CA48" s="131"/>
      <c r="CB48" s="132"/>
      <c r="CC48" s="132"/>
      <c r="CD48" s="132"/>
      <c r="CE48" s="131"/>
      <c r="CF48" s="132"/>
      <c r="CG48" s="132"/>
      <c r="CH48" s="132"/>
      <c r="CI48" s="131"/>
      <c r="CJ48" s="132"/>
      <c r="CK48" s="132"/>
      <c r="CL48" s="132"/>
      <c r="CM48" s="131"/>
      <c r="CN48" s="132"/>
      <c r="CO48" s="132"/>
      <c r="CP48" s="132"/>
      <c r="CQ48" s="131"/>
      <c r="CR48" s="132"/>
      <c r="CS48" s="132"/>
      <c r="CT48" s="132"/>
      <c r="CU48" s="131"/>
      <c r="CV48" s="132"/>
      <c r="CW48" s="132"/>
      <c r="CX48" s="132"/>
      <c r="CY48" s="131"/>
      <c r="CZ48" s="132"/>
      <c r="DA48" s="132"/>
      <c r="DB48" s="132"/>
      <c r="DC48" s="131"/>
      <c r="DD48" s="132"/>
      <c r="DE48" s="132"/>
      <c r="DF48" s="132"/>
      <c r="DG48" s="131"/>
      <c r="DH48" s="132"/>
      <c r="DI48" s="132"/>
      <c r="DJ48" s="132"/>
      <c r="DK48" s="131"/>
      <c r="DL48" s="132"/>
      <c r="DM48" s="132"/>
      <c r="DN48" s="132"/>
      <c r="DO48" s="131"/>
      <c r="DP48" s="132"/>
      <c r="DQ48" s="132"/>
      <c r="DR48" s="132"/>
      <c r="DS48" s="131"/>
      <c r="DT48" s="132"/>
      <c r="DU48" s="132"/>
      <c r="DV48" s="132"/>
      <c r="DW48" s="131"/>
      <c r="DX48" s="132"/>
      <c r="DY48" s="132"/>
      <c r="DZ48" s="132"/>
      <c r="EA48" s="131"/>
      <c r="EB48" s="132"/>
      <c r="EC48" s="132"/>
      <c r="ED48" s="132"/>
      <c r="EE48" s="131"/>
      <c r="EF48" s="132"/>
      <c r="EG48" s="132"/>
      <c r="EH48" s="132"/>
      <c r="EI48" s="131"/>
      <c r="EJ48" s="132"/>
      <c r="EK48" s="132"/>
      <c r="EL48" s="132"/>
      <c r="EM48" s="131"/>
      <c r="EN48" s="132"/>
      <c r="EO48" s="132"/>
      <c r="EP48" s="132"/>
      <c r="EQ48" s="131"/>
      <c r="ER48" s="132"/>
      <c r="ES48" s="132"/>
      <c r="ET48" s="132"/>
      <c r="EU48" s="131"/>
      <c r="EV48" s="132"/>
      <c r="EW48" s="132"/>
      <c r="EX48" s="132"/>
      <c r="EY48" s="131"/>
      <c r="EZ48" s="132"/>
      <c r="FA48" s="132"/>
      <c r="FB48" s="132"/>
      <c r="FC48" s="131"/>
      <c r="FD48" s="132"/>
      <c r="FE48" s="132"/>
      <c r="FF48" s="132"/>
      <c r="FG48" s="131"/>
      <c r="FH48" s="132"/>
      <c r="FI48" s="132"/>
      <c r="FJ48" s="132"/>
      <c r="FK48" s="131"/>
      <c r="FL48" s="132"/>
      <c r="FM48" s="132"/>
      <c r="FN48" s="132"/>
      <c r="FO48" s="131"/>
      <c r="FP48" s="132"/>
      <c r="FQ48" s="132"/>
      <c r="FR48" s="132"/>
      <c r="FS48" s="131"/>
      <c r="FT48" s="132"/>
      <c r="FU48" s="132"/>
      <c r="FV48" s="132"/>
      <c r="FW48" s="131"/>
      <c r="FX48" s="132"/>
      <c r="FY48" s="132"/>
      <c r="FZ48" s="132"/>
      <c r="GA48" s="131"/>
      <c r="GB48" s="132"/>
      <c r="GC48" s="132"/>
      <c r="GD48" s="132"/>
      <c r="GE48" s="131"/>
      <c r="GF48" s="132"/>
      <c r="GG48" s="132"/>
      <c r="GH48" s="132"/>
      <c r="GI48" s="131"/>
      <c r="GJ48" s="132"/>
      <c r="GK48" s="132"/>
      <c r="GL48" s="132"/>
      <c r="GM48" s="131"/>
      <c r="GN48" s="132"/>
      <c r="GO48" s="132"/>
      <c r="GP48" s="132"/>
      <c r="GQ48" s="131"/>
      <c r="GR48" s="132"/>
      <c r="GS48" s="132"/>
      <c r="GT48" s="132"/>
      <c r="GU48" s="131"/>
      <c r="GV48" s="132"/>
      <c r="GW48" s="132"/>
      <c r="GX48" s="132"/>
      <c r="GY48" s="131"/>
      <c r="GZ48" s="132"/>
      <c r="HA48" s="132"/>
      <c r="HB48" s="132"/>
      <c r="HC48" s="131"/>
      <c r="HD48" s="132"/>
      <c r="HE48" s="132"/>
      <c r="HF48" s="132"/>
      <c r="HG48" s="131"/>
      <c r="HH48" s="132"/>
      <c r="HI48" s="132"/>
      <c r="HJ48" s="132"/>
      <c r="HK48" s="131"/>
      <c r="HL48" s="132"/>
      <c r="HM48" s="132"/>
      <c r="HN48" s="132"/>
      <c r="HO48" s="131"/>
      <c r="HP48" s="132"/>
      <c r="HQ48" s="132"/>
      <c r="HR48" s="132"/>
      <c r="HS48" s="131"/>
      <c r="HT48" s="132"/>
      <c r="HU48" s="132"/>
      <c r="HV48" s="132"/>
      <c r="HW48" s="131"/>
      <c r="HX48" s="132"/>
      <c r="HY48" s="132"/>
      <c r="HZ48" s="132"/>
      <c r="IA48" s="131"/>
      <c r="IB48" s="132"/>
      <c r="IC48" s="132"/>
      <c r="ID48" s="132"/>
      <c r="IE48" s="131"/>
      <c r="IF48" s="132"/>
      <c r="IG48" s="132"/>
      <c r="IH48" s="132"/>
    </row>
    <row r="49" spans="1:244" s="130" customFormat="1">
      <c r="A49" s="122" t="s">
        <v>53</v>
      </c>
      <c r="B49" s="123">
        <v>50493.310656271344</v>
      </c>
      <c r="C49" s="123">
        <v>5.58</v>
      </c>
      <c r="D49" s="124">
        <v>0.97312395903160309</v>
      </c>
    </row>
    <row r="50" spans="1:244" s="129" customFormat="1">
      <c r="A50" s="114" t="s">
        <v>54</v>
      </c>
      <c r="B50" s="106"/>
      <c r="C50" s="106"/>
      <c r="D50" s="106"/>
    </row>
    <row r="51" spans="1:244" s="129" customFormat="1">
      <c r="A51" s="109" t="s">
        <v>55</v>
      </c>
      <c r="B51" s="119">
        <v>832.04000000000008</v>
      </c>
      <c r="C51" s="119">
        <v>0.09</v>
      </c>
      <c r="D51" s="121">
        <v>1.6035352967533969E-2</v>
      </c>
    </row>
    <row r="52" spans="1:244" s="129" customFormat="1">
      <c r="A52" s="109" t="s">
        <v>56</v>
      </c>
      <c r="B52" s="119">
        <v>562.5</v>
      </c>
      <c r="C52" s="119">
        <v>0.06</v>
      </c>
      <c r="D52" s="121">
        <v>1.0840688000862768E-2</v>
      </c>
    </row>
    <row r="53" spans="1:244" s="129" customFormat="1">
      <c r="A53" s="126" t="s">
        <v>57</v>
      </c>
      <c r="B53" s="127">
        <v>1394.54</v>
      </c>
      <c r="C53" s="127">
        <v>0.15</v>
      </c>
      <c r="D53" s="128">
        <v>2.6876040968396735E-2</v>
      </c>
      <c r="E53" s="131"/>
      <c r="F53" s="132"/>
      <c r="G53" s="132"/>
      <c r="H53" s="133"/>
      <c r="I53" s="131"/>
      <c r="J53" s="132"/>
      <c r="K53" s="132"/>
      <c r="L53" s="133"/>
      <c r="M53" s="131"/>
      <c r="N53" s="132"/>
      <c r="O53" s="132"/>
      <c r="P53" s="133"/>
      <c r="Q53" s="131"/>
      <c r="R53" s="132"/>
      <c r="S53" s="132"/>
      <c r="T53" s="133"/>
      <c r="U53" s="131"/>
      <c r="V53" s="132"/>
      <c r="W53" s="132"/>
      <c r="X53" s="133"/>
      <c r="Y53" s="131"/>
      <c r="Z53" s="132"/>
      <c r="AA53" s="132"/>
      <c r="AB53" s="133"/>
      <c r="AC53" s="131"/>
      <c r="AD53" s="132"/>
      <c r="AE53" s="132"/>
      <c r="AF53" s="133"/>
      <c r="AG53" s="131"/>
      <c r="AH53" s="132"/>
      <c r="AI53" s="132"/>
      <c r="AJ53" s="133"/>
      <c r="AK53" s="131"/>
      <c r="AL53" s="132"/>
      <c r="AM53" s="132"/>
      <c r="AN53" s="133"/>
      <c r="AO53" s="131"/>
      <c r="AP53" s="132"/>
      <c r="AQ53" s="132"/>
      <c r="AR53" s="133"/>
      <c r="AS53" s="131"/>
      <c r="AT53" s="132"/>
      <c r="AU53" s="132"/>
      <c r="AV53" s="133"/>
      <c r="AW53" s="131"/>
      <c r="AX53" s="132"/>
      <c r="AY53" s="132"/>
      <c r="AZ53" s="133"/>
      <c r="BA53" s="131"/>
      <c r="BB53" s="132"/>
      <c r="BC53" s="132"/>
      <c r="BD53" s="133"/>
      <c r="BE53" s="131"/>
      <c r="BF53" s="132"/>
      <c r="BG53" s="132"/>
      <c r="BH53" s="133"/>
      <c r="BI53" s="131"/>
      <c r="BJ53" s="132"/>
      <c r="BK53" s="132"/>
      <c r="BL53" s="133"/>
      <c r="BM53" s="131"/>
      <c r="BN53" s="132"/>
      <c r="BO53" s="132"/>
      <c r="BP53" s="133"/>
      <c r="BQ53" s="131"/>
      <c r="BR53" s="132"/>
      <c r="BS53" s="132"/>
      <c r="BT53" s="133"/>
      <c r="BU53" s="131"/>
      <c r="BV53" s="132"/>
      <c r="BW53" s="132"/>
      <c r="BX53" s="133"/>
      <c r="BY53" s="131"/>
      <c r="BZ53" s="132"/>
      <c r="CA53" s="132"/>
      <c r="CB53" s="133"/>
      <c r="CC53" s="131"/>
      <c r="CD53" s="132"/>
      <c r="CE53" s="132"/>
      <c r="CF53" s="133"/>
      <c r="CG53" s="131"/>
      <c r="CH53" s="132"/>
      <c r="CI53" s="132"/>
      <c r="CJ53" s="133"/>
      <c r="CK53" s="131"/>
      <c r="CL53" s="132"/>
      <c r="CM53" s="132"/>
      <c r="CN53" s="133"/>
      <c r="CO53" s="131"/>
      <c r="CP53" s="132"/>
      <c r="CQ53" s="132"/>
      <c r="CR53" s="133"/>
      <c r="CS53" s="131"/>
      <c r="CT53" s="132"/>
      <c r="CU53" s="132"/>
      <c r="CV53" s="133"/>
      <c r="CW53" s="131"/>
      <c r="CX53" s="132"/>
      <c r="CY53" s="132"/>
      <c r="CZ53" s="133"/>
      <c r="DA53" s="131"/>
      <c r="DB53" s="132"/>
      <c r="DC53" s="132"/>
      <c r="DD53" s="133"/>
      <c r="DE53" s="131"/>
      <c r="DF53" s="132"/>
      <c r="DG53" s="132"/>
      <c r="DH53" s="133"/>
      <c r="DI53" s="131"/>
      <c r="DJ53" s="132"/>
      <c r="DK53" s="132"/>
      <c r="DL53" s="133"/>
      <c r="DM53" s="131"/>
      <c r="DN53" s="132"/>
      <c r="DO53" s="132"/>
      <c r="DP53" s="133"/>
      <c r="DQ53" s="131"/>
      <c r="DR53" s="132"/>
      <c r="DS53" s="132"/>
      <c r="DT53" s="133"/>
      <c r="DU53" s="131"/>
      <c r="DV53" s="132"/>
      <c r="DW53" s="132"/>
      <c r="DX53" s="133"/>
      <c r="DY53" s="131"/>
      <c r="DZ53" s="132"/>
      <c r="EA53" s="132"/>
      <c r="EB53" s="133"/>
      <c r="EC53" s="131"/>
      <c r="ED53" s="132"/>
      <c r="EE53" s="132"/>
      <c r="EF53" s="133"/>
      <c r="EG53" s="131"/>
      <c r="EH53" s="132"/>
      <c r="EI53" s="132"/>
      <c r="EJ53" s="133"/>
      <c r="EK53" s="131"/>
      <c r="EL53" s="132"/>
      <c r="EM53" s="132"/>
      <c r="EN53" s="133"/>
      <c r="EO53" s="131"/>
      <c r="EP53" s="132"/>
      <c r="EQ53" s="132"/>
      <c r="ER53" s="133"/>
      <c r="ES53" s="131"/>
      <c r="ET53" s="132"/>
      <c r="EU53" s="132"/>
      <c r="EV53" s="133"/>
      <c r="EW53" s="131"/>
      <c r="EX53" s="132"/>
      <c r="EY53" s="132"/>
      <c r="EZ53" s="133"/>
      <c r="FA53" s="131"/>
      <c r="FB53" s="132"/>
      <c r="FC53" s="132"/>
      <c r="FD53" s="133"/>
      <c r="FE53" s="131"/>
      <c r="FF53" s="132"/>
      <c r="FG53" s="132"/>
      <c r="FH53" s="133"/>
      <c r="FI53" s="131"/>
      <c r="FJ53" s="132"/>
      <c r="FK53" s="132"/>
      <c r="FL53" s="133"/>
      <c r="FM53" s="131"/>
      <c r="FN53" s="132"/>
      <c r="FO53" s="132"/>
      <c r="FP53" s="133"/>
      <c r="FQ53" s="131"/>
      <c r="FR53" s="132"/>
      <c r="FS53" s="132"/>
      <c r="FT53" s="133"/>
      <c r="FU53" s="131"/>
      <c r="FV53" s="132"/>
      <c r="FW53" s="132"/>
      <c r="FX53" s="133"/>
      <c r="FY53" s="131"/>
      <c r="FZ53" s="132"/>
      <c r="GA53" s="132"/>
      <c r="GB53" s="133"/>
      <c r="GC53" s="131"/>
      <c r="GD53" s="132"/>
      <c r="GE53" s="132"/>
      <c r="GF53" s="133"/>
      <c r="GG53" s="131"/>
      <c r="GH53" s="132"/>
      <c r="GI53" s="132"/>
      <c r="GJ53" s="133"/>
      <c r="GK53" s="131"/>
      <c r="GL53" s="132"/>
      <c r="GM53" s="132"/>
      <c r="GN53" s="133"/>
      <c r="GO53" s="131"/>
      <c r="GP53" s="132"/>
      <c r="GQ53" s="132"/>
      <c r="GR53" s="133"/>
      <c r="GS53" s="131"/>
      <c r="GT53" s="132"/>
      <c r="GU53" s="132"/>
      <c r="GV53" s="133"/>
      <c r="GW53" s="131"/>
      <c r="GX53" s="132"/>
      <c r="GY53" s="132"/>
      <c r="GZ53" s="133"/>
      <c r="HA53" s="131"/>
      <c r="HB53" s="132"/>
      <c r="HC53" s="132"/>
      <c r="HD53" s="133"/>
      <c r="HE53" s="131"/>
      <c r="HF53" s="132"/>
      <c r="HG53" s="132"/>
      <c r="HH53" s="133"/>
      <c r="HI53" s="131"/>
      <c r="HJ53" s="132"/>
      <c r="HK53" s="132"/>
      <c r="HL53" s="133"/>
      <c r="HM53" s="131"/>
      <c r="HN53" s="132"/>
      <c r="HO53" s="132"/>
      <c r="HP53" s="133"/>
      <c r="HQ53" s="131"/>
      <c r="HR53" s="132"/>
      <c r="HS53" s="132"/>
      <c r="HT53" s="133"/>
      <c r="HU53" s="131"/>
      <c r="HV53" s="132"/>
      <c r="HW53" s="132"/>
      <c r="HX53" s="133"/>
      <c r="HY53" s="131"/>
      <c r="HZ53" s="132"/>
      <c r="IA53" s="132"/>
      <c r="IB53" s="133"/>
      <c r="IC53" s="131"/>
      <c r="ID53" s="132"/>
      <c r="IE53" s="132"/>
      <c r="IF53" s="133"/>
      <c r="IG53" s="131"/>
      <c r="IH53" s="132"/>
      <c r="II53" s="132"/>
      <c r="IJ53" s="133"/>
    </row>
    <row r="54" spans="1:244" s="140" customFormat="1" ht="13.5" thickBot="1">
      <c r="A54" s="137" t="s">
        <v>58</v>
      </c>
      <c r="B54" s="138">
        <v>51887.850656271345</v>
      </c>
      <c r="C54" s="138">
        <v>5.73</v>
      </c>
      <c r="D54" s="139">
        <v>0.99999999999999978</v>
      </c>
    </row>
    <row r="55" spans="1:244">
      <c r="A55" s="141" t="s">
        <v>59</v>
      </c>
      <c r="D55" s="142"/>
    </row>
  </sheetData>
  <printOptions horizontalCentered="1"/>
  <pageMargins left="0.78740157480314965" right="0.39370078740157483" top="0.78740157480314965" bottom="0.78740157480314965" header="0.59055118110236227" footer="0.59055118110236227"/>
  <pageSetup paperSize="9" orientation="portrait" horizontalDpi="300" verticalDpi="300" r:id="rId1"/>
  <headerFooter alignWithMargins="0">
    <oddHeader>&amp;L&amp;"Tahoma,Negrito"&amp;8Companhia Nacional de Abastecimento - CONAB</oddHeader>
    <oddFooter>&amp;R&amp;6&amp;F - &amp;A
versão - jan/2008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J58"/>
  <sheetViews>
    <sheetView zoomScaleNormal="100" workbookViewId="0">
      <selection activeCell="C4" sqref="C4"/>
    </sheetView>
  </sheetViews>
  <sheetFormatPr defaultColWidth="11.5" defaultRowHeight="12.75"/>
  <cols>
    <col min="1" max="1" width="45.625" style="3" customWidth="1"/>
    <col min="2" max="3" width="12.625" style="3" customWidth="1"/>
    <col min="4" max="4" width="8.625" style="3" customWidth="1"/>
    <col min="5" max="16384" width="11.5" style="3"/>
  </cols>
  <sheetData>
    <row r="1" spans="1:4">
      <c r="A1" s="1" t="s">
        <v>223</v>
      </c>
      <c r="B1" s="2"/>
      <c r="C1" s="2"/>
      <c r="D1" s="2"/>
    </row>
    <row r="2" spans="1:4">
      <c r="A2" s="1" t="s">
        <v>587</v>
      </c>
      <c r="B2" s="2"/>
      <c r="C2" s="2"/>
      <c r="D2" s="2"/>
    </row>
    <row r="3" spans="1:4">
      <c r="A3" s="1" t="s">
        <v>588</v>
      </c>
      <c r="B3" s="2"/>
      <c r="C3" s="2"/>
      <c r="D3" s="2"/>
    </row>
    <row r="4" spans="1:4">
      <c r="A4" s="1" t="s">
        <v>62</v>
      </c>
      <c r="B4" s="2"/>
      <c r="C4" s="2"/>
      <c r="D4" s="2"/>
    </row>
    <row r="5" spans="1:4">
      <c r="A5" s="1" t="s">
        <v>589</v>
      </c>
      <c r="B5" s="2"/>
      <c r="C5" s="2"/>
      <c r="D5" s="2"/>
    </row>
    <row r="6" spans="1:4" ht="13.5" thickBot="1">
      <c r="A6" s="4" t="s">
        <v>4</v>
      </c>
      <c r="B6" s="5">
        <v>5000</v>
      </c>
      <c r="C6" s="6" t="s">
        <v>5</v>
      </c>
    </row>
    <row r="7" spans="1:4">
      <c r="A7" s="7"/>
      <c r="B7" s="8" t="s">
        <v>6</v>
      </c>
      <c r="C7" s="50" t="s">
        <v>69</v>
      </c>
      <c r="D7" s="10" t="s">
        <v>7</v>
      </c>
    </row>
    <row r="8" spans="1:4">
      <c r="A8" s="11" t="s">
        <v>8</v>
      </c>
      <c r="D8" s="12" t="s">
        <v>9</v>
      </c>
    </row>
    <row r="9" spans="1:4" ht="13.5" thickBot="1">
      <c r="A9" s="13"/>
      <c r="B9" s="14" t="s">
        <v>10</v>
      </c>
      <c r="C9" s="14" t="s">
        <v>169</v>
      </c>
      <c r="D9" s="15" t="s">
        <v>13</v>
      </c>
    </row>
    <row r="10" spans="1:4">
      <c r="A10" s="11" t="s">
        <v>14</v>
      </c>
      <c r="B10" s="16"/>
    </row>
    <row r="11" spans="1:4">
      <c r="A11" s="18" t="s">
        <v>15</v>
      </c>
      <c r="B11" s="19">
        <v>0</v>
      </c>
      <c r="C11" s="19">
        <v>0</v>
      </c>
      <c r="D11" s="51">
        <v>0</v>
      </c>
    </row>
    <row r="12" spans="1:4">
      <c r="A12" s="18" t="s">
        <v>16</v>
      </c>
      <c r="B12" s="21">
        <v>0</v>
      </c>
      <c r="C12" s="21">
        <v>0</v>
      </c>
      <c r="D12" s="51">
        <v>0</v>
      </c>
    </row>
    <row r="13" spans="1:4">
      <c r="A13" s="18" t="s">
        <v>17</v>
      </c>
      <c r="B13" s="19">
        <v>0</v>
      </c>
      <c r="C13" s="19">
        <v>0</v>
      </c>
      <c r="D13" s="51">
        <v>0</v>
      </c>
    </row>
    <row r="14" spans="1:4">
      <c r="A14" s="18" t="s">
        <v>18</v>
      </c>
      <c r="B14" s="19">
        <v>0</v>
      </c>
      <c r="C14" s="19">
        <v>0</v>
      </c>
      <c r="D14" s="51">
        <v>0</v>
      </c>
    </row>
    <row r="15" spans="1:4">
      <c r="A15" s="18" t="s">
        <v>19</v>
      </c>
      <c r="B15" s="19">
        <v>0</v>
      </c>
      <c r="C15" s="19">
        <v>0</v>
      </c>
      <c r="D15" s="51">
        <v>0</v>
      </c>
    </row>
    <row r="16" spans="1:4">
      <c r="A16" s="6" t="s">
        <v>206</v>
      </c>
      <c r="B16" s="19">
        <v>8595</v>
      </c>
      <c r="C16" s="19">
        <v>1.74</v>
      </c>
      <c r="D16" s="51">
        <v>0.48275256166471969</v>
      </c>
    </row>
    <row r="17" spans="1:4">
      <c r="A17" s="6" t="s">
        <v>207</v>
      </c>
      <c r="B17" s="19">
        <v>152.63999999999999</v>
      </c>
      <c r="C17" s="19">
        <v>0.04</v>
      </c>
      <c r="D17" s="51">
        <v>6.4681094201103082E-3</v>
      </c>
    </row>
    <row r="18" spans="1:4">
      <c r="A18" s="6" t="s">
        <v>208</v>
      </c>
      <c r="B18" s="19">
        <v>0</v>
      </c>
      <c r="C18" s="19">
        <v>0</v>
      </c>
      <c r="D18" s="51">
        <v>0</v>
      </c>
    </row>
    <row r="19" spans="1:4">
      <c r="A19" s="6" t="s">
        <v>23</v>
      </c>
      <c r="B19" s="19">
        <v>6731.4400000000005</v>
      </c>
      <c r="C19" s="19">
        <v>1.34</v>
      </c>
      <c r="D19" s="51">
        <v>0.28524430342575563</v>
      </c>
    </row>
    <row r="20" spans="1:4">
      <c r="A20" s="6" t="s">
        <v>24</v>
      </c>
      <c r="B20" s="19">
        <v>282</v>
      </c>
      <c r="C20" s="19">
        <v>0.05</v>
      </c>
      <c r="D20" s="51">
        <v>1.1949730453820147E-2</v>
      </c>
    </row>
    <row r="21" spans="1:4">
      <c r="A21" s="6" t="s">
        <v>25</v>
      </c>
      <c r="B21" s="19">
        <v>266.27999999999997</v>
      </c>
      <c r="C21" s="19">
        <v>0.05</v>
      </c>
      <c r="D21" s="51">
        <v>1.1283596543415703E-2</v>
      </c>
    </row>
    <row r="22" spans="1:4">
      <c r="A22" s="6" t="s">
        <v>26</v>
      </c>
      <c r="B22" s="19">
        <v>844</v>
      </c>
      <c r="C22" s="19">
        <v>0.17</v>
      </c>
      <c r="D22" s="51">
        <v>3.5764441500085828E-2</v>
      </c>
    </row>
    <row r="23" spans="1:4">
      <c r="A23" s="22" t="s">
        <v>27</v>
      </c>
      <c r="B23" s="23">
        <v>16871.36</v>
      </c>
      <c r="C23" s="23">
        <v>3.3899999999999997</v>
      </c>
      <c r="D23" s="52">
        <v>0.83346274300790735</v>
      </c>
    </row>
    <row r="24" spans="1:4">
      <c r="A24" s="25" t="s">
        <v>28</v>
      </c>
      <c r="B24" s="21"/>
      <c r="C24" s="21"/>
    </row>
    <row r="25" spans="1:4">
      <c r="A25" s="18" t="s">
        <v>29</v>
      </c>
      <c r="B25" s="19">
        <v>0</v>
      </c>
      <c r="C25" s="19">
        <v>0</v>
      </c>
      <c r="D25" s="51">
        <v>0</v>
      </c>
    </row>
    <row r="26" spans="1:4">
      <c r="A26" s="18" t="s">
        <v>30</v>
      </c>
      <c r="B26" s="19">
        <v>0</v>
      </c>
      <c r="C26" s="19">
        <v>0</v>
      </c>
      <c r="D26" s="51">
        <v>0</v>
      </c>
    </row>
    <row r="27" spans="1:4">
      <c r="A27" s="18" t="s">
        <v>31</v>
      </c>
      <c r="B27" s="19">
        <v>0</v>
      </c>
      <c r="C27" s="19">
        <v>0</v>
      </c>
      <c r="D27" s="51">
        <v>0</v>
      </c>
    </row>
    <row r="28" spans="1:4">
      <c r="A28" s="18" t="s">
        <v>32</v>
      </c>
      <c r="B28" s="19">
        <v>147.65</v>
      </c>
      <c r="C28" s="19">
        <v>0.03</v>
      </c>
      <c r="D28" s="51">
        <v>6.2566585159806549E-3</v>
      </c>
    </row>
    <row r="29" spans="1:4">
      <c r="A29" s="18" t="s">
        <v>33</v>
      </c>
      <c r="B29" s="19">
        <v>600</v>
      </c>
      <c r="C29" s="19">
        <v>0.12</v>
      </c>
      <c r="D29" s="51">
        <v>2.5424958412383292E-2</v>
      </c>
    </row>
    <row r="30" spans="1:4">
      <c r="A30" s="18" t="s">
        <v>34</v>
      </c>
      <c r="B30" s="19">
        <v>0</v>
      </c>
      <c r="C30" s="19">
        <v>0</v>
      </c>
      <c r="D30" s="51">
        <v>0</v>
      </c>
    </row>
    <row r="31" spans="1:4">
      <c r="A31" s="18" t="s">
        <v>35</v>
      </c>
      <c r="B31" s="19">
        <v>0</v>
      </c>
      <c r="C31" s="19">
        <v>0</v>
      </c>
      <c r="D31" s="51">
        <v>0</v>
      </c>
    </row>
    <row r="32" spans="1:4">
      <c r="A32" s="18" t="s">
        <v>36</v>
      </c>
      <c r="B32" s="19">
        <v>0</v>
      </c>
      <c r="C32" s="19">
        <v>0</v>
      </c>
      <c r="D32" s="51">
        <v>0</v>
      </c>
    </row>
    <row r="33" spans="1:244">
      <c r="A33" s="27" t="s">
        <v>37</v>
      </c>
      <c r="B33" s="28">
        <v>747.65</v>
      </c>
      <c r="C33" s="28">
        <v>0.15</v>
      </c>
      <c r="D33" s="53">
        <v>3.1681616928363944E-2</v>
      </c>
    </row>
    <row r="34" spans="1:244" s="30" customFormat="1">
      <c r="A34" s="11" t="s">
        <v>38</v>
      </c>
      <c r="B34" s="21"/>
      <c r="C34" s="21"/>
      <c r="D34" s="3"/>
    </row>
    <row r="35" spans="1:244" s="30" customFormat="1">
      <c r="A35" s="18" t="s">
        <v>39</v>
      </c>
      <c r="B35" s="19">
        <v>185.14202844512431</v>
      </c>
      <c r="C35" s="19">
        <v>0.04</v>
      </c>
      <c r="D35" s="51">
        <v>7.8453806226692832E-3</v>
      </c>
    </row>
    <row r="36" spans="1:244" s="30" customFormat="1">
      <c r="A36" s="6" t="s">
        <v>40</v>
      </c>
      <c r="B36" s="19">
        <v>185.14202844512431</v>
      </c>
      <c r="C36" s="19">
        <v>0.04</v>
      </c>
      <c r="D36" s="51">
        <v>7.8453806226692832E-3</v>
      </c>
    </row>
    <row r="37" spans="1:244" s="31" customFormat="1">
      <c r="A37" s="22" t="s">
        <v>41</v>
      </c>
      <c r="B37" s="23">
        <v>17804.152028445125</v>
      </c>
      <c r="C37" s="23">
        <v>3.5799999999999996</v>
      </c>
      <c r="D37" s="52">
        <v>0.87298974055894052</v>
      </c>
    </row>
    <row r="38" spans="1:244" s="30" customFormat="1">
      <c r="A38" s="11" t="s">
        <v>42</v>
      </c>
      <c r="B38" s="21"/>
      <c r="C38" s="21"/>
      <c r="D38" s="3"/>
    </row>
    <row r="39" spans="1:244" s="30" customFormat="1">
      <c r="A39" s="6" t="s">
        <v>43</v>
      </c>
      <c r="B39" s="19">
        <v>1.7</v>
      </c>
      <c r="C39" s="19">
        <v>0</v>
      </c>
      <c r="D39" s="51">
        <v>7.2037382168419322E-5</v>
      </c>
    </row>
    <row r="40" spans="1:244" s="30" customFormat="1">
      <c r="A40" s="6" t="s">
        <v>44</v>
      </c>
      <c r="B40" s="19">
        <v>0</v>
      </c>
      <c r="C40" s="19">
        <v>0</v>
      </c>
      <c r="D40" s="51">
        <v>0</v>
      </c>
    </row>
    <row r="41" spans="1:244" s="30" customFormat="1">
      <c r="A41" s="18" t="s">
        <v>45</v>
      </c>
      <c r="B41" s="19">
        <v>0</v>
      </c>
      <c r="C41" s="19">
        <v>0</v>
      </c>
      <c r="D41" s="51">
        <v>0</v>
      </c>
    </row>
    <row r="42" spans="1:244" s="30" customFormat="1">
      <c r="A42" s="18" t="s">
        <v>79</v>
      </c>
      <c r="B42" s="19">
        <v>0</v>
      </c>
      <c r="C42" s="19">
        <v>0</v>
      </c>
      <c r="D42" s="51">
        <v>0</v>
      </c>
    </row>
    <row r="43" spans="1:244" s="30" customFormat="1">
      <c r="A43" s="18" t="s">
        <v>211</v>
      </c>
      <c r="B43" s="19">
        <v>5657.5386775744919</v>
      </c>
      <c r="C43" s="19">
        <v>1.1299999999999999</v>
      </c>
      <c r="D43" s="51">
        <v>0.23973780932296904</v>
      </c>
    </row>
    <row r="44" spans="1:244" s="30" customFormat="1">
      <c r="A44" s="27" t="s">
        <v>46</v>
      </c>
      <c r="B44" s="28">
        <v>5659.2386775744917</v>
      </c>
      <c r="C44" s="28">
        <v>1.1299999999999999</v>
      </c>
      <c r="D44" s="53">
        <v>0.23980984670513747</v>
      </c>
      <c r="E44" s="32"/>
      <c r="F44" s="33"/>
      <c r="G44" s="33"/>
      <c r="H44" s="34"/>
      <c r="I44" s="32"/>
      <c r="J44" s="33"/>
      <c r="K44" s="33"/>
      <c r="L44" s="34"/>
      <c r="M44" s="32"/>
      <c r="N44" s="33"/>
      <c r="O44" s="33"/>
      <c r="P44" s="34"/>
      <c r="Q44" s="32"/>
      <c r="R44" s="33"/>
      <c r="S44" s="33"/>
      <c r="T44" s="34"/>
      <c r="U44" s="32"/>
      <c r="V44" s="33"/>
      <c r="W44" s="33"/>
      <c r="X44" s="34"/>
      <c r="Y44" s="32"/>
      <c r="Z44" s="33"/>
      <c r="AA44" s="33"/>
      <c r="AB44" s="34"/>
      <c r="AC44" s="32"/>
      <c r="AD44" s="33"/>
      <c r="AE44" s="33"/>
      <c r="AF44" s="34"/>
      <c r="AG44" s="32"/>
      <c r="AH44" s="33"/>
      <c r="AI44" s="33"/>
      <c r="AJ44" s="34"/>
      <c r="AK44" s="32"/>
      <c r="AL44" s="33"/>
      <c r="AM44" s="33"/>
      <c r="AN44" s="34"/>
      <c r="AO44" s="32"/>
      <c r="AP44" s="33"/>
      <c r="AQ44" s="33"/>
      <c r="AR44" s="34"/>
      <c r="AS44" s="32"/>
      <c r="AT44" s="33"/>
      <c r="AU44" s="33"/>
      <c r="AV44" s="34"/>
      <c r="AW44" s="32"/>
      <c r="AX44" s="33"/>
      <c r="AY44" s="33"/>
      <c r="AZ44" s="34"/>
      <c r="BA44" s="32"/>
      <c r="BB44" s="33"/>
      <c r="BC44" s="33"/>
      <c r="BD44" s="34"/>
      <c r="BE44" s="32"/>
      <c r="BF44" s="33"/>
      <c r="BG44" s="33"/>
      <c r="BH44" s="34"/>
      <c r="BI44" s="32"/>
      <c r="BJ44" s="33"/>
      <c r="BK44" s="33"/>
      <c r="BL44" s="34"/>
      <c r="BM44" s="32"/>
      <c r="BN44" s="33"/>
      <c r="BO44" s="33"/>
      <c r="BP44" s="34"/>
      <c r="BQ44" s="32"/>
      <c r="BR44" s="33"/>
      <c r="BS44" s="33"/>
      <c r="BT44" s="34"/>
      <c r="BU44" s="32"/>
      <c r="BV44" s="33"/>
      <c r="BW44" s="33"/>
      <c r="BX44" s="34"/>
      <c r="BY44" s="32"/>
      <c r="BZ44" s="33"/>
      <c r="CA44" s="33"/>
      <c r="CB44" s="34"/>
      <c r="CC44" s="32"/>
      <c r="CD44" s="33"/>
      <c r="CE44" s="33"/>
      <c r="CF44" s="34"/>
      <c r="CG44" s="32"/>
      <c r="CH44" s="33"/>
      <c r="CI44" s="33"/>
      <c r="CJ44" s="34"/>
      <c r="CK44" s="32"/>
      <c r="CL44" s="33"/>
      <c r="CM44" s="33"/>
      <c r="CN44" s="34"/>
      <c r="CO44" s="32"/>
      <c r="CP44" s="33"/>
      <c r="CQ44" s="33"/>
      <c r="CR44" s="34"/>
      <c r="CS44" s="32"/>
      <c r="CT44" s="33"/>
      <c r="CU44" s="33"/>
      <c r="CV44" s="34"/>
      <c r="CW44" s="32"/>
      <c r="CX44" s="33"/>
      <c r="CY44" s="33"/>
      <c r="CZ44" s="34"/>
      <c r="DA44" s="32"/>
      <c r="DB44" s="33"/>
      <c r="DC44" s="33"/>
      <c r="DD44" s="34"/>
      <c r="DE44" s="32"/>
      <c r="DF44" s="33"/>
      <c r="DG44" s="33"/>
      <c r="DH44" s="34"/>
      <c r="DI44" s="32"/>
      <c r="DJ44" s="33"/>
      <c r="DK44" s="33"/>
      <c r="DL44" s="34"/>
      <c r="DM44" s="32"/>
      <c r="DN44" s="33"/>
      <c r="DO44" s="33"/>
      <c r="DP44" s="34"/>
      <c r="DQ44" s="32"/>
      <c r="DR44" s="33"/>
      <c r="DS44" s="33"/>
      <c r="DT44" s="34"/>
      <c r="DU44" s="32"/>
      <c r="DV44" s="33"/>
      <c r="DW44" s="33"/>
      <c r="DX44" s="34"/>
      <c r="DY44" s="32"/>
      <c r="DZ44" s="33"/>
      <c r="EA44" s="33"/>
      <c r="EB44" s="34"/>
      <c r="EC44" s="32"/>
      <c r="ED44" s="33"/>
      <c r="EE44" s="33"/>
      <c r="EF44" s="34"/>
      <c r="EG44" s="32"/>
      <c r="EH44" s="33"/>
      <c r="EI44" s="33"/>
      <c r="EJ44" s="34"/>
      <c r="EK44" s="32"/>
      <c r="EL44" s="33"/>
      <c r="EM44" s="33"/>
      <c r="EN44" s="34"/>
      <c r="EO44" s="32"/>
      <c r="EP44" s="33"/>
      <c r="EQ44" s="33"/>
      <c r="ER44" s="34"/>
      <c r="ES44" s="32"/>
      <c r="ET44" s="33"/>
      <c r="EU44" s="33"/>
      <c r="EV44" s="34"/>
      <c r="EW44" s="32"/>
      <c r="EX44" s="33"/>
      <c r="EY44" s="33"/>
      <c r="EZ44" s="34"/>
      <c r="FA44" s="32"/>
      <c r="FB44" s="33"/>
      <c r="FC44" s="33"/>
      <c r="FD44" s="34"/>
      <c r="FE44" s="32"/>
      <c r="FF44" s="33"/>
      <c r="FG44" s="33"/>
      <c r="FH44" s="34"/>
      <c r="FI44" s="32"/>
      <c r="FJ44" s="33"/>
      <c r="FK44" s="33"/>
      <c r="FL44" s="34"/>
      <c r="FM44" s="32"/>
      <c r="FN44" s="33"/>
      <c r="FO44" s="33"/>
      <c r="FP44" s="34"/>
      <c r="FQ44" s="32"/>
      <c r="FR44" s="33"/>
      <c r="FS44" s="33"/>
      <c r="FT44" s="34"/>
      <c r="FU44" s="32"/>
      <c r="FV44" s="33"/>
      <c r="FW44" s="33"/>
      <c r="FX44" s="34"/>
      <c r="FY44" s="32"/>
      <c r="FZ44" s="33"/>
      <c r="GA44" s="33"/>
      <c r="GB44" s="34"/>
      <c r="GC44" s="32"/>
      <c r="GD44" s="33"/>
      <c r="GE44" s="33"/>
      <c r="GF44" s="34"/>
      <c r="GG44" s="32"/>
      <c r="GH44" s="33"/>
      <c r="GI44" s="33"/>
      <c r="GJ44" s="34"/>
      <c r="GK44" s="32"/>
      <c r="GL44" s="33"/>
      <c r="GM44" s="33"/>
      <c r="GN44" s="34"/>
      <c r="GO44" s="32"/>
      <c r="GP44" s="33"/>
      <c r="GQ44" s="33"/>
      <c r="GR44" s="34"/>
      <c r="GS44" s="32"/>
      <c r="GT44" s="33"/>
      <c r="GU44" s="33"/>
      <c r="GV44" s="34"/>
      <c r="GW44" s="32"/>
      <c r="GX44" s="33"/>
      <c r="GY44" s="33"/>
      <c r="GZ44" s="34"/>
      <c r="HA44" s="32"/>
      <c r="HB44" s="33"/>
      <c r="HC44" s="33"/>
      <c r="HD44" s="34"/>
      <c r="HE44" s="32"/>
      <c r="HF44" s="33"/>
      <c r="HG44" s="33"/>
      <c r="HH44" s="34"/>
      <c r="HI44" s="32"/>
      <c r="HJ44" s="33"/>
      <c r="HK44" s="33"/>
      <c r="HL44" s="34"/>
      <c r="HM44" s="32"/>
      <c r="HN44" s="33"/>
      <c r="HO44" s="33"/>
      <c r="HP44" s="34"/>
      <c r="HQ44" s="32"/>
      <c r="HR44" s="33"/>
      <c r="HS44" s="33"/>
      <c r="HT44" s="34"/>
      <c r="HU44" s="32"/>
      <c r="HV44" s="33"/>
      <c r="HW44" s="33"/>
      <c r="HX44" s="34"/>
      <c r="HY44" s="32"/>
      <c r="HZ44" s="33"/>
      <c r="IA44" s="33"/>
      <c r="IB44" s="34"/>
      <c r="IC44" s="32"/>
      <c r="ID44" s="33"/>
      <c r="IE44" s="33"/>
      <c r="IF44" s="34"/>
      <c r="IG44" s="32"/>
      <c r="IH44" s="33"/>
      <c r="II44" s="33"/>
      <c r="IJ44" s="34"/>
    </row>
    <row r="45" spans="1:244" s="30" customFormat="1">
      <c r="A45" s="11" t="s">
        <v>47</v>
      </c>
      <c r="B45" s="21"/>
      <c r="C45" s="21"/>
      <c r="D45" s="3"/>
    </row>
    <row r="46" spans="1:244" s="30" customFormat="1">
      <c r="A46" s="18" t="s">
        <v>80</v>
      </c>
      <c r="B46" s="19">
        <v>6.3333333333333339</v>
      </c>
      <c r="C46" s="19">
        <v>0</v>
      </c>
      <c r="D46" s="51">
        <v>2.6837456101960142E-4</v>
      </c>
    </row>
    <row r="47" spans="1:244" s="30" customFormat="1">
      <c r="A47" s="18" t="s">
        <v>49</v>
      </c>
      <c r="B47" s="19">
        <v>0</v>
      </c>
      <c r="C47" s="19">
        <v>0</v>
      </c>
      <c r="D47" s="51">
        <v>0</v>
      </c>
    </row>
    <row r="48" spans="1:244" s="30" customFormat="1">
      <c r="A48" s="18" t="s">
        <v>50</v>
      </c>
      <c r="B48" s="19">
        <v>0.27</v>
      </c>
      <c r="C48" s="19">
        <v>0</v>
      </c>
      <c r="D48" s="51">
        <v>1.1441231285572482E-5</v>
      </c>
    </row>
    <row r="49" spans="1:244" s="30" customFormat="1">
      <c r="A49" s="27" t="s">
        <v>51</v>
      </c>
      <c r="B49" s="28">
        <v>6.6033333333333335</v>
      </c>
      <c r="C49" s="28">
        <v>0</v>
      </c>
      <c r="D49" s="53">
        <v>2.7981579230517393E-4</v>
      </c>
      <c r="E49" s="32"/>
      <c r="F49" s="33"/>
      <c r="G49" s="33"/>
      <c r="H49" s="34"/>
      <c r="I49" s="32"/>
      <c r="J49" s="33"/>
      <c r="K49" s="33"/>
      <c r="L49" s="34"/>
      <c r="M49" s="32"/>
      <c r="N49" s="33"/>
      <c r="O49" s="33"/>
      <c r="P49" s="34"/>
      <c r="Q49" s="32"/>
      <c r="R49" s="33"/>
      <c r="S49" s="33"/>
      <c r="T49" s="34"/>
      <c r="U49" s="32"/>
      <c r="V49" s="33"/>
      <c r="W49" s="33"/>
      <c r="X49" s="34"/>
      <c r="Y49" s="32"/>
      <c r="Z49" s="33"/>
      <c r="AA49" s="33"/>
      <c r="AB49" s="34"/>
      <c r="AC49" s="32"/>
      <c r="AD49" s="33"/>
      <c r="AE49" s="33"/>
      <c r="AF49" s="34"/>
      <c r="AG49" s="32"/>
      <c r="AH49" s="33"/>
      <c r="AI49" s="33"/>
      <c r="AJ49" s="34"/>
      <c r="AK49" s="32"/>
      <c r="AL49" s="33"/>
      <c r="AM49" s="33"/>
      <c r="AN49" s="34"/>
      <c r="AO49" s="32"/>
      <c r="AP49" s="33"/>
      <c r="AQ49" s="33"/>
      <c r="AR49" s="34"/>
      <c r="AS49" s="32"/>
      <c r="AT49" s="33"/>
      <c r="AU49" s="33"/>
      <c r="AV49" s="34"/>
      <c r="AW49" s="32"/>
      <c r="AX49" s="33"/>
      <c r="AY49" s="33"/>
      <c r="AZ49" s="34"/>
      <c r="BA49" s="32"/>
      <c r="BB49" s="33"/>
      <c r="BC49" s="33"/>
      <c r="BD49" s="34"/>
      <c r="BE49" s="32"/>
      <c r="BF49" s="33"/>
      <c r="BG49" s="33"/>
      <c r="BH49" s="34"/>
      <c r="BI49" s="32"/>
      <c r="BJ49" s="33"/>
      <c r="BK49" s="33"/>
      <c r="BL49" s="34"/>
      <c r="BM49" s="32"/>
      <c r="BN49" s="33"/>
      <c r="BO49" s="33"/>
      <c r="BP49" s="34"/>
      <c r="BQ49" s="32"/>
      <c r="BR49" s="33"/>
      <c r="BS49" s="33"/>
      <c r="BT49" s="34"/>
      <c r="BU49" s="32"/>
      <c r="BV49" s="33"/>
      <c r="BW49" s="33"/>
      <c r="BX49" s="34"/>
      <c r="BY49" s="32"/>
      <c r="BZ49" s="33"/>
      <c r="CA49" s="33"/>
      <c r="CB49" s="34"/>
      <c r="CC49" s="32"/>
      <c r="CD49" s="33"/>
      <c r="CE49" s="33"/>
      <c r="CF49" s="34"/>
      <c r="CG49" s="32"/>
      <c r="CH49" s="33"/>
      <c r="CI49" s="33"/>
      <c r="CJ49" s="34"/>
      <c r="CK49" s="32"/>
      <c r="CL49" s="33"/>
      <c r="CM49" s="33"/>
      <c r="CN49" s="34"/>
      <c r="CO49" s="32"/>
      <c r="CP49" s="33"/>
      <c r="CQ49" s="33"/>
      <c r="CR49" s="34"/>
      <c r="CS49" s="32"/>
      <c r="CT49" s="33"/>
      <c r="CU49" s="33"/>
      <c r="CV49" s="34"/>
      <c r="CW49" s="32"/>
      <c r="CX49" s="33"/>
      <c r="CY49" s="33"/>
      <c r="CZ49" s="34"/>
      <c r="DA49" s="32"/>
      <c r="DB49" s="33"/>
      <c r="DC49" s="33"/>
      <c r="DD49" s="34"/>
      <c r="DE49" s="32"/>
      <c r="DF49" s="33"/>
      <c r="DG49" s="33"/>
      <c r="DH49" s="34"/>
      <c r="DI49" s="32"/>
      <c r="DJ49" s="33"/>
      <c r="DK49" s="33"/>
      <c r="DL49" s="34"/>
      <c r="DM49" s="32"/>
      <c r="DN49" s="33"/>
      <c r="DO49" s="33"/>
      <c r="DP49" s="34"/>
      <c r="DQ49" s="32"/>
      <c r="DR49" s="33"/>
      <c r="DS49" s="33"/>
      <c r="DT49" s="34"/>
      <c r="DU49" s="32"/>
      <c r="DV49" s="33"/>
      <c r="DW49" s="33"/>
      <c r="DX49" s="34"/>
      <c r="DY49" s="32"/>
      <c r="DZ49" s="33"/>
      <c r="EA49" s="33"/>
      <c r="EB49" s="34"/>
      <c r="EC49" s="32"/>
      <c r="ED49" s="33"/>
      <c r="EE49" s="33"/>
      <c r="EF49" s="34"/>
      <c r="EG49" s="32"/>
      <c r="EH49" s="33"/>
      <c r="EI49" s="33"/>
      <c r="EJ49" s="34"/>
      <c r="EK49" s="32"/>
      <c r="EL49" s="33"/>
      <c r="EM49" s="33"/>
      <c r="EN49" s="34"/>
      <c r="EO49" s="32"/>
      <c r="EP49" s="33"/>
      <c r="EQ49" s="33"/>
      <c r="ER49" s="34"/>
      <c r="ES49" s="32"/>
      <c r="ET49" s="33"/>
      <c r="EU49" s="33"/>
      <c r="EV49" s="34"/>
      <c r="EW49" s="32"/>
      <c r="EX49" s="33"/>
      <c r="EY49" s="33"/>
      <c r="EZ49" s="34"/>
      <c r="FA49" s="32"/>
      <c r="FB49" s="33"/>
      <c r="FC49" s="33"/>
      <c r="FD49" s="34"/>
      <c r="FE49" s="32"/>
      <c r="FF49" s="33"/>
      <c r="FG49" s="33"/>
      <c r="FH49" s="34"/>
      <c r="FI49" s="32"/>
      <c r="FJ49" s="33"/>
      <c r="FK49" s="33"/>
      <c r="FL49" s="34"/>
      <c r="FM49" s="32"/>
      <c r="FN49" s="33"/>
      <c r="FO49" s="33"/>
      <c r="FP49" s="34"/>
      <c r="FQ49" s="32"/>
      <c r="FR49" s="33"/>
      <c r="FS49" s="33"/>
      <c r="FT49" s="34"/>
      <c r="FU49" s="32"/>
      <c r="FV49" s="33"/>
      <c r="FW49" s="33"/>
      <c r="FX49" s="34"/>
      <c r="FY49" s="32"/>
      <c r="FZ49" s="33"/>
      <c r="GA49" s="33"/>
      <c r="GB49" s="34"/>
      <c r="GC49" s="32"/>
      <c r="GD49" s="33"/>
      <c r="GE49" s="33"/>
      <c r="GF49" s="34"/>
      <c r="GG49" s="32"/>
      <c r="GH49" s="33"/>
      <c r="GI49" s="33"/>
      <c r="GJ49" s="34"/>
      <c r="GK49" s="32"/>
      <c r="GL49" s="33"/>
      <c r="GM49" s="33"/>
      <c r="GN49" s="34"/>
      <c r="GO49" s="32"/>
      <c r="GP49" s="33"/>
      <c r="GQ49" s="33"/>
      <c r="GR49" s="34"/>
      <c r="GS49" s="32"/>
      <c r="GT49" s="33"/>
      <c r="GU49" s="33"/>
      <c r="GV49" s="34"/>
      <c r="GW49" s="32"/>
      <c r="GX49" s="33"/>
      <c r="GY49" s="33"/>
      <c r="GZ49" s="34"/>
      <c r="HA49" s="32"/>
      <c r="HB49" s="33"/>
      <c r="HC49" s="33"/>
      <c r="HD49" s="34"/>
      <c r="HE49" s="32"/>
      <c r="HF49" s="33"/>
      <c r="HG49" s="33"/>
      <c r="HH49" s="34"/>
      <c r="HI49" s="32"/>
      <c r="HJ49" s="33"/>
      <c r="HK49" s="33"/>
      <c r="HL49" s="34"/>
      <c r="HM49" s="32"/>
      <c r="HN49" s="33"/>
      <c r="HO49" s="33"/>
      <c r="HP49" s="34"/>
      <c r="HQ49" s="32"/>
      <c r="HR49" s="33"/>
      <c r="HS49" s="33"/>
      <c r="HT49" s="34"/>
      <c r="HU49" s="32"/>
      <c r="HV49" s="33"/>
      <c r="HW49" s="33"/>
      <c r="HX49" s="34"/>
      <c r="HY49" s="32"/>
      <c r="HZ49" s="33"/>
      <c r="IA49" s="33"/>
      <c r="IB49" s="34"/>
      <c r="IC49" s="32"/>
      <c r="ID49" s="33"/>
      <c r="IE49" s="33"/>
      <c r="IF49" s="34"/>
      <c r="IG49" s="32"/>
      <c r="IH49" s="33"/>
      <c r="II49" s="33"/>
      <c r="IJ49" s="34"/>
    </row>
    <row r="50" spans="1:244" s="30" customFormat="1">
      <c r="A50" s="35" t="s">
        <v>52</v>
      </c>
      <c r="B50" s="36">
        <v>5665.8420109078252</v>
      </c>
      <c r="C50" s="36">
        <v>1.1299999999999999</v>
      </c>
      <c r="D50" s="54">
        <v>0.24008966249744265</v>
      </c>
      <c r="E50" s="33"/>
      <c r="F50" s="33"/>
      <c r="G50" s="32"/>
      <c r="H50" s="33"/>
      <c r="I50" s="33"/>
      <c r="J50" s="33"/>
      <c r="K50" s="32"/>
      <c r="L50" s="33"/>
      <c r="M50" s="33"/>
      <c r="N50" s="33"/>
      <c r="O50" s="32"/>
      <c r="P50" s="33"/>
      <c r="Q50" s="33"/>
      <c r="R50" s="33"/>
      <c r="S50" s="32"/>
      <c r="T50" s="33"/>
      <c r="U50" s="33"/>
      <c r="V50" s="33"/>
      <c r="W50" s="32"/>
      <c r="X50" s="33"/>
      <c r="Y50" s="33"/>
      <c r="Z50" s="33"/>
      <c r="AA50" s="32"/>
      <c r="AB50" s="33"/>
      <c r="AC50" s="33"/>
      <c r="AD50" s="33"/>
      <c r="AE50" s="32"/>
      <c r="AF50" s="33"/>
      <c r="AG50" s="33"/>
      <c r="AH50" s="33"/>
      <c r="AI50" s="32"/>
      <c r="AJ50" s="33"/>
      <c r="AK50" s="33"/>
      <c r="AL50" s="33"/>
      <c r="AM50" s="32"/>
      <c r="AN50" s="33"/>
      <c r="AO50" s="33"/>
      <c r="AP50" s="33"/>
      <c r="AQ50" s="32"/>
      <c r="AR50" s="33"/>
      <c r="AS50" s="33"/>
      <c r="AT50" s="33"/>
      <c r="AU50" s="32"/>
      <c r="AV50" s="33"/>
      <c r="AW50" s="33"/>
      <c r="AX50" s="33"/>
      <c r="AY50" s="32"/>
      <c r="AZ50" s="33"/>
      <c r="BA50" s="33"/>
      <c r="BB50" s="33"/>
      <c r="BC50" s="32"/>
      <c r="BD50" s="33"/>
      <c r="BE50" s="33"/>
      <c r="BF50" s="33"/>
      <c r="BG50" s="32"/>
      <c r="BH50" s="33"/>
      <c r="BI50" s="33"/>
      <c r="BJ50" s="33"/>
      <c r="BK50" s="32"/>
      <c r="BL50" s="33"/>
      <c r="BM50" s="33"/>
      <c r="BN50" s="33"/>
      <c r="BO50" s="32"/>
      <c r="BP50" s="33"/>
      <c r="BQ50" s="33"/>
      <c r="BR50" s="33"/>
      <c r="BS50" s="32"/>
      <c r="BT50" s="33"/>
      <c r="BU50" s="33"/>
      <c r="BV50" s="33"/>
      <c r="BW50" s="32"/>
      <c r="BX50" s="33"/>
      <c r="BY50" s="33"/>
      <c r="BZ50" s="33"/>
      <c r="CA50" s="32"/>
      <c r="CB50" s="33"/>
      <c r="CC50" s="33"/>
      <c r="CD50" s="33"/>
      <c r="CE50" s="32"/>
      <c r="CF50" s="33"/>
      <c r="CG50" s="33"/>
      <c r="CH50" s="33"/>
      <c r="CI50" s="32"/>
      <c r="CJ50" s="33"/>
      <c r="CK50" s="33"/>
      <c r="CL50" s="33"/>
      <c r="CM50" s="32"/>
      <c r="CN50" s="33"/>
      <c r="CO50" s="33"/>
      <c r="CP50" s="33"/>
      <c r="CQ50" s="32"/>
      <c r="CR50" s="33"/>
      <c r="CS50" s="33"/>
      <c r="CT50" s="33"/>
      <c r="CU50" s="32"/>
      <c r="CV50" s="33"/>
      <c r="CW50" s="33"/>
      <c r="CX50" s="33"/>
      <c r="CY50" s="32"/>
      <c r="CZ50" s="33"/>
      <c r="DA50" s="33"/>
      <c r="DB50" s="33"/>
      <c r="DC50" s="32"/>
      <c r="DD50" s="33"/>
      <c r="DE50" s="33"/>
      <c r="DF50" s="33"/>
      <c r="DG50" s="32"/>
      <c r="DH50" s="33"/>
      <c r="DI50" s="33"/>
      <c r="DJ50" s="33"/>
      <c r="DK50" s="32"/>
      <c r="DL50" s="33"/>
      <c r="DM50" s="33"/>
      <c r="DN50" s="33"/>
      <c r="DO50" s="32"/>
      <c r="DP50" s="33"/>
      <c r="DQ50" s="33"/>
      <c r="DR50" s="33"/>
      <c r="DS50" s="32"/>
      <c r="DT50" s="33"/>
      <c r="DU50" s="33"/>
      <c r="DV50" s="33"/>
      <c r="DW50" s="32"/>
      <c r="DX50" s="33"/>
      <c r="DY50" s="33"/>
      <c r="DZ50" s="33"/>
      <c r="EA50" s="32"/>
      <c r="EB50" s="33"/>
      <c r="EC50" s="33"/>
      <c r="ED50" s="33"/>
      <c r="EE50" s="32"/>
      <c r="EF50" s="33"/>
      <c r="EG50" s="33"/>
      <c r="EH50" s="33"/>
      <c r="EI50" s="32"/>
      <c r="EJ50" s="33"/>
      <c r="EK50" s="33"/>
      <c r="EL50" s="33"/>
      <c r="EM50" s="32"/>
      <c r="EN50" s="33"/>
      <c r="EO50" s="33"/>
      <c r="EP50" s="33"/>
      <c r="EQ50" s="32"/>
      <c r="ER50" s="33"/>
      <c r="ES50" s="33"/>
      <c r="ET50" s="33"/>
      <c r="EU50" s="32"/>
      <c r="EV50" s="33"/>
      <c r="EW50" s="33"/>
      <c r="EX50" s="33"/>
      <c r="EY50" s="32"/>
      <c r="EZ50" s="33"/>
      <c r="FA50" s="33"/>
      <c r="FB50" s="33"/>
      <c r="FC50" s="32"/>
      <c r="FD50" s="33"/>
      <c r="FE50" s="33"/>
      <c r="FF50" s="33"/>
      <c r="FG50" s="32"/>
      <c r="FH50" s="33"/>
      <c r="FI50" s="33"/>
      <c r="FJ50" s="33"/>
      <c r="FK50" s="32"/>
      <c r="FL50" s="33"/>
      <c r="FM50" s="33"/>
      <c r="FN50" s="33"/>
      <c r="FO50" s="32"/>
      <c r="FP50" s="33"/>
      <c r="FQ50" s="33"/>
      <c r="FR50" s="33"/>
      <c r="FS50" s="32"/>
      <c r="FT50" s="33"/>
      <c r="FU50" s="33"/>
      <c r="FV50" s="33"/>
      <c r="FW50" s="32"/>
      <c r="FX50" s="33"/>
      <c r="FY50" s="33"/>
      <c r="FZ50" s="33"/>
      <c r="GA50" s="32"/>
      <c r="GB50" s="33"/>
      <c r="GC50" s="33"/>
      <c r="GD50" s="33"/>
      <c r="GE50" s="32"/>
      <c r="GF50" s="33"/>
      <c r="GG50" s="33"/>
      <c r="GH50" s="33"/>
      <c r="GI50" s="32"/>
      <c r="GJ50" s="33"/>
      <c r="GK50" s="33"/>
      <c r="GL50" s="33"/>
      <c r="GM50" s="32"/>
      <c r="GN50" s="33"/>
      <c r="GO50" s="33"/>
      <c r="GP50" s="33"/>
      <c r="GQ50" s="32"/>
      <c r="GR50" s="33"/>
      <c r="GS50" s="33"/>
      <c r="GT50" s="33"/>
      <c r="GU50" s="32"/>
      <c r="GV50" s="33"/>
      <c r="GW50" s="33"/>
      <c r="GX50" s="33"/>
      <c r="GY50" s="32"/>
      <c r="GZ50" s="33"/>
      <c r="HA50" s="33"/>
      <c r="HB50" s="33"/>
      <c r="HC50" s="32"/>
      <c r="HD50" s="33"/>
      <c r="HE50" s="33"/>
      <c r="HF50" s="33"/>
      <c r="HG50" s="32"/>
      <c r="HH50" s="33"/>
      <c r="HI50" s="33"/>
      <c r="HJ50" s="33"/>
      <c r="HK50" s="32"/>
      <c r="HL50" s="33"/>
      <c r="HM50" s="33"/>
      <c r="HN50" s="33"/>
      <c r="HO50" s="32"/>
      <c r="HP50" s="33"/>
      <c r="HQ50" s="33"/>
      <c r="HR50" s="33"/>
      <c r="HS50" s="32"/>
      <c r="HT50" s="33"/>
      <c r="HU50" s="33"/>
      <c r="HV50" s="33"/>
      <c r="HW50" s="32"/>
      <c r="HX50" s="33"/>
      <c r="HY50" s="33"/>
      <c r="HZ50" s="33"/>
      <c r="IA50" s="32"/>
      <c r="IB50" s="33"/>
      <c r="IC50" s="33"/>
      <c r="ID50" s="33"/>
      <c r="IE50" s="32"/>
      <c r="IF50" s="33"/>
      <c r="IG50" s="33"/>
      <c r="IH50" s="33"/>
    </row>
    <row r="51" spans="1:244" s="31" customFormat="1">
      <c r="A51" s="22" t="s">
        <v>53</v>
      </c>
      <c r="B51" s="23">
        <v>23469.99403935295</v>
      </c>
      <c r="C51" s="23">
        <v>4.7099999999999991</v>
      </c>
      <c r="D51" s="52">
        <v>1.1130794030563831</v>
      </c>
    </row>
    <row r="52" spans="1:244" s="30" customFormat="1">
      <c r="A52" s="11" t="s">
        <v>54</v>
      </c>
      <c r="B52" s="21"/>
      <c r="C52" s="21"/>
      <c r="D52" s="3"/>
    </row>
    <row r="53" spans="1:244" s="30" customFormat="1">
      <c r="A53" s="6" t="s">
        <v>55</v>
      </c>
      <c r="B53" s="19">
        <v>1.5699999999999998</v>
      </c>
      <c r="C53" s="19">
        <v>0</v>
      </c>
      <c r="D53" s="51">
        <v>6.6528641179069606E-5</v>
      </c>
    </row>
    <row r="54" spans="1:244" s="30" customFormat="1">
      <c r="A54" s="6" t="s">
        <v>212</v>
      </c>
      <c r="B54" s="19">
        <v>127.29462024542606</v>
      </c>
      <c r="C54" s="19">
        <v>0.03</v>
      </c>
      <c r="D54" s="51">
        <v>5.3941007097668024E-3</v>
      </c>
    </row>
    <row r="55" spans="1:244" s="30" customFormat="1">
      <c r="A55" s="6" t="s">
        <v>213</v>
      </c>
      <c r="B55" s="19">
        <v>0</v>
      </c>
      <c r="C55" s="19">
        <v>0</v>
      </c>
      <c r="D55" s="51">
        <v>0</v>
      </c>
    </row>
    <row r="56" spans="1:244" s="30" customFormat="1">
      <c r="A56" s="27" t="s">
        <v>57</v>
      </c>
      <c r="B56" s="28">
        <v>128.86462024542607</v>
      </c>
      <c r="C56" s="28">
        <v>0.03</v>
      </c>
      <c r="D56" s="53">
        <v>5.460629350945872E-3</v>
      </c>
      <c r="E56" s="32"/>
      <c r="F56" s="33"/>
      <c r="G56" s="33"/>
      <c r="H56" s="34"/>
      <c r="I56" s="32"/>
      <c r="J56" s="33"/>
      <c r="K56" s="33"/>
      <c r="L56" s="34"/>
      <c r="M56" s="32"/>
      <c r="N56" s="33"/>
      <c r="O56" s="33"/>
      <c r="P56" s="34"/>
      <c r="Q56" s="32"/>
      <c r="R56" s="33"/>
      <c r="S56" s="33"/>
      <c r="T56" s="34"/>
      <c r="U56" s="32"/>
      <c r="V56" s="33"/>
      <c r="W56" s="33"/>
      <c r="X56" s="34"/>
      <c r="Y56" s="32"/>
      <c r="Z56" s="33"/>
      <c r="AA56" s="33"/>
      <c r="AB56" s="34"/>
      <c r="AC56" s="32"/>
      <c r="AD56" s="33"/>
      <c r="AE56" s="33"/>
      <c r="AF56" s="34"/>
      <c r="AG56" s="32"/>
      <c r="AH56" s="33"/>
      <c r="AI56" s="33"/>
      <c r="AJ56" s="34"/>
      <c r="AK56" s="32"/>
      <c r="AL56" s="33"/>
      <c r="AM56" s="33"/>
      <c r="AN56" s="34"/>
      <c r="AO56" s="32"/>
      <c r="AP56" s="33"/>
      <c r="AQ56" s="33"/>
      <c r="AR56" s="34"/>
      <c r="AS56" s="32"/>
      <c r="AT56" s="33"/>
      <c r="AU56" s="33"/>
      <c r="AV56" s="34"/>
      <c r="AW56" s="32"/>
      <c r="AX56" s="33"/>
      <c r="AY56" s="33"/>
      <c r="AZ56" s="34"/>
      <c r="BA56" s="32"/>
      <c r="BB56" s="33"/>
      <c r="BC56" s="33"/>
      <c r="BD56" s="34"/>
      <c r="BE56" s="32"/>
      <c r="BF56" s="33"/>
      <c r="BG56" s="33"/>
      <c r="BH56" s="34"/>
      <c r="BI56" s="32"/>
      <c r="BJ56" s="33"/>
      <c r="BK56" s="33"/>
      <c r="BL56" s="34"/>
      <c r="BM56" s="32"/>
      <c r="BN56" s="33"/>
      <c r="BO56" s="33"/>
      <c r="BP56" s="34"/>
      <c r="BQ56" s="32"/>
      <c r="BR56" s="33"/>
      <c r="BS56" s="33"/>
      <c r="BT56" s="34"/>
      <c r="BU56" s="32"/>
      <c r="BV56" s="33"/>
      <c r="BW56" s="33"/>
      <c r="BX56" s="34"/>
      <c r="BY56" s="32"/>
      <c r="BZ56" s="33"/>
      <c r="CA56" s="33"/>
      <c r="CB56" s="34"/>
      <c r="CC56" s="32"/>
      <c r="CD56" s="33"/>
      <c r="CE56" s="33"/>
      <c r="CF56" s="34"/>
      <c r="CG56" s="32"/>
      <c r="CH56" s="33"/>
      <c r="CI56" s="33"/>
      <c r="CJ56" s="34"/>
      <c r="CK56" s="32"/>
      <c r="CL56" s="33"/>
      <c r="CM56" s="33"/>
      <c r="CN56" s="34"/>
      <c r="CO56" s="32"/>
      <c r="CP56" s="33"/>
      <c r="CQ56" s="33"/>
      <c r="CR56" s="34"/>
      <c r="CS56" s="32"/>
      <c r="CT56" s="33"/>
      <c r="CU56" s="33"/>
      <c r="CV56" s="34"/>
      <c r="CW56" s="32"/>
      <c r="CX56" s="33"/>
      <c r="CY56" s="33"/>
      <c r="CZ56" s="34"/>
      <c r="DA56" s="32"/>
      <c r="DB56" s="33"/>
      <c r="DC56" s="33"/>
      <c r="DD56" s="34"/>
      <c r="DE56" s="32"/>
      <c r="DF56" s="33"/>
      <c r="DG56" s="33"/>
      <c r="DH56" s="34"/>
      <c r="DI56" s="32"/>
      <c r="DJ56" s="33"/>
      <c r="DK56" s="33"/>
      <c r="DL56" s="34"/>
      <c r="DM56" s="32"/>
      <c r="DN56" s="33"/>
      <c r="DO56" s="33"/>
      <c r="DP56" s="34"/>
      <c r="DQ56" s="32"/>
      <c r="DR56" s="33"/>
      <c r="DS56" s="33"/>
      <c r="DT56" s="34"/>
      <c r="DU56" s="32"/>
      <c r="DV56" s="33"/>
      <c r="DW56" s="33"/>
      <c r="DX56" s="34"/>
      <c r="DY56" s="32"/>
      <c r="DZ56" s="33"/>
      <c r="EA56" s="33"/>
      <c r="EB56" s="34"/>
      <c r="EC56" s="32"/>
      <c r="ED56" s="33"/>
      <c r="EE56" s="33"/>
      <c r="EF56" s="34"/>
      <c r="EG56" s="32"/>
      <c r="EH56" s="33"/>
      <c r="EI56" s="33"/>
      <c r="EJ56" s="34"/>
      <c r="EK56" s="32"/>
      <c r="EL56" s="33"/>
      <c r="EM56" s="33"/>
      <c r="EN56" s="34"/>
      <c r="EO56" s="32"/>
      <c r="EP56" s="33"/>
      <c r="EQ56" s="33"/>
      <c r="ER56" s="34"/>
      <c r="ES56" s="32"/>
      <c r="ET56" s="33"/>
      <c r="EU56" s="33"/>
      <c r="EV56" s="34"/>
      <c r="EW56" s="32"/>
      <c r="EX56" s="33"/>
      <c r="EY56" s="33"/>
      <c r="EZ56" s="34"/>
      <c r="FA56" s="32"/>
      <c r="FB56" s="33"/>
      <c r="FC56" s="33"/>
      <c r="FD56" s="34"/>
      <c r="FE56" s="32"/>
      <c r="FF56" s="33"/>
      <c r="FG56" s="33"/>
      <c r="FH56" s="34"/>
      <c r="FI56" s="32"/>
      <c r="FJ56" s="33"/>
      <c r="FK56" s="33"/>
      <c r="FL56" s="34"/>
      <c r="FM56" s="32"/>
      <c r="FN56" s="33"/>
      <c r="FO56" s="33"/>
      <c r="FP56" s="34"/>
      <c r="FQ56" s="32"/>
      <c r="FR56" s="33"/>
      <c r="FS56" s="33"/>
      <c r="FT56" s="34"/>
      <c r="FU56" s="32"/>
      <c r="FV56" s="33"/>
      <c r="FW56" s="33"/>
      <c r="FX56" s="34"/>
      <c r="FY56" s="32"/>
      <c r="FZ56" s="33"/>
      <c r="GA56" s="33"/>
      <c r="GB56" s="34"/>
      <c r="GC56" s="32"/>
      <c r="GD56" s="33"/>
      <c r="GE56" s="33"/>
      <c r="GF56" s="34"/>
      <c r="GG56" s="32"/>
      <c r="GH56" s="33"/>
      <c r="GI56" s="33"/>
      <c r="GJ56" s="34"/>
      <c r="GK56" s="32"/>
      <c r="GL56" s="33"/>
      <c r="GM56" s="33"/>
      <c r="GN56" s="34"/>
      <c r="GO56" s="32"/>
      <c r="GP56" s="33"/>
      <c r="GQ56" s="33"/>
      <c r="GR56" s="34"/>
      <c r="GS56" s="32"/>
      <c r="GT56" s="33"/>
      <c r="GU56" s="33"/>
      <c r="GV56" s="34"/>
      <c r="GW56" s="32"/>
      <c r="GX56" s="33"/>
      <c r="GY56" s="33"/>
      <c r="GZ56" s="34"/>
      <c r="HA56" s="32"/>
      <c r="HB56" s="33"/>
      <c r="HC56" s="33"/>
      <c r="HD56" s="34"/>
      <c r="HE56" s="32"/>
      <c r="HF56" s="33"/>
      <c r="HG56" s="33"/>
      <c r="HH56" s="34"/>
      <c r="HI56" s="32"/>
      <c r="HJ56" s="33"/>
      <c r="HK56" s="33"/>
      <c r="HL56" s="34"/>
      <c r="HM56" s="32"/>
      <c r="HN56" s="33"/>
      <c r="HO56" s="33"/>
      <c r="HP56" s="34"/>
      <c r="HQ56" s="32"/>
      <c r="HR56" s="33"/>
      <c r="HS56" s="33"/>
      <c r="HT56" s="34"/>
      <c r="HU56" s="32"/>
      <c r="HV56" s="33"/>
      <c r="HW56" s="33"/>
      <c r="HX56" s="34"/>
      <c r="HY56" s="32"/>
      <c r="HZ56" s="33"/>
      <c r="IA56" s="33"/>
      <c r="IB56" s="34"/>
      <c r="IC56" s="32"/>
      <c r="ID56" s="33"/>
      <c r="IE56" s="33"/>
      <c r="IF56" s="34"/>
      <c r="IG56" s="32"/>
      <c r="IH56" s="33"/>
      <c r="II56" s="33"/>
      <c r="IJ56" s="34"/>
    </row>
    <row r="57" spans="1:244" s="41" customFormat="1" ht="13.5" thickBot="1">
      <c r="A57" s="38" t="s">
        <v>58</v>
      </c>
      <c r="B57" s="39">
        <v>23598.858659598376</v>
      </c>
      <c r="C57" s="39">
        <v>4.7399999999999993</v>
      </c>
      <c r="D57" s="55">
        <v>1.1185400324073289</v>
      </c>
    </row>
    <row r="58" spans="1:244">
      <c r="A58" s="42" t="s">
        <v>59</v>
      </c>
      <c r="D58" s="43"/>
    </row>
  </sheetData>
  <printOptions horizontalCentered="1"/>
  <pageMargins left="0.78740157480314965" right="0.39370078740157483" top="0.78740157480314965" bottom="0.78740157480314965" header="0.59055118110236227" footer="0.59055118110236227"/>
  <pageSetup paperSize="9" orientation="portrait" horizontalDpi="300" verticalDpi="300" r:id="rId1"/>
  <headerFooter alignWithMargins="0">
    <oddHeader>&amp;L&amp;"Tahoma,Negrito"&amp;8Companhia Nacional de Abastecimento - CONAB</oddHeader>
    <oddFooter>&amp;R&amp;6&amp;F - &amp;A
versão - jan/2008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K55"/>
  <sheetViews>
    <sheetView zoomScaleNormal="100" workbookViewId="0">
      <selection activeCell="G23" sqref="G23"/>
    </sheetView>
  </sheetViews>
  <sheetFormatPr defaultColWidth="11.5" defaultRowHeight="12.75"/>
  <cols>
    <col min="1" max="1" width="45.625" style="3" customWidth="1"/>
    <col min="2" max="3" width="12.625" style="3" customWidth="1"/>
    <col min="4" max="4" width="9" style="3" customWidth="1"/>
    <col min="5" max="5" width="8.625" style="3" customWidth="1"/>
    <col min="6" max="16384" width="11.5" style="3"/>
  </cols>
  <sheetData>
    <row r="1" spans="1:5">
      <c r="A1" s="1" t="s">
        <v>0</v>
      </c>
      <c r="B1" s="2"/>
      <c r="C1" s="2"/>
      <c r="D1" s="2"/>
      <c r="E1" s="2"/>
    </row>
    <row r="2" spans="1:5">
      <c r="A2" s="1" t="s">
        <v>590</v>
      </c>
      <c r="B2" s="2"/>
      <c r="C2" s="2"/>
      <c r="D2" s="2"/>
      <c r="E2" s="2"/>
    </row>
    <row r="3" spans="1:5">
      <c r="A3" s="1" t="s">
        <v>377</v>
      </c>
      <c r="B3" s="2"/>
      <c r="C3" s="2"/>
      <c r="D3" s="2"/>
      <c r="E3" s="2"/>
    </row>
    <row r="4" spans="1:5">
      <c r="A4" s="1" t="s">
        <v>591</v>
      </c>
      <c r="B4" s="2"/>
      <c r="C4" s="2"/>
      <c r="D4" s="2"/>
      <c r="E4" s="2"/>
    </row>
    <row r="5" spans="1:5" ht="13.5" thickBot="1">
      <c r="A5" s="4" t="s">
        <v>4</v>
      </c>
      <c r="B5" s="5">
        <v>35000</v>
      </c>
      <c r="C5" s="6" t="s">
        <v>5</v>
      </c>
      <c r="D5" s="6"/>
    </row>
    <row r="6" spans="1:5">
      <c r="A6" s="7"/>
      <c r="B6" s="8" t="s">
        <v>6</v>
      </c>
      <c r="C6" s="9">
        <v>43160</v>
      </c>
      <c r="D6" s="50"/>
      <c r="E6" s="10" t="s">
        <v>7</v>
      </c>
    </row>
    <row r="7" spans="1:5">
      <c r="A7" s="11" t="s">
        <v>8</v>
      </c>
      <c r="E7" s="12" t="s">
        <v>9</v>
      </c>
    </row>
    <row r="8" spans="1:5" ht="13.5" thickBot="1">
      <c r="A8" s="13"/>
      <c r="B8" s="14" t="s">
        <v>10</v>
      </c>
      <c r="C8" s="14" t="s">
        <v>592</v>
      </c>
      <c r="D8" s="14" t="s">
        <v>12</v>
      </c>
      <c r="E8" s="15" t="s">
        <v>13</v>
      </c>
    </row>
    <row r="9" spans="1:5">
      <c r="A9" s="11" t="s">
        <v>14</v>
      </c>
      <c r="B9" s="16"/>
    </row>
    <row r="10" spans="1:5">
      <c r="A10" s="18" t="s">
        <v>15</v>
      </c>
      <c r="B10" s="16"/>
      <c r="C10" s="16"/>
      <c r="D10" s="16"/>
      <c r="E10" s="19">
        <v>0</v>
      </c>
    </row>
    <row r="11" spans="1:5">
      <c r="A11" s="18" t="s">
        <v>16</v>
      </c>
      <c r="B11" s="21">
        <v>483.2</v>
      </c>
      <c r="C11" s="21">
        <v>0.15</v>
      </c>
      <c r="D11" s="21">
        <v>1.3636363636363636E-2</v>
      </c>
      <c r="E11" s="51">
        <v>6.5600705487461036E-3</v>
      </c>
    </row>
    <row r="12" spans="1:5">
      <c r="A12" s="18" t="s">
        <v>17</v>
      </c>
      <c r="B12" s="19">
        <v>443.6</v>
      </c>
      <c r="C12" s="19">
        <v>0.14000000000000001</v>
      </c>
      <c r="D12" s="21">
        <v>1.2727272727272728E-2</v>
      </c>
      <c r="E12" s="51">
        <v>6.0224488729796596E-3</v>
      </c>
    </row>
    <row r="13" spans="1:5">
      <c r="A13" s="18" t="s">
        <v>18</v>
      </c>
      <c r="B13" s="19"/>
      <c r="C13" s="19"/>
      <c r="D13" s="21"/>
      <c r="E13" s="19">
        <v>0</v>
      </c>
    </row>
    <row r="14" spans="1:5">
      <c r="A14" s="18" t="s">
        <v>19</v>
      </c>
      <c r="B14" s="19"/>
      <c r="C14" s="19"/>
      <c r="D14" s="21"/>
      <c r="E14" s="19">
        <v>0</v>
      </c>
    </row>
    <row r="15" spans="1:5">
      <c r="A15" s="6" t="s">
        <v>20</v>
      </c>
      <c r="B15" s="19">
        <v>25601.5</v>
      </c>
      <c r="C15" s="19">
        <v>8.07</v>
      </c>
      <c r="D15" s="21">
        <v>0.73363636363636364</v>
      </c>
      <c r="E15" s="51">
        <v>0.34757377101350034</v>
      </c>
    </row>
    <row r="16" spans="1:5">
      <c r="A16" s="6" t="s">
        <v>70</v>
      </c>
      <c r="B16" s="19">
        <v>76.319999999999993</v>
      </c>
      <c r="C16" s="19">
        <v>0.04</v>
      </c>
      <c r="D16" s="21">
        <v>3.6363636363636364E-3</v>
      </c>
      <c r="E16" s="51">
        <v>1.0361435932953282E-3</v>
      </c>
    </row>
    <row r="17" spans="1:5">
      <c r="A17" s="6" t="s">
        <v>22</v>
      </c>
      <c r="B17" s="19">
        <v>1848</v>
      </c>
      <c r="C17" s="19">
        <v>0.57999999999999996</v>
      </c>
      <c r="D17" s="21">
        <v>5.2727272727272727E-2</v>
      </c>
      <c r="E17" s="51">
        <v>2.5089011535767383E-2</v>
      </c>
    </row>
    <row r="18" spans="1:5">
      <c r="A18" s="6" t="s">
        <v>23</v>
      </c>
      <c r="B18" s="19">
        <v>8498.76</v>
      </c>
      <c r="C18" s="19">
        <v>2.67</v>
      </c>
      <c r="D18" s="21">
        <v>0.24272727272727271</v>
      </c>
      <c r="E18" s="51">
        <v>0.11538175740244502</v>
      </c>
    </row>
    <row r="19" spans="1:5">
      <c r="A19" s="6" t="s">
        <v>24</v>
      </c>
      <c r="B19" s="19">
        <v>8589.5999999999985</v>
      </c>
      <c r="C19" s="19">
        <v>2.6999999999999997</v>
      </c>
      <c r="D19" s="21">
        <v>0.24545454545454543</v>
      </c>
      <c r="E19" s="51">
        <v>0.11661502894352137</v>
      </c>
    </row>
    <row r="20" spans="1:5">
      <c r="A20" s="6" t="s">
        <v>71</v>
      </c>
      <c r="B20" s="19">
        <v>23038.2</v>
      </c>
      <c r="C20" s="19">
        <v>7.23</v>
      </c>
      <c r="D20" s="21">
        <v>0.65727272727272734</v>
      </c>
      <c r="E20" s="51">
        <v>0.31277362855157798</v>
      </c>
    </row>
    <row r="21" spans="1:5">
      <c r="A21" s="22" t="s">
        <v>27</v>
      </c>
      <c r="B21" s="23">
        <v>68579.179999999993</v>
      </c>
      <c r="C21" s="23">
        <v>21.58</v>
      </c>
      <c r="D21" s="23">
        <v>1.9618181818181819</v>
      </c>
      <c r="E21" s="52">
        <v>0.93105186046183319</v>
      </c>
    </row>
    <row r="22" spans="1:5">
      <c r="A22" s="25" t="s">
        <v>28</v>
      </c>
      <c r="B22" s="21"/>
      <c r="C22" s="21"/>
      <c r="D22" s="21"/>
    </row>
    <row r="23" spans="1:5">
      <c r="A23" s="18" t="s">
        <v>29</v>
      </c>
      <c r="B23" s="19">
        <v>0</v>
      </c>
      <c r="C23" s="19">
        <v>0</v>
      </c>
      <c r="D23" s="19">
        <v>0</v>
      </c>
      <c r="E23" s="19">
        <v>0</v>
      </c>
    </row>
    <row r="24" spans="1:5">
      <c r="A24" s="18" t="s">
        <v>30</v>
      </c>
      <c r="B24" s="19">
        <v>0</v>
      </c>
      <c r="C24" s="19">
        <v>0</v>
      </c>
      <c r="D24" s="19">
        <v>0</v>
      </c>
      <c r="E24" s="19">
        <v>0</v>
      </c>
    </row>
    <row r="25" spans="1:5">
      <c r="A25" s="6" t="s">
        <v>72</v>
      </c>
      <c r="B25" s="19">
        <v>2057.38</v>
      </c>
      <c r="C25" s="19">
        <v>0.65</v>
      </c>
      <c r="D25" s="19">
        <v>5.909090909090909E-2</v>
      </c>
      <c r="E25" s="51">
        <v>2.7931618264857738E-2</v>
      </c>
    </row>
    <row r="26" spans="1:5">
      <c r="A26" s="18" t="s">
        <v>73</v>
      </c>
      <c r="B26" s="19">
        <v>0</v>
      </c>
      <c r="C26" s="19">
        <v>0</v>
      </c>
      <c r="D26" s="19">
        <v>0</v>
      </c>
      <c r="E26" s="19">
        <v>0</v>
      </c>
    </row>
    <row r="27" spans="1:5">
      <c r="A27" s="18" t="s">
        <v>74</v>
      </c>
      <c r="B27" s="19">
        <v>0</v>
      </c>
      <c r="C27" s="19">
        <v>0</v>
      </c>
      <c r="D27" s="19">
        <v>0</v>
      </c>
      <c r="E27" s="19">
        <v>0</v>
      </c>
    </row>
    <row r="28" spans="1:5">
      <c r="A28" s="18" t="s">
        <v>75</v>
      </c>
      <c r="B28" s="19">
        <v>1049.99</v>
      </c>
      <c r="C28" s="19">
        <v>0.33</v>
      </c>
      <c r="D28" s="19">
        <v>3.0000000000000002E-2</v>
      </c>
      <c r="E28" s="51">
        <v>1.4254984427727487E-2</v>
      </c>
    </row>
    <row r="29" spans="1:5">
      <c r="A29" s="18" t="s">
        <v>76</v>
      </c>
      <c r="B29" s="19">
        <v>0</v>
      </c>
      <c r="C29" s="19">
        <v>0</v>
      </c>
      <c r="D29" s="19">
        <v>0</v>
      </c>
      <c r="E29" s="19">
        <v>0</v>
      </c>
    </row>
    <row r="30" spans="1:5">
      <c r="A30" s="18" t="s">
        <v>77</v>
      </c>
      <c r="B30" s="19">
        <v>0</v>
      </c>
      <c r="C30" s="19">
        <v>0</v>
      </c>
      <c r="D30" s="19">
        <v>0</v>
      </c>
      <c r="E30" s="19">
        <v>0</v>
      </c>
    </row>
    <row r="31" spans="1:5">
      <c r="A31" s="18" t="s">
        <v>78</v>
      </c>
      <c r="B31" s="19">
        <v>0</v>
      </c>
      <c r="C31" s="19">
        <v>0</v>
      </c>
      <c r="D31" s="19">
        <v>0</v>
      </c>
      <c r="E31" s="19">
        <v>0</v>
      </c>
    </row>
    <row r="32" spans="1:5">
      <c r="A32" s="27" t="s">
        <v>37</v>
      </c>
      <c r="B32" s="28">
        <v>3107.37</v>
      </c>
      <c r="C32" s="28">
        <v>0.98</v>
      </c>
      <c r="D32" s="28">
        <v>8.9090909090909096E-2</v>
      </c>
      <c r="E32" s="53">
        <v>4.2186602692585229E-2</v>
      </c>
    </row>
    <row r="33" spans="1:245" s="30" customFormat="1">
      <c r="A33" s="11" t="s">
        <v>38</v>
      </c>
      <c r="B33" s="21"/>
      <c r="C33" s="21"/>
      <c r="D33" s="21"/>
      <c r="E33" s="3"/>
    </row>
    <row r="34" spans="1:245" s="30" customFormat="1">
      <c r="A34" s="18" t="s">
        <v>39</v>
      </c>
      <c r="B34" s="19">
        <v>1376.1244418428098</v>
      </c>
      <c r="C34" s="19">
        <v>0.43</v>
      </c>
      <c r="D34" s="19">
        <v>3.9090909090909093E-2</v>
      </c>
      <c r="E34" s="51">
        <v>1.8682685062795294E-2</v>
      </c>
    </row>
    <row r="35" spans="1:245" s="30" customFormat="1">
      <c r="A35" s="6" t="s">
        <v>40</v>
      </c>
      <c r="B35" s="19">
        <v>1376.1244418428098</v>
      </c>
      <c r="C35" s="19">
        <v>0.43</v>
      </c>
      <c r="D35" s="19">
        <v>3.9090909090909093E-2</v>
      </c>
      <c r="E35" s="51">
        <v>1.8682685062795294E-2</v>
      </c>
    </row>
    <row r="36" spans="1:245" s="31" customFormat="1">
      <c r="A36" s="22" t="s">
        <v>41</v>
      </c>
      <c r="B36" s="23">
        <v>73062.674441842799</v>
      </c>
      <c r="C36" s="23">
        <v>22.99</v>
      </c>
      <c r="D36" s="23">
        <v>2.09</v>
      </c>
      <c r="E36" s="52">
        <v>0.99192114821721367</v>
      </c>
    </row>
    <row r="37" spans="1:245" s="30" customFormat="1">
      <c r="A37" s="11" t="s">
        <v>42</v>
      </c>
      <c r="B37" s="21"/>
      <c r="C37" s="21"/>
      <c r="D37" s="21"/>
      <c r="E37" s="3"/>
    </row>
    <row r="38" spans="1:245" s="30" customFormat="1">
      <c r="A38" s="6" t="s">
        <v>43</v>
      </c>
      <c r="B38" s="19">
        <v>0</v>
      </c>
      <c r="C38" s="19">
        <v>0</v>
      </c>
      <c r="D38" s="19">
        <v>0</v>
      </c>
      <c r="E38" s="19">
        <v>0</v>
      </c>
    </row>
    <row r="39" spans="1:245" s="30" customFormat="1">
      <c r="A39" s="6" t="s">
        <v>44</v>
      </c>
      <c r="B39" s="19">
        <v>0</v>
      </c>
      <c r="C39" s="19">
        <v>0</v>
      </c>
      <c r="D39" s="19">
        <v>0</v>
      </c>
      <c r="E39" s="19">
        <v>0</v>
      </c>
    </row>
    <row r="40" spans="1:245" s="30" customFormat="1">
      <c r="A40" s="18" t="s">
        <v>45</v>
      </c>
      <c r="B40" s="19">
        <v>248</v>
      </c>
      <c r="C40" s="19">
        <v>0.08</v>
      </c>
      <c r="D40" s="19">
        <v>7.2727272727272727E-3</v>
      </c>
      <c r="E40" s="51">
        <v>3.3669236260120729E-3</v>
      </c>
    </row>
    <row r="41" spans="1:245" s="30" customFormat="1">
      <c r="A41" s="18" t="s">
        <v>79</v>
      </c>
      <c r="B41" s="19">
        <v>0</v>
      </c>
      <c r="C41" s="19">
        <v>0</v>
      </c>
      <c r="D41" s="19">
        <v>0</v>
      </c>
      <c r="E41" s="19">
        <v>0</v>
      </c>
    </row>
    <row r="42" spans="1:245" s="30" customFormat="1">
      <c r="A42" s="27" t="s">
        <v>46</v>
      </c>
      <c r="B42" s="28">
        <v>248</v>
      </c>
      <c r="C42" s="28">
        <v>0.08</v>
      </c>
      <c r="D42" s="28">
        <v>7.2727272727272727E-3</v>
      </c>
      <c r="E42" s="53">
        <v>3.3669236260120729E-3</v>
      </c>
      <c r="F42" s="32"/>
      <c r="G42" s="33"/>
      <c r="H42" s="33"/>
      <c r="I42" s="34"/>
      <c r="J42" s="32"/>
      <c r="K42" s="33"/>
      <c r="L42" s="33"/>
      <c r="M42" s="34"/>
      <c r="N42" s="32"/>
      <c r="O42" s="33"/>
      <c r="P42" s="33"/>
      <c r="Q42" s="34"/>
      <c r="R42" s="32"/>
      <c r="S42" s="33"/>
      <c r="T42" s="33"/>
      <c r="U42" s="34"/>
      <c r="V42" s="32"/>
      <c r="W42" s="33"/>
      <c r="X42" s="33"/>
      <c r="Y42" s="34"/>
      <c r="Z42" s="32"/>
      <c r="AA42" s="33"/>
      <c r="AB42" s="33"/>
      <c r="AC42" s="34"/>
      <c r="AD42" s="32"/>
      <c r="AE42" s="33"/>
      <c r="AF42" s="33"/>
      <c r="AG42" s="34"/>
      <c r="AH42" s="32"/>
      <c r="AI42" s="33"/>
      <c r="AJ42" s="33"/>
      <c r="AK42" s="34"/>
      <c r="AL42" s="32"/>
      <c r="AM42" s="33"/>
      <c r="AN42" s="33"/>
      <c r="AO42" s="34"/>
      <c r="AP42" s="32"/>
      <c r="AQ42" s="33"/>
      <c r="AR42" s="33"/>
      <c r="AS42" s="34"/>
      <c r="AT42" s="32"/>
      <c r="AU42" s="33"/>
      <c r="AV42" s="33"/>
      <c r="AW42" s="34"/>
      <c r="AX42" s="32"/>
      <c r="AY42" s="33"/>
      <c r="AZ42" s="33"/>
      <c r="BA42" s="34"/>
      <c r="BB42" s="32"/>
      <c r="BC42" s="33"/>
      <c r="BD42" s="33"/>
      <c r="BE42" s="34"/>
      <c r="BF42" s="32"/>
      <c r="BG42" s="33"/>
      <c r="BH42" s="33"/>
      <c r="BI42" s="34"/>
      <c r="BJ42" s="32"/>
      <c r="BK42" s="33"/>
      <c r="BL42" s="33"/>
      <c r="BM42" s="34"/>
      <c r="BN42" s="32"/>
      <c r="BO42" s="33"/>
      <c r="BP42" s="33"/>
      <c r="BQ42" s="34"/>
      <c r="BR42" s="32"/>
      <c r="BS42" s="33"/>
      <c r="BT42" s="33"/>
      <c r="BU42" s="34"/>
      <c r="BV42" s="32"/>
      <c r="BW42" s="33"/>
      <c r="BX42" s="33"/>
      <c r="BY42" s="34"/>
      <c r="BZ42" s="32"/>
      <c r="CA42" s="33"/>
      <c r="CB42" s="33"/>
      <c r="CC42" s="34"/>
      <c r="CD42" s="32"/>
      <c r="CE42" s="33"/>
      <c r="CF42" s="33"/>
      <c r="CG42" s="34"/>
      <c r="CH42" s="32"/>
      <c r="CI42" s="33"/>
      <c r="CJ42" s="33"/>
      <c r="CK42" s="34"/>
      <c r="CL42" s="32"/>
      <c r="CM42" s="33"/>
      <c r="CN42" s="33"/>
      <c r="CO42" s="34"/>
      <c r="CP42" s="32"/>
      <c r="CQ42" s="33"/>
      <c r="CR42" s="33"/>
      <c r="CS42" s="34"/>
      <c r="CT42" s="32"/>
      <c r="CU42" s="33"/>
      <c r="CV42" s="33"/>
      <c r="CW42" s="34"/>
      <c r="CX42" s="32"/>
      <c r="CY42" s="33"/>
      <c r="CZ42" s="33"/>
      <c r="DA42" s="34"/>
      <c r="DB42" s="32"/>
      <c r="DC42" s="33"/>
      <c r="DD42" s="33"/>
      <c r="DE42" s="34"/>
      <c r="DF42" s="32"/>
      <c r="DG42" s="33"/>
      <c r="DH42" s="33"/>
      <c r="DI42" s="34"/>
      <c r="DJ42" s="32"/>
      <c r="DK42" s="33"/>
      <c r="DL42" s="33"/>
      <c r="DM42" s="34"/>
      <c r="DN42" s="32"/>
      <c r="DO42" s="33"/>
      <c r="DP42" s="33"/>
      <c r="DQ42" s="34"/>
      <c r="DR42" s="32"/>
      <c r="DS42" s="33"/>
      <c r="DT42" s="33"/>
      <c r="DU42" s="34"/>
      <c r="DV42" s="32"/>
      <c r="DW42" s="33"/>
      <c r="DX42" s="33"/>
      <c r="DY42" s="34"/>
      <c r="DZ42" s="32"/>
      <c r="EA42" s="33"/>
      <c r="EB42" s="33"/>
      <c r="EC42" s="34"/>
      <c r="ED42" s="32"/>
      <c r="EE42" s="33"/>
      <c r="EF42" s="33"/>
      <c r="EG42" s="34"/>
      <c r="EH42" s="32"/>
      <c r="EI42" s="33"/>
      <c r="EJ42" s="33"/>
      <c r="EK42" s="34"/>
      <c r="EL42" s="32"/>
      <c r="EM42" s="33"/>
      <c r="EN42" s="33"/>
      <c r="EO42" s="34"/>
      <c r="EP42" s="32"/>
      <c r="EQ42" s="33"/>
      <c r="ER42" s="33"/>
      <c r="ES42" s="34"/>
      <c r="ET42" s="32"/>
      <c r="EU42" s="33"/>
      <c r="EV42" s="33"/>
      <c r="EW42" s="34"/>
      <c r="EX42" s="32"/>
      <c r="EY42" s="33"/>
      <c r="EZ42" s="33"/>
      <c r="FA42" s="34"/>
      <c r="FB42" s="32"/>
      <c r="FC42" s="33"/>
      <c r="FD42" s="33"/>
      <c r="FE42" s="34"/>
      <c r="FF42" s="32"/>
      <c r="FG42" s="33"/>
      <c r="FH42" s="33"/>
      <c r="FI42" s="34"/>
      <c r="FJ42" s="32"/>
      <c r="FK42" s="33"/>
      <c r="FL42" s="33"/>
      <c r="FM42" s="34"/>
      <c r="FN42" s="32"/>
      <c r="FO42" s="33"/>
      <c r="FP42" s="33"/>
      <c r="FQ42" s="34"/>
      <c r="FR42" s="32"/>
      <c r="FS42" s="33"/>
      <c r="FT42" s="33"/>
      <c r="FU42" s="34"/>
      <c r="FV42" s="32"/>
      <c r="FW42" s="33"/>
      <c r="FX42" s="33"/>
      <c r="FY42" s="34"/>
      <c r="FZ42" s="32"/>
      <c r="GA42" s="33"/>
      <c r="GB42" s="33"/>
      <c r="GC42" s="34"/>
      <c r="GD42" s="32"/>
      <c r="GE42" s="33"/>
      <c r="GF42" s="33"/>
      <c r="GG42" s="34"/>
      <c r="GH42" s="32"/>
      <c r="GI42" s="33"/>
      <c r="GJ42" s="33"/>
      <c r="GK42" s="34"/>
      <c r="GL42" s="32"/>
      <c r="GM42" s="33"/>
      <c r="GN42" s="33"/>
      <c r="GO42" s="34"/>
      <c r="GP42" s="32"/>
      <c r="GQ42" s="33"/>
      <c r="GR42" s="33"/>
      <c r="GS42" s="34"/>
      <c r="GT42" s="32"/>
      <c r="GU42" s="33"/>
      <c r="GV42" s="33"/>
      <c r="GW42" s="34"/>
      <c r="GX42" s="32"/>
      <c r="GY42" s="33"/>
      <c r="GZ42" s="33"/>
      <c r="HA42" s="34"/>
      <c r="HB42" s="32"/>
      <c r="HC42" s="33"/>
      <c r="HD42" s="33"/>
      <c r="HE42" s="34"/>
      <c r="HF42" s="32"/>
      <c r="HG42" s="33"/>
      <c r="HH42" s="33"/>
      <c r="HI42" s="34"/>
      <c r="HJ42" s="32"/>
      <c r="HK42" s="33"/>
      <c r="HL42" s="33"/>
      <c r="HM42" s="34"/>
      <c r="HN42" s="32"/>
      <c r="HO42" s="33"/>
      <c r="HP42" s="33"/>
      <c r="HQ42" s="34"/>
      <c r="HR42" s="32"/>
      <c r="HS42" s="33"/>
      <c r="HT42" s="33"/>
      <c r="HU42" s="34"/>
      <c r="HV42" s="32"/>
      <c r="HW42" s="33"/>
      <c r="HX42" s="33"/>
      <c r="HY42" s="34"/>
      <c r="HZ42" s="32"/>
      <c r="IA42" s="33"/>
      <c r="IB42" s="33"/>
      <c r="IC42" s="34"/>
      <c r="ID42" s="32"/>
      <c r="IE42" s="33"/>
      <c r="IF42" s="33"/>
      <c r="IG42" s="34"/>
      <c r="IH42" s="32"/>
      <c r="II42" s="33"/>
      <c r="IJ42" s="33"/>
      <c r="IK42" s="34"/>
    </row>
    <row r="43" spans="1:245" s="30" customFormat="1">
      <c r="A43" s="11" t="s">
        <v>47</v>
      </c>
      <c r="B43" s="21"/>
      <c r="C43" s="21"/>
      <c r="D43" s="21"/>
      <c r="E43" s="3"/>
    </row>
    <row r="44" spans="1:245" s="30" customFormat="1">
      <c r="A44" s="18" t="s">
        <v>80</v>
      </c>
      <c r="B44" s="19">
        <v>0</v>
      </c>
      <c r="C44" s="19">
        <v>0</v>
      </c>
      <c r="D44" s="19">
        <v>0</v>
      </c>
      <c r="E44" s="19">
        <v>0</v>
      </c>
    </row>
    <row r="45" spans="1:245" s="30" customFormat="1">
      <c r="A45" s="18" t="s">
        <v>49</v>
      </c>
      <c r="B45" s="19">
        <v>0</v>
      </c>
      <c r="C45" s="19">
        <v>0</v>
      </c>
      <c r="D45" s="19">
        <v>0</v>
      </c>
      <c r="E45" s="19">
        <v>0</v>
      </c>
    </row>
    <row r="46" spans="1:245" s="30" customFormat="1">
      <c r="A46" s="18" t="s">
        <v>50</v>
      </c>
      <c r="B46" s="19">
        <v>17.440000000000001</v>
      </c>
      <c r="C46" s="19">
        <v>0.01</v>
      </c>
      <c r="D46" s="19">
        <v>9.0909090909090909E-4</v>
      </c>
      <c r="E46" s="51">
        <v>2.367707582163329E-4</v>
      </c>
    </row>
    <row r="47" spans="1:245" s="30" customFormat="1">
      <c r="A47" s="27" t="s">
        <v>51</v>
      </c>
      <c r="B47" s="28">
        <v>17.440000000000001</v>
      </c>
      <c r="C47" s="28">
        <v>0.01</v>
      </c>
      <c r="D47" s="28">
        <v>9.0909090909090909E-4</v>
      </c>
      <c r="E47" s="53">
        <v>2.367707582163329E-4</v>
      </c>
      <c r="F47" s="32"/>
      <c r="G47" s="33"/>
      <c r="H47" s="33"/>
      <c r="I47" s="34"/>
      <c r="J47" s="32"/>
      <c r="K47" s="33"/>
      <c r="L47" s="33"/>
      <c r="M47" s="34"/>
      <c r="N47" s="32"/>
      <c r="O47" s="33"/>
      <c r="P47" s="33"/>
      <c r="Q47" s="34"/>
      <c r="R47" s="32"/>
      <c r="S47" s="33"/>
      <c r="T47" s="33"/>
      <c r="U47" s="34"/>
      <c r="V47" s="32"/>
      <c r="W47" s="33"/>
      <c r="X47" s="33"/>
      <c r="Y47" s="34"/>
      <c r="Z47" s="32"/>
      <c r="AA47" s="33"/>
      <c r="AB47" s="33"/>
      <c r="AC47" s="34"/>
      <c r="AD47" s="32"/>
      <c r="AE47" s="33"/>
      <c r="AF47" s="33"/>
      <c r="AG47" s="34"/>
      <c r="AH47" s="32"/>
      <c r="AI47" s="33"/>
      <c r="AJ47" s="33"/>
      <c r="AK47" s="34"/>
      <c r="AL47" s="32"/>
      <c r="AM47" s="33"/>
      <c r="AN47" s="33"/>
      <c r="AO47" s="34"/>
      <c r="AP47" s="32"/>
      <c r="AQ47" s="33"/>
      <c r="AR47" s="33"/>
      <c r="AS47" s="34"/>
      <c r="AT47" s="32"/>
      <c r="AU47" s="33"/>
      <c r="AV47" s="33"/>
      <c r="AW47" s="34"/>
      <c r="AX47" s="32"/>
      <c r="AY47" s="33"/>
      <c r="AZ47" s="33"/>
      <c r="BA47" s="34"/>
      <c r="BB47" s="32"/>
      <c r="BC47" s="33"/>
      <c r="BD47" s="33"/>
      <c r="BE47" s="34"/>
      <c r="BF47" s="32"/>
      <c r="BG47" s="33"/>
      <c r="BH47" s="33"/>
      <c r="BI47" s="34"/>
      <c r="BJ47" s="32"/>
      <c r="BK47" s="33"/>
      <c r="BL47" s="33"/>
      <c r="BM47" s="34"/>
      <c r="BN47" s="32"/>
      <c r="BO47" s="33"/>
      <c r="BP47" s="33"/>
      <c r="BQ47" s="34"/>
      <c r="BR47" s="32"/>
      <c r="BS47" s="33"/>
      <c r="BT47" s="33"/>
      <c r="BU47" s="34"/>
      <c r="BV47" s="32"/>
      <c r="BW47" s="33"/>
      <c r="BX47" s="33"/>
      <c r="BY47" s="34"/>
      <c r="BZ47" s="32"/>
      <c r="CA47" s="33"/>
      <c r="CB47" s="33"/>
      <c r="CC47" s="34"/>
      <c r="CD47" s="32"/>
      <c r="CE47" s="33"/>
      <c r="CF47" s="33"/>
      <c r="CG47" s="34"/>
      <c r="CH47" s="32"/>
      <c r="CI47" s="33"/>
      <c r="CJ47" s="33"/>
      <c r="CK47" s="34"/>
      <c r="CL47" s="32"/>
      <c r="CM47" s="33"/>
      <c r="CN47" s="33"/>
      <c r="CO47" s="34"/>
      <c r="CP47" s="32"/>
      <c r="CQ47" s="33"/>
      <c r="CR47" s="33"/>
      <c r="CS47" s="34"/>
      <c r="CT47" s="32"/>
      <c r="CU47" s="33"/>
      <c r="CV47" s="33"/>
      <c r="CW47" s="34"/>
      <c r="CX47" s="32"/>
      <c r="CY47" s="33"/>
      <c r="CZ47" s="33"/>
      <c r="DA47" s="34"/>
      <c r="DB47" s="32"/>
      <c r="DC47" s="33"/>
      <c r="DD47" s="33"/>
      <c r="DE47" s="34"/>
      <c r="DF47" s="32"/>
      <c r="DG47" s="33"/>
      <c r="DH47" s="33"/>
      <c r="DI47" s="34"/>
      <c r="DJ47" s="32"/>
      <c r="DK47" s="33"/>
      <c r="DL47" s="33"/>
      <c r="DM47" s="34"/>
      <c r="DN47" s="32"/>
      <c r="DO47" s="33"/>
      <c r="DP47" s="33"/>
      <c r="DQ47" s="34"/>
      <c r="DR47" s="32"/>
      <c r="DS47" s="33"/>
      <c r="DT47" s="33"/>
      <c r="DU47" s="34"/>
      <c r="DV47" s="32"/>
      <c r="DW47" s="33"/>
      <c r="DX47" s="33"/>
      <c r="DY47" s="34"/>
      <c r="DZ47" s="32"/>
      <c r="EA47" s="33"/>
      <c r="EB47" s="33"/>
      <c r="EC47" s="34"/>
      <c r="ED47" s="32"/>
      <c r="EE47" s="33"/>
      <c r="EF47" s="33"/>
      <c r="EG47" s="34"/>
      <c r="EH47" s="32"/>
      <c r="EI47" s="33"/>
      <c r="EJ47" s="33"/>
      <c r="EK47" s="34"/>
      <c r="EL47" s="32"/>
      <c r="EM47" s="33"/>
      <c r="EN47" s="33"/>
      <c r="EO47" s="34"/>
      <c r="EP47" s="32"/>
      <c r="EQ47" s="33"/>
      <c r="ER47" s="33"/>
      <c r="ES47" s="34"/>
      <c r="ET47" s="32"/>
      <c r="EU47" s="33"/>
      <c r="EV47" s="33"/>
      <c r="EW47" s="34"/>
      <c r="EX47" s="32"/>
      <c r="EY47" s="33"/>
      <c r="EZ47" s="33"/>
      <c r="FA47" s="34"/>
      <c r="FB47" s="32"/>
      <c r="FC47" s="33"/>
      <c r="FD47" s="33"/>
      <c r="FE47" s="34"/>
      <c r="FF47" s="32"/>
      <c r="FG47" s="33"/>
      <c r="FH47" s="33"/>
      <c r="FI47" s="34"/>
      <c r="FJ47" s="32"/>
      <c r="FK47" s="33"/>
      <c r="FL47" s="33"/>
      <c r="FM47" s="34"/>
      <c r="FN47" s="32"/>
      <c r="FO47" s="33"/>
      <c r="FP47" s="33"/>
      <c r="FQ47" s="34"/>
      <c r="FR47" s="32"/>
      <c r="FS47" s="33"/>
      <c r="FT47" s="33"/>
      <c r="FU47" s="34"/>
      <c r="FV47" s="32"/>
      <c r="FW47" s="33"/>
      <c r="FX47" s="33"/>
      <c r="FY47" s="34"/>
      <c r="FZ47" s="32"/>
      <c r="GA47" s="33"/>
      <c r="GB47" s="33"/>
      <c r="GC47" s="34"/>
      <c r="GD47" s="32"/>
      <c r="GE47" s="33"/>
      <c r="GF47" s="33"/>
      <c r="GG47" s="34"/>
      <c r="GH47" s="32"/>
      <c r="GI47" s="33"/>
      <c r="GJ47" s="33"/>
      <c r="GK47" s="34"/>
      <c r="GL47" s="32"/>
      <c r="GM47" s="33"/>
      <c r="GN47" s="33"/>
      <c r="GO47" s="34"/>
      <c r="GP47" s="32"/>
      <c r="GQ47" s="33"/>
      <c r="GR47" s="33"/>
      <c r="GS47" s="34"/>
      <c r="GT47" s="32"/>
      <c r="GU47" s="33"/>
      <c r="GV47" s="33"/>
      <c r="GW47" s="34"/>
      <c r="GX47" s="32"/>
      <c r="GY47" s="33"/>
      <c r="GZ47" s="33"/>
      <c r="HA47" s="34"/>
      <c r="HB47" s="32"/>
      <c r="HC47" s="33"/>
      <c r="HD47" s="33"/>
      <c r="HE47" s="34"/>
      <c r="HF47" s="32"/>
      <c r="HG47" s="33"/>
      <c r="HH47" s="33"/>
      <c r="HI47" s="34"/>
      <c r="HJ47" s="32"/>
      <c r="HK47" s="33"/>
      <c r="HL47" s="33"/>
      <c r="HM47" s="34"/>
      <c r="HN47" s="32"/>
      <c r="HO47" s="33"/>
      <c r="HP47" s="33"/>
      <c r="HQ47" s="34"/>
      <c r="HR47" s="32"/>
      <c r="HS47" s="33"/>
      <c r="HT47" s="33"/>
      <c r="HU47" s="34"/>
      <c r="HV47" s="32"/>
      <c r="HW47" s="33"/>
      <c r="HX47" s="33"/>
      <c r="HY47" s="34"/>
      <c r="HZ47" s="32"/>
      <c r="IA47" s="33"/>
      <c r="IB47" s="33"/>
      <c r="IC47" s="34"/>
      <c r="ID47" s="32"/>
      <c r="IE47" s="33"/>
      <c r="IF47" s="33"/>
      <c r="IG47" s="34"/>
      <c r="IH47" s="32"/>
      <c r="II47" s="33"/>
      <c r="IJ47" s="33"/>
      <c r="IK47" s="34"/>
    </row>
    <row r="48" spans="1:245" s="30" customFormat="1">
      <c r="A48" s="35" t="s">
        <v>52</v>
      </c>
      <c r="B48" s="36">
        <v>265.44</v>
      </c>
      <c r="C48" s="36">
        <v>0.09</v>
      </c>
      <c r="D48" s="36">
        <v>8.1818181818181825E-3</v>
      </c>
      <c r="E48" s="54">
        <v>3.6036943842284058E-3</v>
      </c>
      <c r="F48" s="33"/>
      <c r="G48" s="33"/>
      <c r="H48" s="32"/>
      <c r="I48" s="33"/>
      <c r="J48" s="33"/>
      <c r="K48" s="33"/>
      <c r="L48" s="32"/>
      <c r="M48" s="33"/>
      <c r="N48" s="33"/>
      <c r="O48" s="33"/>
      <c r="P48" s="32"/>
      <c r="Q48" s="33"/>
      <c r="R48" s="33"/>
      <c r="S48" s="33"/>
      <c r="T48" s="32"/>
      <c r="U48" s="33"/>
      <c r="V48" s="33"/>
      <c r="W48" s="33"/>
      <c r="X48" s="32"/>
      <c r="Y48" s="33"/>
      <c r="Z48" s="33"/>
      <c r="AA48" s="33"/>
      <c r="AB48" s="32"/>
      <c r="AC48" s="33"/>
      <c r="AD48" s="33"/>
      <c r="AE48" s="33"/>
      <c r="AF48" s="32"/>
      <c r="AG48" s="33"/>
      <c r="AH48" s="33"/>
      <c r="AI48" s="33"/>
      <c r="AJ48" s="32"/>
      <c r="AK48" s="33"/>
      <c r="AL48" s="33"/>
      <c r="AM48" s="33"/>
      <c r="AN48" s="32"/>
      <c r="AO48" s="33"/>
      <c r="AP48" s="33"/>
      <c r="AQ48" s="33"/>
      <c r="AR48" s="32"/>
      <c r="AS48" s="33"/>
      <c r="AT48" s="33"/>
      <c r="AU48" s="33"/>
      <c r="AV48" s="32"/>
      <c r="AW48" s="33"/>
      <c r="AX48" s="33"/>
      <c r="AY48" s="33"/>
      <c r="AZ48" s="32"/>
      <c r="BA48" s="33"/>
      <c r="BB48" s="33"/>
      <c r="BC48" s="33"/>
      <c r="BD48" s="32"/>
      <c r="BE48" s="33"/>
      <c r="BF48" s="33"/>
      <c r="BG48" s="33"/>
      <c r="BH48" s="32"/>
      <c r="BI48" s="33"/>
      <c r="BJ48" s="33"/>
      <c r="BK48" s="33"/>
      <c r="BL48" s="32"/>
      <c r="BM48" s="33"/>
      <c r="BN48" s="33"/>
      <c r="BO48" s="33"/>
      <c r="BP48" s="32"/>
      <c r="BQ48" s="33"/>
      <c r="BR48" s="33"/>
      <c r="BS48" s="33"/>
      <c r="BT48" s="32"/>
      <c r="BU48" s="33"/>
      <c r="BV48" s="33"/>
      <c r="BW48" s="33"/>
      <c r="BX48" s="32"/>
      <c r="BY48" s="33"/>
      <c r="BZ48" s="33"/>
      <c r="CA48" s="33"/>
      <c r="CB48" s="32"/>
      <c r="CC48" s="33"/>
      <c r="CD48" s="33"/>
      <c r="CE48" s="33"/>
      <c r="CF48" s="32"/>
      <c r="CG48" s="33"/>
      <c r="CH48" s="33"/>
      <c r="CI48" s="33"/>
      <c r="CJ48" s="32"/>
      <c r="CK48" s="33"/>
      <c r="CL48" s="33"/>
      <c r="CM48" s="33"/>
      <c r="CN48" s="32"/>
      <c r="CO48" s="33"/>
      <c r="CP48" s="33"/>
      <c r="CQ48" s="33"/>
      <c r="CR48" s="32"/>
      <c r="CS48" s="33"/>
      <c r="CT48" s="33"/>
      <c r="CU48" s="33"/>
      <c r="CV48" s="32"/>
      <c r="CW48" s="33"/>
      <c r="CX48" s="33"/>
      <c r="CY48" s="33"/>
      <c r="CZ48" s="32"/>
      <c r="DA48" s="33"/>
      <c r="DB48" s="33"/>
      <c r="DC48" s="33"/>
      <c r="DD48" s="32"/>
      <c r="DE48" s="33"/>
      <c r="DF48" s="33"/>
      <c r="DG48" s="33"/>
      <c r="DH48" s="32"/>
      <c r="DI48" s="33"/>
      <c r="DJ48" s="33"/>
      <c r="DK48" s="33"/>
      <c r="DL48" s="32"/>
      <c r="DM48" s="33"/>
      <c r="DN48" s="33"/>
      <c r="DO48" s="33"/>
      <c r="DP48" s="32"/>
      <c r="DQ48" s="33"/>
      <c r="DR48" s="33"/>
      <c r="DS48" s="33"/>
      <c r="DT48" s="32"/>
      <c r="DU48" s="33"/>
      <c r="DV48" s="33"/>
      <c r="DW48" s="33"/>
      <c r="DX48" s="32"/>
      <c r="DY48" s="33"/>
      <c r="DZ48" s="33"/>
      <c r="EA48" s="33"/>
      <c r="EB48" s="32"/>
      <c r="EC48" s="33"/>
      <c r="ED48" s="33"/>
      <c r="EE48" s="33"/>
      <c r="EF48" s="32"/>
      <c r="EG48" s="33"/>
      <c r="EH48" s="33"/>
      <c r="EI48" s="33"/>
      <c r="EJ48" s="32"/>
      <c r="EK48" s="33"/>
      <c r="EL48" s="33"/>
      <c r="EM48" s="33"/>
      <c r="EN48" s="32"/>
      <c r="EO48" s="33"/>
      <c r="EP48" s="33"/>
      <c r="EQ48" s="33"/>
      <c r="ER48" s="32"/>
      <c r="ES48" s="33"/>
      <c r="ET48" s="33"/>
      <c r="EU48" s="33"/>
      <c r="EV48" s="32"/>
      <c r="EW48" s="33"/>
      <c r="EX48" s="33"/>
      <c r="EY48" s="33"/>
      <c r="EZ48" s="32"/>
      <c r="FA48" s="33"/>
      <c r="FB48" s="33"/>
      <c r="FC48" s="33"/>
      <c r="FD48" s="32"/>
      <c r="FE48" s="33"/>
      <c r="FF48" s="33"/>
      <c r="FG48" s="33"/>
      <c r="FH48" s="32"/>
      <c r="FI48" s="33"/>
      <c r="FJ48" s="33"/>
      <c r="FK48" s="33"/>
      <c r="FL48" s="32"/>
      <c r="FM48" s="33"/>
      <c r="FN48" s="33"/>
      <c r="FO48" s="33"/>
      <c r="FP48" s="32"/>
      <c r="FQ48" s="33"/>
      <c r="FR48" s="33"/>
      <c r="FS48" s="33"/>
      <c r="FT48" s="32"/>
      <c r="FU48" s="33"/>
      <c r="FV48" s="33"/>
      <c r="FW48" s="33"/>
      <c r="FX48" s="32"/>
      <c r="FY48" s="33"/>
      <c r="FZ48" s="33"/>
      <c r="GA48" s="33"/>
      <c r="GB48" s="32"/>
      <c r="GC48" s="33"/>
      <c r="GD48" s="33"/>
      <c r="GE48" s="33"/>
      <c r="GF48" s="32"/>
      <c r="GG48" s="33"/>
      <c r="GH48" s="33"/>
      <c r="GI48" s="33"/>
      <c r="GJ48" s="32"/>
      <c r="GK48" s="33"/>
      <c r="GL48" s="33"/>
      <c r="GM48" s="33"/>
      <c r="GN48" s="32"/>
      <c r="GO48" s="33"/>
      <c r="GP48" s="33"/>
      <c r="GQ48" s="33"/>
      <c r="GR48" s="32"/>
      <c r="GS48" s="33"/>
      <c r="GT48" s="33"/>
      <c r="GU48" s="33"/>
      <c r="GV48" s="32"/>
      <c r="GW48" s="33"/>
      <c r="GX48" s="33"/>
      <c r="GY48" s="33"/>
      <c r="GZ48" s="32"/>
      <c r="HA48" s="33"/>
      <c r="HB48" s="33"/>
      <c r="HC48" s="33"/>
      <c r="HD48" s="32"/>
      <c r="HE48" s="33"/>
      <c r="HF48" s="33"/>
      <c r="HG48" s="33"/>
      <c r="HH48" s="32"/>
      <c r="HI48" s="33"/>
      <c r="HJ48" s="33"/>
      <c r="HK48" s="33"/>
      <c r="HL48" s="32"/>
      <c r="HM48" s="33"/>
      <c r="HN48" s="33"/>
      <c r="HO48" s="33"/>
      <c r="HP48" s="32"/>
      <c r="HQ48" s="33"/>
      <c r="HR48" s="33"/>
      <c r="HS48" s="33"/>
      <c r="HT48" s="32"/>
      <c r="HU48" s="33"/>
      <c r="HV48" s="33"/>
      <c r="HW48" s="33"/>
      <c r="HX48" s="32"/>
      <c r="HY48" s="33"/>
      <c r="HZ48" s="33"/>
      <c r="IA48" s="33"/>
      <c r="IB48" s="32"/>
      <c r="IC48" s="33"/>
      <c r="ID48" s="33"/>
      <c r="IE48" s="33"/>
      <c r="IF48" s="32"/>
      <c r="IG48" s="33"/>
      <c r="IH48" s="33"/>
      <c r="II48" s="33"/>
    </row>
    <row r="49" spans="1:245" s="31" customFormat="1">
      <c r="A49" s="22" t="s">
        <v>53</v>
      </c>
      <c r="B49" s="23">
        <v>73328.114441842801</v>
      </c>
      <c r="C49" s="23">
        <v>23.08</v>
      </c>
      <c r="D49" s="23">
        <v>2.0981818181818181</v>
      </c>
      <c r="E49" s="52">
        <v>0.99552484260144203</v>
      </c>
    </row>
    <row r="50" spans="1:245" s="30" customFormat="1">
      <c r="A50" s="11" t="s">
        <v>54</v>
      </c>
      <c r="B50" s="21"/>
      <c r="C50" s="21"/>
      <c r="D50" s="21"/>
      <c r="E50" s="3"/>
    </row>
    <row r="51" spans="1:245" s="30" customFormat="1">
      <c r="A51" s="6" t="s">
        <v>55</v>
      </c>
      <c r="B51" s="19">
        <v>104.63</v>
      </c>
      <c r="C51" s="19">
        <v>0.03</v>
      </c>
      <c r="D51" s="19">
        <v>2.7272727272727271E-3</v>
      </c>
      <c r="E51" s="51">
        <v>1.4204887862485612E-3</v>
      </c>
    </row>
    <row r="52" spans="1:245" s="30" customFormat="1">
      <c r="A52" s="6" t="s">
        <v>56</v>
      </c>
      <c r="B52" s="19">
        <v>225</v>
      </c>
      <c r="C52" s="19">
        <v>7.0000000000000007E-2</v>
      </c>
      <c r="D52" s="19">
        <v>6.3636363636363638E-3</v>
      </c>
      <c r="E52" s="51">
        <v>3.0546686123093404E-3</v>
      </c>
    </row>
    <row r="53" spans="1:245" s="30" customFormat="1">
      <c r="A53" s="27" t="s">
        <v>57</v>
      </c>
      <c r="B53" s="28">
        <v>329.63</v>
      </c>
      <c r="C53" s="28">
        <v>0.1</v>
      </c>
      <c r="D53" s="28">
        <v>9.0909090909090905E-3</v>
      </c>
      <c r="E53" s="53">
        <v>4.4751573985579015E-3</v>
      </c>
      <c r="F53" s="32"/>
      <c r="G53" s="33"/>
      <c r="H53" s="33"/>
      <c r="I53" s="34"/>
      <c r="J53" s="32"/>
      <c r="K53" s="33"/>
      <c r="L53" s="33"/>
      <c r="M53" s="34"/>
      <c r="N53" s="32"/>
      <c r="O53" s="33"/>
      <c r="P53" s="33"/>
      <c r="Q53" s="34"/>
      <c r="R53" s="32"/>
      <c r="S53" s="33"/>
      <c r="T53" s="33"/>
      <c r="U53" s="34"/>
      <c r="V53" s="32"/>
      <c r="W53" s="33"/>
      <c r="X53" s="33"/>
      <c r="Y53" s="34"/>
      <c r="Z53" s="32"/>
      <c r="AA53" s="33"/>
      <c r="AB53" s="33"/>
      <c r="AC53" s="34"/>
      <c r="AD53" s="32"/>
      <c r="AE53" s="33"/>
      <c r="AF53" s="33"/>
      <c r="AG53" s="34"/>
      <c r="AH53" s="32"/>
      <c r="AI53" s="33"/>
      <c r="AJ53" s="33"/>
      <c r="AK53" s="34"/>
      <c r="AL53" s="32"/>
      <c r="AM53" s="33"/>
      <c r="AN53" s="33"/>
      <c r="AO53" s="34"/>
      <c r="AP53" s="32"/>
      <c r="AQ53" s="33"/>
      <c r="AR53" s="33"/>
      <c r="AS53" s="34"/>
      <c r="AT53" s="32"/>
      <c r="AU53" s="33"/>
      <c r="AV53" s="33"/>
      <c r="AW53" s="34"/>
      <c r="AX53" s="32"/>
      <c r="AY53" s="33"/>
      <c r="AZ53" s="33"/>
      <c r="BA53" s="34"/>
      <c r="BB53" s="32"/>
      <c r="BC53" s="33"/>
      <c r="BD53" s="33"/>
      <c r="BE53" s="34"/>
      <c r="BF53" s="32"/>
      <c r="BG53" s="33"/>
      <c r="BH53" s="33"/>
      <c r="BI53" s="34"/>
      <c r="BJ53" s="32"/>
      <c r="BK53" s="33"/>
      <c r="BL53" s="33"/>
      <c r="BM53" s="34"/>
      <c r="BN53" s="32"/>
      <c r="BO53" s="33"/>
      <c r="BP53" s="33"/>
      <c r="BQ53" s="34"/>
      <c r="BR53" s="32"/>
      <c r="BS53" s="33"/>
      <c r="BT53" s="33"/>
      <c r="BU53" s="34"/>
      <c r="BV53" s="32"/>
      <c r="BW53" s="33"/>
      <c r="BX53" s="33"/>
      <c r="BY53" s="34"/>
      <c r="BZ53" s="32"/>
      <c r="CA53" s="33"/>
      <c r="CB53" s="33"/>
      <c r="CC53" s="34"/>
      <c r="CD53" s="32"/>
      <c r="CE53" s="33"/>
      <c r="CF53" s="33"/>
      <c r="CG53" s="34"/>
      <c r="CH53" s="32"/>
      <c r="CI53" s="33"/>
      <c r="CJ53" s="33"/>
      <c r="CK53" s="34"/>
      <c r="CL53" s="32"/>
      <c r="CM53" s="33"/>
      <c r="CN53" s="33"/>
      <c r="CO53" s="34"/>
      <c r="CP53" s="32"/>
      <c r="CQ53" s="33"/>
      <c r="CR53" s="33"/>
      <c r="CS53" s="34"/>
      <c r="CT53" s="32"/>
      <c r="CU53" s="33"/>
      <c r="CV53" s="33"/>
      <c r="CW53" s="34"/>
      <c r="CX53" s="32"/>
      <c r="CY53" s="33"/>
      <c r="CZ53" s="33"/>
      <c r="DA53" s="34"/>
      <c r="DB53" s="32"/>
      <c r="DC53" s="33"/>
      <c r="DD53" s="33"/>
      <c r="DE53" s="34"/>
      <c r="DF53" s="32"/>
      <c r="DG53" s="33"/>
      <c r="DH53" s="33"/>
      <c r="DI53" s="34"/>
      <c r="DJ53" s="32"/>
      <c r="DK53" s="33"/>
      <c r="DL53" s="33"/>
      <c r="DM53" s="34"/>
      <c r="DN53" s="32"/>
      <c r="DO53" s="33"/>
      <c r="DP53" s="33"/>
      <c r="DQ53" s="34"/>
      <c r="DR53" s="32"/>
      <c r="DS53" s="33"/>
      <c r="DT53" s="33"/>
      <c r="DU53" s="34"/>
      <c r="DV53" s="32"/>
      <c r="DW53" s="33"/>
      <c r="DX53" s="33"/>
      <c r="DY53" s="34"/>
      <c r="DZ53" s="32"/>
      <c r="EA53" s="33"/>
      <c r="EB53" s="33"/>
      <c r="EC53" s="34"/>
      <c r="ED53" s="32"/>
      <c r="EE53" s="33"/>
      <c r="EF53" s="33"/>
      <c r="EG53" s="34"/>
      <c r="EH53" s="32"/>
      <c r="EI53" s="33"/>
      <c r="EJ53" s="33"/>
      <c r="EK53" s="34"/>
      <c r="EL53" s="32"/>
      <c r="EM53" s="33"/>
      <c r="EN53" s="33"/>
      <c r="EO53" s="34"/>
      <c r="EP53" s="32"/>
      <c r="EQ53" s="33"/>
      <c r="ER53" s="33"/>
      <c r="ES53" s="34"/>
      <c r="ET53" s="32"/>
      <c r="EU53" s="33"/>
      <c r="EV53" s="33"/>
      <c r="EW53" s="34"/>
      <c r="EX53" s="32"/>
      <c r="EY53" s="33"/>
      <c r="EZ53" s="33"/>
      <c r="FA53" s="34"/>
      <c r="FB53" s="32"/>
      <c r="FC53" s="33"/>
      <c r="FD53" s="33"/>
      <c r="FE53" s="34"/>
      <c r="FF53" s="32"/>
      <c r="FG53" s="33"/>
      <c r="FH53" s="33"/>
      <c r="FI53" s="34"/>
      <c r="FJ53" s="32"/>
      <c r="FK53" s="33"/>
      <c r="FL53" s="33"/>
      <c r="FM53" s="34"/>
      <c r="FN53" s="32"/>
      <c r="FO53" s="33"/>
      <c r="FP53" s="33"/>
      <c r="FQ53" s="34"/>
      <c r="FR53" s="32"/>
      <c r="FS53" s="33"/>
      <c r="FT53" s="33"/>
      <c r="FU53" s="34"/>
      <c r="FV53" s="32"/>
      <c r="FW53" s="33"/>
      <c r="FX53" s="33"/>
      <c r="FY53" s="34"/>
      <c r="FZ53" s="32"/>
      <c r="GA53" s="33"/>
      <c r="GB53" s="33"/>
      <c r="GC53" s="34"/>
      <c r="GD53" s="32"/>
      <c r="GE53" s="33"/>
      <c r="GF53" s="33"/>
      <c r="GG53" s="34"/>
      <c r="GH53" s="32"/>
      <c r="GI53" s="33"/>
      <c r="GJ53" s="33"/>
      <c r="GK53" s="34"/>
      <c r="GL53" s="32"/>
      <c r="GM53" s="33"/>
      <c r="GN53" s="33"/>
      <c r="GO53" s="34"/>
      <c r="GP53" s="32"/>
      <c r="GQ53" s="33"/>
      <c r="GR53" s="33"/>
      <c r="GS53" s="34"/>
      <c r="GT53" s="32"/>
      <c r="GU53" s="33"/>
      <c r="GV53" s="33"/>
      <c r="GW53" s="34"/>
      <c r="GX53" s="32"/>
      <c r="GY53" s="33"/>
      <c r="GZ53" s="33"/>
      <c r="HA53" s="34"/>
      <c r="HB53" s="32"/>
      <c r="HC53" s="33"/>
      <c r="HD53" s="33"/>
      <c r="HE53" s="34"/>
      <c r="HF53" s="32"/>
      <c r="HG53" s="33"/>
      <c r="HH53" s="33"/>
      <c r="HI53" s="34"/>
      <c r="HJ53" s="32"/>
      <c r="HK53" s="33"/>
      <c r="HL53" s="33"/>
      <c r="HM53" s="34"/>
      <c r="HN53" s="32"/>
      <c r="HO53" s="33"/>
      <c r="HP53" s="33"/>
      <c r="HQ53" s="34"/>
      <c r="HR53" s="32"/>
      <c r="HS53" s="33"/>
      <c r="HT53" s="33"/>
      <c r="HU53" s="34"/>
      <c r="HV53" s="32"/>
      <c r="HW53" s="33"/>
      <c r="HX53" s="33"/>
      <c r="HY53" s="34"/>
      <c r="HZ53" s="32"/>
      <c r="IA53" s="33"/>
      <c r="IB53" s="33"/>
      <c r="IC53" s="34"/>
      <c r="ID53" s="32"/>
      <c r="IE53" s="33"/>
      <c r="IF53" s="33"/>
      <c r="IG53" s="34"/>
      <c r="IH53" s="32"/>
      <c r="II53" s="33"/>
      <c r="IJ53" s="33"/>
      <c r="IK53" s="34"/>
    </row>
    <row r="54" spans="1:245" s="41" customFormat="1" ht="13.5" thickBot="1">
      <c r="A54" s="38" t="s">
        <v>58</v>
      </c>
      <c r="B54" s="39">
        <v>73657.744441842806</v>
      </c>
      <c r="C54" s="39">
        <v>23.18</v>
      </c>
      <c r="D54" s="39">
        <v>2.1072727272727274</v>
      </c>
      <c r="E54" s="55">
        <v>0.99999999999999989</v>
      </c>
    </row>
    <row r="55" spans="1:245">
      <c r="A55" s="42" t="s">
        <v>59</v>
      </c>
      <c r="E55" s="43"/>
    </row>
  </sheetData>
  <printOptions horizontalCentered="1"/>
  <pageMargins left="0.78740157480314965" right="0.39370078740157483" top="0.78740157480314965" bottom="0.78740157480314965" header="0.59055118110236227" footer="0.59055118110236227"/>
  <pageSetup paperSize="9" orientation="portrait" horizontalDpi="300" verticalDpi="300" r:id="rId1"/>
  <headerFooter alignWithMargins="0">
    <oddHeader>&amp;L&amp;"Tahoma,Negrito"&amp;8Companhia Nacional de Abastecimento - CONAB</oddHeader>
    <oddFooter>&amp;R&amp;6&amp;F - &amp;A
versão - jan/2008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J55"/>
  <sheetViews>
    <sheetView zoomScaleNormal="100" workbookViewId="0">
      <selection activeCell="F24" sqref="F24"/>
    </sheetView>
  </sheetViews>
  <sheetFormatPr defaultColWidth="11.5" defaultRowHeight="12.75"/>
  <cols>
    <col min="1" max="1" width="45.625" style="3" customWidth="1"/>
    <col min="2" max="3" width="12.625" style="3" customWidth="1"/>
    <col min="4" max="4" width="8.625" style="3" customWidth="1"/>
    <col min="5" max="16384" width="11.5" style="3"/>
  </cols>
  <sheetData>
    <row r="1" spans="1:4">
      <c r="A1" s="1" t="s">
        <v>0</v>
      </c>
      <c r="B1" s="2"/>
      <c r="C1" s="2"/>
      <c r="D1" s="2"/>
    </row>
    <row r="2" spans="1:4">
      <c r="A2" s="1" t="s">
        <v>593</v>
      </c>
      <c r="B2" s="2"/>
      <c r="C2" s="2"/>
      <c r="D2" s="2"/>
    </row>
    <row r="3" spans="1:4">
      <c r="A3" s="1" t="s">
        <v>377</v>
      </c>
      <c r="B3" s="2"/>
      <c r="C3" s="2"/>
      <c r="D3" s="2"/>
    </row>
    <row r="4" spans="1:4">
      <c r="A4" s="1" t="s">
        <v>594</v>
      </c>
      <c r="B4" s="2"/>
      <c r="C4" s="2"/>
      <c r="D4" s="2"/>
    </row>
    <row r="5" spans="1:4" ht="13.5" thickBot="1">
      <c r="A5" s="4" t="s">
        <v>4</v>
      </c>
      <c r="B5" s="5">
        <v>20000</v>
      </c>
      <c r="C5" s="6" t="s">
        <v>5</v>
      </c>
    </row>
    <row r="6" spans="1:4">
      <c r="A6" s="7"/>
      <c r="B6" s="8" t="s">
        <v>6</v>
      </c>
      <c r="C6" s="50" t="s">
        <v>69</v>
      </c>
      <c r="D6" s="10" t="s">
        <v>7</v>
      </c>
    </row>
    <row r="7" spans="1:4">
      <c r="A7" s="11" t="s">
        <v>8</v>
      </c>
      <c r="D7" s="12" t="s">
        <v>9</v>
      </c>
    </row>
    <row r="8" spans="1:4" ht="13.5" thickBot="1">
      <c r="A8" s="13"/>
      <c r="B8" s="14" t="s">
        <v>10</v>
      </c>
      <c r="C8" s="14" t="s">
        <v>169</v>
      </c>
      <c r="D8" s="15" t="s">
        <v>13</v>
      </c>
    </row>
    <row r="9" spans="1:4">
      <c r="A9" s="11" t="s">
        <v>14</v>
      </c>
      <c r="B9" s="16"/>
    </row>
    <row r="10" spans="1:4">
      <c r="A10" s="18" t="s">
        <v>15</v>
      </c>
      <c r="B10" s="16">
        <v>0</v>
      </c>
      <c r="C10" s="16">
        <v>0</v>
      </c>
      <c r="D10" s="51">
        <v>0</v>
      </c>
    </row>
    <row r="11" spans="1:4">
      <c r="A11" s="18" t="s">
        <v>16</v>
      </c>
      <c r="B11" s="3">
        <v>0</v>
      </c>
      <c r="C11" s="3">
        <v>0</v>
      </c>
      <c r="D11" s="51">
        <v>0</v>
      </c>
    </row>
    <row r="12" spans="1:4">
      <c r="A12" s="18" t="s">
        <v>17</v>
      </c>
      <c r="B12" s="16">
        <v>220</v>
      </c>
      <c r="C12" s="16">
        <v>0.02</v>
      </c>
      <c r="D12" s="51">
        <v>1.008469833257479E-2</v>
      </c>
    </row>
    <row r="13" spans="1:4">
      <c r="A13" s="18" t="s">
        <v>18</v>
      </c>
      <c r="B13" s="16">
        <v>0</v>
      </c>
      <c r="C13" s="16">
        <v>0</v>
      </c>
      <c r="D13" s="51">
        <v>0</v>
      </c>
    </row>
    <row r="14" spans="1:4">
      <c r="A14" s="18" t="s">
        <v>19</v>
      </c>
      <c r="B14" s="16">
        <v>0</v>
      </c>
      <c r="C14" s="16">
        <v>0</v>
      </c>
      <c r="D14" s="51">
        <v>0</v>
      </c>
    </row>
    <row r="15" spans="1:4">
      <c r="A15" s="6" t="s">
        <v>20</v>
      </c>
      <c r="B15" s="16">
        <v>10110</v>
      </c>
      <c r="C15" s="16">
        <v>0.52</v>
      </c>
      <c r="D15" s="51">
        <v>0.46343772791968696</v>
      </c>
    </row>
    <row r="16" spans="1:4">
      <c r="A16" s="6" t="s">
        <v>70</v>
      </c>
      <c r="B16" s="16">
        <v>85.88</v>
      </c>
      <c r="C16" s="16">
        <v>0</v>
      </c>
      <c r="D16" s="51">
        <v>3.9366995127341955E-3</v>
      </c>
    </row>
    <row r="17" spans="1:4">
      <c r="A17" s="6" t="s">
        <v>22</v>
      </c>
      <c r="B17" s="16">
        <v>1325</v>
      </c>
      <c r="C17" s="16">
        <v>7.0000000000000007E-2</v>
      </c>
      <c r="D17" s="51">
        <v>6.0737387684825436E-2</v>
      </c>
    </row>
    <row r="18" spans="1:4">
      <c r="A18" s="6" t="s">
        <v>23</v>
      </c>
      <c r="B18" s="16">
        <v>3204</v>
      </c>
      <c r="C18" s="16">
        <v>0.16</v>
      </c>
      <c r="D18" s="51">
        <v>0.14686987935258922</v>
      </c>
    </row>
    <row r="19" spans="1:4">
      <c r="A19" s="6" t="s">
        <v>24</v>
      </c>
      <c r="B19" s="16">
        <v>740.96999999999991</v>
      </c>
      <c r="C19" s="16">
        <v>0.03</v>
      </c>
      <c r="D19" s="51">
        <v>3.3965722379490644E-2</v>
      </c>
    </row>
    <row r="20" spans="1:4">
      <c r="A20" s="6" t="s">
        <v>71</v>
      </c>
      <c r="B20" s="16">
        <v>3719.6</v>
      </c>
      <c r="C20" s="16">
        <v>0.18</v>
      </c>
      <c r="D20" s="51">
        <v>0.17050474508111449</v>
      </c>
    </row>
    <row r="21" spans="1:4">
      <c r="A21" s="22" t="s">
        <v>27</v>
      </c>
      <c r="B21" s="155">
        <v>19405.449999999997</v>
      </c>
      <c r="C21" s="155">
        <v>0.9800000000000002</v>
      </c>
      <c r="D21" s="52">
        <v>0.88953686026301571</v>
      </c>
    </row>
    <row r="22" spans="1:4">
      <c r="A22" s="25" t="s">
        <v>28</v>
      </c>
    </row>
    <row r="23" spans="1:4">
      <c r="A23" s="18" t="s">
        <v>29</v>
      </c>
      <c r="B23" s="16">
        <v>0</v>
      </c>
      <c r="C23" s="16">
        <v>0</v>
      </c>
      <c r="D23" s="51">
        <v>0</v>
      </c>
    </row>
    <row r="24" spans="1:4">
      <c r="A24" s="18" t="s">
        <v>30</v>
      </c>
      <c r="B24" s="16">
        <v>0</v>
      </c>
      <c r="C24" s="16">
        <v>0</v>
      </c>
      <c r="D24" s="51">
        <v>0</v>
      </c>
    </row>
    <row r="25" spans="1:4">
      <c r="A25" s="6" t="s">
        <v>72</v>
      </c>
      <c r="B25" s="16">
        <v>582.16</v>
      </c>
      <c r="C25" s="16">
        <v>0.03</v>
      </c>
      <c r="D25" s="51">
        <v>2.6685945369507906E-2</v>
      </c>
    </row>
    <row r="26" spans="1:4">
      <c r="A26" s="18" t="s">
        <v>73</v>
      </c>
      <c r="B26" s="16">
        <v>0</v>
      </c>
      <c r="C26" s="16">
        <v>0</v>
      </c>
      <c r="D26" s="51">
        <v>0</v>
      </c>
    </row>
    <row r="27" spans="1:4">
      <c r="A27" s="18" t="s">
        <v>74</v>
      </c>
      <c r="B27" s="16">
        <v>0</v>
      </c>
      <c r="C27" s="16">
        <v>0</v>
      </c>
      <c r="D27" s="51">
        <v>0</v>
      </c>
    </row>
    <row r="28" spans="1:4">
      <c r="A28" s="18" t="s">
        <v>75</v>
      </c>
      <c r="B28" s="16">
        <v>525</v>
      </c>
      <c r="C28" s="16">
        <v>0.03</v>
      </c>
      <c r="D28" s="51">
        <v>2.4065757384553476E-2</v>
      </c>
    </row>
    <row r="29" spans="1:4">
      <c r="A29" s="18" t="s">
        <v>76</v>
      </c>
      <c r="B29" s="16">
        <v>0</v>
      </c>
      <c r="C29" s="16">
        <v>0</v>
      </c>
      <c r="D29" s="51">
        <v>0</v>
      </c>
    </row>
    <row r="30" spans="1:4">
      <c r="A30" s="18" t="s">
        <v>77</v>
      </c>
      <c r="B30" s="16">
        <v>0</v>
      </c>
      <c r="C30" s="16">
        <v>0</v>
      </c>
      <c r="D30" s="51">
        <v>0</v>
      </c>
    </row>
    <row r="31" spans="1:4">
      <c r="A31" s="18" t="s">
        <v>78</v>
      </c>
      <c r="B31" s="16">
        <v>0</v>
      </c>
      <c r="C31" s="16">
        <v>0</v>
      </c>
      <c r="D31" s="51">
        <v>0</v>
      </c>
    </row>
    <row r="32" spans="1:4">
      <c r="A32" s="27" t="s">
        <v>37</v>
      </c>
      <c r="B32" s="156">
        <v>1107.1599999999999</v>
      </c>
      <c r="C32" s="156">
        <v>0.06</v>
      </c>
      <c r="D32" s="53">
        <v>5.0751702754061379E-2</v>
      </c>
    </row>
    <row r="33" spans="1:244" s="30" customFormat="1">
      <c r="A33" s="11" t="s">
        <v>38</v>
      </c>
      <c r="B33" s="3"/>
      <c r="C33" s="3"/>
      <c r="D33" s="3"/>
    </row>
    <row r="34" spans="1:244" s="30" customFormat="1">
      <c r="A34" s="18" t="s">
        <v>39</v>
      </c>
      <c r="B34" s="16">
        <v>608.96865085349475</v>
      </c>
      <c r="C34" s="16">
        <v>0.03</v>
      </c>
      <c r="D34" s="51">
        <v>2.7914841535693444E-2</v>
      </c>
    </row>
    <row r="35" spans="1:244" s="30" customFormat="1">
      <c r="A35" s="6" t="s">
        <v>40</v>
      </c>
      <c r="B35" s="16">
        <v>608.96865085349475</v>
      </c>
      <c r="C35" s="16">
        <v>0.03</v>
      </c>
      <c r="D35" s="51">
        <v>2.7914841535693444E-2</v>
      </c>
    </row>
    <row r="36" spans="1:244" s="31" customFormat="1">
      <c r="A36" s="22" t="s">
        <v>41</v>
      </c>
      <c r="B36" s="155">
        <v>21121.578650853491</v>
      </c>
      <c r="C36" s="155">
        <v>1.0700000000000003</v>
      </c>
      <c r="D36" s="52">
        <v>0.96820340455277054</v>
      </c>
    </row>
    <row r="37" spans="1:244" s="30" customFormat="1">
      <c r="A37" s="11" t="s">
        <v>42</v>
      </c>
      <c r="B37" s="3"/>
      <c r="C37" s="3"/>
      <c r="D37" s="3"/>
    </row>
    <row r="38" spans="1:244" s="30" customFormat="1">
      <c r="A38" s="6" t="s">
        <v>43</v>
      </c>
      <c r="B38" s="16">
        <v>317</v>
      </c>
      <c r="C38" s="16">
        <v>0.02</v>
      </c>
      <c r="D38" s="51">
        <v>1.4531133506482765E-2</v>
      </c>
    </row>
    <row r="39" spans="1:244" s="30" customFormat="1">
      <c r="A39" s="6" t="s">
        <v>44</v>
      </c>
      <c r="B39" s="16">
        <v>0</v>
      </c>
      <c r="C39" s="16">
        <v>0</v>
      </c>
      <c r="D39" s="51">
        <v>0</v>
      </c>
    </row>
    <row r="40" spans="1:244" s="30" customFormat="1">
      <c r="A40" s="18" t="s">
        <v>45</v>
      </c>
      <c r="B40" s="16">
        <v>0</v>
      </c>
      <c r="C40" s="16">
        <v>0</v>
      </c>
      <c r="D40" s="51">
        <v>0</v>
      </c>
    </row>
    <row r="41" spans="1:244" s="30" customFormat="1">
      <c r="A41" s="18" t="s">
        <v>79</v>
      </c>
      <c r="B41" s="16">
        <v>0</v>
      </c>
      <c r="C41" s="16">
        <v>0</v>
      </c>
      <c r="D41" s="51">
        <v>0</v>
      </c>
    </row>
    <row r="42" spans="1:244" s="30" customFormat="1">
      <c r="A42" s="27" t="s">
        <v>46</v>
      </c>
      <c r="B42" s="156">
        <v>317</v>
      </c>
      <c r="C42" s="156">
        <v>0.02</v>
      </c>
      <c r="D42" s="53">
        <v>1.4531133506482765E-2</v>
      </c>
      <c r="E42" s="32"/>
      <c r="F42" s="33"/>
      <c r="G42" s="33"/>
      <c r="H42" s="34"/>
      <c r="I42" s="32"/>
      <c r="J42" s="33"/>
      <c r="K42" s="33"/>
      <c r="L42" s="34"/>
      <c r="M42" s="32"/>
      <c r="N42" s="33"/>
      <c r="O42" s="33"/>
      <c r="P42" s="34"/>
      <c r="Q42" s="32"/>
      <c r="R42" s="33"/>
      <c r="S42" s="33"/>
      <c r="T42" s="34"/>
      <c r="U42" s="32"/>
      <c r="V42" s="33"/>
      <c r="W42" s="33"/>
      <c r="X42" s="34"/>
      <c r="Y42" s="32"/>
      <c r="Z42" s="33"/>
      <c r="AA42" s="33"/>
      <c r="AB42" s="34"/>
      <c r="AC42" s="32"/>
      <c r="AD42" s="33"/>
      <c r="AE42" s="33"/>
      <c r="AF42" s="34"/>
      <c r="AG42" s="32"/>
      <c r="AH42" s="33"/>
      <c r="AI42" s="33"/>
      <c r="AJ42" s="34"/>
      <c r="AK42" s="32"/>
      <c r="AL42" s="33"/>
      <c r="AM42" s="33"/>
      <c r="AN42" s="34"/>
      <c r="AO42" s="32"/>
      <c r="AP42" s="33"/>
      <c r="AQ42" s="33"/>
      <c r="AR42" s="34"/>
      <c r="AS42" s="32"/>
      <c r="AT42" s="33"/>
      <c r="AU42" s="33"/>
      <c r="AV42" s="34"/>
      <c r="AW42" s="32"/>
      <c r="AX42" s="33"/>
      <c r="AY42" s="33"/>
      <c r="AZ42" s="34"/>
      <c r="BA42" s="32"/>
      <c r="BB42" s="33"/>
      <c r="BC42" s="33"/>
      <c r="BD42" s="34"/>
      <c r="BE42" s="32"/>
      <c r="BF42" s="33"/>
      <c r="BG42" s="33"/>
      <c r="BH42" s="34"/>
      <c r="BI42" s="32"/>
      <c r="BJ42" s="33"/>
      <c r="BK42" s="33"/>
      <c r="BL42" s="34"/>
      <c r="BM42" s="32"/>
      <c r="BN42" s="33"/>
      <c r="BO42" s="33"/>
      <c r="BP42" s="34"/>
      <c r="BQ42" s="32"/>
      <c r="BR42" s="33"/>
      <c r="BS42" s="33"/>
      <c r="BT42" s="34"/>
      <c r="BU42" s="32"/>
      <c r="BV42" s="33"/>
      <c r="BW42" s="33"/>
      <c r="BX42" s="34"/>
      <c r="BY42" s="32"/>
      <c r="BZ42" s="33"/>
      <c r="CA42" s="33"/>
      <c r="CB42" s="34"/>
      <c r="CC42" s="32"/>
      <c r="CD42" s="33"/>
      <c r="CE42" s="33"/>
      <c r="CF42" s="34"/>
      <c r="CG42" s="32"/>
      <c r="CH42" s="33"/>
      <c r="CI42" s="33"/>
      <c r="CJ42" s="34"/>
      <c r="CK42" s="32"/>
      <c r="CL42" s="33"/>
      <c r="CM42" s="33"/>
      <c r="CN42" s="34"/>
      <c r="CO42" s="32"/>
      <c r="CP42" s="33"/>
      <c r="CQ42" s="33"/>
      <c r="CR42" s="34"/>
      <c r="CS42" s="32"/>
      <c r="CT42" s="33"/>
      <c r="CU42" s="33"/>
      <c r="CV42" s="34"/>
      <c r="CW42" s="32"/>
      <c r="CX42" s="33"/>
      <c r="CY42" s="33"/>
      <c r="CZ42" s="34"/>
      <c r="DA42" s="32"/>
      <c r="DB42" s="33"/>
      <c r="DC42" s="33"/>
      <c r="DD42" s="34"/>
      <c r="DE42" s="32"/>
      <c r="DF42" s="33"/>
      <c r="DG42" s="33"/>
      <c r="DH42" s="34"/>
      <c r="DI42" s="32"/>
      <c r="DJ42" s="33"/>
      <c r="DK42" s="33"/>
      <c r="DL42" s="34"/>
      <c r="DM42" s="32"/>
      <c r="DN42" s="33"/>
      <c r="DO42" s="33"/>
      <c r="DP42" s="34"/>
      <c r="DQ42" s="32"/>
      <c r="DR42" s="33"/>
      <c r="DS42" s="33"/>
      <c r="DT42" s="34"/>
      <c r="DU42" s="32"/>
      <c r="DV42" s="33"/>
      <c r="DW42" s="33"/>
      <c r="DX42" s="34"/>
      <c r="DY42" s="32"/>
      <c r="DZ42" s="33"/>
      <c r="EA42" s="33"/>
      <c r="EB42" s="34"/>
      <c r="EC42" s="32"/>
      <c r="ED42" s="33"/>
      <c r="EE42" s="33"/>
      <c r="EF42" s="34"/>
      <c r="EG42" s="32"/>
      <c r="EH42" s="33"/>
      <c r="EI42" s="33"/>
      <c r="EJ42" s="34"/>
      <c r="EK42" s="32"/>
      <c r="EL42" s="33"/>
      <c r="EM42" s="33"/>
      <c r="EN42" s="34"/>
      <c r="EO42" s="32"/>
      <c r="EP42" s="33"/>
      <c r="EQ42" s="33"/>
      <c r="ER42" s="34"/>
      <c r="ES42" s="32"/>
      <c r="ET42" s="33"/>
      <c r="EU42" s="33"/>
      <c r="EV42" s="34"/>
      <c r="EW42" s="32"/>
      <c r="EX42" s="33"/>
      <c r="EY42" s="33"/>
      <c r="EZ42" s="34"/>
      <c r="FA42" s="32"/>
      <c r="FB42" s="33"/>
      <c r="FC42" s="33"/>
      <c r="FD42" s="34"/>
      <c r="FE42" s="32"/>
      <c r="FF42" s="33"/>
      <c r="FG42" s="33"/>
      <c r="FH42" s="34"/>
      <c r="FI42" s="32"/>
      <c r="FJ42" s="33"/>
      <c r="FK42" s="33"/>
      <c r="FL42" s="34"/>
      <c r="FM42" s="32"/>
      <c r="FN42" s="33"/>
      <c r="FO42" s="33"/>
      <c r="FP42" s="34"/>
      <c r="FQ42" s="32"/>
      <c r="FR42" s="33"/>
      <c r="FS42" s="33"/>
      <c r="FT42" s="34"/>
      <c r="FU42" s="32"/>
      <c r="FV42" s="33"/>
      <c r="FW42" s="33"/>
      <c r="FX42" s="34"/>
      <c r="FY42" s="32"/>
      <c r="FZ42" s="33"/>
      <c r="GA42" s="33"/>
      <c r="GB42" s="34"/>
      <c r="GC42" s="32"/>
      <c r="GD42" s="33"/>
      <c r="GE42" s="33"/>
      <c r="GF42" s="34"/>
      <c r="GG42" s="32"/>
      <c r="GH42" s="33"/>
      <c r="GI42" s="33"/>
      <c r="GJ42" s="34"/>
      <c r="GK42" s="32"/>
      <c r="GL42" s="33"/>
      <c r="GM42" s="33"/>
      <c r="GN42" s="34"/>
      <c r="GO42" s="32"/>
      <c r="GP42" s="33"/>
      <c r="GQ42" s="33"/>
      <c r="GR42" s="34"/>
      <c r="GS42" s="32"/>
      <c r="GT42" s="33"/>
      <c r="GU42" s="33"/>
      <c r="GV42" s="34"/>
      <c r="GW42" s="32"/>
      <c r="GX42" s="33"/>
      <c r="GY42" s="33"/>
      <c r="GZ42" s="34"/>
      <c r="HA42" s="32"/>
      <c r="HB42" s="33"/>
      <c r="HC42" s="33"/>
      <c r="HD42" s="34"/>
      <c r="HE42" s="32"/>
      <c r="HF42" s="33"/>
      <c r="HG42" s="33"/>
      <c r="HH42" s="34"/>
      <c r="HI42" s="32"/>
      <c r="HJ42" s="33"/>
      <c r="HK42" s="33"/>
      <c r="HL42" s="34"/>
      <c r="HM42" s="32"/>
      <c r="HN42" s="33"/>
      <c r="HO42" s="33"/>
      <c r="HP42" s="34"/>
      <c r="HQ42" s="32"/>
      <c r="HR42" s="33"/>
      <c r="HS42" s="33"/>
      <c r="HT42" s="34"/>
      <c r="HU42" s="32"/>
      <c r="HV42" s="33"/>
      <c r="HW42" s="33"/>
      <c r="HX42" s="34"/>
      <c r="HY42" s="32"/>
      <c r="HZ42" s="33"/>
      <c r="IA42" s="33"/>
      <c r="IB42" s="34"/>
      <c r="IC42" s="32"/>
      <c r="ID42" s="33"/>
      <c r="IE42" s="33"/>
      <c r="IF42" s="34"/>
      <c r="IG42" s="32"/>
      <c r="IH42" s="33"/>
      <c r="II42" s="33"/>
      <c r="IJ42" s="34"/>
    </row>
    <row r="43" spans="1:244" s="30" customFormat="1">
      <c r="A43" s="11" t="s">
        <v>47</v>
      </c>
      <c r="B43" s="3"/>
      <c r="C43" s="3"/>
      <c r="D43" s="3"/>
    </row>
    <row r="44" spans="1:244" s="30" customFormat="1">
      <c r="A44" s="18" t="s">
        <v>80</v>
      </c>
      <c r="B44" s="16">
        <v>0</v>
      </c>
      <c r="C44" s="16">
        <v>0</v>
      </c>
      <c r="D44" s="51">
        <v>0</v>
      </c>
    </row>
    <row r="45" spans="1:244" s="30" customFormat="1">
      <c r="A45" s="18" t="s">
        <v>49</v>
      </c>
      <c r="B45" s="16">
        <v>39.15</v>
      </c>
      <c r="C45" s="16">
        <v>0</v>
      </c>
      <c r="D45" s="51">
        <v>1.7946179078195592E-3</v>
      </c>
    </row>
    <row r="46" spans="1:244" s="30" customFormat="1">
      <c r="A46" s="18" t="s">
        <v>50</v>
      </c>
      <c r="B46" s="16">
        <v>0</v>
      </c>
      <c r="C46" s="16">
        <v>0</v>
      </c>
      <c r="D46" s="51">
        <v>0</v>
      </c>
    </row>
    <row r="47" spans="1:244" s="30" customFormat="1">
      <c r="A47" s="27" t="s">
        <v>51</v>
      </c>
      <c r="B47" s="156">
        <v>39.15</v>
      </c>
      <c r="C47" s="156">
        <v>0</v>
      </c>
      <c r="D47" s="53">
        <v>1.7946179078195592E-3</v>
      </c>
      <c r="E47" s="32"/>
      <c r="F47" s="33"/>
      <c r="G47" s="33"/>
      <c r="H47" s="34"/>
      <c r="I47" s="32"/>
      <c r="J47" s="33"/>
      <c r="K47" s="33"/>
      <c r="L47" s="34"/>
      <c r="M47" s="32"/>
      <c r="N47" s="33"/>
      <c r="O47" s="33"/>
      <c r="P47" s="34"/>
      <c r="Q47" s="32"/>
      <c r="R47" s="33"/>
      <c r="S47" s="33"/>
      <c r="T47" s="34"/>
      <c r="U47" s="32"/>
      <c r="V47" s="33"/>
      <c r="W47" s="33"/>
      <c r="X47" s="34"/>
      <c r="Y47" s="32"/>
      <c r="Z47" s="33"/>
      <c r="AA47" s="33"/>
      <c r="AB47" s="34"/>
      <c r="AC47" s="32"/>
      <c r="AD47" s="33"/>
      <c r="AE47" s="33"/>
      <c r="AF47" s="34"/>
      <c r="AG47" s="32"/>
      <c r="AH47" s="33"/>
      <c r="AI47" s="33"/>
      <c r="AJ47" s="34"/>
      <c r="AK47" s="32"/>
      <c r="AL47" s="33"/>
      <c r="AM47" s="33"/>
      <c r="AN47" s="34"/>
      <c r="AO47" s="32"/>
      <c r="AP47" s="33"/>
      <c r="AQ47" s="33"/>
      <c r="AR47" s="34"/>
      <c r="AS47" s="32"/>
      <c r="AT47" s="33"/>
      <c r="AU47" s="33"/>
      <c r="AV47" s="34"/>
      <c r="AW47" s="32"/>
      <c r="AX47" s="33"/>
      <c r="AY47" s="33"/>
      <c r="AZ47" s="34"/>
      <c r="BA47" s="32"/>
      <c r="BB47" s="33"/>
      <c r="BC47" s="33"/>
      <c r="BD47" s="34"/>
      <c r="BE47" s="32"/>
      <c r="BF47" s="33"/>
      <c r="BG47" s="33"/>
      <c r="BH47" s="34"/>
      <c r="BI47" s="32"/>
      <c r="BJ47" s="33"/>
      <c r="BK47" s="33"/>
      <c r="BL47" s="34"/>
      <c r="BM47" s="32"/>
      <c r="BN47" s="33"/>
      <c r="BO47" s="33"/>
      <c r="BP47" s="34"/>
      <c r="BQ47" s="32"/>
      <c r="BR47" s="33"/>
      <c r="BS47" s="33"/>
      <c r="BT47" s="34"/>
      <c r="BU47" s="32"/>
      <c r="BV47" s="33"/>
      <c r="BW47" s="33"/>
      <c r="BX47" s="34"/>
      <c r="BY47" s="32"/>
      <c r="BZ47" s="33"/>
      <c r="CA47" s="33"/>
      <c r="CB47" s="34"/>
      <c r="CC47" s="32"/>
      <c r="CD47" s="33"/>
      <c r="CE47" s="33"/>
      <c r="CF47" s="34"/>
      <c r="CG47" s="32"/>
      <c r="CH47" s="33"/>
      <c r="CI47" s="33"/>
      <c r="CJ47" s="34"/>
      <c r="CK47" s="32"/>
      <c r="CL47" s="33"/>
      <c r="CM47" s="33"/>
      <c r="CN47" s="34"/>
      <c r="CO47" s="32"/>
      <c r="CP47" s="33"/>
      <c r="CQ47" s="33"/>
      <c r="CR47" s="34"/>
      <c r="CS47" s="32"/>
      <c r="CT47" s="33"/>
      <c r="CU47" s="33"/>
      <c r="CV47" s="34"/>
      <c r="CW47" s="32"/>
      <c r="CX47" s="33"/>
      <c r="CY47" s="33"/>
      <c r="CZ47" s="34"/>
      <c r="DA47" s="32"/>
      <c r="DB47" s="33"/>
      <c r="DC47" s="33"/>
      <c r="DD47" s="34"/>
      <c r="DE47" s="32"/>
      <c r="DF47" s="33"/>
      <c r="DG47" s="33"/>
      <c r="DH47" s="34"/>
      <c r="DI47" s="32"/>
      <c r="DJ47" s="33"/>
      <c r="DK47" s="33"/>
      <c r="DL47" s="34"/>
      <c r="DM47" s="32"/>
      <c r="DN47" s="33"/>
      <c r="DO47" s="33"/>
      <c r="DP47" s="34"/>
      <c r="DQ47" s="32"/>
      <c r="DR47" s="33"/>
      <c r="DS47" s="33"/>
      <c r="DT47" s="34"/>
      <c r="DU47" s="32"/>
      <c r="DV47" s="33"/>
      <c r="DW47" s="33"/>
      <c r="DX47" s="34"/>
      <c r="DY47" s="32"/>
      <c r="DZ47" s="33"/>
      <c r="EA47" s="33"/>
      <c r="EB47" s="34"/>
      <c r="EC47" s="32"/>
      <c r="ED47" s="33"/>
      <c r="EE47" s="33"/>
      <c r="EF47" s="34"/>
      <c r="EG47" s="32"/>
      <c r="EH47" s="33"/>
      <c r="EI47" s="33"/>
      <c r="EJ47" s="34"/>
      <c r="EK47" s="32"/>
      <c r="EL47" s="33"/>
      <c r="EM47" s="33"/>
      <c r="EN47" s="34"/>
      <c r="EO47" s="32"/>
      <c r="EP47" s="33"/>
      <c r="EQ47" s="33"/>
      <c r="ER47" s="34"/>
      <c r="ES47" s="32"/>
      <c r="ET47" s="33"/>
      <c r="EU47" s="33"/>
      <c r="EV47" s="34"/>
      <c r="EW47" s="32"/>
      <c r="EX47" s="33"/>
      <c r="EY47" s="33"/>
      <c r="EZ47" s="34"/>
      <c r="FA47" s="32"/>
      <c r="FB47" s="33"/>
      <c r="FC47" s="33"/>
      <c r="FD47" s="34"/>
      <c r="FE47" s="32"/>
      <c r="FF47" s="33"/>
      <c r="FG47" s="33"/>
      <c r="FH47" s="34"/>
      <c r="FI47" s="32"/>
      <c r="FJ47" s="33"/>
      <c r="FK47" s="33"/>
      <c r="FL47" s="34"/>
      <c r="FM47" s="32"/>
      <c r="FN47" s="33"/>
      <c r="FO47" s="33"/>
      <c r="FP47" s="34"/>
      <c r="FQ47" s="32"/>
      <c r="FR47" s="33"/>
      <c r="FS47" s="33"/>
      <c r="FT47" s="34"/>
      <c r="FU47" s="32"/>
      <c r="FV47" s="33"/>
      <c r="FW47" s="33"/>
      <c r="FX47" s="34"/>
      <c r="FY47" s="32"/>
      <c r="FZ47" s="33"/>
      <c r="GA47" s="33"/>
      <c r="GB47" s="34"/>
      <c r="GC47" s="32"/>
      <c r="GD47" s="33"/>
      <c r="GE47" s="33"/>
      <c r="GF47" s="34"/>
      <c r="GG47" s="32"/>
      <c r="GH47" s="33"/>
      <c r="GI47" s="33"/>
      <c r="GJ47" s="34"/>
      <c r="GK47" s="32"/>
      <c r="GL47" s="33"/>
      <c r="GM47" s="33"/>
      <c r="GN47" s="34"/>
      <c r="GO47" s="32"/>
      <c r="GP47" s="33"/>
      <c r="GQ47" s="33"/>
      <c r="GR47" s="34"/>
      <c r="GS47" s="32"/>
      <c r="GT47" s="33"/>
      <c r="GU47" s="33"/>
      <c r="GV47" s="34"/>
      <c r="GW47" s="32"/>
      <c r="GX47" s="33"/>
      <c r="GY47" s="33"/>
      <c r="GZ47" s="34"/>
      <c r="HA47" s="32"/>
      <c r="HB47" s="33"/>
      <c r="HC47" s="33"/>
      <c r="HD47" s="34"/>
      <c r="HE47" s="32"/>
      <c r="HF47" s="33"/>
      <c r="HG47" s="33"/>
      <c r="HH47" s="34"/>
      <c r="HI47" s="32"/>
      <c r="HJ47" s="33"/>
      <c r="HK47" s="33"/>
      <c r="HL47" s="34"/>
      <c r="HM47" s="32"/>
      <c r="HN47" s="33"/>
      <c r="HO47" s="33"/>
      <c r="HP47" s="34"/>
      <c r="HQ47" s="32"/>
      <c r="HR47" s="33"/>
      <c r="HS47" s="33"/>
      <c r="HT47" s="34"/>
      <c r="HU47" s="32"/>
      <c r="HV47" s="33"/>
      <c r="HW47" s="33"/>
      <c r="HX47" s="34"/>
      <c r="HY47" s="32"/>
      <c r="HZ47" s="33"/>
      <c r="IA47" s="33"/>
      <c r="IB47" s="34"/>
      <c r="IC47" s="32"/>
      <c r="ID47" s="33"/>
      <c r="IE47" s="33"/>
      <c r="IF47" s="34"/>
      <c r="IG47" s="32"/>
      <c r="IH47" s="33"/>
      <c r="II47" s="33"/>
      <c r="IJ47" s="34"/>
    </row>
    <row r="48" spans="1:244" s="30" customFormat="1">
      <c r="A48" s="35" t="s">
        <v>52</v>
      </c>
      <c r="B48" s="157">
        <v>356.15</v>
      </c>
      <c r="C48" s="157">
        <v>0.02</v>
      </c>
      <c r="D48" s="54">
        <v>1.6325751414302325E-2</v>
      </c>
      <c r="E48" s="33"/>
      <c r="F48" s="33"/>
      <c r="G48" s="32"/>
      <c r="H48" s="33"/>
      <c r="I48" s="33"/>
      <c r="J48" s="33"/>
      <c r="K48" s="32"/>
      <c r="L48" s="33"/>
      <c r="M48" s="33"/>
      <c r="N48" s="33"/>
      <c r="O48" s="32"/>
      <c r="P48" s="33"/>
      <c r="Q48" s="33"/>
      <c r="R48" s="33"/>
      <c r="S48" s="32"/>
      <c r="T48" s="33"/>
      <c r="U48" s="33"/>
      <c r="V48" s="33"/>
      <c r="W48" s="32"/>
      <c r="X48" s="33"/>
      <c r="Y48" s="33"/>
      <c r="Z48" s="33"/>
      <c r="AA48" s="32"/>
      <c r="AB48" s="33"/>
      <c r="AC48" s="33"/>
      <c r="AD48" s="33"/>
      <c r="AE48" s="32"/>
      <c r="AF48" s="33"/>
      <c r="AG48" s="33"/>
      <c r="AH48" s="33"/>
      <c r="AI48" s="32"/>
      <c r="AJ48" s="33"/>
      <c r="AK48" s="33"/>
      <c r="AL48" s="33"/>
      <c r="AM48" s="32"/>
      <c r="AN48" s="33"/>
      <c r="AO48" s="33"/>
      <c r="AP48" s="33"/>
      <c r="AQ48" s="32"/>
      <c r="AR48" s="33"/>
      <c r="AS48" s="33"/>
      <c r="AT48" s="33"/>
      <c r="AU48" s="32"/>
      <c r="AV48" s="33"/>
      <c r="AW48" s="33"/>
      <c r="AX48" s="33"/>
      <c r="AY48" s="32"/>
      <c r="AZ48" s="33"/>
      <c r="BA48" s="33"/>
      <c r="BB48" s="33"/>
      <c r="BC48" s="32"/>
      <c r="BD48" s="33"/>
      <c r="BE48" s="33"/>
      <c r="BF48" s="33"/>
      <c r="BG48" s="32"/>
      <c r="BH48" s="33"/>
      <c r="BI48" s="33"/>
      <c r="BJ48" s="33"/>
      <c r="BK48" s="32"/>
      <c r="BL48" s="33"/>
      <c r="BM48" s="33"/>
      <c r="BN48" s="33"/>
      <c r="BO48" s="32"/>
      <c r="BP48" s="33"/>
      <c r="BQ48" s="33"/>
      <c r="BR48" s="33"/>
      <c r="BS48" s="32"/>
      <c r="BT48" s="33"/>
      <c r="BU48" s="33"/>
      <c r="BV48" s="33"/>
      <c r="BW48" s="32"/>
      <c r="BX48" s="33"/>
      <c r="BY48" s="33"/>
      <c r="BZ48" s="33"/>
      <c r="CA48" s="32"/>
      <c r="CB48" s="33"/>
      <c r="CC48" s="33"/>
      <c r="CD48" s="33"/>
      <c r="CE48" s="32"/>
      <c r="CF48" s="33"/>
      <c r="CG48" s="33"/>
      <c r="CH48" s="33"/>
      <c r="CI48" s="32"/>
      <c r="CJ48" s="33"/>
      <c r="CK48" s="33"/>
      <c r="CL48" s="33"/>
      <c r="CM48" s="32"/>
      <c r="CN48" s="33"/>
      <c r="CO48" s="33"/>
      <c r="CP48" s="33"/>
      <c r="CQ48" s="32"/>
      <c r="CR48" s="33"/>
      <c r="CS48" s="33"/>
      <c r="CT48" s="33"/>
      <c r="CU48" s="32"/>
      <c r="CV48" s="33"/>
      <c r="CW48" s="33"/>
      <c r="CX48" s="33"/>
      <c r="CY48" s="32"/>
      <c r="CZ48" s="33"/>
      <c r="DA48" s="33"/>
      <c r="DB48" s="33"/>
      <c r="DC48" s="32"/>
      <c r="DD48" s="33"/>
      <c r="DE48" s="33"/>
      <c r="DF48" s="33"/>
      <c r="DG48" s="32"/>
      <c r="DH48" s="33"/>
      <c r="DI48" s="33"/>
      <c r="DJ48" s="33"/>
      <c r="DK48" s="32"/>
      <c r="DL48" s="33"/>
      <c r="DM48" s="33"/>
      <c r="DN48" s="33"/>
      <c r="DO48" s="32"/>
      <c r="DP48" s="33"/>
      <c r="DQ48" s="33"/>
      <c r="DR48" s="33"/>
      <c r="DS48" s="32"/>
      <c r="DT48" s="33"/>
      <c r="DU48" s="33"/>
      <c r="DV48" s="33"/>
      <c r="DW48" s="32"/>
      <c r="DX48" s="33"/>
      <c r="DY48" s="33"/>
      <c r="DZ48" s="33"/>
      <c r="EA48" s="32"/>
      <c r="EB48" s="33"/>
      <c r="EC48" s="33"/>
      <c r="ED48" s="33"/>
      <c r="EE48" s="32"/>
      <c r="EF48" s="33"/>
      <c r="EG48" s="33"/>
      <c r="EH48" s="33"/>
      <c r="EI48" s="32"/>
      <c r="EJ48" s="33"/>
      <c r="EK48" s="33"/>
      <c r="EL48" s="33"/>
      <c r="EM48" s="32"/>
      <c r="EN48" s="33"/>
      <c r="EO48" s="33"/>
      <c r="EP48" s="33"/>
      <c r="EQ48" s="32"/>
      <c r="ER48" s="33"/>
      <c r="ES48" s="33"/>
      <c r="ET48" s="33"/>
      <c r="EU48" s="32"/>
      <c r="EV48" s="33"/>
      <c r="EW48" s="33"/>
      <c r="EX48" s="33"/>
      <c r="EY48" s="32"/>
      <c r="EZ48" s="33"/>
      <c r="FA48" s="33"/>
      <c r="FB48" s="33"/>
      <c r="FC48" s="32"/>
      <c r="FD48" s="33"/>
      <c r="FE48" s="33"/>
      <c r="FF48" s="33"/>
      <c r="FG48" s="32"/>
      <c r="FH48" s="33"/>
      <c r="FI48" s="33"/>
      <c r="FJ48" s="33"/>
      <c r="FK48" s="32"/>
      <c r="FL48" s="33"/>
      <c r="FM48" s="33"/>
      <c r="FN48" s="33"/>
      <c r="FO48" s="32"/>
      <c r="FP48" s="33"/>
      <c r="FQ48" s="33"/>
      <c r="FR48" s="33"/>
      <c r="FS48" s="32"/>
      <c r="FT48" s="33"/>
      <c r="FU48" s="33"/>
      <c r="FV48" s="33"/>
      <c r="FW48" s="32"/>
      <c r="FX48" s="33"/>
      <c r="FY48" s="33"/>
      <c r="FZ48" s="33"/>
      <c r="GA48" s="32"/>
      <c r="GB48" s="33"/>
      <c r="GC48" s="33"/>
      <c r="GD48" s="33"/>
      <c r="GE48" s="32"/>
      <c r="GF48" s="33"/>
      <c r="GG48" s="33"/>
      <c r="GH48" s="33"/>
      <c r="GI48" s="32"/>
      <c r="GJ48" s="33"/>
      <c r="GK48" s="33"/>
      <c r="GL48" s="33"/>
      <c r="GM48" s="32"/>
      <c r="GN48" s="33"/>
      <c r="GO48" s="33"/>
      <c r="GP48" s="33"/>
      <c r="GQ48" s="32"/>
      <c r="GR48" s="33"/>
      <c r="GS48" s="33"/>
      <c r="GT48" s="33"/>
      <c r="GU48" s="32"/>
      <c r="GV48" s="33"/>
      <c r="GW48" s="33"/>
      <c r="GX48" s="33"/>
      <c r="GY48" s="32"/>
      <c r="GZ48" s="33"/>
      <c r="HA48" s="33"/>
      <c r="HB48" s="33"/>
      <c r="HC48" s="32"/>
      <c r="HD48" s="33"/>
      <c r="HE48" s="33"/>
      <c r="HF48" s="33"/>
      <c r="HG48" s="32"/>
      <c r="HH48" s="33"/>
      <c r="HI48" s="33"/>
      <c r="HJ48" s="33"/>
      <c r="HK48" s="32"/>
      <c r="HL48" s="33"/>
      <c r="HM48" s="33"/>
      <c r="HN48" s="33"/>
      <c r="HO48" s="32"/>
      <c r="HP48" s="33"/>
      <c r="HQ48" s="33"/>
      <c r="HR48" s="33"/>
      <c r="HS48" s="32"/>
      <c r="HT48" s="33"/>
      <c r="HU48" s="33"/>
      <c r="HV48" s="33"/>
      <c r="HW48" s="32"/>
      <c r="HX48" s="33"/>
      <c r="HY48" s="33"/>
      <c r="HZ48" s="33"/>
      <c r="IA48" s="32"/>
      <c r="IB48" s="33"/>
      <c r="IC48" s="33"/>
      <c r="ID48" s="33"/>
      <c r="IE48" s="32"/>
      <c r="IF48" s="33"/>
      <c r="IG48" s="33"/>
      <c r="IH48" s="33"/>
    </row>
    <row r="49" spans="1:244" s="31" customFormat="1">
      <c r="A49" s="22" t="s">
        <v>53</v>
      </c>
      <c r="B49" s="155">
        <v>21477.728650853493</v>
      </c>
      <c r="C49" s="155">
        <v>1.0900000000000003</v>
      </c>
      <c r="D49" s="52">
        <v>0.98452915596707291</v>
      </c>
    </row>
    <row r="50" spans="1:244" s="30" customFormat="1">
      <c r="A50" s="11" t="s">
        <v>54</v>
      </c>
      <c r="B50" s="3"/>
      <c r="C50" s="3"/>
      <c r="D50" s="3"/>
    </row>
    <row r="51" spans="1:244" s="30" customFormat="1">
      <c r="A51" s="6" t="s">
        <v>55</v>
      </c>
      <c r="B51" s="16">
        <v>0</v>
      </c>
      <c r="C51" s="16">
        <v>0</v>
      </c>
      <c r="D51" s="51">
        <v>0</v>
      </c>
    </row>
    <row r="52" spans="1:244" s="30" customFormat="1">
      <c r="A52" s="6" t="s">
        <v>56</v>
      </c>
      <c r="B52" s="16">
        <v>337.5</v>
      </c>
      <c r="C52" s="16">
        <v>0.02</v>
      </c>
      <c r="D52" s="51">
        <v>1.5470844032927235E-2</v>
      </c>
    </row>
    <row r="53" spans="1:244" s="30" customFormat="1">
      <c r="A53" s="27" t="s">
        <v>57</v>
      </c>
      <c r="B53" s="156">
        <v>337.5</v>
      </c>
      <c r="C53" s="156">
        <v>0.02</v>
      </c>
      <c r="D53" s="53">
        <v>1.5470844032927235E-2</v>
      </c>
      <c r="E53" s="32"/>
      <c r="F53" s="33"/>
      <c r="G53" s="33"/>
      <c r="H53" s="34"/>
      <c r="I53" s="32"/>
      <c r="J53" s="33"/>
      <c r="K53" s="33"/>
      <c r="L53" s="34"/>
      <c r="M53" s="32"/>
      <c r="N53" s="33"/>
      <c r="O53" s="33"/>
      <c r="P53" s="34"/>
      <c r="Q53" s="32"/>
      <c r="R53" s="33"/>
      <c r="S53" s="33"/>
      <c r="T53" s="34"/>
      <c r="U53" s="32"/>
      <c r="V53" s="33"/>
      <c r="W53" s="33"/>
      <c r="X53" s="34"/>
      <c r="Y53" s="32"/>
      <c r="Z53" s="33"/>
      <c r="AA53" s="33"/>
      <c r="AB53" s="34"/>
      <c r="AC53" s="32"/>
      <c r="AD53" s="33"/>
      <c r="AE53" s="33"/>
      <c r="AF53" s="34"/>
      <c r="AG53" s="32"/>
      <c r="AH53" s="33"/>
      <c r="AI53" s="33"/>
      <c r="AJ53" s="34"/>
      <c r="AK53" s="32"/>
      <c r="AL53" s="33"/>
      <c r="AM53" s="33"/>
      <c r="AN53" s="34"/>
      <c r="AO53" s="32"/>
      <c r="AP53" s="33"/>
      <c r="AQ53" s="33"/>
      <c r="AR53" s="34"/>
      <c r="AS53" s="32"/>
      <c r="AT53" s="33"/>
      <c r="AU53" s="33"/>
      <c r="AV53" s="34"/>
      <c r="AW53" s="32"/>
      <c r="AX53" s="33"/>
      <c r="AY53" s="33"/>
      <c r="AZ53" s="34"/>
      <c r="BA53" s="32"/>
      <c r="BB53" s="33"/>
      <c r="BC53" s="33"/>
      <c r="BD53" s="34"/>
      <c r="BE53" s="32"/>
      <c r="BF53" s="33"/>
      <c r="BG53" s="33"/>
      <c r="BH53" s="34"/>
      <c r="BI53" s="32"/>
      <c r="BJ53" s="33"/>
      <c r="BK53" s="33"/>
      <c r="BL53" s="34"/>
      <c r="BM53" s="32"/>
      <c r="BN53" s="33"/>
      <c r="BO53" s="33"/>
      <c r="BP53" s="34"/>
      <c r="BQ53" s="32"/>
      <c r="BR53" s="33"/>
      <c r="BS53" s="33"/>
      <c r="BT53" s="34"/>
      <c r="BU53" s="32"/>
      <c r="BV53" s="33"/>
      <c r="BW53" s="33"/>
      <c r="BX53" s="34"/>
      <c r="BY53" s="32"/>
      <c r="BZ53" s="33"/>
      <c r="CA53" s="33"/>
      <c r="CB53" s="34"/>
      <c r="CC53" s="32"/>
      <c r="CD53" s="33"/>
      <c r="CE53" s="33"/>
      <c r="CF53" s="34"/>
      <c r="CG53" s="32"/>
      <c r="CH53" s="33"/>
      <c r="CI53" s="33"/>
      <c r="CJ53" s="34"/>
      <c r="CK53" s="32"/>
      <c r="CL53" s="33"/>
      <c r="CM53" s="33"/>
      <c r="CN53" s="34"/>
      <c r="CO53" s="32"/>
      <c r="CP53" s="33"/>
      <c r="CQ53" s="33"/>
      <c r="CR53" s="34"/>
      <c r="CS53" s="32"/>
      <c r="CT53" s="33"/>
      <c r="CU53" s="33"/>
      <c r="CV53" s="34"/>
      <c r="CW53" s="32"/>
      <c r="CX53" s="33"/>
      <c r="CY53" s="33"/>
      <c r="CZ53" s="34"/>
      <c r="DA53" s="32"/>
      <c r="DB53" s="33"/>
      <c r="DC53" s="33"/>
      <c r="DD53" s="34"/>
      <c r="DE53" s="32"/>
      <c r="DF53" s="33"/>
      <c r="DG53" s="33"/>
      <c r="DH53" s="34"/>
      <c r="DI53" s="32"/>
      <c r="DJ53" s="33"/>
      <c r="DK53" s="33"/>
      <c r="DL53" s="34"/>
      <c r="DM53" s="32"/>
      <c r="DN53" s="33"/>
      <c r="DO53" s="33"/>
      <c r="DP53" s="34"/>
      <c r="DQ53" s="32"/>
      <c r="DR53" s="33"/>
      <c r="DS53" s="33"/>
      <c r="DT53" s="34"/>
      <c r="DU53" s="32"/>
      <c r="DV53" s="33"/>
      <c r="DW53" s="33"/>
      <c r="DX53" s="34"/>
      <c r="DY53" s="32"/>
      <c r="DZ53" s="33"/>
      <c r="EA53" s="33"/>
      <c r="EB53" s="34"/>
      <c r="EC53" s="32"/>
      <c r="ED53" s="33"/>
      <c r="EE53" s="33"/>
      <c r="EF53" s="34"/>
      <c r="EG53" s="32"/>
      <c r="EH53" s="33"/>
      <c r="EI53" s="33"/>
      <c r="EJ53" s="34"/>
      <c r="EK53" s="32"/>
      <c r="EL53" s="33"/>
      <c r="EM53" s="33"/>
      <c r="EN53" s="34"/>
      <c r="EO53" s="32"/>
      <c r="EP53" s="33"/>
      <c r="EQ53" s="33"/>
      <c r="ER53" s="34"/>
      <c r="ES53" s="32"/>
      <c r="ET53" s="33"/>
      <c r="EU53" s="33"/>
      <c r="EV53" s="34"/>
      <c r="EW53" s="32"/>
      <c r="EX53" s="33"/>
      <c r="EY53" s="33"/>
      <c r="EZ53" s="34"/>
      <c r="FA53" s="32"/>
      <c r="FB53" s="33"/>
      <c r="FC53" s="33"/>
      <c r="FD53" s="34"/>
      <c r="FE53" s="32"/>
      <c r="FF53" s="33"/>
      <c r="FG53" s="33"/>
      <c r="FH53" s="34"/>
      <c r="FI53" s="32"/>
      <c r="FJ53" s="33"/>
      <c r="FK53" s="33"/>
      <c r="FL53" s="34"/>
      <c r="FM53" s="32"/>
      <c r="FN53" s="33"/>
      <c r="FO53" s="33"/>
      <c r="FP53" s="34"/>
      <c r="FQ53" s="32"/>
      <c r="FR53" s="33"/>
      <c r="FS53" s="33"/>
      <c r="FT53" s="34"/>
      <c r="FU53" s="32"/>
      <c r="FV53" s="33"/>
      <c r="FW53" s="33"/>
      <c r="FX53" s="34"/>
      <c r="FY53" s="32"/>
      <c r="FZ53" s="33"/>
      <c r="GA53" s="33"/>
      <c r="GB53" s="34"/>
      <c r="GC53" s="32"/>
      <c r="GD53" s="33"/>
      <c r="GE53" s="33"/>
      <c r="GF53" s="34"/>
      <c r="GG53" s="32"/>
      <c r="GH53" s="33"/>
      <c r="GI53" s="33"/>
      <c r="GJ53" s="34"/>
      <c r="GK53" s="32"/>
      <c r="GL53" s="33"/>
      <c r="GM53" s="33"/>
      <c r="GN53" s="34"/>
      <c r="GO53" s="32"/>
      <c r="GP53" s="33"/>
      <c r="GQ53" s="33"/>
      <c r="GR53" s="34"/>
      <c r="GS53" s="32"/>
      <c r="GT53" s="33"/>
      <c r="GU53" s="33"/>
      <c r="GV53" s="34"/>
      <c r="GW53" s="32"/>
      <c r="GX53" s="33"/>
      <c r="GY53" s="33"/>
      <c r="GZ53" s="34"/>
      <c r="HA53" s="32"/>
      <c r="HB53" s="33"/>
      <c r="HC53" s="33"/>
      <c r="HD53" s="34"/>
      <c r="HE53" s="32"/>
      <c r="HF53" s="33"/>
      <c r="HG53" s="33"/>
      <c r="HH53" s="34"/>
      <c r="HI53" s="32"/>
      <c r="HJ53" s="33"/>
      <c r="HK53" s="33"/>
      <c r="HL53" s="34"/>
      <c r="HM53" s="32"/>
      <c r="HN53" s="33"/>
      <c r="HO53" s="33"/>
      <c r="HP53" s="34"/>
      <c r="HQ53" s="32"/>
      <c r="HR53" s="33"/>
      <c r="HS53" s="33"/>
      <c r="HT53" s="34"/>
      <c r="HU53" s="32"/>
      <c r="HV53" s="33"/>
      <c r="HW53" s="33"/>
      <c r="HX53" s="34"/>
      <c r="HY53" s="32"/>
      <c r="HZ53" s="33"/>
      <c r="IA53" s="33"/>
      <c r="IB53" s="34"/>
      <c r="IC53" s="32"/>
      <c r="ID53" s="33"/>
      <c r="IE53" s="33"/>
      <c r="IF53" s="34"/>
      <c r="IG53" s="32"/>
      <c r="IH53" s="33"/>
      <c r="II53" s="33"/>
      <c r="IJ53" s="34"/>
    </row>
    <row r="54" spans="1:244" s="41" customFormat="1" ht="13.5" thickBot="1">
      <c r="A54" s="38" t="s">
        <v>58</v>
      </c>
      <c r="B54" s="158">
        <v>21815.228650853493</v>
      </c>
      <c r="C54" s="158">
        <v>1.1100000000000003</v>
      </c>
      <c r="D54" s="55">
        <v>1.0000000000000002</v>
      </c>
    </row>
    <row r="55" spans="1:244">
      <c r="A55" s="42" t="s">
        <v>59</v>
      </c>
      <c r="D55" s="43"/>
    </row>
  </sheetData>
  <printOptions horizontalCentered="1"/>
  <pageMargins left="0.78740157480314965" right="0.39370078740157483" top="0.78740157480314965" bottom="0.78740157480314965" header="0.59055118110236227" footer="0.59055118110236227"/>
  <pageSetup paperSize="9" orientation="portrait" horizontalDpi="300" verticalDpi="300" r:id="rId1"/>
  <headerFooter alignWithMargins="0">
    <oddHeader>&amp;L&amp;"Tahoma,Negrito"&amp;8Companhia Nacional de Abastecimento - CONAB</oddHeader>
    <oddFooter>&amp;R&amp;6&amp;F - &amp;A
versão - jan/2008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J55"/>
  <sheetViews>
    <sheetView zoomScaleNormal="100" workbookViewId="0">
      <selection activeCell="F24" sqref="F24"/>
    </sheetView>
  </sheetViews>
  <sheetFormatPr defaultColWidth="11.5" defaultRowHeight="12.75"/>
  <cols>
    <col min="1" max="1" width="45.625" style="3" customWidth="1"/>
    <col min="2" max="3" width="12.625" style="3" customWidth="1"/>
    <col min="4" max="4" width="8.625" style="3" customWidth="1"/>
    <col min="5" max="16384" width="11.5" style="3"/>
  </cols>
  <sheetData>
    <row r="1" spans="1:4">
      <c r="A1" s="1" t="s">
        <v>0</v>
      </c>
      <c r="B1" s="2"/>
      <c r="C1" s="2"/>
      <c r="D1" s="2"/>
    </row>
    <row r="2" spans="1:4">
      <c r="A2" s="1" t="s">
        <v>595</v>
      </c>
      <c r="B2" s="2"/>
      <c r="C2" s="2"/>
      <c r="D2" s="2"/>
    </row>
    <row r="3" spans="1:4">
      <c r="A3" s="1" t="s">
        <v>377</v>
      </c>
      <c r="B3" s="2"/>
      <c r="C3" s="2"/>
      <c r="D3" s="2"/>
    </row>
    <row r="4" spans="1:4">
      <c r="A4" s="1" t="s">
        <v>596</v>
      </c>
      <c r="B4" s="2"/>
      <c r="C4" s="2"/>
      <c r="D4" s="2"/>
    </row>
    <row r="5" spans="1:4" ht="13.5" thickBot="1">
      <c r="A5" s="4" t="s">
        <v>4</v>
      </c>
      <c r="B5" s="5">
        <v>88000</v>
      </c>
      <c r="C5" s="6" t="s">
        <v>5</v>
      </c>
    </row>
    <row r="6" spans="1:4">
      <c r="A6" s="7"/>
      <c r="B6" s="8" t="s">
        <v>6</v>
      </c>
      <c r="C6" s="50" t="s">
        <v>69</v>
      </c>
      <c r="D6" s="10" t="s">
        <v>7</v>
      </c>
    </row>
    <row r="7" spans="1:4">
      <c r="A7" s="11" t="s">
        <v>8</v>
      </c>
      <c r="D7" s="12" t="s">
        <v>9</v>
      </c>
    </row>
    <row r="8" spans="1:4" ht="13.5" thickBot="1">
      <c r="A8" s="13"/>
      <c r="B8" s="14" t="s">
        <v>10</v>
      </c>
      <c r="C8" s="14" t="s">
        <v>169</v>
      </c>
      <c r="D8" s="15" t="s">
        <v>13</v>
      </c>
    </row>
    <row r="9" spans="1:4">
      <c r="A9" s="11" t="s">
        <v>14</v>
      </c>
      <c r="B9" s="16"/>
    </row>
    <row r="10" spans="1:4">
      <c r="A10" s="18" t="s">
        <v>15</v>
      </c>
      <c r="B10" s="16"/>
      <c r="C10" s="16"/>
      <c r="D10" s="51">
        <v>0</v>
      </c>
    </row>
    <row r="11" spans="1:4">
      <c r="A11" s="18" t="s">
        <v>16</v>
      </c>
      <c r="B11" s="3">
        <v>291.60000000000002</v>
      </c>
      <c r="C11" s="3">
        <v>0</v>
      </c>
      <c r="D11" s="51">
        <v>1.4931559515096405E-3</v>
      </c>
    </row>
    <row r="12" spans="1:4">
      <c r="A12" s="18" t="s">
        <v>17</v>
      </c>
      <c r="B12" s="16"/>
      <c r="C12" s="16"/>
      <c r="D12" s="51">
        <v>0</v>
      </c>
    </row>
    <row r="13" spans="1:4">
      <c r="A13" s="18" t="s">
        <v>18</v>
      </c>
      <c r="B13" s="16"/>
      <c r="C13" s="16"/>
      <c r="D13" s="51">
        <v>0</v>
      </c>
    </row>
    <row r="14" spans="1:4">
      <c r="A14" s="18" t="s">
        <v>19</v>
      </c>
      <c r="B14" s="16"/>
      <c r="C14" s="16"/>
      <c r="D14" s="51">
        <v>0</v>
      </c>
    </row>
    <row r="15" spans="1:4">
      <c r="A15" s="6" t="s">
        <v>20</v>
      </c>
      <c r="B15" s="16">
        <v>39910</v>
      </c>
      <c r="C15" s="16">
        <v>0.44999999999999996</v>
      </c>
      <c r="D15" s="51">
        <v>0.20436163931670009</v>
      </c>
    </row>
    <row r="16" spans="1:4">
      <c r="A16" s="6" t="s">
        <v>70</v>
      </c>
      <c r="B16" s="16">
        <v>76.319999999999993</v>
      </c>
      <c r="C16" s="16">
        <v>0</v>
      </c>
      <c r="D16" s="51">
        <v>3.9080131076548607E-4</v>
      </c>
    </row>
    <row r="17" spans="1:4">
      <c r="A17" s="6" t="s">
        <v>22</v>
      </c>
      <c r="B17" s="16">
        <v>7000</v>
      </c>
      <c r="C17" s="16">
        <v>0.08</v>
      </c>
      <c r="D17" s="51">
        <v>3.5843935735828128E-2</v>
      </c>
    </row>
    <row r="18" spans="1:4">
      <c r="A18" s="6" t="s">
        <v>23</v>
      </c>
      <c r="B18" s="16">
        <v>22901.7</v>
      </c>
      <c r="C18" s="16">
        <v>0.26</v>
      </c>
      <c r="D18" s="51">
        <v>0.1172695804344593</v>
      </c>
    </row>
    <row r="19" spans="1:4">
      <c r="A19" s="6" t="s">
        <v>24</v>
      </c>
      <c r="B19" s="16">
        <v>41905.660000000003</v>
      </c>
      <c r="C19" s="16">
        <v>0.48000000000000009</v>
      </c>
      <c r="D19" s="51">
        <v>0.21458054057249479</v>
      </c>
    </row>
    <row r="20" spans="1:4">
      <c r="A20" s="6" t="s">
        <v>71</v>
      </c>
      <c r="B20" s="16">
        <v>23899</v>
      </c>
      <c r="C20" s="16">
        <v>0.27</v>
      </c>
      <c r="D20" s="51">
        <v>0.12237631716436521</v>
      </c>
    </row>
    <row r="21" spans="1:4">
      <c r="A21" s="22" t="s">
        <v>27</v>
      </c>
      <c r="B21" s="155">
        <v>135984.28</v>
      </c>
      <c r="C21" s="155">
        <v>1.54</v>
      </c>
      <c r="D21" s="52">
        <v>0.6963159704861227</v>
      </c>
    </row>
    <row r="22" spans="1:4">
      <c r="A22" s="25" t="s">
        <v>28</v>
      </c>
    </row>
    <row r="23" spans="1:4">
      <c r="A23" s="18" t="s">
        <v>29</v>
      </c>
      <c r="B23" s="16">
        <v>0</v>
      </c>
      <c r="C23" s="16">
        <v>0</v>
      </c>
      <c r="D23" s="51">
        <v>0</v>
      </c>
    </row>
    <row r="24" spans="1:4">
      <c r="A24" s="18" t="s">
        <v>30</v>
      </c>
      <c r="B24" s="16">
        <v>0</v>
      </c>
      <c r="C24" s="16">
        <v>0</v>
      </c>
      <c r="D24" s="51">
        <v>0</v>
      </c>
    </row>
    <row r="25" spans="1:4">
      <c r="A25" s="6" t="s">
        <v>72</v>
      </c>
      <c r="B25" s="16">
        <v>4079.53</v>
      </c>
      <c r="C25" s="16">
        <v>0.05</v>
      </c>
      <c r="D25" s="51">
        <v>2.0889487307483277E-2</v>
      </c>
    </row>
    <row r="26" spans="1:4">
      <c r="A26" s="18" t="s">
        <v>73</v>
      </c>
      <c r="B26" s="16">
        <v>48000</v>
      </c>
      <c r="C26" s="16">
        <v>0.55000000000000004</v>
      </c>
      <c r="D26" s="51">
        <v>0.24578698790282147</v>
      </c>
    </row>
    <row r="27" spans="1:4">
      <c r="A27" s="18" t="s">
        <v>74</v>
      </c>
      <c r="B27" s="16">
        <v>0</v>
      </c>
      <c r="C27" s="16">
        <v>0</v>
      </c>
      <c r="D27" s="51">
        <v>0</v>
      </c>
    </row>
    <row r="28" spans="1:4">
      <c r="A28" s="18" t="s">
        <v>75</v>
      </c>
      <c r="B28" s="16">
        <v>2310</v>
      </c>
      <c r="C28" s="16">
        <v>0.03</v>
      </c>
      <c r="D28" s="51">
        <v>1.1828498792823283E-2</v>
      </c>
    </row>
    <row r="29" spans="1:4">
      <c r="A29" s="18" t="s">
        <v>76</v>
      </c>
      <c r="B29" s="16">
        <v>0</v>
      </c>
      <c r="C29" s="16">
        <v>0</v>
      </c>
      <c r="D29" s="51">
        <v>0</v>
      </c>
    </row>
    <row r="30" spans="1:4">
      <c r="A30" s="18" t="s">
        <v>77</v>
      </c>
      <c r="B30" s="16">
        <v>0</v>
      </c>
      <c r="C30" s="16">
        <v>0</v>
      </c>
      <c r="D30" s="51">
        <v>0</v>
      </c>
    </row>
    <row r="31" spans="1:4">
      <c r="A31" s="18" t="s">
        <v>78</v>
      </c>
      <c r="B31" s="16">
        <v>0</v>
      </c>
      <c r="C31" s="16">
        <v>0</v>
      </c>
      <c r="D31" s="51">
        <v>0</v>
      </c>
    </row>
    <row r="32" spans="1:4">
      <c r="A32" s="27" t="s">
        <v>37</v>
      </c>
      <c r="B32" s="156">
        <v>54389.53</v>
      </c>
      <c r="C32" s="156">
        <v>0.63000000000000012</v>
      </c>
      <c r="D32" s="53">
        <v>0.27850497400312801</v>
      </c>
    </row>
    <row r="33" spans="1:244" s="30" customFormat="1">
      <c r="A33" s="11" t="s">
        <v>38</v>
      </c>
      <c r="B33" s="3"/>
      <c r="C33" s="3"/>
      <c r="D33" s="3"/>
    </row>
    <row r="34" spans="1:244" s="30" customFormat="1">
      <c r="A34" s="18" t="s">
        <v>39</v>
      </c>
      <c r="B34" s="16">
        <v>3879.9906968942782</v>
      </c>
      <c r="C34" s="16">
        <v>0.04</v>
      </c>
      <c r="D34" s="51">
        <v>1.9867733885012787E-2</v>
      </c>
    </row>
    <row r="35" spans="1:244" s="30" customFormat="1">
      <c r="A35" s="6" t="s">
        <v>40</v>
      </c>
      <c r="B35" s="16">
        <v>3879.9906968942782</v>
      </c>
      <c r="C35" s="16">
        <v>0.04</v>
      </c>
      <c r="D35" s="51">
        <v>1.9867733885012787E-2</v>
      </c>
    </row>
    <row r="36" spans="1:244" s="31" customFormat="1">
      <c r="A36" s="22" t="s">
        <v>41</v>
      </c>
      <c r="B36" s="155">
        <v>194253.80069689426</v>
      </c>
      <c r="C36" s="155">
        <v>2.21</v>
      </c>
      <c r="D36" s="52">
        <v>0.99468867837426356</v>
      </c>
    </row>
    <row r="37" spans="1:244" s="30" customFormat="1">
      <c r="A37" s="11" t="s">
        <v>42</v>
      </c>
      <c r="B37" s="3"/>
      <c r="C37" s="3"/>
      <c r="D37" s="3"/>
    </row>
    <row r="38" spans="1:244" s="30" customFormat="1">
      <c r="A38" s="6" t="s">
        <v>43</v>
      </c>
      <c r="B38" s="16">
        <v>287.49</v>
      </c>
      <c r="C38" s="16">
        <v>0</v>
      </c>
      <c r="D38" s="51">
        <v>1.4721104406704613E-3</v>
      </c>
    </row>
    <row r="39" spans="1:244" s="30" customFormat="1">
      <c r="A39" s="6" t="s">
        <v>44</v>
      </c>
      <c r="B39" s="16">
        <v>0</v>
      </c>
      <c r="C39" s="16">
        <v>0</v>
      </c>
      <c r="D39" s="51">
        <v>0</v>
      </c>
    </row>
    <row r="40" spans="1:244" s="30" customFormat="1">
      <c r="A40" s="18" t="s">
        <v>45</v>
      </c>
      <c r="B40" s="16">
        <v>0</v>
      </c>
      <c r="C40" s="16">
        <v>0</v>
      </c>
      <c r="D40" s="51">
        <v>0</v>
      </c>
    </row>
    <row r="41" spans="1:244" s="30" customFormat="1">
      <c r="A41" s="18" t="s">
        <v>79</v>
      </c>
      <c r="B41" s="16">
        <v>0</v>
      </c>
      <c r="C41" s="16">
        <v>0</v>
      </c>
      <c r="D41" s="51">
        <v>0</v>
      </c>
    </row>
    <row r="42" spans="1:244" s="30" customFormat="1">
      <c r="A42" s="27" t="s">
        <v>46</v>
      </c>
      <c r="B42" s="156">
        <v>287.49</v>
      </c>
      <c r="C42" s="156">
        <v>0</v>
      </c>
      <c r="D42" s="53">
        <v>1.4721104406704613E-3</v>
      </c>
      <c r="E42" s="32"/>
      <c r="F42" s="33"/>
      <c r="G42" s="33"/>
      <c r="H42" s="34"/>
      <c r="I42" s="32"/>
      <c r="J42" s="33"/>
      <c r="K42" s="33"/>
      <c r="L42" s="34"/>
      <c r="M42" s="32"/>
      <c r="N42" s="33"/>
      <c r="O42" s="33"/>
      <c r="P42" s="34"/>
      <c r="Q42" s="32"/>
      <c r="R42" s="33"/>
      <c r="S42" s="33"/>
      <c r="T42" s="34"/>
      <c r="U42" s="32"/>
      <c r="V42" s="33"/>
      <c r="W42" s="33"/>
      <c r="X42" s="34"/>
      <c r="Y42" s="32"/>
      <c r="Z42" s="33"/>
      <c r="AA42" s="33"/>
      <c r="AB42" s="34"/>
      <c r="AC42" s="32"/>
      <c r="AD42" s="33"/>
      <c r="AE42" s="33"/>
      <c r="AF42" s="34"/>
      <c r="AG42" s="32"/>
      <c r="AH42" s="33"/>
      <c r="AI42" s="33"/>
      <c r="AJ42" s="34"/>
      <c r="AK42" s="32"/>
      <c r="AL42" s="33"/>
      <c r="AM42" s="33"/>
      <c r="AN42" s="34"/>
      <c r="AO42" s="32"/>
      <c r="AP42" s="33"/>
      <c r="AQ42" s="33"/>
      <c r="AR42" s="34"/>
      <c r="AS42" s="32"/>
      <c r="AT42" s="33"/>
      <c r="AU42" s="33"/>
      <c r="AV42" s="34"/>
      <c r="AW42" s="32"/>
      <c r="AX42" s="33"/>
      <c r="AY42" s="33"/>
      <c r="AZ42" s="34"/>
      <c r="BA42" s="32"/>
      <c r="BB42" s="33"/>
      <c r="BC42" s="33"/>
      <c r="BD42" s="34"/>
      <c r="BE42" s="32"/>
      <c r="BF42" s="33"/>
      <c r="BG42" s="33"/>
      <c r="BH42" s="34"/>
      <c r="BI42" s="32"/>
      <c r="BJ42" s="33"/>
      <c r="BK42" s="33"/>
      <c r="BL42" s="34"/>
      <c r="BM42" s="32"/>
      <c r="BN42" s="33"/>
      <c r="BO42" s="33"/>
      <c r="BP42" s="34"/>
      <c r="BQ42" s="32"/>
      <c r="BR42" s="33"/>
      <c r="BS42" s="33"/>
      <c r="BT42" s="34"/>
      <c r="BU42" s="32"/>
      <c r="BV42" s="33"/>
      <c r="BW42" s="33"/>
      <c r="BX42" s="34"/>
      <c r="BY42" s="32"/>
      <c r="BZ42" s="33"/>
      <c r="CA42" s="33"/>
      <c r="CB42" s="34"/>
      <c r="CC42" s="32"/>
      <c r="CD42" s="33"/>
      <c r="CE42" s="33"/>
      <c r="CF42" s="34"/>
      <c r="CG42" s="32"/>
      <c r="CH42" s="33"/>
      <c r="CI42" s="33"/>
      <c r="CJ42" s="34"/>
      <c r="CK42" s="32"/>
      <c r="CL42" s="33"/>
      <c r="CM42" s="33"/>
      <c r="CN42" s="34"/>
      <c r="CO42" s="32"/>
      <c r="CP42" s="33"/>
      <c r="CQ42" s="33"/>
      <c r="CR42" s="34"/>
      <c r="CS42" s="32"/>
      <c r="CT42" s="33"/>
      <c r="CU42" s="33"/>
      <c r="CV42" s="34"/>
      <c r="CW42" s="32"/>
      <c r="CX42" s="33"/>
      <c r="CY42" s="33"/>
      <c r="CZ42" s="34"/>
      <c r="DA42" s="32"/>
      <c r="DB42" s="33"/>
      <c r="DC42" s="33"/>
      <c r="DD42" s="34"/>
      <c r="DE42" s="32"/>
      <c r="DF42" s="33"/>
      <c r="DG42" s="33"/>
      <c r="DH42" s="34"/>
      <c r="DI42" s="32"/>
      <c r="DJ42" s="33"/>
      <c r="DK42" s="33"/>
      <c r="DL42" s="34"/>
      <c r="DM42" s="32"/>
      <c r="DN42" s="33"/>
      <c r="DO42" s="33"/>
      <c r="DP42" s="34"/>
      <c r="DQ42" s="32"/>
      <c r="DR42" s="33"/>
      <c r="DS42" s="33"/>
      <c r="DT42" s="34"/>
      <c r="DU42" s="32"/>
      <c r="DV42" s="33"/>
      <c r="DW42" s="33"/>
      <c r="DX42" s="34"/>
      <c r="DY42" s="32"/>
      <c r="DZ42" s="33"/>
      <c r="EA42" s="33"/>
      <c r="EB42" s="34"/>
      <c r="EC42" s="32"/>
      <c r="ED42" s="33"/>
      <c r="EE42" s="33"/>
      <c r="EF42" s="34"/>
      <c r="EG42" s="32"/>
      <c r="EH42" s="33"/>
      <c r="EI42" s="33"/>
      <c r="EJ42" s="34"/>
      <c r="EK42" s="32"/>
      <c r="EL42" s="33"/>
      <c r="EM42" s="33"/>
      <c r="EN42" s="34"/>
      <c r="EO42" s="32"/>
      <c r="EP42" s="33"/>
      <c r="EQ42" s="33"/>
      <c r="ER42" s="34"/>
      <c r="ES42" s="32"/>
      <c r="ET42" s="33"/>
      <c r="EU42" s="33"/>
      <c r="EV42" s="34"/>
      <c r="EW42" s="32"/>
      <c r="EX42" s="33"/>
      <c r="EY42" s="33"/>
      <c r="EZ42" s="34"/>
      <c r="FA42" s="32"/>
      <c r="FB42" s="33"/>
      <c r="FC42" s="33"/>
      <c r="FD42" s="34"/>
      <c r="FE42" s="32"/>
      <c r="FF42" s="33"/>
      <c r="FG42" s="33"/>
      <c r="FH42" s="34"/>
      <c r="FI42" s="32"/>
      <c r="FJ42" s="33"/>
      <c r="FK42" s="33"/>
      <c r="FL42" s="34"/>
      <c r="FM42" s="32"/>
      <c r="FN42" s="33"/>
      <c r="FO42" s="33"/>
      <c r="FP42" s="34"/>
      <c r="FQ42" s="32"/>
      <c r="FR42" s="33"/>
      <c r="FS42" s="33"/>
      <c r="FT42" s="34"/>
      <c r="FU42" s="32"/>
      <c r="FV42" s="33"/>
      <c r="FW42" s="33"/>
      <c r="FX42" s="34"/>
      <c r="FY42" s="32"/>
      <c r="FZ42" s="33"/>
      <c r="GA42" s="33"/>
      <c r="GB42" s="34"/>
      <c r="GC42" s="32"/>
      <c r="GD42" s="33"/>
      <c r="GE42" s="33"/>
      <c r="GF42" s="34"/>
      <c r="GG42" s="32"/>
      <c r="GH42" s="33"/>
      <c r="GI42" s="33"/>
      <c r="GJ42" s="34"/>
      <c r="GK42" s="32"/>
      <c r="GL42" s="33"/>
      <c r="GM42" s="33"/>
      <c r="GN42" s="34"/>
      <c r="GO42" s="32"/>
      <c r="GP42" s="33"/>
      <c r="GQ42" s="33"/>
      <c r="GR42" s="34"/>
      <c r="GS42" s="32"/>
      <c r="GT42" s="33"/>
      <c r="GU42" s="33"/>
      <c r="GV42" s="34"/>
      <c r="GW42" s="32"/>
      <c r="GX42" s="33"/>
      <c r="GY42" s="33"/>
      <c r="GZ42" s="34"/>
      <c r="HA42" s="32"/>
      <c r="HB42" s="33"/>
      <c r="HC42" s="33"/>
      <c r="HD42" s="34"/>
      <c r="HE42" s="32"/>
      <c r="HF42" s="33"/>
      <c r="HG42" s="33"/>
      <c r="HH42" s="34"/>
      <c r="HI42" s="32"/>
      <c r="HJ42" s="33"/>
      <c r="HK42" s="33"/>
      <c r="HL42" s="34"/>
      <c r="HM42" s="32"/>
      <c r="HN42" s="33"/>
      <c r="HO42" s="33"/>
      <c r="HP42" s="34"/>
      <c r="HQ42" s="32"/>
      <c r="HR42" s="33"/>
      <c r="HS42" s="33"/>
      <c r="HT42" s="34"/>
      <c r="HU42" s="32"/>
      <c r="HV42" s="33"/>
      <c r="HW42" s="33"/>
      <c r="HX42" s="34"/>
      <c r="HY42" s="32"/>
      <c r="HZ42" s="33"/>
      <c r="IA42" s="33"/>
      <c r="IB42" s="34"/>
      <c r="IC42" s="32"/>
      <c r="ID42" s="33"/>
      <c r="IE42" s="33"/>
      <c r="IF42" s="34"/>
      <c r="IG42" s="32"/>
      <c r="IH42" s="33"/>
      <c r="II42" s="33"/>
      <c r="IJ42" s="34"/>
    </row>
    <row r="43" spans="1:244" s="30" customFormat="1">
      <c r="A43" s="11" t="s">
        <v>47</v>
      </c>
      <c r="B43" s="3"/>
      <c r="C43" s="3"/>
      <c r="D43" s="3"/>
    </row>
    <row r="44" spans="1:244" s="30" customFormat="1">
      <c r="A44" s="18" t="s">
        <v>80</v>
      </c>
      <c r="B44" s="16">
        <v>9.3599999999999989E-2</v>
      </c>
      <c r="C44" s="16">
        <v>0</v>
      </c>
      <c r="D44" s="51">
        <v>4.7928462641050185E-7</v>
      </c>
    </row>
    <row r="45" spans="1:244" s="30" customFormat="1">
      <c r="A45" s="18" t="s">
        <v>49</v>
      </c>
      <c r="B45" s="16">
        <v>34.79</v>
      </c>
      <c r="C45" s="16">
        <v>0</v>
      </c>
      <c r="D45" s="51">
        <v>1.7814436060706581E-4</v>
      </c>
    </row>
    <row r="46" spans="1:244" s="30" customFormat="1">
      <c r="A46" s="18" t="s">
        <v>50</v>
      </c>
      <c r="B46" s="16">
        <v>0.87</v>
      </c>
      <c r="C46" s="16">
        <v>0</v>
      </c>
      <c r="D46" s="51">
        <v>4.454889155738639E-6</v>
      </c>
    </row>
    <row r="47" spans="1:244" s="30" customFormat="1">
      <c r="A47" s="27" t="s">
        <v>51</v>
      </c>
      <c r="B47" s="156">
        <v>35.753599999999999</v>
      </c>
      <c r="C47" s="156">
        <v>0</v>
      </c>
      <c r="D47" s="53">
        <v>1.8307853438921494E-4</v>
      </c>
      <c r="E47" s="32"/>
      <c r="F47" s="33"/>
      <c r="G47" s="33"/>
      <c r="H47" s="34"/>
      <c r="I47" s="32"/>
      <c r="J47" s="33"/>
      <c r="K47" s="33"/>
      <c r="L47" s="34"/>
      <c r="M47" s="32"/>
      <c r="N47" s="33"/>
      <c r="O47" s="33"/>
      <c r="P47" s="34"/>
      <c r="Q47" s="32"/>
      <c r="R47" s="33"/>
      <c r="S47" s="33"/>
      <c r="T47" s="34"/>
      <c r="U47" s="32"/>
      <c r="V47" s="33"/>
      <c r="W47" s="33"/>
      <c r="X47" s="34"/>
      <c r="Y47" s="32"/>
      <c r="Z47" s="33"/>
      <c r="AA47" s="33"/>
      <c r="AB47" s="34"/>
      <c r="AC47" s="32"/>
      <c r="AD47" s="33"/>
      <c r="AE47" s="33"/>
      <c r="AF47" s="34"/>
      <c r="AG47" s="32"/>
      <c r="AH47" s="33"/>
      <c r="AI47" s="33"/>
      <c r="AJ47" s="34"/>
      <c r="AK47" s="32"/>
      <c r="AL47" s="33"/>
      <c r="AM47" s="33"/>
      <c r="AN47" s="34"/>
      <c r="AO47" s="32"/>
      <c r="AP47" s="33"/>
      <c r="AQ47" s="33"/>
      <c r="AR47" s="34"/>
      <c r="AS47" s="32"/>
      <c r="AT47" s="33"/>
      <c r="AU47" s="33"/>
      <c r="AV47" s="34"/>
      <c r="AW47" s="32"/>
      <c r="AX47" s="33"/>
      <c r="AY47" s="33"/>
      <c r="AZ47" s="34"/>
      <c r="BA47" s="32"/>
      <c r="BB47" s="33"/>
      <c r="BC47" s="33"/>
      <c r="BD47" s="34"/>
      <c r="BE47" s="32"/>
      <c r="BF47" s="33"/>
      <c r="BG47" s="33"/>
      <c r="BH47" s="34"/>
      <c r="BI47" s="32"/>
      <c r="BJ47" s="33"/>
      <c r="BK47" s="33"/>
      <c r="BL47" s="34"/>
      <c r="BM47" s="32"/>
      <c r="BN47" s="33"/>
      <c r="BO47" s="33"/>
      <c r="BP47" s="34"/>
      <c r="BQ47" s="32"/>
      <c r="BR47" s="33"/>
      <c r="BS47" s="33"/>
      <c r="BT47" s="34"/>
      <c r="BU47" s="32"/>
      <c r="BV47" s="33"/>
      <c r="BW47" s="33"/>
      <c r="BX47" s="34"/>
      <c r="BY47" s="32"/>
      <c r="BZ47" s="33"/>
      <c r="CA47" s="33"/>
      <c r="CB47" s="34"/>
      <c r="CC47" s="32"/>
      <c r="CD47" s="33"/>
      <c r="CE47" s="33"/>
      <c r="CF47" s="34"/>
      <c r="CG47" s="32"/>
      <c r="CH47" s="33"/>
      <c r="CI47" s="33"/>
      <c r="CJ47" s="34"/>
      <c r="CK47" s="32"/>
      <c r="CL47" s="33"/>
      <c r="CM47" s="33"/>
      <c r="CN47" s="34"/>
      <c r="CO47" s="32"/>
      <c r="CP47" s="33"/>
      <c r="CQ47" s="33"/>
      <c r="CR47" s="34"/>
      <c r="CS47" s="32"/>
      <c r="CT47" s="33"/>
      <c r="CU47" s="33"/>
      <c r="CV47" s="34"/>
      <c r="CW47" s="32"/>
      <c r="CX47" s="33"/>
      <c r="CY47" s="33"/>
      <c r="CZ47" s="34"/>
      <c r="DA47" s="32"/>
      <c r="DB47" s="33"/>
      <c r="DC47" s="33"/>
      <c r="DD47" s="34"/>
      <c r="DE47" s="32"/>
      <c r="DF47" s="33"/>
      <c r="DG47" s="33"/>
      <c r="DH47" s="34"/>
      <c r="DI47" s="32"/>
      <c r="DJ47" s="33"/>
      <c r="DK47" s="33"/>
      <c r="DL47" s="34"/>
      <c r="DM47" s="32"/>
      <c r="DN47" s="33"/>
      <c r="DO47" s="33"/>
      <c r="DP47" s="34"/>
      <c r="DQ47" s="32"/>
      <c r="DR47" s="33"/>
      <c r="DS47" s="33"/>
      <c r="DT47" s="34"/>
      <c r="DU47" s="32"/>
      <c r="DV47" s="33"/>
      <c r="DW47" s="33"/>
      <c r="DX47" s="34"/>
      <c r="DY47" s="32"/>
      <c r="DZ47" s="33"/>
      <c r="EA47" s="33"/>
      <c r="EB47" s="34"/>
      <c r="EC47" s="32"/>
      <c r="ED47" s="33"/>
      <c r="EE47" s="33"/>
      <c r="EF47" s="34"/>
      <c r="EG47" s="32"/>
      <c r="EH47" s="33"/>
      <c r="EI47" s="33"/>
      <c r="EJ47" s="34"/>
      <c r="EK47" s="32"/>
      <c r="EL47" s="33"/>
      <c r="EM47" s="33"/>
      <c r="EN47" s="34"/>
      <c r="EO47" s="32"/>
      <c r="EP47" s="33"/>
      <c r="EQ47" s="33"/>
      <c r="ER47" s="34"/>
      <c r="ES47" s="32"/>
      <c r="ET47" s="33"/>
      <c r="EU47" s="33"/>
      <c r="EV47" s="34"/>
      <c r="EW47" s="32"/>
      <c r="EX47" s="33"/>
      <c r="EY47" s="33"/>
      <c r="EZ47" s="34"/>
      <c r="FA47" s="32"/>
      <c r="FB47" s="33"/>
      <c r="FC47" s="33"/>
      <c r="FD47" s="34"/>
      <c r="FE47" s="32"/>
      <c r="FF47" s="33"/>
      <c r="FG47" s="33"/>
      <c r="FH47" s="34"/>
      <c r="FI47" s="32"/>
      <c r="FJ47" s="33"/>
      <c r="FK47" s="33"/>
      <c r="FL47" s="34"/>
      <c r="FM47" s="32"/>
      <c r="FN47" s="33"/>
      <c r="FO47" s="33"/>
      <c r="FP47" s="34"/>
      <c r="FQ47" s="32"/>
      <c r="FR47" s="33"/>
      <c r="FS47" s="33"/>
      <c r="FT47" s="34"/>
      <c r="FU47" s="32"/>
      <c r="FV47" s="33"/>
      <c r="FW47" s="33"/>
      <c r="FX47" s="34"/>
      <c r="FY47" s="32"/>
      <c r="FZ47" s="33"/>
      <c r="GA47" s="33"/>
      <c r="GB47" s="34"/>
      <c r="GC47" s="32"/>
      <c r="GD47" s="33"/>
      <c r="GE47" s="33"/>
      <c r="GF47" s="34"/>
      <c r="GG47" s="32"/>
      <c r="GH47" s="33"/>
      <c r="GI47" s="33"/>
      <c r="GJ47" s="34"/>
      <c r="GK47" s="32"/>
      <c r="GL47" s="33"/>
      <c r="GM47" s="33"/>
      <c r="GN47" s="34"/>
      <c r="GO47" s="32"/>
      <c r="GP47" s="33"/>
      <c r="GQ47" s="33"/>
      <c r="GR47" s="34"/>
      <c r="GS47" s="32"/>
      <c r="GT47" s="33"/>
      <c r="GU47" s="33"/>
      <c r="GV47" s="34"/>
      <c r="GW47" s="32"/>
      <c r="GX47" s="33"/>
      <c r="GY47" s="33"/>
      <c r="GZ47" s="34"/>
      <c r="HA47" s="32"/>
      <c r="HB47" s="33"/>
      <c r="HC47" s="33"/>
      <c r="HD47" s="34"/>
      <c r="HE47" s="32"/>
      <c r="HF47" s="33"/>
      <c r="HG47" s="33"/>
      <c r="HH47" s="34"/>
      <c r="HI47" s="32"/>
      <c r="HJ47" s="33"/>
      <c r="HK47" s="33"/>
      <c r="HL47" s="34"/>
      <c r="HM47" s="32"/>
      <c r="HN47" s="33"/>
      <c r="HO47" s="33"/>
      <c r="HP47" s="34"/>
      <c r="HQ47" s="32"/>
      <c r="HR47" s="33"/>
      <c r="HS47" s="33"/>
      <c r="HT47" s="34"/>
      <c r="HU47" s="32"/>
      <c r="HV47" s="33"/>
      <c r="HW47" s="33"/>
      <c r="HX47" s="34"/>
      <c r="HY47" s="32"/>
      <c r="HZ47" s="33"/>
      <c r="IA47" s="33"/>
      <c r="IB47" s="34"/>
      <c r="IC47" s="32"/>
      <c r="ID47" s="33"/>
      <c r="IE47" s="33"/>
      <c r="IF47" s="34"/>
      <c r="IG47" s="32"/>
      <c r="IH47" s="33"/>
      <c r="II47" s="33"/>
      <c r="IJ47" s="34"/>
    </row>
    <row r="48" spans="1:244" s="30" customFormat="1">
      <c r="A48" s="35" t="s">
        <v>52</v>
      </c>
      <c r="B48" s="157">
        <v>323.24360000000001</v>
      </c>
      <c r="C48" s="157">
        <v>0</v>
      </c>
      <c r="D48" s="54">
        <v>1.6551889750596762E-3</v>
      </c>
      <c r="E48" s="33"/>
      <c r="F48" s="33"/>
      <c r="G48" s="32"/>
      <c r="H48" s="33"/>
      <c r="I48" s="33"/>
      <c r="J48" s="33"/>
      <c r="K48" s="32"/>
      <c r="L48" s="33"/>
      <c r="M48" s="33"/>
      <c r="N48" s="33"/>
      <c r="O48" s="32"/>
      <c r="P48" s="33"/>
      <c r="Q48" s="33"/>
      <c r="R48" s="33"/>
      <c r="S48" s="32"/>
      <c r="T48" s="33"/>
      <c r="U48" s="33"/>
      <c r="V48" s="33"/>
      <c r="W48" s="32"/>
      <c r="X48" s="33"/>
      <c r="Y48" s="33"/>
      <c r="Z48" s="33"/>
      <c r="AA48" s="32"/>
      <c r="AB48" s="33"/>
      <c r="AC48" s="33"/>
      <c r="AD48" s="33"/>
      <c r="AE48" s="32"/>
      <c r="AF48" s="33"/>
      <c r="AG48" s="33"/>
      <c r="AH48" s="33"/>
      <c r="AI48" s="32"/>
      <c r="AJ48" s="33"/>
      <c r="AK48" s="33"/>
      <c r="AL48" s="33"/>
      <c r="AM48" s="32"/>
      <c r="AN48" s="33"/>
      <c r="AO48" s="33"/>
      <c r="AP48" s="33"/>
      <c r="AQ48" s="32"/>
      <c r="AR48" s="33"/>
      <c r="AS48" s="33"/>
      <c r="AT48" s="33"/>
      <c r="AU48" s="32"/>
      <c r="AV48" s="33"/>
      <c r="AW48" s="33"/>
      <c r="AX48" s="33"/>
      <c r="AY48" s="32"/>
      <c r="AZ48" s="33"/>
      <c r="BA48" s="33"/>
      <c r="BB48" s="33"/>
      <c r="BC48" s="32"/>
      <c r="BD48" s="33"/>
      <c r="BE48" s="33"/>
      <c r="BF48" s="33"/>
      <c r="BG48" s="32"/>
      <c r="BH48" s="33"/>
      <c r="BI48" s="33"/>
      <c r="BJ48" s="33"/>
      <c r="BK48" s="32"/>
      <c r="BL48" s="33"/>
      <c r="BM48" s="33"/>
      <c r="BN48" s="33"/>
      <c r="BO48" s="32"/>
      <c r="BP48" s="33"/>
      <c r="BQ48" s="33"/>
      <c r="BR48" s="33"/>
      <c r="BS48" s="32"/>
      <c r="BT48" s="33"/>
      <c r="BU48" s="33"/>
      <c r="BV48" s="33"/>
      <c r="BW48" s="32"/>
      <c r="BX48" s="33"/>
      <c r="BY48" s="33"/>
      <c r="BZ48" s="33"/>
      <c r="CA48" s="32"/>
      <c r="CB48" s="33"/>
      <c r="CC48" s="33"/>
      <c r="CD48" s="33"/>
      <c r="CE48" s="32"/>
      <c r="CF48" s="33"/>
      <c r="CG48" s="33"/>
      <c r="CH48" s="33"/>
      <c r="CI48" s="32"/>
      <c r="CJ48" s="33"/>
      <c r="CK48" s="33"/>
      <c r="CL48" s="33"/>
      <c r="CM48" s="32"/>
      <c r="CN48" s="33"/>
      <c r="CO48" s="33"/>
      <c r="CP48" s="33"/>
      <c r="CQ48" s="32"/>
      <c r="CR48" s="33"/>
      <c r="CS48" s="33"/>
      <c r="CT48" s="33"/>
      <c r="CU48" s="32"/>
      <c r="CV48" s="33"/>
      <c r="CW48" s="33"/>
      <c r="CX48" s="33"/>
      <c r="CY48" s="32"/>
      <c r="CZ48" s="33"/>
      <c r="DA48" s="33"/>
      <c r="DB48" s="33"/>
      <c r="DC48" s="32"/>
      <c r="DD48" s="33"/>
      <c r="DE48" s="33"/>
      <c r="DF48" s="33"/>
      <c r="DG48" s="32"/>
      <c r="DH48" s="33"/>
      <c r="DI48" s="33"/>
      <c r="DJ48" s="33"/>
      <c r="DK48" s="32"/>
      <c r="DL48" s="33"/>
      <c r="DM48" s="33"/>
      <c r="DN48" s="33"/>
      <c r="DO48" s="32"/>
      <c r="DP48" s="33"/>
      <c r="DQ48" s="33"/>
      <c r="DR48" s="33"/>
      <c r="DS48" s="32"/>
      <c r="DT48" s="33"/>
      <c r="DU48" s="33"/>
      <c r="DV48" s="33"/>
      <c r="DW48" s="32"/>
      <c r="DX48" s="33"/>
      <c r="DY48" s="33"/>
      <c r="DZ48" s="33"/>
      <c r="EA48" s="32"/>
      <c r="EB48" s="33"/>
      <c r="EC48" s="33"/>
      <c r="ED48" s="33"/>
      <c r="EE48" s="32"/>
      <c r="EF48" s="33"/>
      <c r="EG48" s="33"/>
      <c r="EH48" s="33"/>
      <c r="EI48" s="32"/>
      <c r="EJ48" s="33"/>
      <c r="EK48" s="33"/>
      <c r="EL48" s="33"/>
      <c r="EM48" s="32"/>
      <c r="EN48" s="33"/>
      <c r="EO48" s="33"/>
      <c r="EP48" s="33"/>
      <c r="EQ48" s="32"/>
      <c r="ER48" s="33"/>
      <c r="ES48" s="33"/>
      <c r="ET48" s="33"/>
      <c r="EU48" s="32"/>
      <c r="EV48" s="33"/>
      <c r="EW48" s="33"/>
      <c r="EX48" s="33"/>
      <c r="EY48" s="32"/>
      <c r="EZ48" s="33"/>
      <c r="FA48" s="33"/>
      <c r="FB48" s="33"/>
      <c r="FC48" s="32"/>
      <c r="FD48" s="33"/>
      <c r="FE48" s="33"/>
      <c r="FF48" s="33"/>
      <c r="FG48" s="32"/>
      <c r="FH48" s="33"/>
      <c r="FI48" s="33"/>
      <c r="FJ48" s="33"/>
      <c r="FK48" s="32"/>
      <c r="FL48" s="33"/>
      <c r="FM48" s="33"/>
      <c r="FN48" s="33"/>
      <c r="FO48" s="32"/>
      <c r="FP48" s="33"/>
      <c r="FQ48" s="33"/>
      <c r="FR48" s="33"/>
      <c r="FS48" s="32"/>
      <c r="FT48" s="33"/>
      <c r="FU48" s="33"/>
      <c r="FV48" s="33"/>
      <c r="FW48" s="32"/>
      <c r="FX48" s="33"/>
      <c r="FY48" s="33"/>
      <c r="FZ48" s="33"/>
      <c r="GA48" s="32"/>
      <c r="GB48" s="33"/>
      <c r="GC48" s="33"/>
      <c r="GD48" s="33"/>
      <c r="GE48" s="32"/>
      <c r="GF48" s="33"/>
      <c r="GG48" s="33"/>
      <c r="GH48" s="33"/>
      <c r="GI48" s="32"/>
      <c r="GJ48" s="33"/>
      <c r="GK48" s="33"/>
      <c r="GL48" s="33"/>
      <c r="GM48" s="32"/>
      <c r="GN48" s="33"/>
      <c r="GO48" s="33"/>
      <c r="GP48" s="33"/>
      <c r="GQ48" s="32"/>
      <c r="GR48" s="33"/>
      <c r="GS48" s="33"/>
      <c r="GT48" s="33"/>
      <c r="GU48" s="32"/>
      <c r="GV48" s="33"/>
      <c r="GW48" s="33"/>
      <c r="GX48" s="33"/>
      <c r="GY48" s="32"/>
      <c r="GZ48" s="33"/>
      <c r="HA48" s="33"/>
      <c r="HB48" s="33"/>
      <c r="HC48" s="32"/>
      <c r="HD48" s="33"/>
      <c r="HE48" s="33"/>
      <c r="HF48" s="33"/>
      <c r="HG48" s="32"/>
      <c r="HH48" s="33"/>
      <c r="HI48" s="33"/>
      <c r="HJ48" s="33"/>
      <c r="HK48" s="32"/>
      <c r="HL48" s="33"/>
      <c r="HM48" s="33"/>
      <c r="HN48" s="33"/>
      <c r="HO48" s="32"/>
      <c r="HP48" s="33"/>
      <c r="HQ48" s="33"/>
      <c r="HR48" s="33"/>
      <c r="HS48" s="32"/>
      <c r="HT48" s="33"/>
      <c r="HU48" s="33"/>
      <c r="HV48" s="33"/>
      <c r="HW48" s="32"/>
      <c r="HX48" s="33"/>
      <c r="HY48" s="33"/>
      <c r="HZ48" s="33"/>
      <c r="IA48" s="32"/>
      <c r="IB48" s="33"/>
      <c r="IC48" s="33"/>
      <c r="ID48" s="33"/>
      <c r="IE48" s="32"/>
      <c r="IF48" s="33"/>
      <c r="IG48" s="33"/>
      <c r="IH48" s="33"/>
    </row>
    <row r="49" spans="1:244" s="31" customFormat="1">
      <c r="A49" s="22" t="s">
        <v>53</v>
      </c>
      <c r="B49" s="155">
        <v>194577.04429689425</v>
      </c>
      <c r="C49" s="155">
        <v>2.21</v>
      </c>
      <c r="D49" s="52">
        <v>0.99634386734932323</v>
      </c>
    </row>
    <row r="50" spans="1:244" s="30" customFormat="1">
      <c r="A50" s="11" t="s">
        <v>54</v>
      </c>
      <c r="B50" s="3"/>
      <c r="C50" s="3"/>
      <c r="D50" s="3"/>
    </row>
    <row r="51" spans="1:244" s="30" customFormat="1">
      <c r="A51" s="6" t="s">
        <v>55</v>
      </c>
      <c r="B51" s="16">
        <v>5.26</v>
      </c>
      <c r="C51" s="16">
        <v>0</v>
      </c>
      <c r="D51" s="51">
        <v>2.6934157424350851E-5</v>
      </c>
    </row>
    <row r="52" spans="1:244" s="30" customFormat="1">
      <c r="A52" s="6" t="s">
        <v>56</v>
      </c>
      <c r="B52" s="16">
        <v>708.75</v>
      </c>
      <c r="C52" s="16">
        <v>0.01</v>
      </c>
      <c r="D52" s="51">
        <v>3.6291984932525982E-3</v>
      </c>
    </row>
    <row r="53" spans="1:244" s="30" customFormat="1">
      <c r="A53" s="27" t="s">
        <v>57</v>
      </c>
      <c r="B53" s="156">
        <v>714.01</v>
      </c>
      <c r="C53" s="156">
        <v>0.01</v>
      </c>
      <c r="D53" s="53">
        <v>3.6561326506769493E-3</v>
      </c>
      <c r="E53" s="32"/>
      <c r="F53" s="33"/>
      <c r="G53" s="33"/>
      <c r="H53" s="34"/>
      <c r="I53" s="32"/>
      <c r="J53" s="33"/>
      <c r="K53" s="33"/>
      <c r="L53" s="34"/>
      <c r="M53" s="32"/>
      <c r="N53" s="33"/>
      <c r="O53" s="33"/>
      <c r="P53" s="34"/>
      <c r="Q53" s="32"/>
      <c r="R53" s="33"/>
      <c r="S53" s="33"/>
      <c r="T53" s="34"/>
      <c r="U53" s="32"/>
      <c r="V53" s="33"/>
      <c r="W53" s="33"/>
      <c r="X53" s="34"/>
      <c r="Y53" s="32"/>
      <c r="Z53" s="33"/>
      <c r="AA53" s="33"/>
      <c r="AB53" s="34"/>
      <c r="AC53" s="32"/>
      <c r="AD53" s="33"/>
      <c r="AE53" s="33"/>
      <c r="AF53" s="34"/>
      <c r="AG53" s="32"/>
      <c r="AH53" s="33"/>
      <c r="AI53" s="33"/>
      <c r="AJ53" s="34"/>
      <c r="AK53" s="32"/>
      <c r="AL53" s="33"/>
      <c r="AM53" s="33"/>
      <c r="AN53" s="34"/>
      <c r="AO53" s="32"/>
      <c r="AP53" s="33"/>
      <c r="AQ53" s="33"/>
      <c r="AR53" s="34"/>
      <c r="AS53" s="32"/>
      <c r="AT53" s="33"/>
      <c r="AU53" s="33"/>
      <c r="AV53" s="34"/>
      <c r="AW53" s="32"/>
      <c r="AX53" s="33"/>
      <c r="AY53" s="33"/>
      <c r="AZ53" s="34"/>
      <c r="BA53" s="32"/>
      <c r="BB53" s="33"/>
      <c r="BC53" s="33"/>
      <c r="BD53" s="34"/>
      <c r="BE53" s="32"/>
      <c r="BF53" s="33"/>
      <c r="BG53" s="33"/>
      <c r="BH53" s="34"/>
      <c r="BI53" s="32"/>
      <c r="BJ53" s="33"/>
      <c r="BK53" s="33"/>
      <c r="BL53" s="34"/>
      <c r="BM53" s="32"/>
      <c r="BN53" s="33"/>
      <c r="BO53" s="33"/>
      <c r="BP53" s="34"/>
      <c r="BQ53" s="32"/>
      <c r="BR53" s="33"/>
      <c r="BS53" s="33"/>
      <c r="BT53" s="34"/>
      <c r="BU53" s="32"/>
      <c r="BV53" s="33"/>
      <c r="BW53" s="33"/>
      <c r="BX53" s="34"/>
      <c r="BY53" s="32"/>
      <c r="BZ53" s="33"/>
      <c r="CA53" s="33"/>
      <c r="CB53" s="34"/>
      <c r="CC53" s="32"/>
      <c r="CD53" s="33"/>
      <c r="CE53" s="33"/>
      <c r="CF53" s="34"/>
      <c r="CG53" s="32"/>
      <c r="CH53" s="33"/>
      <c r="CI53" s="33"/>
      <c r="CJ53" s="34"/>
      <c r="CK53" s="32"/>
      <c r="CL53" s="33"/>
      <c r="CM53" s="33"/>
      <c r="CN53" s="34"/>
      <c r="CO53" s="32"/>
      <c r="CP53" s="33"/>
      <c r="CQ53" s="33"/>
      <c r="CR53" s="34"/>
      <c r="CS53" s="32"/>
      <c r="CT53" s="33"/>
      <c r="CU53" s="33"/>
      <c r="CV53" s="34"/>
      <c r="CW53" s="32"/>
      <c r="CX53" s="33"/>
      <c r="CY53" s="33"/>
      <c r="CZ53" s="34"/>
      <c r="DA53" s="32"/>
      <c r="DB53" s="33"/>
      <c r="DC53" s="33"/>
      <c r="DD53" s="34"/>
      <c r="DE53" s="32"/>
      <c r="DF53" s="33"/>
      <c r="DG53" s="33"/>
      <c r="DH53" s="34"/>
      <c r="DI53" s="32"/>
      <c r="DJ53" s="33"/>
      <c r="DK53" s="33"/>
      <c r="DL53" s="34"/>
      <c r="DM53" s="32"/>
      <c r="DN53" s="33"/>
      <c r="DO53" s="33"/>
      <c r="DP53" s="34"/>
      <c r="DQ53" s="32"/>
      <c r="DR53" s="33"/>
      <c r="DS53" s="33"/>
      <c r="DT53" s="34"/>
      <c r="DU53" s="32"/>
      <c r="DV53" s="33"/>
      <c r="DW53" s="33"/>
      <c r="DX53" s="34"/>
      <c r="DY53" s="32"/>
      <c r="DZ53" s="33"/>
      <c r="EA53" s="33"/>
      <c r="EB53" s="34"/>
      <c r="EC53" s="32"/>
      <c r="ED53" s="33"/>
      <c r="EE53" s="33"/>
      <c r="EF53" s="34"/>
      <c r="EG53" s="32"/>
      <c r="EH53" s="33"/>
      <c r="EI53" s="33"/>
      <c r="EJ53" s="34"/>
      <c r="EK53" s="32"/>
      <c r="EL53" s="33"/>
      <c r="EM53" s="33"/>
      <c r="EN53" s="34"/>
      <c r="EO53" s="32"/>
      <c r="EP53" s="33"/>
      <c r="EQ53" s="33"/>
      <c r="ER53" s="34"/>
      <c r="ES53" s="32"/>
      <c r="ET53" s="33"/>
      <c r="EU53" s="33"/>
      <c r="EV53" s="34"/>
      <c r="EW53" s="32"/>
      <c r="EX53" s="33"/>
      <c r="EY53" s="33"/>
      <c r="EZ53" s="34"/>
      <c r="FA53" s="32"/>
      <c r="FB53" s="33"/>
      <c r="FC53" s="33"/>
      <c r="FD53" s="34"/>
      <c r="FE53" s="32"/>
      <c r="FF53" s="33"/>
      <c r="FG53" s="33"/>
      <c r="FH53" s="34"/>
      <c r="FI53" s="32"/>
      <c r="FJ53" s="33"/>
      <c r="FK53" s="33"/>
      <c r="FL53" s="34"/>
      <c r="FM53" s="32"/>
      <c r="FN53" s="33"/>
      <c r="FO53" s="33"/>
      <c r="FP53" s="34"/>
      <c r="FQ53" s="32"/>
      <c r="FR53" s="33"/>
      <c r="FS53" s="33"/>
      <c r="FT53" s="34"/>
      <c r="FU53" s="32"/>
      <c r="FV53" s="33"/>
      <c r="FW53" s="33"/>
      <c r="FX53" s="34"/>
      <c r="FY53" s="32"/>
      <c r="FZ53" s="33"/>
      <c r="GA53" s="33"/>
      <c r="GB53" s="34"/>
      <c r="GC53" s="32"/>
      <c r="GD53" s="33"/>
      <c r="GE53" s="33"/>
      <c r="GF53" s="34"/>
      <c r="GG53" s="32"/>
      <c r="GH53" s="33"/>
      <c r="GI53" s="33"/>
      <c r="GJ53" s="34"/>
      <c r="GK53" s="32"/>
      <c r="GL53" s="33"/>
      <c r="GM53" s="33"/>
      <c r="GN53" s="34"/>
      <c r="GO53" s="32"/>
      <c r="GP53" s="33"/>
      <c r="GQ53" s="33"/>
      <c r="GR53" s="34"/>
      <c r="GS53" s="32"/>
      <c r="GT53" s="33"/>
      <c r="GU53" s="33"/>
      <c r="GV53" s="34"/>
      <c r="GW53" s="32"/>
      <c r="GX53" s="33"/>
      <c r="GY53" s="33"/>
      <c r="GZ53" s="34"/>
      <c r="HA53" s="32"/>
      <c r="HB53" s="33"/>
      <c r="HC53" s="33"/>
      <c r="HD53" s="34"/>
      <c r="HE53" s="32"/>
      <c r="HF53" s="33"/>
      <c r="HG53" s="33"/>
      <c r="HH53" s="34"/>
      <c r="HI53" s="32"/>
      <c r="HJ53" s="33"/>
      <c r="HK53" s="33"/>
      <c r="HL53" s="34"/>
      <c r="HM53" s="32"/>
      <c r="HN53" s="33"/>
      <c r="HO53" s="33"/>
      <c r="HP53" s="34"/>
      <c r="HQ53" s="32"/>
      <c r="HR53" s="33"/>
      <c r="HS53" s="33"/>
      <c r="HT53" s="34"/>
      <c r="HU53" s="32"/>
      <c r="HV53" s="33"/>
      <c r="HW53" s="33"/>
      <c r="HX53" s="34"/>
      <c r="HY53" s="32"/>
      <c r="HZ53" s="33"/>
      <c r="IA53" s="33"/>
      <c r="IB53" s="34"/>
      <c r="IC53" s="32"/>
      <c r="ID53" s="33"/>
      <c r="IE53" s="33"/>
      <c r="IF53" s="34"/>
      <c r="IG53" s="32"/>
      <c r="IH53" s="33"/>
      <c r="II53" s="33"/>
      <c r="IJ53" s="34"/>
    </row>
    <row r="54" spans="1:244" s="41" customFormat="1" ht="13.5" thickBot="1">
      <c r="A54" s="38" t="s">
        <v>58</v>
      </c>
      <c r="B54" s="158">
        <v>195291.05429689426</v>
      </c>
      <c r="C54" s="158">
        <v>2.2199999999999998</v>
      </c>
      <c r="D54" s="55">
        <v>1.0000000000000002</v>
      </c>
    </row>
    <row r="55" spans="1:244">
      <c r="A55" s="42" t="s">
        <v>59</v>
      </c>
      <c r="D55" s="43"/>
    </row>
  </sheetData>
  <printOptions horizontalCentered="1"/>
  <pageMargins left="0.78740157480314965" right="0.39370078740157483" top="0.78740157480314965" bottom="0.78740157480314965" header="0.59055118110236227" footer="0.59055118110236227"/>
  <pageSetup paperSize="9" orientation="portrait" horizontalDpi="300" verticalDpi="300" r:id="rId1"/>
  <headerFooter alignWithMargins="0">
    <oddHeader>&amp;L&amp;"Tahoma,Negrito"&amp;8Companhia Nacional de Abastecimento - CONAB</oddHeader>
    <oddFooter>&amp;R&amp;6&amp;F - &amp;A
versão - jan/2008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J55"/>
  <sheetViews>
    <sheetView zoomScaleNormal="100" workbookViewId="0">
      <selection activeCell="G22" sqref="G22"/>
    </sheetView>
  </sheetViews>
  <sheetFormatPr defaultColWidth="11.5" defaultRowHeight="12.75"/>
  <cols>
    <col min="1" max="1" width="45.625" style="3" customWidth="1"/>
    <col min="2" max="3" width="12.625" style="3" customWidth="1"/>
    <col min="4" max="4" width="8.625" style="3" customWidth="1"/>
    <col min="5" max="16384" width="11.5" style="3"/>
  </cols>
  <sheetData>
    <row r="1" spans="1:4">
      <c r="A1" s="1" t="s">
        <v>0</v>
      </c>
      <c r="B1" s="2"/>
      <c r="C1" s="2"/>
      <c r="D1" s="2"/>
    </row>
    <row r="2" spans="1:4">
      <c r="A2" s="1" t="s">
        <v>597</v>
      </c>
      <c r="B2" s="2"/>
      <c r="C2" s="2"/>
      <c r="D2" s="2"/>
    </row>
    <row r="3" spans="1:4">
      <c r="A3" s="1" t="s">
        <v>377</v>
      </c>
      <c r="B3" s="2"/>
      <c r="C3" s="2"/>
      <c r="D3" s="2"/>
    </row>
    <row r="4" spans="1:4">
      <c r="A4" s="1" t="s">
        <v>598</v>
      </c>
      <c r="B4" s="2"/>
      <c r="C4" s="2"/>
      <c r="D4" s="2"/>
    </row>
    <row r="5" spans="1:4" ht="13.5" thickBot="1">
      <c r="A5" s="4" t="s">
        <v>4</v>
      </c>
      <c r="B5" s="5">
        <v>20000</v>
      </c>
      <c r="C5" s="6" t="s">
        <v>5</v>
      </c>
    </row>
    <row r="6" spans="1:4">
      <c r="A6" s="7"/>
      <c r="B6" s="8" t="s">
        <v>6</v>
      </c>
      <c r="C6" s="50" t="s">
        <v>69</v>
      </c>
      <c r="D6" s="10" t="s">
        <v>7</v>
      </c>
    </row>
    <row r="7" spans="1:4">
      <c r="A7" s="11" t="s">
        <v>8</v>
      </c>
      <c r="D7" s="12" t="s">
        <v>9</v>
      </c>
    </row>
    <row r="8" spans="1:4" ht="13.5" thickBot="1">
      <c r="A8" s="13"/>
      <c r="B8" s="14" t="s">
        <v>10</v>
      </c>
      <c r="C8" s="14" t="s">
        <v>169</v>
      </c>
      <c r="D8" s="15" t="s">
        <v>13</v>
      </c>
    </row>
    <row r="9" spans="1:4">
      <c r="A9" s="11" t="s">
        <v>14</v>
      </c>
      <c r="B9" s="16"/>
    </row>
    <row r="10" spans="1:4">
      <c r="A10" s="18" t="s">
        <v>15</v>
      </c>
      <c r="B10" s="19">
        <v>0</v>
      </c>
      <c r="C10" s="19">
        <v>0</v>
      </c>
      <c r="D10" s="51">
        <v>0</v>
      </c>
    </row>
    <row r="11" spans="1:4">
      <c r="A11" s="18" t="s">
        <v>16</v>
      </c>
      <c r="B11" s="21">
        <v>0</v>
      </c>
      <c r="C11" s="21">
        <v>0</v>
      </c>
      <c r="D11" s="51">
        <v>0</v>
      </c>
    </row>
    <row r="12" spans="1:4">
      <c r="A12" s="18" t="s">
        <v>17</v>
      </c>
      <c r="B12" s="19">
        <v>480</v>
      </c>
      <c r="C12" s="19">
        <v>0.03</v>
      </c>
      <c r="D12" s="51">
        <v>1.7317712592219151E-2</v>
      </c>
    </row>
    <row r="13" spans="1:4">
      <c r="A13" s="18" t="s">
        <v>18</v>
      </c>
      <c r="B13" s="19">
        <v>0</v>
      </c>
      <c r="C13" s="19">
        <v>0</v>
      </c>
      <c r="D13" s="51">
        <v>0</v>
      </c>
    </row>
    <row r="14" spans="1:4">
      <c r="A14" s="18" t="s">
        <v>19</v>
      </c>
      <c r="B14" s="19">
        <v>0</v>
      </c>
      <c r="C14" s="19">
        <v>0</v>
      </c>
      <c r="D14" s="51">
        <v>0</v>
      </c>
    </row>
    <row r="15" spans="1:4">
      <c r="A15" s="6" t="s">
        <v>20</v>
      </c>
      <c r="B15" s="19">
        <v>18225</v>
      </c>
      <c r="C15" s="19">
        <v>0.91999999999999993</v>
      </c>
      <c r="D15" s="51">
        <v>0.65753189998582084</v>
      </c>
    </row>
    <row r="16" spans="1:4">
      <c r="A16" s="6" t="s">
        <v>70</v>
      </c>
      <c r="B16" s="19">
        <v>57.24</v>
      </c>
      <c r="C16" s="19">
        <v>0</v>
      </c>
      <c r="D16" s="51">
        <v>2.0651372266221337E-3</v>
      </c>
    </row>
    <row r="17" spans="1:4">
      <c r="A17" s="6" t="s">
        <v>22</v>
      </c>
      <c r="B17" s="19">
        <v>225</v>
      </c>
      <c r="C17" s="19">
        <v>0.01</v>
      </c>
      <c r="D17" s="51">
        <v>8.1176777776027272E-3</v>
      </c>
    </row>
    <row r="18" spans="1:4">
      <c r="A18" s="6" t="s">
        <v>23</v>
      </c>
      <c r="B18" s="19">
        <v>3959.2</v>
      </c>
      <c r="C18" s="19">
        <v>0.19</v>
      </c>
      <c r="D18" s="51">
        <v>0.14284226603148761</v>
      </c>
    </row>
    <row r="19" spans="1:4">
      <c r="A19" s="6" t="s">
        <v>24</v>
      </c>
      <c r="B19" s="19">
        <v>857.39</v>
      </c>
      <c r="C19" s="19">
        <v>0.04</v>
      </c>
      <c r="D19" s="51">
        <v>3.0933403332172451E-2</v>
      </c>
    </row>
    <row r="20" spans="1:4">
      <c r="A20" s="6" t="s">
        <v>599</v>
      </c>
      <c r="B20" s="19">
        <v>1406.4</v>
      </c>
      <c r="C20" s="19">
        <v>7.0000000000000007E-2</v>
      </c>
      <c r="D20" s="51">
        <v>5.0740897895202114E-2</v>
      </c>
    </row>
    <row r="21" spans="1:4">
      <c r="A21" s="22" t="s">
        <v>27</v>
      </c>
      <c r="B21" s="23">
        <v>25210.230000000003</v>
      </c>
      <c r="C21" s="23">
        <v>1.26</v>
      </c>
      <c r="D21" s="52">
        <v>0.90954899484112706</v>
      </c>
    </row>
    <row r="22" spans="1:4">
      <c r="A22" s="25" t="s">
        <v>28</v>
      </c>
      <c r="B22" s="21"/>
      <c r="C22" s="21"/>
    </row>
    <row r="23" spans="1:4">
      <c r="A23" s="18" t="s">
        <v>29</v>
      </c>
      <c r="B23" s="19">
        <v>0</v>
      </c>
      <c r="C23" s="19">
        <v>0</v>
      </c>
      <c r="D23" s="51">
        <v>0</v>
      </c>
    </row>
    <row r="24" spans="1:4">
      <c r="A24" s="18" t="s">
        <v>30</v>
      </c>
      <c r="B24" s="19">
        <v>0</v>
      </c>
      <c r="C24" s="19">
        <v>0</v>
      </c>
      <c r="D24" s="51">
        <v>0</v>
      </c>
    </row>
    <row r="25" spans="1:4">
      <c r="A25" s="6" t="s">
        <v>72</v>
      </c>
      <c r="B25" s="19">
        <v>756.31</v>
      </c>
      <c r="C25" s="19">
        <v>0.04</v>
      </c>
      <c r="D25" s="51">
        <v>2.72865816887943E-2</v>
      </c>
    </row>
    <row r="26" spans="1:4">
      <c r="A26" s="18" t="s">
        <v>73</v>
      </c>
      <c r="B26" s="19">
        <v>0</v>
      </c>
      <c r="C26" s="19">
        <v>0</v>
      </c>
      <c r="D26" s="51">
        <v>0</v>
      </c>
    </row>
    <row r="27" spans="1:4">
      <c r="A27" s="18" t="s">
        <v>74</v>
      </c>
      <c r="B27" s="19">
        <v>0</v>
      </c>
      <c r="C27" s="19">
        <v>0</v>
      </c>
      <c r="D27" s="51">
        <v>0</v>
      </c>
    </row>
    <row r="28" spans="1:4">
      <c r="A28" s="18" t="s">
        <v>75</v>
      </c>
      <c r="B28" s="19">
        <v>405</v>
      </c>
      <c r="C28" s="19">
        <v>0.02</v>
      </c>
      <c r="D28" s="51">
        <v>1.4611819999684908E-2</v>
      </c>
    </row>
    <row r="29" spans="1:4">
      <c r="A29" s="18" t="s">
        <v>76</v>
      </c>
      <c r="B29" s="19">
        <v>0</v>
      </c>
      <c r="C29" s="19">
        <v>0</v>
      </c>
      <c r="D29" s="51">
        <v>0</v>
      </c>
    </row>
    <row r="30" spans="1:4">
      <c r="A30" s="18" t="s">
        <v>77</v>
      </c>
      <c r="B30" s="19">
        <v>0</v>
      </c>
      <c r="C30" s="19">
        <v>0</v>
      </c>
      <c r="D30" s="51">
        <v>0</v>
      </c>
    </row>
    <row r="31" spans="1:4">
      <c r="A31" s="18" t="s">
        <v>78</v>
      </c>
      <c r="B31" s="19">
        <v>0</v>
      </c>
      <c r="C31" s="19">
        <v>0</v>
      </c>
      <c r="D31" s="51">
        <v>0</v>
      </c>
    </row>
    <row r="32" spans="1:4">
      <c r="A32" s="27" t="s">
        <v>37</v>
      </c>
      <c r="B32" s="28">
        <v>1161.31</v>
      </c>
      <c r="C32" s="28">
        <v>0.06</v>
      </c>
      <c r="D32" s="53">
        <v>4.1898401688479206E-2</v>
      </c>
    </row>
    <row r="33" spans="1:244" s="30" customFormat="1">
      <c r="A33" s="11" t="s">
        <v>38</v>
      </c>
      <c r="B33" s="21"/>
      <c r="C33" s="21"/>
      <c r="D33" s="3"/>
    </row>
    <row r="34" spans="1:244" s="30" customFormat="1">
      <c r="A34" s="18" t="s">
        <v>39</v>
      </c>
      <c r="B34" s="19">
        <v>313.74641666359452</v>
      </c>
      <c r="C34" s="19">
        <v>0.01</v>
      </c>
      <c r="D34" s="51">
        <v>1.1319521397122431E-2</v>
      </c>
    </row>
    <row r="35" spans="1:244" s="30" customFormat="1">
      <c r="A35" s="6" t="s">
        <v>40</v>
      </c>
      <c r="B35" s="19">
        <v>313.74641666359452</v>
      </c>
      <c r="C35" s="19">
        <v>0.01</v>
      </c>
      <c r="D35" s="51">
        <v>1.1319521397122431E-2</v>
      </c>
    </row>
    <row r="36" spans="1:244" s="31" customFormat="1">
      <c r="A36" s="22" t="s">
        <v>41</v>
      </c>
      <c r="B36" s="23">
        <v>26685.286416663599</v>
      </c>
      <c r="C36" s="23">
        <v>1.33</v>
      </c>
      <c r="D36" s="52">
        <v>0.96276691792672875</v>
      </c>
    </row>
    <row r="37" spans="1:244" s="30" customFormat="1">
      <c r="A37" s="11" t="s">
        <v>42</v>
      </c>
      <c r="B37" s="21"/>
      <c r="C37" s="21"/>
      <c r="D37" s="3"/>
    </row>
    <row r="38" spans="1:244" s="30" customFormat="1">
      <c r="A38" s="6" t="s">
        <v>43</v>
      </c>
      <c r="B38" s="19">
        <v>582</v>
      </c>
      <c r="C38" s="19">
        <v>0.03</v>
      </c>
      <c r="D38" s="51">
        <v>2.099772651806572E-2</v>
      </c>
    </row>
    <row r="39" spans="1:244" s="30" customFormat="1">
      <c r="A39" s="6" t="s">
        <v>44</v>
      </c>
      <c r="B39" s="19">
        <v>0</v>
      </c>
      <c r="C39" s="19">
        <v>0</v>
      </c>
      <c r="D39" s="51">
        <v>0</v>
      </c>
    </row>
    <row r="40" spans="1:244" s="30" customFormat="1">
      <c r="A40" s="18" t="s">
        <v>45</v>
      </c>
      <c r="B40" s="19">
        <v>0</v>
      </c>
      <c r="C40" s="19">
        <v>0</v>
      </c>
      <c r="D40" s="51">
        <v>0</v>
      </c>
    </row>
    <row r="41" spans="1:244" s="30" customFormat="1">
      <c r="A41" s="18" t="s">
        <v>79</v>
      </c>
      <c r="B41" s="19">
        <v>0</v>
      </c>
      <c r="C41" s="19">
        <v>0</v>
      </c>
      <c r="D41" s="51">
        <v>0</v>
      </c>
    </row>
    <row r="42" spans="1:244" s="30" customFormat="1">
      <c r="A42" s="27" t="s">
        <v>46</v>
      </c>
      <c r="B42" s="28">
        <v>582</v>
      </c>
      <c r="C42" s="28">
        <v>0.03</v>
      </c>
      <c r="D42" s="53">
        <v>2.099772651806572E-2</v>
      </c>
      <c r="E42" s="32"/>
      <c r="F42" s="33"/>
      <c r="G42" s="33"/>
      <c r="H42" s="34"/>
      <c r="I42" s="32"/>
      <c r="J42" s="33"/>
      <c r="K42" s="33"/>
      <c r="L42" s="34"/>
      <c r="M42" s="32"/>
      <c r="N42" s="33"/>
      <c r="O42" s="33"/>
      <c r="P42" s="34"/>
      <c r="Q42" s="32"/>
      <c r="R42" s="33"/>
      <c r="S42" s="33"/>
      <c r="T42" s="34"/>
      <c r="U42" s="32"/>
      <c r="V42" s="33"/>
      <c r="W42" s="33"/>
      <c r="X42" s="34"/>
      <c r="Y42" s="32"/>
      <c r="Z42" s="33"/>
      <c r="AA42" s="33"/>
      <c r="AB42" s="34"/>
      <c r="AC42" s="32"/>
      <c r="AD42" s="33"/>
      <c r="AE42" s="33"/>
      <c r="AF42" s="34"/>
      <c r="AG42" s="32"/>
      <c r="AH42" s="33"/>
      <c r="AI42" s="33"/>
      <c r="AJ42" s="34"/>
      <c r="AK42" s="32"/>
      <c r="AL42" s="33"/>
      <c r="AM42" s="33"/>
      <c r="AN42" s="34"/>
      <c r="AO42" s="32"/>
      <c r="AP42" s="33"/>
      <c r="AQ42" s="33"/>
      <c r="AR42" s="34"/>
      <c r="AS42" s="32"/>
      <c r="AT42" s="33"/>
      <c r="AU42" s="33"/>
      <c r="AV42" s="34"/>
      <c r="AW42" s="32"/>
      <c r="AX42" s="33"/>
      <c r="AY42" s="33"/>
      <c r="AZ42" s="34"/>
      <c r="BA42" s="32"/>
      <c r="BB42" s="33"/>
      <c r="BC42" s="33"/>
      <c r="BD42" s="34"/>
      <c r="BE42" s="32"/>
      <c r="BF42" s="33"/>
      <c r="BG42" s="33"/>
      <c r="BH42" s="34"/>
      <c r="BI42" s="32"/>
      <c r="BJ42" s="33"/>
      <c r="BK42" s="33"/>
      <c r="BL42" s="34"/>
      <c r="BM42" s="32"/>
      <c r="BN42" s="33"/>
      <c r="BO42" s="33"/>
      <c r="BP42" s="34"/>
      <c r="BQ42" s="32"/>
      <c r="BR42" s="33"/>
      <c r="BS42" s="33"/>
      <c r="BT42" s="34"/>
      <c r="BU42" s="32"/>
      <c r="BV42" s="33"/>
      <c r="BW42" s="33"/>
      <c r="BX42" s="34"/>
      <c r="BY42" s="32"/>
      <c r="BZ42" s="33"/>
      <c r="CA42" s="33"/>
      <c r="CB42" s="34"/>
      <c r="CC42" s="32"/>
      <c r="CD42" s="33"/>
      <c r="CE42" s="33"/>
      <c r="CF42" s="34"/>
      <c r="CG42" s="32"/>
      <c r="CH42" s="33"/>
      <c r="CI42" s="33"/>
      <c r="CJ42" s="34"/>
      <c r="CK42" s="32"/>
      <c r="CL42" s="33"/>
      <c r="CM42" s="33"/>
      <c r="CN42" s="34"/>
      <c r="CO42" s="32"/>
      <c r="CP42" s="33"/>
      <c r="CQ42" s="33"/>
      <c r="CR42" s="34"/>
      <c r="CS42" s="32"/>
      <c r="CT42" s="33"/>
      <c r="CU42" s="33"/>
      <c r="CV42" s="34"/>
      <c r="CW42" s="32"/>
      <c r="CX42" s="33"/>
      <c r="CY42" s="33"/>
      <c r="CZ42" s="34"/>
      <c r="DA42" s="32"/>
      <c r="DB42" s="33"/>
      <c r="DC42" s="33"/>
      <c r="DD42" s="34"/>
      <c r="DE42" s="32"/>
      <c r="DF42" s="33"/>
      <c r="DG42" s="33"/>
      <c r="DH42" s="34"/>
      <c r="DI42" s="32"/>
      <c r="DJ42" s="33"/>
      <c r="DK42" s="33"/>
      <c r="DL42" s="34"/>
      <c r="DM42" s="32"/>
      <c r="DN42" s="33"/>
      <c r="DO42" s="33"/>
      <c r="DP42" s="34"/>
      <c r="DQ42" s="32"/>
      <c r="DR42" s="33"/>
      <c r="DS42" s="33"/>
      <c r="DT42" s="34"/>
      <c r="DU42" s="32"/>
      <c r="DV42" s="33"/>
      <c r="DW42" s="33"/>
      <c r="DX42" s="34"/>
      <c r="DY42" s="32"/>
      <c r="DZ42" s="33"/>
      <c r="EA42" s="33"/>
      <c r="EB42" s="34"/>
      <c r="EC42" s="32"/>
      <c r="ED42" s="33"/>
      <c r="EE42" s="33"/>
      <c r="EF42" s="34"/>
      <c r="EG42" s="32"/>
      <c r="EH42" s="33"/>
      <c r="EI42" s="33"/>
      <c r="EJ42" s="34"/>
      <c r="EK42" s="32"/>
      <c r="EL42" s="33"/>
      <c r="EM42" s="33"/>
      <c r="EN42" s="34"/>
      <c r="EO42" s="32"/>
      <c r="EP42" s="33"/>
      <c r="EQ42" s="33"/>
      <c r="ER42" s="34"/>
      <c r="ES42" s="32"/>
      <c r="ET42" s="33"/>
      <c r="EU42" s="33"/>
      <c r="EV42" s="34"/>
      <c r="EW42" s="32"/>
      <c r="EX42" s="33"/>
      <c r="EY42" s="33"/>
      <c r="EZ42" s="34"/>
      <c r="FA42" s="32"/>
      <c r="FB42" s="33"/>
      <c r="FC42" s="33"/>
      <c r="FD42" s="34"/>
      <c r="FE42" s="32"/>
      <c r="FF42" s="33"/>
      <c r="FG42" s="33"/>
      <c r="FH42" s="34"/>
      <c r="FI42" s="32"/>
      <c r="FJ42" s="33"/>
      <c r="FK42" s="33"/>
      <c r="FL42" s="34"/>
      <c r="FM42" s="32"/>
      <c r="FN42" s="33"/>
      <c r="FO42" s="33"/>
      <c r="FP42" s="34"/>
      <c r="FQ42" s="32"/>
      <c r="FR42" s="33"/>
      <c r="FS42" s="33"/>
      <c r="FT42" s="34"/>
      <c r="FU42" s="32"/>
      <c r="FV42" s="33"/>
      <c r="FW42" s="33"/>
      <c r="FX42" s="34"/>
      <c r="FY42" s="32"/>
      <c r="FZ42" s="33"/>
      <c r="GA42" s="33"/>
      <c r="GB42" s="34"/>
      <c r="GC42" s="32"/>
      <c r="GD42" s="33"/>
      <c r="GE42" s="33"/>
      <c r="GF42" s="34"/>
      <c r="GG42" s="32"/>
      <c r="GH42" s="33"/>
      <c r="GI42" s="33"/>
      <c r="GJ42" s="34"/>
      <c r="GK42" s="32"/>
      <c r="GL42" s="33"/>
      <c r="GM42" s="33"/>
      <c r="GN42" s="34"/>
      <c r="GO42" s="32"/>
      <c r="GP42" s="33"/>
      <c r="GQ42" s="33"/>
      <c r="GR42" s="34"/>
      <c r="GS42" s="32"/>
      <c r="GT42" s="33"/>
      <c r="GU42" s="33"/>
      <c r="GV42" s="34"/>
      <c r="GW42" s="32"/>
      <c r="GX42" s="33"/>
      <c r="GY42" s="33"/>
      <c r="GZ42" s="34"/>
      <c r="HA42" s="32"/>
      <c r="HB42" s="33"/>
      <c r="HC42" s="33"/>
      <c r="HD42" s="34"/>
      <c r="HE42" s="32"/>
      <c r="HF42" s="33"/>
      <c r="HG42" s="33"/>
      <c r="HH42" s="34"/>
      <c r="HI42" s="32"/>
      <c r="HJ42" s="33"/>
      <c r="HK42" s="33"/>
      <c r="HL42" s="34"/>
      <c r="HM42" s="32"/>
      <c r="HN42" s="33"/>
      <c r="HO42" s="33"/>
      <c r="HP42" s="34"/>
      <c r="HQ42" s="32"/>
      <c r="HR42" s="33"/>
      <c r="HS42" s="33"/>
      <c r="HT42" s="34"/>
      <c r="HU42" s="32"/>
      <c r="HV42" s="33"/>
      <c r="HW42" s="33"/>
      <c r="HX42" s="34"/>
      <c r="HY42" s="32"/>
      <c r="HZ42" s="33"/>
      <c r="IA42" s="33"/>
      <c r="IB42" s="34"/>
      <c r="IC42" s="32"/>
      <c r="ID42" s="33"/>
      <c r="IE42" s="33"/>
      <c r="IF42" s="34"/>
      <c r="IG42" s="32"/>
      <c r="IH42" s="33"/>
      <c r="II42" s="33"/>
      <c r="IJ42" s="34"/>
    </row>
    <row r="43" spans="1:244" s="30" customFormat="1">
      <c r="A43" s="11" t="s">
        <v>47</v>
      </c>
      <c r="B43" s="21"/>
      <c r="C43" s="21"/>
      <c r="D43" s="3"/>
    </row>
    <row r="44" spans="1:244" s="30" customFormat="1">
      <c r="A44" s="18" t="s">
        <v>80</v>
      </c>
      <c r="B44" s="19">
        <v>0</v>
      </c>
      <c r="C44" s="19">
        <v>0</v>
      </c>
      <c r="D44" s="51">
        <v>0</v>
      </c>
    </row>
    <row r="45" spans="1:244" s="30" customFormat="1">
      <c r="A45" s="18" t="s">
        <v>49</v>
      </c>
      <c r="B45" s="19">
        <v>0</v>
      </c>
      <c r="C45" s="19">
        <v>0</v>
      </c>
      <c r="D45" s="51">
        <v>0</v>
      </c>
    </row>
    <row r="46" spans="1:244" s="30" customFormat="1">
      <c r="A46" s="18" t="s">
        <v>50</v>
      </c>
      <c r="B46" s="19">
        <v>0</v>
      </c>
      <c r="C46" s="19">
        <v>0</v>
      </c>
      <c r="D46" s="51">
        <v>0</v>
      </c>
    </row>
    <row r="47" spans="1:244" s="30" customFormat="1">
      <c r="A47" s="27" t="s">
        <v>51</v>
      </c>
      <c r="B47" s="28">
        <v>0</v>
      </c>
      <c r="C47" s="28">
        <v>0</v>
      </c>
      <c r="D47" s="53">
        <v>0</v>
      </c>
      <c r="E47" s="32"/>
      <c r="F47" s="33"/>
      <c r="G47" s="33"/>
      <c r="H47" s="34"/>
      <c r="I47" s="32"/>
      <c r="J47" s="33"/>
      <c r="K47" s="33"/>
      <c r="L47" s="34"/>
      <c r="M47" s="32"/>
      <c r="N47" s="33"/>
      <c r="O47" s="33"/>
      <c r="P47" s="34"/>
      <c r="Q47" s="32"/>
      <c r="R47" s="33"/>
      <c r="S47" s="33"/>
      <c r="T47" s="34"/>
      <c r="U47" s="32"/>
      <c r="V47" s="33"/>
      <c r="W47" s="33"/>
      <c r="X47" s="34"/>
      <c r="Y47" s="32"/>
      <c r="Z47" s="33"/>
      <c r="AA47" s="33"/>
      <c r="AB47" s="34"/>
      <c r="AC47" s="32"/>
      <c r="AD47" s="33"/>
      <c r="AE47" s="33"/>
      <c r="AF47" s="34"/>
      <c r="AG47" s="32"/>
      <c r="AH47" s="33"/>
      <c r="AI47" s="33"/>
      <c r="AJ47" s="34"/>
      <c r="AK47" s="32"/>
      <c r="AL47" s="33"/>
      <c r="AM47" s="33"/>
      <c r="AN47" s="34"/>
      <c r="AO47" s="32"/>
      <c r="AP47" s="33"/>
      <c r="AQ47" s="33"/>
      <c r="AR47" s="34"/>
      <c r="AS47" s="32"/>
      <c r="AT47" s="33"/>
      <c r="AU47" s="33"/>
      <c r="AV47" s="34"/>
      <c r="AW47" s="32"/>
      <c r="AX47" s="33"/>
      <c r="AY47" s="33"/>
      <c r="AZ47" s="34"/>
      <c r="BA47" s="32"/>
      <c r="BB47" s="33"/>
      <c r="BC47" s="33"/>
      <c r="BD47" s="34"/>
      <c r="BE47" s="32"/>
      <c r="BF47" s="33"/>
      <c r="BG47" s="33"/>
      <c r="BH47" s="34"/>
      <c r="BI47" s="32"/>
      <c r="BJ47" s="33"/>
      <c r="BK47" s="33"/>
      <c r="BL47" s="34"/>
      <c r="BM47" s="32"/>
      <c r="BN47" s="33"/>
      <c r="BO47" s="33"/>
      <c r="BP47" s="34"/>
      <c r="BQ47" s="32"/>
      <c r="BR47" s="33"/>
      <c r="BS47" s="33"/>
      <c r="BT47" s="34"/>
      <c r="BU47" s="32"/>
      <c r="BV47" s="33"/>
      <c r="BW47" s="33"/>
      <c r="BX47" s="34"/>
      <c r="BY47" s="32"/>
      <c r="BZ47" s="33"/>
      <c r="CA47" s="33"/>
      <c r="CB47" s="34"/>
      <c r="CC47" s="32"/>
      <c r="CD47" s="33"/>
      <c r="CE47" s="33"/>
      <c r="CF47" s="34"/>
      <c r="CG47" s="32"/>
      <c r="CH47" s="33"/>
      <c r="CI47" s="33"/>
      <c r="CJ47" s="34"/>
      <c r="CK47" s="32"/>
      <c r="CL47" s="33"/>
      <c r="CM47" s="33"/>
      <c r="CN47" s="34"/>
      <c r="CO47" s="32"/>
      <c r="CP47" s="33"/>
      <c r="CQ47" s="33"/>
      <c r="CR47" s="34"/>
      <c r="CS47" s="32"/>
      <c r="CT47" s="33"/>
      <c r="CU47" s="33"/>
      <c r="CV47" s="34"/>
      <c r="CW47" s="32"/>
      <c r="CX47" s="33"/>
      <c r="CY47" s="33"/>
      <c r="CZ47" s="34"/>
      <c r="DA47" s="32"/>
      <c r="DB47" s="33"/>
      <c r="DC47" s="33"/>
      <c r="DD47" s="34"/>
      <c r="DE47" s="32"/>
      <c r="DF47" s="33"/>
      <c r="DG47" s="33"/>
      <c r="DH47" s="34"/>
      <c r="DI47" s="32"/>
      <c r="DJ47" s="33"/>
      <c r="DK47" s="33"/>
      <c r="DL47" s="34"/>
      <c r="DM47" s="32"/>
      <c r="DN47" s="33"/>
      <c r="DO47" s="33"/>
      <c r="DP47" s="34"/>
      <c r="DQ47" s="32"/>
      <c r="DR47" s="33"/>
      <c r="DS47" s="33"/>
      <c r="DT47" s="34"/>
      <c r="DU47" s="32"/>
      <c r="DV47" s="33"/>
      <c r="DW47" s="33"/>
      <c r="DX47" s="34"/>
      <c r="DY47" s="32"/>
      <c r="DZ47" s="33"/>
      <c r="EA47" s="33"/>
      <c r="EB47" s="34"/>
      <c r="EC47" s="32"/>
      <c r="ED47" s="33"/>
      <c r="EE47" s="33"/>
      <c r="EF47" s="34"/>
      <c r="EG47" s="32"/>
      <c r="EH47" s="33"/>
      <c r="EI47" s="33"/>
      <c r="EJ47" s="34"/>
      <c r="EK47" s="32"/>
      <c r="EL47" s="33"/>
      <c r="EM47" s="33"/>
      <c r="EN47" s="34"/>
      <c r="EO47" s="32"/>
      <c r="EP47" s="33"/>
      <c r="EQ47" s="33"/>
      <c r="ER47" s="34"/>
      <c r="ES47" s="32"/>
      <c r="ET47" s="33"/>
      <c r="EU47" s="33"/>
      <c r="EV47" s="34"/>
      <c r="EW47" s="32"/>
      <c r="EX47" s="33"/>
      <c r="EY47" s="33"/>
      <c r="EZ47" s="34"/>
      <c r="FA47" s="32"/>
      <c r="FB47" s="33"/>
      <c r="FC47" s="33"/>
      <c r="FD47" s="34"/>
      <c r="FE47" s="32"/>
      <c r="FF47" s="33"/>
      <c r="FG47" s="33"/>
      <c r="FH47" s="34"/>
      <c r="FI47" s="32"/>
      <c r="FJ47" s="33"/>
      <c r="FK47" s="33"/>
      <c r="FL47" s="34"/>
      <c r="FM47" s="32"/>
      <c r="FN47" s="33"/>
      <c r="FO47" s="33"/>
      <c r="FP47" s="34"/>
      <c r="FQ47" s="32"/>
      <c r="FR47" s="33"/>
      <c r="FS47" s="33"/>
      <c r="FT47" s="34"/>
      <c r="FU47" s="32"/>
      <c r="FV47" s="33"/>
      <c r="FW47" s="33"/>
      <c r="FX47" s="34"/>
      <c r="FY47" s="32"/>
      <c r="FZ47" s="33"/>
      <c r="GA47" s="33"/>
      <c r="GB47" s="34"/>
      <c r="GC47" s="32"/>
      <c r="GD47" s="33"/>
      <c r="GE47" s="33"/>
      <c r="GF47" s="34"/>
      <c r="GG47" s="32"/>
      <c r="GH47" s="33"/>
      <c r="GI47" s="33"/>
      <c r="GJ47" s="34"/>
      <c r="GK47" s="32"/>
      <c r="GL47" s="33"/>
      <c r="GM47" s="33"/>
      <c r="GN47" s="34"/>
      <c r="GO47" s="32"/>
      <c r="GP47" s="33"/>
      <c r="GQ47" s="33"/>
      <c r="GR47" s="34"/>
      <c r="GS47" s="32"/>
      <c r="GT47" s="33"/>
      <c r="GU47" s="33"/>
      <c r="GV47" s="34"/>
      <c r="GW47" s="32"/>
      <c r="GX47" s="33"/>
      <c r="GY47" s="33"/>
      <c r="GZ47" s="34"/>
      <c r="HA47" s="32"/>
      <c r="HB47" s="33"/>
      <c r="HC47" s="33"/>
      <c r="HD47" s="34"/>
      <c r="HE47" s="32"/>
      <c r="HF47" s="33"/>
      <c r="HG47" s="33"/>
      <c r="HH47" s="34"/>
      <c r="HI47" s="32"/>
      <c r="HJ47" s="33"/>
      <c r="HK47" s="33"/>
      <c r="HL47" s="34"/>
      <c r="HM47" s="32"/>
      <c r="HN47" s="33"/>
      <c r="HO47" s="33"/>
      <c r="HP47" s="34"/>
      <c r="HQ47" s="32"/>
      <c r="HR47" s="33"/>
      <c r="HS47" s="33"/>
      <c r="HT47" s="34"/>
      <c r="HU47" s="32"/>
      <c r="HV47" s="33"/>
      <c r="HW47" s="33"/>
      <c r="HX47" s="34"/>
      <c r="HY47" s="32"/>
      <c r="HZ47" s="33"/>
      <c r="IA47" s="33"/>
      <c r="IB47" s="34"/>
      <c r="IC47" s="32"/>
      <c r="ID47" s="33"/>
      <c r="IE47" s="33"/>
      <c r="IF47" s="34"/>
      <c r="IG47" s="32"/>
      <c r="IH47" s="33"/>
      <c r="II47" s="33"/>
      <c r="IJ47" s="34"/>
    </row>
    <row r="48" spans="1:244" s="30" customFormat="1">
      <c r="A48" s="35" t="s">
        <v>52</v>
      </c>
      <c r="B48" s="36">
        <v>582</v>
      </c>
      <c r="C48" s="36">
        <v>0.03</v>
      </c>
      <c r="D48" s="54">
        <v>2.099772651806572E-2</v>
      </c>
      <c r="E48" s="33"/>
      <c r="F48" s="33"/>
      <c r="G48" s="32"/>
      <c r="H48" s="33"/>
      <c r="I48" s="33"/>
      <c r="J48" s="33"/>
      <c r="K48" s="32"/>
      <c r="L48" s="33"/>
      <c r="M48" s="33"/>
      <c r="N48" s="33"/>
      <c r="O48" s="32"/>
      <c r="P48" s="33"/>
      <c r="Q48" s="33"/>
      <c r="R48" s="33"/>
      <c r="S48" s="32"/>
      <c r="T48" s="33"/>
      <c r="U48" s="33"/>
      <c r="V48" s="33"/>
      <c r="W48" s="32"/>
      <c r="X48" s="33"/>
      <c r="Y48" s="33"/>
      <c r="Z48" s="33"/>
      <c r="AA48" s="32"/>
      <c r="AB48" s="33"/>
      <c r="AC48" s="33"/>
      <c r="AD48" s="33"/>
      <c r="AE48" s="32"/>
      <c r="AF48" s="33"/>
      <c r="AG48" s="33"/>
      <c r="AH48" s="33"/>
      <c r="AI48" s="32"/>
      <c r="AJ48" s="33"/>
      <c r="AK48" s="33"/>
      <c r="AL48" s="33"/>
      <c r="AM48" s="32"/>
      <c r="AN48" s="33"/>
      <c r="AO48" s="33"/>
      <c r="AP48" s="33"/>
      <c r="AQ48" s="32"/>
      <c r="AR48" s="33"/>
      <c r="AS48" s="33"/>
      <c r="AT48" s="33"/>
      <c r="AU48" s="32"/>
      <c r="AV48" s="33"/>
      <c r="AW48" s="33"/>
      <c r="AX48" s="33"/>
      <c r="AY48" s="32"/>
      <c r="AZ48" s="33"/>
      <c r="BA48" s="33"/>
      <c r="BB48" s="33"/>
      <c r="BC48" s="32"/>
      <c r="BD48" s="33"/>
      <c r="BE48" s="33"/>
      <c r="BF48" s="33"/>
      <c r="BG48" s="32"/>
      <c r="BH48" s="33"/>
      <c r="BI48" s="33"/>
      <c r="BJ48" s="33"/>
      <c r="BK48" s="32"/>
      <c r="BL48" s="33"/>
      <c r="BM48" s="33"/>
      <c r="BN48" s="33"/>
      <c r="BO48" s="32"/>
      <c r="BP48" s="33"/>
      <c r="BQ48" s="33"/>
      <c r="BR48" s="33"/>
      <c r="BS48" s="32"/>
      <c r="BT48" s="33"/>
      <c r="BU48" s="33"/>
      <c r="BV48" s="33"/>
      <c r="BW48" s="32"/>
      <c r="BX48" s="33"/>
      <c r="BY48" s="33"/>
      <c r="BZ48" s="33"/>
      <c r="CA48" s="32"/>
      <c r="CB48" s="33"/>
      <c r="CC48" s="33"/>
      <c r="CD48" s="33"/>
      <c r="CE48" s="32"/>
      <c r="CF48" s="33"/>
      <c r="CG48" s="33"/>
      <c r="CH48" s="33"/>
      <c r="CI48" s="32"/>
      <c r="CJ48" s="33"/>
      <c r="CK48" s="33"/>
      <c r="CL48" s="33"/>
      <c r="CM48" s="32"/>
      <c r="CN48" s="33"/>
      <c r="CO48" s="33"/>
      <c r="CP48" s="33"/>
      <c r="CQ48" s="32"/>
      <c r="CR48" s="33"/>
      <c r="CS48" s="33"/>
      <c r="CT48" s="33"/>
      <c r="CU48" s="32"/>
      <c r="CV48" s="33"/>
      <c r="CW48" s="33"/>
      <c r="CX48" s="33"/>
      <c r="CY48" s="32"/>
      <c r="CZ48" s="33"/>
      <c r="DA48" s="33"/>
      <c r="DB48" s="33"/>
      <c r="DC48" s="32"/>
      <c r="DD48" s="33"/>
      <c r="DE48" s="33"/>
      <c r="DF48" s="33"/>
      <c r="DG48" s="32"/>
      <c r="DH48" s="33"/>
      <c r="DI48" s="33"/>
      <c r="DJ48" s="33"/>
      <c r="DK48" s="32"/>
      <c r="DL48" s="33"/>
      <c r="DM48" s="33"/>
      <c r="DN48" s="33"/>
      <c r="DO48" s="32"/>
      <c r="DP48" s="33"/>
      <c r="DQ48" s="33"/>
      <c r="DR48" s="33"/>
      <c r="DS48" s="32"/>
      <c r="DT48" s="33"/>
      <c r="DU48" s="33"/>
      <c r="DV48" s="33"/>
      <c r="DW48" s="32"/>
      <c r="DX48" s="33"/>
      <c r="DY48" s="33"/>
      <c r="DZ48" s="33"/>
      <c r="EA48" s="32"/>
      <c r="EB48" s="33"/>
      <c r="EC48" s="33"/>
      <c r="ED48" s="33"/>
      <c r="EE48" s="32"/>
      <c r="EF48" s="33"/>
      <c r="EG48" s="33"/>
      <c r="EH48" s="33"/>
      <c r="EI48" s="32"/>
      <c r="EJ48" s="33"/>
      <c r="EK48" s="33"/>
      <c r="EL48" s="33"/>
      <c r="EM48" s="32"/>
      <c r="EN48" s="33"/>
      <c r="EO48" s="33"/>
      <c r="EP48" s="33"/>
      <c r="EQ48" s="32"/>
      <c r="ER48" s="33"/>
      <c r="ES48" s="33"/>
      <c r="ET48" s="33"/>
      <c r="EU48" s="32"/>
      <c r="EV48" s="33"/>
      <c r="EW48" s="33"/>
      <c r="EX48" s="33"/>
      <c r="EY48" s="32"/>
      <c r="EZ48" s="33"/>
      <c r="FA48" s="33"/>
      <c r="FB48" s="33"/>
      <c r="FC48" s="32"/>
      <c r="FD48" s="33"/>
      <c r="FE48" s="33"/>
      <c r="FF48" s="33"/>
      <c r="FG48" s="32"/>
      <c r="FH48" s="33"/>
      <c r="FI48" s="33"/>
      <c r="FJ48" s="33"/>
      <c r="FK48" s="32"/>
      <c r="FL48" s="33"/>
      <c r="FM48" s="33"/>
      <c r="FN48" s="33"/>
      <c r="FO48" s="32"/>
      <c r="FP48" s="33"/>
      <c r="FQ48" s="33"/>
      <c r="FR48" s="33"/>
      <c r="FS48" s="32"/>
      <c r="FT48" s="33"/>
      <c r="FU48" s="33"/>
      <c r="FV48" s="33"/>
      <c r="FW48" s="32"/>
      <c r="FX48" s="33"/>
      <c r="FY48" s="33"/>
      <c r="FZ48" s="33"/>
      <c r="GA48" s="32"/>
      <c r="GB48" s="33"/>
      <c r="GC48" s="33"/>
      <c r="GD48" s="33"/>
      <c r="GE48" s="32"/>
      <c r="GF48" s="33"/>
      <c r="GG48" s="33"/>
      <c r="GH48" s="33"/>
      <c r="GI48" s="32"/>
      <c r="GJ48" s="33"/>
      <c r="GK48" s="33"/>
      <c r="GL48" s="33"/>
      <c r="GM48" s="32"/>
      <c r="GN48" s="33"/>
      <c r="GO48" s="33"/>
      <c r="GP48" s="33"/>
      <c r="GQ48" s="32"/>
      <c r="GR48" s="33"/>
      <c r="GS48" s="33"/>
      <c r="GT48" s="33"/>
      <c r="GU48" s="32"/>
      <c r="GV48" s="33"/>
      <c r="GW48" s="33"/>
      <c r="GX48" s="33"/>
      <c r="GY48" s="32"/>
      <c r="GZ48" s="33"/>
      <c r="HA48" s="33"/>
      <c r="HB48" s="33"/>
      <c r="HC48" s="32"/>
      <c r="HD48" s="33"/>
      <c r="HE48" s="33"/>
      <c r="HF48" s="33"/>
      <c r="HG48" s="32"/>
      <c r="HH48" s="33"/>
      <c r="HI48" s="33"/>
      <c r="HJ48" s="33"/>
      <c r="HK48" s="32"/>
      <c r="HL48" s="33"/>
      <c r="HM48" s="33"/>
      <c r="HN48" s="33"/>
      <c r="HO48" s="32"/>
      <c r="HP48" s="33"/>
      <c r="HQ48" s="33"/>
      <c r="HR48" s="33"/>
      <c r="HS48" s="32"/>
      <c r="HT48" s="33"/>
      <c r="HU48" s="33"/>
      <c r="HV48" s="33"/>
      <c r="HW48" s="32"/>
      <c r="HX48" s="33"/>
      <c r="HY48" s="33"/>
      <c r="HZ48" s="33"/>
      <c r="IA48" s="32"/>
      <c r="IB48" s="33"/>
      <c r="IC48" s="33"/>
      <c r="ID48" s="33"/>
      <c r="IE48" s="32"/>
      <c r="IF48" s="33"/>
      <c r="IG48" s="33"/>
      <c r="IH48" s="33"/>
    </row>
    <row r="49" spans="1:244" s="31" customFormat="1">
      <c r="A49" s="22" t="s">
        <v>53</v>
      </c>
      <c r="B49" s="23">
        <v>27267.286416663599</v>
      </c>
      <c r="C49" s="23">
        <v>1.36</v>
      </c>
      <c r="D49" s="52">
        <v>0.9837646444447945</v>
      </c>
    </row>
    <row r="50" spans="1:244" s="30" customFormat="1">
      <c r="A50" s="11" t="s">
        <v>54</v>
      </c>
      <c r="B50" s="21"/>
      <c r="C50" s="21"/>
      <c r="D50" s="3"/>
    </row>
    <row r="51" spans="1:244" s="30" customFormat="1">
      <c r="A51" s="6" t="s">
        <v>55</v>
      </c>
      <c r="B51" s="19">
        <v>0</v>
      </c>
      <c r="C51" s="19">
        <v>0</v>
      </c>
      <c r="D51" s="51">
        <v>0</v>
      </c>
    </row>
    <row r="52" spans="1:244" s="30" customFormat="1">
      <c r="A52" s="6" t="s">
        <v>56</v>
      </c>
      <c r="B52" s="19">
        <v>450</v>
      </c>
      <c r="C52" s="19">
        <v>0.02</v>
      </c>
      <c r="D52" s="51">
        <v>1.6235355555205454E-2</v>
      </c>
    </row>
    <row r="53" spans="1:244" s="30" customFormat="1">
      <c r="A53" s="27" t="s">
        <v>57</v>
      </c>
      <c r="B53" s="28">
        <v>450</v>
      </c>
      <c r="C53" s="28">
        <v>0.02</v>
      </c>
      <c r="D53" s="53">
        <v>1.6235355555205454E-2</v>
      </c>
      <c r="E53" s="32"/>
      <c r="F53" s="33"/>
      <c r="G53" s="33"/>
      <c r="H53" s="34"/>
      <c r="I53" s="32"/>
      <c r="J53" s="33"/>
      <c r="K53" s="33"/>
      <c r="L53" s="34"/>
      <c r="M53" s="32"/>
      <c r="N53" s="33"/>
      <c r="O53" s="33"/>
      <c r="P53" s="34"/>
      <c r="Q53" s="32"/>
      <c r="R53" s="33"/>
      <c r="S53" s="33"/>
      <c r="T53" s="34"/>
      <c r="U53" s="32"/>
      <c r="V53" s="33"/>
      <c r="W53" s="33"/>
      <c r="X53" s="34"/>
      <c r="Y53" s="32"/>
      <c r="Z53" s="33"/>
      <c r="AA53" s="33"/>
      <c r="AB53" s="34"/>
      <c r="AC53" s="32"/>
      <c r="AD53" s="33"/>
      <c r="AE53" s="33"/>
      <c r="AF53" s="34"/>
      <c r="AG53" s="32"/>
      <c r="AH53" s="33"/>
      <c r="AI53" s="33"/>
      <c r="AJ53" s="34"/>
      <c r="AK53" s="32"/>
      <c r="AL53" s="33"/>
      <c r="AM53" s="33"/>
      <c r="AN53" s="34"/>
      <c r="AO53" s="32"/>
      <c r="AP53" s="33"/>
      <c r="AQ53" s="33"/>
      <c r="AR53" s="34"/>
      <c r="AS53" s="32"/>
      <c r="AT53" s="33"/>
      <c r="AU53" s="33"/>
      <c r="AV53" s="34"/>
      <c r="AW53" s="32"/>
      <c r="AX53" s="33"/>
      <c r="AY53" s="33"/>
      <c r="AZ53" s="34"/>
      <c r="BA53" s="32"/>
      <c r="BB53" s="33"/>
      <c r="BC53" s="33"/>
      <c r="BD53" s="34"/>
      <c r="BE53" s="32"/>
      <c r="BF53" s="33"/>
      <c r="BG53" s="33"/>
      <c r="BH53" s="34"/>
      <c r="BI53" s="32"/>
      <c r="BJ53" s="33"/>
      <c r="BK53" s="33"/>
      <c r="BL53" s="34"/>
      <c r="BM53" s="32"/>
      <c r="BN53" s="33"/>
      <c r="BO53" s="33"/>
      <c r="BP53" s="34"/>
      <c r="BQ53" s="32"/>
      <c r="BR53" s="33"/>
      <c r="BS53" s="33"/>
      <c r="BT53" s="34"/>
      <c r="BU53" s="32"/>
      <c r="BV53" s="33"/>
      <c r="BW53" s="33"/>
      <c r="BX53" s="34"/>
      <c r="BY53" s="32"/>
      <c r="BZ53" s="33"/>
      <c r="CA53" s="33"/>
      <c r="CB53" s="34"/>
      <c r="CC53" s="32"/>
      <c r="CD53" s="33"/>
      <c r="CE53" s="33"/>
      <c r="CF53" s="34"/>
      <c r="CG53" s="32"/>
      <c r="CH53" s="33"/>
      <c r="CI53" s="33"/>
      <c r="CJ53" s="34"/>
      <c r="CK53" s="32"/>
      <c r="CL53" s="33"/>
      <c r="CM53" s="33"/>
      <c r="CN53" s="34"/>
      <c r="CO53" s="32"/>
      <c r="CP53" s="33"/>
      <c r="CQ53" s="33"/>
      <c r="CR53" s="34"/>
      <c r="CS53" s="32"/>
      <c r="CT53" s="33"/>
      <c r="CU53" s="33"/>
      <c r="CV53" s="34"/>
      <c r="CW53" s="32"/>
      <c r="CX53" s="33"/>
      <c r="CY53" s="33"/>
      <c r="CZ53" s="34"/>
      <c r="DA53" s="32"/>
      <c r="DB53" s="33"/>
      <c r="DC53" s="33"/>
      <c r="DD53" s="34"/>
      <c r="DE53" s="32"/>
      <c r="DF53" s="33"/>
      <c r="DG53" s="33"/>
      <c r="DH53" s="34"/>
      <c r="DI53" s="32"/>
      <c r="DJ53" s="33"/>
      <c r="DK53" s="33"/>
      <c r="DL53" s="34"/>
      <c r="DM53" s="32"/>
      <c r="DN53" s="33"/>
      <c r="DO53" s="33"/>
      <c r="DP53" s="34"/>
      <c r="DQ53" s="32"/>
      <c r="DR53" s="33"/>
      <c r="DS53" s="33"/>
      <c r="DT53" s="34"/>
      <c r="DU53" s="32"/>
      <c r="DV53" s="33"/>
      <c r="DW53" s="33"/>
      <c r="DX53" s="34"/>
      <c r="DY53" s="32"/>
      <c r="DZ53" s="33"/>
      <c r="EA53" s="33"/>
      <c r="EB53" s="34"/>
      <c r="EC53" s="32"/>
      <c r="ED53" s="33"/>
      <c r="EE53" s="33"/>
      <c r="EF53" s="34"/>
      <c r="EG53" s="32"/>
      <c r="EH53" s="33"/>
      <c r="EI53" s="33"/>
      <c r="EJ53" s="34"/>
      <c r="EK53" s="32"/>
      <c r="EL53" s="33"/>
      <c r="EM53" s="33"/>
      <c r="EN53" s="34"/>
      <c r="EO53" s="32"/>
      <c r="EP53" s="33"/>
      <c r="EQ53" s="33"/>
      <c r="ER53" s="34"/>
      <c r="ES53" s="32"/>
      <c r="ET53" s="33"/>
      <c r="EU53" s="33"/>
      <c r="EV53" s="34"/>
      <c r="EW53" s="32"/>
      <c r="EX53" s="33"/>
      <c r="EY53" s="33"/>
      <c r="EZ53" s="34"/>
      <c r="FA53" s="32"/>
      <c r="FB53" s="33"/>
      <c r="FC53" s="33"/>
      <c r="FD53" s="34"/>
      <c r="FE53" s="32"/>
      <c r="FF53" s="33"/>
      <c r="FG53" s="33"/>
      <c r="FH53" s="34"/>
      <c r="FI53" s="32"/>
      <c r="FJ53" s="33"/>
      <c r="FK53" s="33"/>
      <c r="FL53" s="34"/>
      <c r="FM53" s="32"/>
      <c r="FN53" s="33"/>
      <c r="FO53" s="33"/>
      <c r="FP53" s="34"/>
      <c r="FQ53" s="32"/>
      <c r="FR53" s="33"/>
      <c r="FS53" s="33"/>
      <c r="FT53" s="34"/>
      <c r="FU53" s="32"/>
      <c r="FV53" s="33"/>
      <c r="FW53" s="33"/>
      <c r="FX53" s="34"/>
      <c r="FY53" s="32"/>
      <c r="FZ53" s="33"/>
      <c r="GA53" s="33"/>
      <c r="GB53" s="34"/>
      <c r="GC53" s="32"/>
      <c r="GD53" s="33"/>
      <c r="GE53" s="33"/>
      <c r="GF53" s="34"/>
      <c r="GG53" s="32"/>
      <c r="GH53" s="33"/>
      <c r="GI53" s="33"/>
      <c r="GJ53" s="34"/>
      <c r="GK53" s="32"/>
      <c r="GL53" s="33"/>
      <c r="GM53" s="33"/>
      <c r="GN53" s="34"/>
      <c r="GO53" s="32"/>
      <c r="GP53" s="33"/>
      <c r="GQ53" s="33"/>
      <c r="GR53" s="34"/>
      <c r="GS53" s="32"/>
      <c r="GT53" s="33"/>
      <c r="GU53" s="33"/>
      <c r="GV53" s="34"/>
      <c r="GW53" s="32"/>
      <c r="GX53" s="33"/>
      <c r="GY53" s="33"/>
      <c r="GZ53" s="34"/>
      <c r="HA53" s="32"/>
      <c r="HB53" s="33"/>
      <c r="HC53" s="33"/>
      <c r="HD53" s="34"/>
      <c r="HE53" s="32"/>
      <c r="HF53" s="33"/>
      <c r="HG53" s="33"/>
      <c r="HH53" s="34"/>
      <c r="HI53" s="32"/>
      <c r="HJ53" s="33"/>
      <c r="HK53" s="33"/>
      <c r="HL53" s="34"/>
      <c r="HM53" s="32"/>
      <c r="HN53" s="33"/>
      <c r="HO53" s="33"/>
      <c r="HP53" s="34"/>
      <c r="HQ53" s="32"/>
      <c r="HR53" s="33"/>
      <c r="HS53" s="33"/>
      <c r="HT53" s="34"/>
      <c r="HU53" s="32"/>
      <c r="HV53" s="33"/>
      <c r="HW53" s="33"/>
      <c r="HX53" s="34"/>
      <c r="HY53" s="32"/>
      <c r="HZ53" s="33"/>
      <c r="IA53" s="33"/>
      <c r="IB53" s="34"/>
      <c r="IC53" s="32"/>
      <c r="ID53" s="33"/>
      <c r="IE53" s="33"/>
      <c r="IF53" s="34"/>
      <c r="IG53" s="32"/>
      <c r="IH53" s="33"/>
      <c r="II53" s="33"/>
      <c r="IJ53" s="34"/>
    </row>
    <row r="54" spans="1:244" s="41" customFormat="1" ht="13.5" thickBot="1">
      <c r="A54" s="38" t="s">
        <v>58</v>
      </c>
      <c r="B54" s="39">
        <v>27717.286416663599</v>
      </c>
      <c r="C54" s="39">
        <v>1.3800000000000001</v>
      </c>
      <c r="D54" s="55">
        <v>1</v>
      </c>
    </row>
    <row r="55" spans="1:244">
      <c r="A55" s="42" t="s">
        <v>59</v>
      </c>
      <c r="D55" s="43"/>
    </row>
  </sheetData>
  <printOptions horizontalCentered="1"/>
  <pageMargins left="0.78740157480314965" right="0.39370078740157483" top="0.78740157480314965" bottom="0.78740157480314965" header="0.59055118110236227" footer="0.59055118110236227"/>
  <pageSetup paperSize="9" orientation="portrait" horizontalDpi="300" verticalDpi="300" r:id="rId1"/>
  <headerFooter alignWithMargins="0">
    <oddHeader>&amp;L&amp;"Tahoma,Negrito"&amp;8Companhia Nacional de Abastecimento - CONAB</oddHeader>
    <oddFooter>&amp;R&amp;6&amp;F - &amp;A
versão - jan/2008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I55"/>
  <sheetViews>
    <sheetView zoomScaleNormal="100" workbookViewId="0">
      <selection activeCell="B30" sqref="B30"/>
    </sheetView>
  </sheetViews>
  <sheetFormatPr defaultColWidth="11.5" defaultRowHeight="12.75"/>
  <cols>
    <col min="1" max="1" width="45.625" style="3" customWidth="1"/>
    <col min="2" max="3" width="12.625" style="3" customWidth="1"/>
    <col min="4" max="4" width="8.625" style="3" customWidth="1"/>
    <col min="5" max="16384" width="11.5" style="3"/>
  </cols>
  <sheetData>
    <row r="1" spans="1:4">
      <c r="A1" s="1" t="s">
        <v>0</v>
      </c>
      <c r="B1" s="2"/>
      <c r="C1" s="2"/>
      <c r="D1" s="2"/>
    </row>
    <row r="2" spans="1:4">
      <c r="A2" s="1" t="s">
        <v>597</v>
      </c>
      <c r="B2" s="2"/>
      <c r="C2" s="2"/>
      <c r="D2" s="2"/>
    </row>
    <row r="3" spans="1:4">
      <c r="A3" s="1" t="s">
        <v>377</v>
      </c>
      <c r="B3" s="2"/>
      <c r="C3" s="2"/>
      <c r="D3" s="2"/>
    </row>
    <row r="4" spans="1:4">
      <c r="A4" s="1" t="s">
        <v>600</v>
      </c>
      <c r="B4" s="2"/>
      <c r="C4" s="2"/>
      <c r="D4" s="2"/>
    </row>
    <row r="5" spans="1:4" ht="13.5" thickBot="1">
      <c r="A5" s="4" t="s">
        <v>4</v>
      </c>
      <c r="B5" s="5">
        <v>24000</v>
      </c>
      <c r="C5" s="6" t="s">
        <v>5</v>
      </c>
    </row>
    <row r="6" spans="1:4">
      <c r="A6" s="7"/>
      <c r="B6" s="8" t="s">
        <v>6</v>
      </c>
      <c r="C6" s="9">
        <v>43160</v>
      </c>
      <c r="D6" s="10" t="s">
        <v>7</v>
      </c>
    </row>
    <row r="7" spans="1:4">
      <c r="A7" s="11" t="s">
        <v>8</v>
      </c>
      <c r="D7" s="12" t="s">
        <v>9</v>
      </c>
    </row>
    <row r="8" spans="1:4" ht="13.5" thickBot="1">
      <c r="A8" s="13"/>
      <c r="B8" s="14" t="s">
        <v>10</v>
      </c>
      <c r="C8" s="14" t="s">
        <v>169</v>
      </c>
      <c r="D8" s="15" t="s">
        <v>13</v>
      </c>
    </row>
    <row r="9" spans="1:4">
      <c r="A9" s="11" t="s">
        <v>14</v>
      </c>
      <c r="B9" s="16"/>
    </row>
    <row r="10" spans="1:4">
      <c r="A10" s="18" t="s">
        <v>15</v>
      </c>
      <c r="B10" s="19">
        <v>0</v>
      </c>
      <c r="C10" s="19">
        <v>0</v>
      </c>
      <c r="D10" s="19">
        <v>0</v>
      </c>
    </row>
    <row r="11" spans="1:4">
      <c r="A11" s="18" t="s">
        <v>16</v>
      </c>
      <c r="B11" s="21">
        <v>0</v>
      </c>
      <c r="C11" s="21">
        <v>0</v>
      </c>
      <c r="D11" s="19">
        <v>0</v>
      </c>
    </row>
    <row r="12" spans="1:4">
      <c r="A12" s="18" t="s">
        <v>17</v>
      </c>
      <c r="B12" s="19">
        <v>863.31</v>
      </c>
      <c r="C12" s="19">
        <v>0.04</v>
      </c>
      <c r="D12" s="51">
        <v>3.0314851352907429E-2</v>
      </c>
    </row>
    <row r="13" spans="1:4">
      <c r="A13" s="18" t="s">
        <v>18</v>
      </c>
      <c r="B13" s="19">
        <v>0</v>
      </c>
      <c r="C13" s="19">
        <v>0</v>
      </c>
      <c r="D13" s="19">
        <v>0</v>
      </c>
    </row>
    <row r="14" spans="1:4">
      <c r="A14" s="18" t="s">
        <v>19</v>
      </c>
      <c r="B14" s="19">
        <v>0</v>
      </c>
      <c r="C14" s="19">
        <v>0</v>
      </c>
      <c r="D14" s="19">
        <v>0</v>
      </c>
    </row>
    <row r="15" spans="1:4">
      <c r="A15" s="6" t="s">
        <v>20</v>
      </c>
      <c r="B15" s="19">
        <v>10675</v>
      </c>
      <c r="C15" s="19">
        <v>0.44000000000000006</v>
      </c>
      <c r="D15" s="51">
        <v>0.37484917143585367</v>
      </c>
    </row>
    <row r="16" spans="1:4">
      <c r="A16" s="6" t="s">
        <v>70</v>
      </c>
      <c r="B16" s="19">
        <v>76.319999999999993</v>
      </c>
      <c r="C16" s="19">
        <v>0</v>
      </c>
      <c r="D16" s="51">
        <v>2.6799521090383463E-3</v>
      </c>
    </row>
    <row r="17" spans="1:4">
      <c r="A17" s="6" t="s">
        <v>22</v>
      </c>
      <c r="B17" s="19">
        <v>165.2</v>
      </c>
      <c r="C17" s="19">
        <v>0.01</v>
      </c>
      <c r="D17" s="51">
        <v>5.8009445546794393E-3</v>
      </c>
    </row>
    <row r="18" spans="1:4">
      <c r="A18" s="6" t="s">
        <v>23</v>
      </c>
      <c r="B18" s="19">
        <v>8166.4000000000005</v>
      </c>
      <c r="C18" s="19">
        <v>0.34</v>
      </c>
      <c r="D18" s="51">
        <v>0.28676049401534009</v>
      </c>
    </row>
    <row r="19" spans="1:4">
      <c r="A19" s="6" t="s">
        <v>24</v>
      </c>
      <c r="B19" s="19">
        <v>779.42000000000007</v>
      </c>
      <c r="C19" s="19">
        <v>0.03</v>
      </c>
      <c r="D19" s="51">
        <v>2.7369081142907078E-2</v>
      </c>
    </row>
    <row r="20" spans="1:4">
      <c r="A20" s="6" t="s">
        <v>71</v>
      </c>
      <c r="B20" s="19">
        <v>3495.5</v>
      </c>
      <c r="C20" s="19">
        <v>0.15000000000000002</v>
      </c>
      <c r="D20" s="51">
        <v>0.12274335163972144</v>
      </c>
    </row>
    <row r="21" spans="1:4">
      <c r="A21" s="22" t="s">
        <v>27</v>
      </c>
      <c r="B21" s="23">
        <v>24221.15</v>
      </c>
      <c r="C21" s="23">
        <v>1.0100000000000002</v>
      </c>
      <c r="D21" s="52">
        <v>0.85051784625044746</v>
      </c>
    </row>
    <row r="22" spans="1:4">
      <c r="A22" s="25" t="s">
        <v>28</v>
      </c>
      <c r="B22" s="21"/>
      <c r="C22" s="21"/>
    </row>
    <row r="23" spans="1:4">
      <c r="A23" s="18" t="s">
        <v>29</v>
      </c>
      <c r="B23" s="19">
        <v>0</v>
      </c>
      <c r="C23" s="19">
        <v>0</v>
      </c>
      <c r="D23" s="19">
        <v>0</v>
      </c>
    </row>
    <row r="24" spans="1:4">
      <c r="A24" s="18" t="s">
        <v>30</v>
      </c>
      <c r="B24" s="19">
        <v>0</v>
      </c>
      <c r="C24" s="19">
        <v>0</v>
      </c>
      <c r="D24" s="19">
        <v>0</v>
      </c>
    </row>
    <row r="25" spans="1:4">
      <c r="A25" s="6" t="s">
        <v>72</v>
      </c>
      <c r="B25" s="19">
        <v>726.63</v>
      </c>
      <c r="C25" s="19">
        <v>0.03</v>
      </c>
      <c r="D25" s="51">
        <v>2.5515377371469257E-2</v>
      </c>
    </row>
    <row r="26" spans="1:4">
      <c r="A26" s="18" t="s">
        <v>73</v>
      </c>
      <c r="B26" s="19">
        <v>1920</v>
      </c>
      <c r="C26" s="19">
        <v>0.08</v>
      </c>
      <c r="D26" s="51">
        <v>6.7420178843731984E-2</v>
      </c>
    </row>
    <row r="27" spans="1:4">
      <c r="A27" s="18" t="s">
        <v>74</v>
      </c>
      <c r="B27" s="19">
        <v>0</v>
      </c>
      <c r="C27" s="19">
        <v>0</v>
      </c>
      <c r="D27" s="19">
        <v>0</v>
      </c>
    </row>
    <row r="28" spans="1:4">
      <c r="A28" s="18" t="s">
        <v>75</v>
      </c>
      <c r="B28" s="19">
        <v>698.4</v>
      </c>
      <c r="C28" s="19">
        <v>0.03</v>
      </c>
      <c r="D28" s="51">
        <v>2.4524090054407512E-2</v>
      </c>
    </row>
    <row r="29" spans="1:4">
      <c r="A29" s="18" t="s">
        <v>76</v>
      </c>
      <c r="B29" s="19">
        <v>0</v>
      </c>
      <c r="C29" s="19">
        <v>0</v>
      </c>
      <c r="D29" s="19">
        <v>0</v>
      </c>
    </row>
    <row r="30" spans="1:4">
      <c r="A30" s="18" t="s">
        <v>77</v>
      </c>
      <c r="B30" s="19">
        <v>0</v>
      </c>
      <c r="C30" s="19">
        <v>0</v>
      </c>
      <c r="D30" s="19">
        <v>0</v>
      </c>
    </row>
    <row r="31" spans="1:4">
      <c r="A31" s="18" t="s">
        <v>78</v>
      </c>
      <c r="B31" s="19">
        <v>0</v>
      </c>
      <c r="C31" s="19">
        <v>0</v>
      </c>
      <c r="D31" s="19">
        <v>0</v>
      </c>
    </row>
    <row r="32" spans="1:4">
      <c r="A32" s="27" t="s">
        <v>37</v>
      </c>
      <c r="B32" s="28">
        <v>3345.03</v>
      </c>
      <c r="C32" s="28">
        <v>0.14000000000000001</v>
      </c>
      <c r="D32" s="53">
        <v>0.11745964626960875</v>
      </c>
    </row>
    <row r="33" spans="1:243" s="30" customFormat="1">
      <c r="A33" s="11" t="s">
        <v>38</v>
      </c>
      <c r="B33" s="21"/>
      <c r="C33" s="21"/>
      <c r="D33" s="3"/>
    </row>
    <row r="34" spans="1:243" s="30" customFormat="1">
      <c r="A34" s="18" t="s">
        <v>39</v>
      </c>
      <c r="B34" s="19">
        <v>574.44083753469897</v>
      </c>
      <c r="C34" s="19">
        <v>0.02</v>
      </c>
      <c r="D34" s="51">
        <v>2.017130416756906E-2</v>
      </c>
    </row>
    <row r="35" spans="1:243" s="30" customFormat="1">
      <c r="A35" s="6" t="s">
        <v>40</v>
      </c>
      <c r="B35" s="19">
        <v>574.44083753469897</v>
      </c>
      <c r="C35" s="19">
        <v>0.02</v>
      </c>
      <c r="D35" s="51">
        <v>2.017130416756906E-2</v>
      </c>
    </row>
    <row r="36" spans="1:243" s="31" customFormat="1">
      <c r="A36" s="22" t="s">
        <v>41</v>
      </c>
      <c r="B36" s="23">
        <v>28140.620837534698</v>
      </c>
      <c r="C36" s="23">
        <v>1.1700000000000004</v>
      </c>
      <c r="D36" s="52">
        <v>0.98814879668762523</v>
      </c>
    </row>
    <row r="37" spans="1:243" s="30" customFormat="1">
      <c r="A37" s="11" t="s">
        <v>42</v>
      </c>
      <c r="B37" s="21"/>
      <c r="C37" s="21"/>
      <c r="D37" s="3"/>
    </row>
    <row r="38" spans="1:243" s="30" customFormat="1">
      <c r="A38" s="6" t="s">
        <v>43</v>
      </c>
      <c r="B38" s="19">
        <v>0</v>
      </c>
      <c r="C38" s="19">
        <v>0</v>
      </c>
      <c r="D38" s="19">
        <v>0</v>
      </c>
    </row>
    <row r="39" spans="1:243" s="30" customFormat="1">
      <c r="A39" s="6" t="s">
        <v>44</v>
      </c>
      <c r="B39" s="19">
        <v>0</v>
      </c>
      <c r="C39" s="19">
        <v>0</v>
      </c>
      <c r="D39" s="19">
        <v>0</v>
      </c>
    </row>
    <row r="40" spans="1:243" s="30" customFormat="1">
      <c r="A40" s="18" t="s">
        <v>45</v>
      </c>
      <c r="B40" s="19">
        <v>0</v>
      </c>
      <c r="C40" s="19">
        <v>0</v>
      </c>
      <c r="D40" s="19">
        <v>0</v>
      </c>
    </row>
    <row r="41" spans="1:243" s="30" customFormat="1">
      <c r="A41" s="18" t="s">
        <v>79</v>
      </c>
      <c r="B41" s="19">
        <v>0</v>
      </c>
      <c r="C41" s="19">
        <v>0</v>
      </c>
      <c r="D41" s="19">
        <v>0</v>
      </c>
    </row>
    <row r="42" spans="1:243" s="30" customFormat="1">
      <c r="A42" s="27" t="s">
        <v>46</v>
      </c>
      <c r="B42" s="28">
        <v>0</v>
      </c>
      <c r="C42" s="28">
        <v>0</v>
      </c>
      <c r="D42" s="28">
        <v>0</v>
      </c>
      <c r="E42" s="33"/>
      <c r="F42" s="33"/>
      <c r="G42" s="34"/>
      <c r="H42" s="32"/>
      <c r="I42" s="33"/>
      <c r="J42" s="33"/>
      <c r="K42" s="34"/>
      <c r="L42" s="32"/>
      <c r="M42" s="33"/>
      <c r="N42" s="33"/>
      <c r="O42" s="34"/>
      <c r="P42" s="32"/>
      <c r="Q42" s="33"/>
      <c r="R42" s="33"/>
      <c r="S42" s="34"/>
      <c r="T42" s="32"/>
      <c r="U42" s="33"/>
      <c r="V42" s="33"/>
      <c r="W42" s="34"/>
      <c r="X42" s="32"/>
      <c r="Y42" s="33"/>
      <c r="Z42" s="33"/>
      <c r="AA42" s="34"/>
      <c r="AB42" s="32"/>
      <c r="AC42" s="33"/>
      <c r="AD42" s="33"/>
      <c r="AE42" s="34"/>
      <c r="AF42" s="32"/>
      <c r="AG42" s="33"/>
      <c r="AH42" s="33"/>
      <c r="AI42" s="34"/>
      <c r="AJ42" s="32"/>
      <c r="AK42" s="33"/>
      <c r="AL42" s="33"/>
      <c r="AM42" s="34"/>
      <c r="AN42" s="32"/>
      <c r="AO42" s="33"/>
      <c r="AP42" s="33"/>
      <c r="AQ42" s="34"/>
      <c r="AR42" s="32"/>
      <c r="AS42" s="33"/>
      <c r="AT42" s="33"/>
      <c r="AU42" s="34"/>
      <c r="AV42" s="32"/>
      <c r="AW42" s="33"/>
      <c r="AX42" s="33"/>
      <c r="AY42" s="34"/>
      <c r="AZ42" s="32"/>
      <c r="BA42" s="33"/>
      <c r="BB42" s="33"/>
      <c r="BC42" s="34"/>
      <c r="BD42" s="32"/>
      <c r="BE42" s="33"/>
      <c r="BF42" s="33"/>
      <c r="BG42" s="34"/>
      <c r="BH42" s="32"/>
      <c r="BI42" s="33"/>
      <c r="BJ42" s="33"/>
      <c r="BK42" s="34"/>
      <c r="BL42" s="32"/>
      <c r="BM42" s="33"/>
      <c r="BN42" s="33"/>
      <c r="BO42" s="34"/>
      <c r="BP42" s="32"/>
      <c r="BQ42" s="33"/>
      <c r="BR42" s="33"/>
      <c r="BS42" s="34"/>
      <c r="BT42" s="32"/>
      <c r="BU42" s="33"/>
      <c r="BV42" s="33"/>
      <c r="BW42" s="34"/>
      <c r="BX42" s="32"/>
      <c r="BY42" s="33"/>
      <c r="BZ42" s="33"/>
      <c r="CA42" s="34"/>
      <c r="CB42" s="32"/>
      <c r="CC42" s="33"/>
      <c r="CD42" s="33"/>
      <c r="CE42" s="34"/>
      <c r="CF42" s="32"/>
      <c r="CG42" s="33"/>
      <c r="CH42" s="33"/>
      <c r="CI42" s="34"/>
      <c r="CJ42" s="32"/>
      <c r="CK42" s="33"/>
      <c r="CL42" s="33"/>
      <c r="CM42" s="34"/>
      <c r="CN42" s="32"/>
      <c r="CO42" s="33"/>
      <c r="CP42" s="33"/>
      <c r="CQ42" s="34"/>
      <c r="CR42" s="32"/>
      <c r="CS42" s="33"/>
      <c r="CT42" s="33"/>
      <c r="CU42" s="34"/>
      <c r="CV42" s="32"/>
      <c r="CW42" s="33"/>
      <c r="CX42" s="33"/>
      <c r="CY42" s="34"/>
      <c r="CZ42" s="32"/>
      <c r="DA42" s="33"/>
      <c r="DB42" s="33"/>
      <c r="DC42" s="34"/>
      <c r="DD42" s="32"/>
      <c r="DE42" s="33"/>
      <c r="DF42" s="33"/>
      <c r="DG42" s="34"/>
      <c r="DH42" s="32"/>
      <c r="DI42" s="33"/>
      <c r="DJ42" s="33"/>
      <c r="DK42" s="34"/>
      <c r="DL42" s="32"/>
      <c r="DM42" s="33"/>
      <c r="DN42" s="33"/>
      <c r="DO42" s="34"/>
      <c r="DP42" s="32"/>
      <c r="DQ42" s="33"/>
      <c r="DR42" s="33"/>
      <c r="DS42" s="34"/>
      <c r="DT42" s="32"/>
      <c r="DU42" s="33"/>
      <c r="DV42" s="33"/>
      <c r="DW42" s="34"/>
      <c r="DX42" s="32"/>
      <c r="DY42" s="33"/>
      <c r="DZ42" s="33"/>
      <c r="EA42" s="34"/>
      <c r="EB42" s="32"/>
      <c r="EC42" s="33"/>
      <c r="ED42" s="33"/>
      <c r="EE42" s="34"/>
      <c r="EF42" s="32"/>
      <c r="EG42" s="33"/>
      <c r="EH42" s="33"/>
      <c r="EI42" s="34"/>
      <c r="EJ42" s="32"/>
      <c r="EK42" s="33"/>
      <c r="EL42" s="33"/>
      <c r="EM42" s="34"/>
      <c r="EN42" s="32"/>
      <c r="EO42" s="33"/>
      <c r="EP42" s="33"/>
      <c r="EQ42" s="34"/>
      <c r="ER42" s="32"/>
      <c r="ES42" s="33"/>
      <c r="ET42" s="33"/>
      <c r="EU42" s="34"/>
      <c r="EV42" s="32"/>
      <c r="EW42" s="33"/>
      <c r="EX42" s="33"/>
      <c r="EY42" s="34"/>
      <c r="EZ42" s="32"/>
      <c r="FA42" s="33"/>
      <c r="FB42" s="33"/>
      <c r="FC42" s="34"/>
      <c r="FD42" s="32"/>
      <c r="FE42" s="33"/>
      <c r="FF42" s="33"/>
      <c r="FG42" s="34"/>
      <c r="FH42" s="32"/>
      <c r="FI42" s="33"/>
      <c r="FJ42" s="33"/>
      <c r="FK42" s="34"/>
      <c r="FL42" s="32"/>
      <c r="FM42" s="33"/>
      <c r="FN42" s="33"/>
      <c r="FO42" s="34"/>
      <c r="FP42" s="32"/>
      <c r="FQ42" s="33"/>
      <c r="FR42" s="33"/>
      <c r="FS42" s="34"/>
      <c r="FT42" s="32"/>
      <c r="FU42" s="33"/>
      <c r="FV42" s="33"/>
      <c r="FW42" s="34"/>
      <c r="FX42" s="32"/>
      <c r="FY42" s="33"/>
      <c r="FZ42" s="33"/>
      <c r="GA42" s="34"/>
      <c r="GB42" s="32"/>
      <c r="GC42" s="33"/>
      <c r="GD42" s="33"/>
      <c r="GE42" s="34"/>
      <c r="GF42" s="32"/>
      <c r="GG42" s="33"/>
      <c r="GH42" s="33"/>
      <c r="GI42" s="34"/>
      <c r="GJ42" s="32"/>
      <c r="GK42" s="33"/>
      <c r="GL42" s="33"/>
      <c r="GM42" s="34"/>
      <c r="GN42" s="32"/>
      <c r="GO42" s="33"/>
      <c r="GP42" s="33"/>
      <c r="GQ42" s="34"/>
      <c r="GR42" s="32"/>
      <c r="GS42" s="33"/>
      <c r="GT42" s="33"/>
      <c r="GU42" s="34"/>
      <c r="GV42" s="32"/>
      <c r="GW42" s="33"/>
      <c r="GX42" s="33"/>
      <c r="GY42" s="34"/>
      <c r="GZ42" s="32"/>
      <c r="HA42" s="33"/>
      <c r="HB42" s="33"/>
      <c r="HC42" s="34"/>
      <c r="HD42" s="32"/>
      <c r="HE42" s="33"/>
      <c r="HF42" s="33"/>
      <c r="HG42" s="34"/>
      <c r="HH42" s="32"/>
      <c r="HI42" s="33"/>
      <c r="HJ42" s="33"/>
      <c r="HK42" s="34"/>
      <c r="HL42" s="32"/>
      <c r="HM42" s="33"/>
      <c r="HN42" s="33"/>
      <c r="HO42" s="34"/>
      <c r="HP42" s="32"/>
      <c r="HQ42" s="33"/>
      <c r="HR42" s="33"/>
      <c r="HS42" s="34"/>
      <c r="HT42" s="32"/>
      <c r="HU42" s="33"/>
      <c r="HV42" s="33"/>
      <c r="HW42" s="34"/>
      <c r="HX42" s="32"/>
      <c r="HY42" s="33"/>
      <c r="HZ42" s="33"/>
      <c r="IA42" s="34"/>
      <c r="IB42" s="32"/>
      <c r="IC42" s="33"/>
      <c r="ID42" s="33"/>
      <c r="IE42" s="34"/>
      <c r="IF42" s="32"/>
      <c r="IG42" s="33"/>
      <c r="IH42" s="33"/>
      <c r="II42" s="34"/>
    </row>
    <row r="43" spans="1:243" s="30" customFormat="1">
      <c r="A43" s="11" t="s">
        <v>47</v>
      </c>
      <c r="B43" s="21"/>
      <c r="C43" s="21"/>
      <c r="D43" s="3"/>
    </row>
    <row r="44" spans="1:243" s="30" customFormat="1">
      <c r="A44" s="18" t="s">
        <v>80</v>
      </c>
      <c r="B44" s="19">
        <v>0</v>
      </c>
      <c r="C44" s="19">
        <v>0</v>
      </c>
      <c r="D44" s="19">
        <v>0</v>
      </c>
    </row>
    <row r="45" spans="1:243" s="30" customFormat="1">
      <c r="A45" s="18" t="s">
        <v>49</v>
      </c>
      <c r="B45" s="19">
        <v>0</v>
      </c>
      <c r="C45" s="19">
        <v>0</v>
      </c>
      <c r="D45" s="19">
        <v>0</v>
      </c>
    </row>
    <row r="46" spans="1:243" s="30" customFormat="1">
      <c r="A46" s="18" t="s">
        <v>50</v>
      </c>
      <c r="B46" s="19">
        <v>0</v>
      </c>
      <c r="C46" s="19">
        <v>0</v>
      </c>
      <c r="D46" s="19">
        <v>0</v>
      </c>
    </row>
    <row r="47" spans="1:243" s="30" customFormat="1">
      <c r="A47" s="27" t="s">
        <v>51</v>
      </c>
      <c r="B47" s="28">
        <v>0</v>
      </c>
      <c r="C47" s="28">
        <v>0</v>
      </c>
      <c r="D47" s="28">
        <v>0</v>
      </c>
      <c r="E47" s="33"/>
      <c r="F47" s="33"/>
      <c r="G47" s="34"/>
      <c r="H47" s="32"/>
      <c r="I47" s="33"/>
      <c r="J47" s="33"/>
      <c r="K47" s="34"/>
      <c r="L47" s="32"/>
      <c r="M47" s="33"/>
      <c r="N47" s="33"/>
      <c r="O47" s="34"/>
      <c r="P47" s="32"/>
      <c r="Q47" s="33"/>
      <c r="R47" s="33"/>
      <c r="S47" s="34"/>
      <c r="T47" s="32"/>
      <c r="U47" s="33"/>
      <c r="V47" s="33"/>
      <c r="W47" s="34"/>
      <c r="X47" s="32"/>
      <c r="Y47" s="33"/>
      <c r="Z47" s="33"/>
      <c r="AA47" s="34"/>
      <c r="AB47" s="32"/>
      <c r="AC47" s="33"/>
      <c r="AD47" s="33"/>
      <c r="AE47" s="34"/>
      <c r="AF47" s="32"/>
      <c r="AG47" s="33"/>
      <c r="AH47" s="33"/>
      <c r="AI47" s="34"/>
      <c r="AJ47" s="32"/>
      <c r="AK47" s="33"/>
      <c r="AL47" s="33"/>
      <c r="AM47" s="34"/>
      <c r="AN47" s="32"/>
      <c r="AO47" s="33"/>
      <c r="AP47" s="33"/>
      <c r="AQ47" s="34"/>
      <c r="AR47" s="32"/>
      <c r="AS47" s="33"/>
      <c r="AT47" s="33"/>
      <c r="AU47" s="34"/>
      <c r="AV47" s="32"/>
      <c r="AW47" s="33"/>
      <c r="AX47" s="33"/>
      <c r="AY47" s="34"/>
      <c r="AZ47" s="32"/>
      <c r="BA47" s="33"/>
      <c r="BB47" s="33"/>
      <c r="BC47" s="34"/>
      <c r="BD47" s="32"/>
      <c r="BE47" s="33"/>
      <c r="BF47" s="33"/>
      <c r="BG47" s="34"/>
      <c r="BH47" s="32"/>
      <c r="BI47" s="33"/>
      <c r="BJ47" s="33"/>
      <c r="BK47" s="34"/>
      <c r="BL47" s="32"/>
      <c r="BM47" s="33"/>
      <c r="BN47" s="33"/>
      <c r="BO47" s="34"/>
      <c r="BP47" s="32"/>
      <c r="BQ47" s="33"/>
      <c r="BR47" s="33"/>
      <c r="BS47" s="34"/>
      <c r="BT47" s="32"/>
      <c r="BU47" s="33"/>
      <c r="BV47" s="33"/>
      <c r="BW47" s="34"/>
      <c r="BX47" s="32"/>
      <c r="BY47" s="33"/>
      <c r="BZ47" s="33"/>
      <c r="CA47" s="34"/>
      <c r="CB47" s="32"/>
      <c r="CC47" s="33"/>
      <c r="CD47" s="33"/>
      <c r="CE47" s="34"/>
      <c r="CF47" s="32"/>
      <c r="CG47" s="33"/>
      <c r="CH47" s="33"/>
      <c r="CI47" s="34"/>
      <c r="CJ47" s="32"/>
      <c r="CK47" s="33"/>
      <c r="CL47" s="33"/>
      <c r="CM47" s="34"/>
      <c r="CN47" s="32"/>
      <c r="CO47" s="33"/>
      <c r="CP47" s="33"/>
      <c r="CQ47" s="34"/>
      <c r="CR47" s="32"/>
      <c r="CS47" s="33"/>
      <c r="CT47" s="33"/>
      <c r="CU47" s="34"/>
      <c r="CV47" s="32"/>
      <c r="CW47" s="33"/>
      <c r="CX47" s="33"/>
      <c r="CY47" s="34"/>
      <c r="CZ47" s="32"/>
      <c r="DA47" s="33"/>
      <c r="DB47" s="33"/>
      <c r="DC47" s="34"/>
      <c r="DD47" s="32"/>
      <c r="DE47" s="33"/>
      <c r="DF47" s="33"/>
      <c r="DG47" s="34"/>
      <c r="DH47" s="32"/>
      <c r="DI47" s="33"/>
      <c r="DJ47" s="33"/>
      <c r="DK47" s="34"/>
      <c r="DL47" s="32"/>
      <c r="DM47" s="33"/>
      <c r="DN47" s="33"/>
      <c r="DO47" s="34"/>
      <c r="DP47" s="32"/>
      <c r="DQ47" s="33"/>
      <c r="DR47" s="33"/>
      <c r="DS47" s="34"/>
      <c r="DT47" s="32"/>
      <c r="DU47" s="33"/>
      <c r="DV47" s="33"/>
      <c r="DW47" s="34"/>
      <c r="DX47" s="32"/>
      <c r="DY47" s="33"/>
      <c r="DZ47" s="33"/>
      <c r="EA47" s="34"/>
      <c r="EB47" s="32"/>
      <c r="EC47" s="33"/>
      <c r="ED47" s="33"/>
      <c r="EE47" s="34"/>
      <c r="EF47" s="32"/>
      <c r="EG47" s="33"/>
      <c r="EH47" s="33"/>
      <c r="EI47" s="34"/>
      <c r="EJ47" s="32"/>
      <c r="EK47" s="33"/>
      <c r="EL47" s="33"/>
      <c r="EM47" s="34"/>
      <c r="EN47" s="32"/>
      <c r="EO47" s="33"/>
      <c r="EP47" s="33"/>
      <c r="EQ47" s="34"/>
      <c r="ER47" s="32"/>
      <c r="ES47" s="33"/>
      <c r="ET47" s="33"/>
      <c r="EU47" s="34"/>
      <c r="EV47" s="32"/>
      <c r="EW47" s="33"/>
      <c r="EX47" s="33"/>
      <c r="EY47" s="34"/>
      <c r="EZ47" s="32"/>
      <c r="FA47" s="33"/>
      <c r="FB47" s="33"/>
      <c r="FC47" s="34"/>
      <c r="FD47" s="32"/>
      <c r="FE47" s="33"/>
      <c r="FF47" s="33"/>
      <c r="FG47" s="34"/>
      <c r="FH47" s="32"/>
      <c r="FI47" s="33"/>
      <c r="FJ47" s="33"/>
      <c r="FK47" s="34"/>
      <c r="FL47" s="32"/>
      <c r="FM47" s="33"/>
      <c r="FN47" s="33"/>
      <c r="FO47" s="34"/>
      <c r="FP47" s="32"/>
      <c r="FQ47" s="33"/>
      <c r="FR47" s="33"/>
      <c r="FS47" s="34"/>
      <c r="FT47" s="32"/>
      <c r="FU47" s="33"/>
      <c r="FV47" s="33"/>
      <c r="FW47" s="34"/>
      <c r="FX47" s="32"/>
      <c r="FY47" s="33"/>
      <c r="FZ47" s="33"/>
      <c r="GA47" s="34"/>
      <c r="GB47" s="32"/>
      <c r="GC47" s="33"/>
      <c r="GD47" s="33"/>
      <c r="GE47" s="34"/>
      <c r="GF47" s="32"/>
      <c r="GG47" s="33"/>
      <c r="GH47" s="33"/>
      <c r="GI47" s="34"/>
      <c r="GJ47" s="32"/>
      <c r="GK47" s="33"/>
      <c r="GL47" s="33"/>
      <c r="GM47" s="34"/>
      <c r="GN47" s="32"/>
      <c r="GO47" s="33"/>
      <c r="GP47" s="33"/>
      <c r="GQ47" s="34"/>
      <c r="GR47" s="32"/>
      <c r="GS47" s="33"/>
      <c r="GT47" s="33"/>
      <c r="GU47" s="34"/>
      <c r="GV47" s="32"/>
      <c r="GW47" s="33"/>
      <c r="GX47" s="33"/>
      <c r="GY47" s="34"/>
      <c r="GZ47" s="32"/>
      <c r="HA47" s="33"/>
      <c r="HB47" s="33"/>
      <c r="HC47" s="34"/>
      <c r="HD47" s="32"/>
      <c r="HE47" s="33"/>
      <c r="HF47" s="33"/>
      <c r="HG47" s="34"/>
      <c r="HH47" s="32"/>
      <c r="HI47" s="33"/>
      <c r="HJ47" s="33"/>
      <c r="HK47" s="34"/>
      <c r="HL47" s="32"/>
      <c r="HM47" s="33"/>
      <c r="HN47" s="33"/>
      <c r="HO47" s="34"/>
      <c r="HP47" s="32"/>
      <c r="HQ47" s="33"/>
      <c r="HR47" s="33"/>
      <c r="HS47" s="34"/>
      <c r="HT47" s="32"/>
      <c r="HU47" s="33"/>
      <c r="HV47" s="33"/>
      <c r="HW47" s="34"/>
      <c r="HX47" s="32"/>
      <c r="HY47" s="33"/>
      <c r="HZ47" s="33"/>
      <c r="IA47" s="34"/>
      <c r="IB47" s="32"/>
      <c r="IC47" s="33"/>
      <c r="ID47" s="33"/>
      <c r="IE47" s="34"/>
      <c r="IF47" s="32"/>
      <c r="IG47" s="33"/>
      <c r="IH47" s="33"/>
      <c r="II47" s="34"/>
    </row>
    <row r="48" spans="1:243" s="30" customFormat="1">
      <c r="A48" s="35" t="s">
        <v>52</v>
      </c>
      <c r="B48" s="36">
        <v>0</v>
      </c>
      <c r="C48" s="36">
        <v>0</v>
      </c>
      <c r="D48" s="36">
        <v>0</v>
      </c>
      <c r="E48" s="33"/>
      <c r="F48" s="32"/>
      <c r="G48" s="33"/>
      <c r="H48" s="33"/>
      <c r="I48" s="33"/>
      <c r="J48" s="32"/>
      <c r="K48" s="33"/>
      <c r="L48" s="33"/>
      <c r="M48" s="33"/>
      <c r="N48" s="32"/>
      <c r="O48" s="33"/>
      <c r="P48" s="33"/>
      <c r="Q48" s="33"/>
      <c r="R48" s="32"/>
      <c r="S48" s="33"/>
      <c r="T48" s="33"/>
      <c r="U48" s="33"/>
      <c r="V48" s="32"/>
      <c r="W48" s="33"/>
      <c r="X48" s="33"/>
      <c r="Y48" s="33"/>
      <c r="Z48" s="32"/>
      <c r="AA48" s="33"/>
      <c r="AB48" s="33"/>
      <c r="AC48" s="33"/>
      <c r="AD48" s="32"/>
      <c r="AE48" s="33"/>
      <c r="AF48" s="33"/>
      <c r="AG48" s="33"/>
      <c r="AH48" s="32"/>
      <c r="AI48" s="33"/>
      <c r="AJ48" s="33"/>
      <c r="AK48" s="33"/>
      <c r="AL48" s="32"/>
      <c r="AM48" s="33"/>
      <c r="AN48" s="33"/>
      <c r="AO48" s="33"/>
      <c r="AP48" s="32"/>
      <c r="AQ48" s="33"/>
      <c r="AR48" s="33"/>
      <c r="AS48" s="33"/>
      <c r="AT48" s="32"/>
      <c r="AU48" s="33"/>
      <c r="AV48" s="33"/>
      <c r="AW48" s="33"/>
      <c r="AX48" s="32"/>
      <c r="AY48" s="33"/>
      <c r="AZ48" s="33"/>
      <c r="BA48" s="33"/>
      <c r="BB48" s="32"/>
      <c r="BC48" s="33"/>
      <c r="BD48" s="33"/>
      <c r="BE48" s="33"/>
      <c r="BF48" s="32"/>
      <c r="BG48" s="33"/>
      <c r="BH48" s="33"/>
      <c r="BI48" s="33"/>
      <c r="BJ48" s="32"/>
      <c r="BK48" s="33"/>
      <c r="BL48" s="33"/>
      <c r="BM48" s="33"/>
      <c r="BN48" s="32"/>
      <c r="BO48" s="33"/>
      <c r="BP48" s="33"/>
      <c r="BQ48" s="33"/>
      <c r="BR48" s="32"/>
      <c r="BS48" s="33"/>
      <c r="BT48" s="33"/>
      <c r="BU48" s="33"/>
      <c r="BV48" s="32"/>
      <c r="BW48" s="33"/>
      <c r="BX48" s="33"/>
      <c r="BY48" s="33"/>
      <c r="BZ48" s="32"/>
      <c r="CA48" s="33"/>
      <c r="CB48" s="33"/>
      <c r="CC48" s="33"/>
      <c r="CD48" s="32"/>
      <c r="CE48" s="33"/>
      <c r="CF48" s="33"/>
      <c r="CG48" s="33"/>
      <c r="CH48" s="32"/>
      <c r="CI48" s="33"/>
      <c r="CJ48" s="33"/>
      <c r="CK48" s="33"/>
      <c r="CL48" s="32"/>
      <c r="CM48" s="33"/>
      <c r="CN48" s="33"/>
      <c r="CO48" s="33"/>
      <c r="CP48" s="32"/>
      <c r="CQ48" s="33"/>
      <c r="CR48" s="33"/>
      <c r="CS48" s="33"/>
      <c r="CT48" s="32"/>
      <c r="CU48" s="33"/>
      <c r="CV48" s="33"/>
      <c r="CW48" s="33"/>
      <c r="CX48" s="32"/>
      <c r="CY48" s="33"/>
      <c r="CZ48" s="33"/>
      <c r="DA48" s="33"/>
      <c r="DB48" s="32"/>
      <c r="DC48" s="33"/>
      <c r="DD48" s="33"/>
      <c r="DE48" s="33"/>
      <c r="DF48" s="32"/>
      <c r="DG48" s="33"/>
      <c r="DH48" s="33"/>
      <c r="DI48" s="33"/>
      <c r="DJ48" s="32"/>
      <c r="DK48" s="33"/>
      <c r="DL48" s="33"/>
      <c r="DM48" s="33"/>
      <c r="DN48" s="32"/>
      <c r="DO48" s="33"/>
      <c r="DP48" s="33"/>
      <c r="DQ48" s="33"/>
      <c r="DR48" s="32"/>
      <c r="DS48" s="33"/>
      <c r="DT48" s="33"/>
      <c r="DU48" s="33"/>
      <c r="DV48" s="32"/>
      <c r="DW48" s="33"/>
      <c r="DX48" s="33"/>
      <c r="DY48" s="33"/>
      <c r="DZ48" s="32"/>
      <c r="EA48" s="33"/>
      <c r="EB48" s="33"/>
      <c r="EC48" s="33"/>
      <c r="ED48" s="32"/>
      <c r="EE48" s="33"/>
      <c r="EF48" s="33"/>
      <c r="EG48" s="33"/>
      <c r="EH48" s="32"/>
      <c r="EI48" s="33"/>
      <c r="EJ48" s="33"/>
      <c r="EK48" s="33"/>
      <c r="EL48" s="32"/>
      <c r="EM48" s="33"/>
      <c r="EN48" s="33"/>
      <c r="EO48" s="33"/>
      <c r="EP48" s="32"/>
      <c r="EQ48" s="33"/>
      <c r="ER48" s="33"/>
      <c r="ES48" s="33"/>
      <c r="ET48" s="32"/>
      <c r="EU48" s="33"/>
      <c r="EV48" s="33"/>
      <c r="EW48" s="33"/>
      <c r="EX48" s="32"/>
      <c r="EY48" s="33"/>
      <c r="EZ48" s="33"/>
      <c r="FA48" s="33"/>
      <c r="FB48" s="32"/>
      <c r="FC48" s="33"/>
      <c r="FD48" s="33"/>
      <c r="FE48" s="33"/>
      <c r="FF48" s="32"/>
      <c r="FG48" s="33"/>
      <c r="FH48" s="33"/>
      <c r="FI48" s="33"/>
      <c r="FJ48" s="32"/>
      <c r="FK48" s="33"/>
      <c r="FL48" s="33"/>
      <c r="FM48" s="33"/>
      <c r="FN48" s="32"/>
      <c r="FO48" s="33"/>
      <c r="FP48" s="33"/>
      <c r="FQ48" s="33"/>
      <c r="FR48" s="32"/>
      <c r="FS48" s="33"/>
      <c r="FT48" s="33"/>
      <c r="FU48" s="33"/>
      <c r="FV48" s="32"/>
      <c r="FW48" s="33"/>
      <c r="FX48" s="33"/>
      <c r="FY48" s="33"/>
      <c r="FZ48" s="32"/>
      <c r="GA48" s="33"/>
      <c r="GB48" s="33"/>
      <c r="GC48" s="33"/>
      <c r="GD48" s="32"/>
      <c r="GE48" s="33"/>
      <c r="GF48" s="33"/>
      <c r="GG48" s="33"/>
      <c r="GH48" s="32"/>
      <c r="GI48" s="33"/>
      <c r="GJ48" s="33"/>
      <c r="GK48" s="33"/>
      <c r="GL48" s="32"/>
      <c r="GM48" s="33"/>
      <c r="GN48" s="33"/>
      <c r="GO48" s="33"/>
      <c r="GP48" s="32"/>
      <c r="GQ48" s="33"/>
      <c r="GR48" s="33"/>
      <c r="GS48" s="33"/>
      <c r="GT48" s="32"/>
      <c r="GU48" s="33"/>
      <c r="GV48" s="33"/>
      <c r="GW48" s="33"/>
      <c r="GX48" s="32"/>
      <c r="GY48" s="33"/>
      <c r="GZ48" s="33"/>
      <c r="HA48" s="33"/>
      <c r="HB48" s="32"/>
      <c r="HC48" s="33"/>
      <c r="HD48" s="33"/>
      <c r="HE48" s="33"/>
      <c r="HF48" s="32"/>
      <c r="HG48" s="33"/>
      <c r="HH48" s="33"/>
      <c r="HI48" s="33"/>
      <c r="HJ48" s="32"/>
      <c r="HK48" s="33"/>
      <c r="HL48" s="33"/>
      <c r="HM48" s="33"/>
      <c r="HN48" s="32"/>
      <c r="HO48" s="33"/>
      <c r="HP48" s="33"/>
      <c r="HQ48" s="33"/>
      <c r="HR48" s="32"/>
      <c r="HS48" s="33"/>
      <c r="HT48" s="33"/>
      <c r="HU48" s="33"/>
      <c r="HV48" s="32"/>
      <c r="HW48" s="33"/>
      <c r="HX48" s="33"/>
      <c r="HY48" s="33"/>
      <c r="HZ48" s="32"/>
      <c r="IA48" s="33"/>
      <c r="IB48" s="33"/>
      <c r="IC48" s="33"/>
      <c r="ID48" s="32"/>
      <c r="IE48" s="33"/>
      <c r="IF48" s="33"/>
      <c r="IG48" s="33"/>
    </row>
    <row r="49" spans="1:243" s="31" customFormat="1">
      <c r="A49" s="22" t="s">
        <v>53</v>
      </c>
      <c r="B49" s="23">
        <v>28140.620837534698</v>
      </c>
      <c r="C49" s="23">
        <v>1.1700000000000004</v>
      </c>
      <c r="D49" s="52">
        <v>0.98814879668762523</v>
      </c>
    </row>
    <row r="50" spans="1:243" s="30" customFormat="1">
      <c r="A50" s="11" t="s">
        <v>54</v>
      </c>
      <c r="B50" s="21"/>
      <c r="C50" s="21"/>
      <c r="D50" s="3"/>
    </row>
    <row r="51" spans="1:243" s="30" customFormat="1">
      <c r="A51" s="6" t="s">
        <v>55</v>
      </c>
      <c r="B51" s="19">
        <v>0</v>
      </c>
      <c r="C51" s="19">
        <v>0</v>
      </c>
      <c r="D51" s="19">
        <v>0</v>
      </c>
    </row>
    <row r="52" spans="1:243" s="30" customFormat="1">
      <c r="A52" s="6" t="s">
        <v>56</v>
      </c>
      <c r="B52" s="19">
        <v>337.5</v>
      </c>
      <c r="C52" s="19">
        <v>0.01</v>
      </c>
      <c r="D52" s="51">
        <v>1.1851203312374764E-2</v>
      </c>
    </row>
    <row r="53" spans="1:243" s="30" customFormat="1">
      <c r="A53" s="27" t="s">
        <v>57</v>
      </c>
      <c r="B53" s="28">
        <v>337.5</v>
      </c>
      <c r="C53" s="28">
        <v>0.01</v>
      </c>
      <c r="D53" s="53">
        <v>1.1851203312374764E-2</v>
      </c>
      <c r="E53" s="33"/>
      <c r="F53" s="33"/>
      <c r="G53" s="34"/>
      <c r="H53" s="32"/>
      <c r="I53" s="33"/>
      <c r="J53" s="33"/>
      <c r="K53" s="34"/>
      <c r="L53" s="32"/>
      <c r="M53" s="33"/>
      <c r="N53" s="33"/>
      <c r="O53" s="34"/>
      <c r="P53" s="32"/>
      <c r="Q53" s="33"/>
      <c r="R53" s="33"/>
      <c r="S53" s="34"/>
      <c r="T53" s="32"/>
      <c r="U53" s="33"/>
      <c r="V53" s="33"/>
      <c r="W53" s="34"/>
      <c r="X53" s="32"/>
      <c r="Y53" s="33"/>
      <c r="Z53" s="33"/>
      <c r="AA53" s="34"/>
      <c r="AB53" s="32"/>
      <c r="AC53" s="33"/>
      <c r="AD53" s="33"/>
      <c r="AE53" s="34"/>
      <c r="AF53" s="32"/>
      <c r="AG53" s="33"/>
      <c r="AH53" s="33"/>
      <c r="AI53" s="34"/>
      <c r="AJ53" s="32"/>
      <c r="AK53" s="33"/>
      <c r="AL53" s="33"/>
      <c r="AM53" s="34"/>
      <c r="AN53" s="32"/>
      <c r="AO53" s="33"/>
      <c r="AP53" s="33"/>
      <c r="AQ53" s="34"/>
      <c r="AR53" s="32"/>
      <c r="AS53" s="33"/>
      <c r="AT53" s="33"/>
      <c r="AU53" s="34"/>
      <c r="AV53" s="32"/>
      <c r="AW53" s="33"/>
      <c r="AX53" s="33"/>
      <c r="AY53" s="34"/>
      <c r="AZ53" s="32"/>
      <c r="BA53" s="33"/>
      <c r="BB53" s="33"/>
      <c r="BC53" s="34"/>
      <c r="BD53" s="32"/>
      <c r="BE53" s="33"/>
      <c r="BF53" s="33"/>
      <c r="BG53" s="34"/>
      <c r="BH53" s="32"/>
      <c r="BI53" s="33"/>
      <c r="BJ53" s="33"/>
      <c r="BK53" s="34"/>
      <c r="BL53" s="32"/>
      <c r="BM53" s="33"/>
      <c r="BN53" s="33"/>
      <c r="BO53" s="34"/>
      <c r="BP53" s="32"/>
      <c r="BQ53" s="33"/>
      <c r="BR53" s="33"/>
      <c r="BS53" s="34"/>
      <c r="BT53" s="32"/>
      <c r="BU53" s="33"/>
      <c r="BV53" s="33"/>
      <c r="BW53" s="34"/>
      <c r="BX53" s="32"/>
      <c r="BY53" s="33"/>
      <c r="BZ53" s="33"/>
      <c r="CA53" s="34"/>
      <c r="CB53" s="32"/>
      <c r="CC53" s="33"/>
      <c r="CD53" s="33"/>
      <c r="CE53" s="34"/>
      <c r="CF53" s="32"/>
      <c r="CG53" s="33"/>
      <c r="CH53" s="33"/>
      <c r="CI53" s="34"/>
      <c r="CJ53" s="32"/>
      <c r="CK53" s="33"/>
      <c r="CL53" s="33"/>
      <c r="CM53" s="34"/>
      <c r="CN53" s="32"/>
      <c r="CO53" s="33"/>
      <c r="CP53" s="33"/>
      <c r="CQ53" s="34"/>
      <c r="CR53" s="32"/>
      <c r="CS53" s="33"/>
      <c r="CT53" s="33"/>
      <c r="CU53" s="34"/>
      <c r="CV53" s="32"/>
      <c r="CW53" s="33"/>
      <c r="CX53" s="33"/>
      <c r="CY53" s="34"/>
      <c r="CZ53" s="32"/>
      <c r="DA53" s="33"/>
      <c r="DB53" s="33"/>
      <c r="DC53" s="34"/>
      <c r="DD53" s="32"/>
      <c r="DE53" s="33"/>
      <c r="DF53" s="33"/>
      <c r="DG53" s="34"/>
      <c r="DH53" s="32"/>
      <c r="DI53" s="33"/>
      <c r="DJ53" s="33"/>
      <c r="DK53" s="34"/>
      <c r="DL53" s="32"/>
      <c r="DM53" s="33"/>
      <c r="DN53" s="33"/>
      <c r="DO53" s="34"/>
      <c r="DP53" s="32"/>
      <c r="DQ53" s="33"/>
      <c r="DR53" s="33"/>
      <c r="DS53" s="34"/>
      <c r="DT53" s="32"/>
      <c r="DU53" s="33"/>
      <c r="DV53" s="33"/>
      <c r="DW53" s="34"/>
      <c r="DX53" s="32"/>
      <c r="DY53" s="33"/>
      <c r="DZ53" s="33"/>
      <c r="EA53" s="34"/>
      <c r="EB53" s="32"/>
      <c r="EC53" s="33"/>
      <c r="ED53" s="33"/>
      <c r="EE53" s="34"/>
      <c r="EF53" s="32"/>
      <c r="EG53" s="33"/>
      <c r="EH53" s="33"/>
      <c r="EI53" s="34"/>
      <c r="EJ53" s="32"/>
      <c r="EK53" s="33"/>
      <c r="EL53" s="33"/>
      <c r="EM53" s="34"/>
      <c r="EN53" s="32"/>
      <c r="EO53" s="33"/>
      <c r="EP53" s="33"/>
      <c r="EQ53" s="34"/>
      <c r="ER53" s="32"/>
      <c r="ES53" s="33"/>
      <c r="ET53" s="33"/>
      <c r="EU53" s="34"/>
      <c r="EV53" s="32"/>
      <c r="EW53" s="33"/>
      <c r="EX53" s="33"/>
      <c r="EY53" s="34"/>
      <c r="EZ53" s="32"/>
      <c r="FA53" s="33"/>
      <c r="FB53" s="33"/>
      <c r="FC53" s="34"/>
      <c r="FD53" s="32"/>
      <c r="FE53" s="33"/>
      <c r="FF53" s="33"/>
      <c r="FG53" s="34"/>
      <c r="FH53" s="32"/>
      <c r="FI53" s="33"/>
      <c r="FJ53" s="33"/>
      <c r="FK53" s="34"/>
      <c r="FL53" s="32"/>
      <c r="FM53" s="33"/>
      <c r="FN53" s="33"/>
      <c r="FO53" s="34"/>
      <c r="FP53" s="32"/>
      <c r="FQ53" s="33"/>
      <c r="FR53" s="33"/>
      <c r="FS53" s="34"/>
      <c r="FT53" s="32"/>
      <c r="FU53" s="33"/>
      <c r="FV53" s="33"/>
      <c r="FW53" s="34"/>
      <c r="FX53" s="32"/>
      <c r="FY53" s="33"/>
      <c r="FZ53" s="33"/>
      <c r="GA53" s="34"/>
      <c r="GB53" s="32"/>
      <c r="GC53" s="33"/>
      <c r="GD53" s="33"/>
      <c r="GE53" s="34"/>
      <c r="GF53" s="32"/>
      <c r="GG53" s="33"/>
      <c r="GH53" s="33"/>
      <c r="GI53" s="34"/>
      <c r="GJ53" s="32"/>
      <c r="GK53" s="33"/>
      <c r="GL53" s="33"/>
      <c r="GM53" s="34"/>
      <c r="GN53" s="32"/>
      <c r="GO53" s="33"/>
      <c r="GP53" s="33"/>
      <c r="GQ53" s="34"/>
      <c r="GR53" s="32"/>
      <c r="GS53" s="33"/>
      <c r="GT53" s="33"/>
      <c r="GU53" s="34"/>
      <c r="GV53" s="32"/>
      <c r="GW53" s="33"/>
      <c r="GX53" s="33"/>
      <c r="GY53" s="34"/>
      <c r="GZ53" s="32"/>
      <c r="HA53" s="33"/>
      <c r="HB53" s="33"/>
      <c r="HC53" s="34"/>
      <c r="HD53" s="32"/>
      <c r="HE53" s="33"/>
      <c r="HF53" s="33"/>
      <c r="HG53" s="34"/>
      <c r="HH53" s="32"/>
      <c r="HI53" s="33"/>
      <c r="HJ53" s="33"/>
      <c r="HK53" s="34"/>
      <c r="HL53" s="32"/>
      <c r="HM53" s="33"/>
      <c r="HN53" s="33"/>
      <c r="HO53" s="34"/>
      <c r="HP53" s="32"/>
      <c r="HQ53" s="33"/>
      <c r="HR53" s="33"/>
      <c r="HS53" s="34"/>
      <c r="HT53" s="32"/>
      <c r="HU53" s="33"/>
      <c r="HV53" s="33"/>
      <c r="HW53" s="34"/>
      <c r="HX53" s="32"/>
      <c r="HY53" s="33"/>
      <c r="HZ53" s="33"/>
      <c r="IA53" s="34"/>
      <c r="IB53" s="32"/>
      <c r="IC53" s="33"/>
      <c r="ID53" s="33"/>
      <c r="IE53" s="34"/>
      <c r="IF53" s="32"/>
      <c r="IG53" s="33"/>
      <c r="IH53" s="33"/>
      <c r="II53" s="34"/>
    </row>
    <row r="54" spans="1:243" s="41" customFormat="1" ht="13.5" thickBot="1">
      <c r="A54" s="38" t="s">
        <v>58</v>
      </c>
      <c r="B54" s="39">
        <v>28478.120837534698</v>
      </c>
      <c r="C54" s="39">
        <v>1.1800000000000004</v>
      </c>
      <c r="D54" s="55">
        <v>1</v>
      </c>
    </row>
    <row r="55" spans="1:243">
      <c r="A55" s="42" t="s">
        <v>59</v>
      </c>
      <c r="D55" s="43"/>
    </row>
  </sheetData>
  <printOptions horizontalCentered="1"/>
  <pageMargins left="0.78740157480314965" right="0.39370078740157483" top="0.78740157480314965" bottom="0.78740157480314965" header="0.59055118110236227" footer="0.59055118110236227"/>
  <pageSetup paperSize="9" orientation="portrait" horizontalDpi="300" verticalDpi="300" r:id="rId1"/>
  <headerFooter alignWithMargins="0">
    <oddHeader>&amp;L&amp;"Tahoma,Negrito"&amp;8Companhia Nacional de Abastecimento - CONAB</oddHeader>
    <oddFooter>&amp;R&amp;6&amp;F - &amp;A
versão - jan/2008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J56"/>
  <sheetViews>
    <sheetView zoomScaleNormal="100" workbookViewId="0">
      <selection activeCell="G1" sqref="G1"/>
    </sheetView>
  </sheetViews>
  <sheetFormatPr defaultColWidth="11.5" defaultRowHeight="12.75"/>
  <cols>
    <col min="1" max="1" width="45.625" style="3" customWidth="1"/>
    <col min="2" max="3" width="12.625" style="3" customWidth="1"/>
    <col min="4" max="4" width="8.625" style="3" customWidth="1"/>
    <col min="5" max="16384" width="11.5" style="3"/>
  </cols>
  <sheetData>
    <row r="1" spans="1:4">
      <c r="A1" s="1" t="s">
        <v>223</v>
      </c>
      <c r="B1" s="2"/>
      <c r="C1" s="2"/>
      <c r="D1" s="2"/>
    </row>
    <row r="2" spans="1:4">
      <c r="A2" s="1" t="s">
        <v>601</v>
      </c>
      <c r="B2" s="2"/>
      <c r="C2" s="2"/>
      <c r="D2" s="2"/>
    </row>
    <row r="3" spans="1:4">
      <c r="A3" s="1" t="s">
        <v>602</v>
      </c>
      <c r="B3" s="2"/>
      <c r="C3" s="2"/>
      <c r="D3" s="2"/>
    </row>
    <row r="4" spans="1:4">
      <c r="A4" s="1" t="s">
        <v>377</v>
      </c>
      <c r="B4" s="2"/>
      <c r="C4" s="2"/>
      <c r="D4" s="2"/>
    </row>
    <row r="5" spans="1:4">
      <c r="A5" s="1" t="s">
        <v>603</v>
      </c>
      <c r="B5" s="2"/>
      <c r="C5" s="2"/>
      <c r="D5" s="2"/>
    </row>
    <row r="6" spans="1:4" ht="13.5" thickBot="1">
      <c r="A6" s="4" t="s">
        <v>4</v>
      </c>
      <c r="B6" s="5">
        <v>3200</v>
      </c>
      <c r="C6" s="6" t="s">
        <v>5</v>
      </c>
    </row>
    <row r="7" spans="1:4">
      <c r="A7" s="7"/>
      <c r="B7" s="8" t="s">
        <v>6</v>
      </c>
      <c r="C7" s="50" t="s">
        <v>69</v>
      </c>
      <c r="D7" s="10" t="s">
        <v>7</v>
      </c>
    </row>
    <row r="8" spans="1:4">
      <c r="A8" s="11" t="s">
        <v>8</v>
      </c>
      <c r="D8" s="12" t="s">
        <v>9</v>
      </c>
    </row>
    <row r="9" spans="1:4" ht="13.5" thickBot="1">
      <c r="A9" s="13"/>
      <c r="B9" s="14" t="s">
        <v>10</v>
      </c>
      <c r="C9" s="14" t="s">
        <v>174</v>
      </c>
      <c r="D9" s="15" t="s">
        <v>13</v>
      </c>
    </row>
    <row r="10" spans="1:4">
      <c r="A10" s="11" t="s">
        <v>14</v>
      </c>
      <c r="B10" s="16"/>
    </row>
    <row r="11" spans="1:4">
      <c r="A11" s="18" t="s">
        <v>15</v>
      </c>
      <c r="B11" s="19">
        <v>0</v>
      </c>
      <c r="C11" s="19">
        <v>0</v>
      </c>
      <c r="D11" s="19">
        <v>0</v>
      </c>
    </row>
    <row r="12" spans="1:4">
      <c r="A12" s="18" t="s">
        <v>16</v>
      </c>
      <c r="B12" s="21">
        <v>0</v>
      </c>
      <c r="C12" s="21">
        <v>0</v>
      </c>
      <c r="D12" s="19">
        <v>0</v>
      </c>
    </row>
    <row r="13" spans="1:4">
      <c r="A13" s="18" t="s">
        <v>17</v>
      </c>
      <c r="B13" s="19">
        <v>707.03</v>
      </c>
      <c r="C13" s="19">
        <v>13.25</v>
      </c>
      <c r="D13" s="19">
        <v>0.28902781976780512</v>
      </c>
    </row>
    <row r="14" spans="1:4">
      <c r="A14" s="18" t="s">
        <v>18</v>
      </c>
      <c r="B14" s="19">
        <v>0</v>
      </c>
      <c r="C14" s="19">
        <v>0</v>
      </c>
      <c r="D14" s="19">
        <v>0</v>
      </c>
    </row>
    <row r="15" spans="1:4">
      <c r="A15" s="18" t="s">
        <v>19</v>
      </c>
      <c r="B15" s="19">
        <v>0</v>
      </c>
      <c r="C15" s="19">
        <v>0</v>
      </c>
      <c r="D15" s="19">
        <v>0</v>
      </c>
    </row>
    <row r="16" spans="1:4">
      <c r="A16" s="6" t="s">
        <v>20</v>
      </c>
      <c r="B16" s="19">
        <v>0</v>
      </c>
      <c r="C16" s="19">
        <v>0</v>
      </c>
      <c r="D16" s="19">
        <v>0</v>
      </c>
    </row>
    <row r="17" spans="1:4">
      <c r="A17" s="6" t="s">
        <v>21</v>
      </c>
      <c r="B17" s="19">
        <v>114.48</v>
      </c>
      <c r="C17" s="19">
        <v>2.16</v>
      </c>
      <c r="D17" s="19">
        <v>4.6798445337564644E-2</v>
      </c>
    </row>
    <row r="18" spans="1:4">
      <c r="A18" s="6" t="s">
        <v>22</v>
      </c>
      <c r="B18" s="19">
        <v>315</v>
      </c>
      <c r="C18" s="19">
        <v>5.91</v>
      </c>
      <c r="D18" s="19">
        <v>0.12876930713952536</v>
      </c>
    </row>
    <row r="19" spans="1:4">
      <c r="A19" s="6" t="s">
        <v>23</v>
      </c>
      <c r="B19" s="19">
        <v>352.24</v>
      </c>
      <c r="C19" s="19">
        <v>6.6099999999999994</v>
      </c>
      <c r="D19" s="19">
        <v>0.1439927007835759</v>
      </c>
    </row>
    <row r="20" spans="1:4">
      <c r="A20" s="6" t="s">
        <v>24</v>
      </c>
      <c r="B20" s="19">
        <v>216.89000000000004</v>
      </c>
      <c r="C20" s="19">
        <v>4.08</v>
      </c>
      <c r="D20" s="19">
        <v>8.8662777858703676E-2</v>
      </c>
    </row>
    <row r="21" spans="1:4">
      <c r="A21" s="6" t="s">
        <v>25</v>
      </c>
      <c r="B21" s="19">
        <v>51.17</v>
      </c>
      <c r="C21" s="19">
        <v>0.96</v>
      </c>
      <c r="D21" s="19">
        <v>2.091785855977623E-2</v>
      </c>
    </row>
    <row r="22" spans="1:4">
      <c r="A22" s="6" t="s">
        <v>26</v>
      </c>
      <c r="B22" s="19">
        <v>0</v>
      </c>
      <c r="C22" s="19">
        <v>0</v>
      </c>
      <c r="D22" s="19">
        <v>0</v>
      </c>
    </row>
    <row r="23" spans="1:4">
      <c r="A23" s="22" t="s">
        <v>27</v>
      </c>
      <c r="B23" s="23">
        <v>1756.8100000000002</v>
      </c>
      <c r="C23" s="23">
        <v>32.97</v>
      </c>
      <c r="D23" s="23">
        <v>0.718168909446951</v>
      </c>
    </row>
    <row r="24" spans="1:4">
      <c r="A24" s="25" t="s">
        <v>28</v>
      </c>
      <c r="B24" s="21"/>
      <c r="C24" s="21"/>
      <c r="D24" s="21"/>
    </row>
    <row r="25" spans="1:4">
      <c r="A25" s="18" t="s">
        <v>29</v>
      </c>
      <c r="B25" s="19">
        <v>35.14</v>
      </c>
      <c r="C25" s="19">
        <v>0.66</v>
      </c>
      <c r="D25" s="19">
        <v>1.4364931596453717E-2</v>
      </c>
    </row>
    <row r="26" spans="1:4">
      <c r="A26" s="18" t="s">
        <v>30</v>
      </c>
      <c r="B26" s="19">
        <v>0</v>
      </c>
      <c r="C26" s="19">
        <v>0</v>
      </c>
      <c r="D26" s="19">
        <v>0</v>
      </c>
    </row>
    <row r="27" spans="1:4">
      <c r="A27" s="18" t="s">
        <v>31</v>
      </c>
      <c r="B27" s="19">
        <v>80.03</v>
      </c>
      <c r="C27" s="19">
        <v>1.5</v>
      </c>
      <c r="D27" s="19">
        <v>3.2715579842464169E-2</v>
      </c>
    </row>
    <row r="28" spans="1:4">
      <c r="A28" s="18" t="s">
        <v>32</v>
      </c>
      <c r="B28" s="19">
        <v>0</v>
      </c>
      <c r="C28" s="19">
        <v>0</v>
      </c>
      <c r="D28" s="19">
        <v>0</v>
      </c>
    </row>
    <row r="29" spans="1:4">
      <c r="A29" s="18" t="s">
        <v>33</v>
      </c>
      <c r="B29" s="19">
        <v>60</v>
      </c>
      <c r="C29" s="19">
        <v>1.1299999999999999</v>
      </c>
      <c r="D29" s="19">
        <v>2.4527487074195303E-2</v>
      </c>
    </row>
    <row r="30" spans="1:4">
      <c r="A30" s="18" t="s">
        <v>34</v>
      </c>
      <c r="B30" s="19">
        <v>0</v>
      </c>
      <c r="C30" s="19">
        <v>0</v>
      </c>
      <c r="D30" s="19">
        <v>0</v>
      </c>
    </row>
    <row r="31" spans="1:4">
      <c r="A31" s="18" t="s">
        <v>35</v>
      </c>
      <c r="B31" s="19">
        <v>0</v>
      </c>
      <c r="C31" s="19">
        <v>0</v>
      </c>
      <c r="D31" s="19">
        <v>0</v>
      </c>
    </row>
    <row r="32" spans="1:4">
      <c r="A32" s="18" t="s">
        <v>36</v>
      </c>
      <c r="B32" s="19">
        <v>0</v>
      </c>
      <c r="C32" s="19">
        <v>0</v>
      </c>
      <c r="D32" s="19">
        <v>0</v>
      </c>
    </row>
    <row r="33" spans="1:244">
      <c r="A33" s="27" t="s">
        <v>37</v>
      </c>
      <c r="B33" s="28">
        <v>175.17000000000002</v>
      </c>
      <c r="C33" s="28">
        <v>3.29</v>
      </c>
      <c r="D33" s="28">
        <v>7.1607998513113197E-2</v>
      </c>
    </row>
    <row r="34" spans="1:244" s="30" customFormat="1">
      <c r="A34" s="11" t="s">
        <v>38</v>
      </c>
      <c r="B34" s="21"/>
      <c r="C34" s="21"/>
      <c r="D34" s="21"/>
    </row>
    <row r="35" spans="1:244" s="30" customFormat="1">
      <c r="A35" s="18" t="s">
        <v>39</v>
      </c>
      <c r="B35" s="19">
        <v>32.760608329721734</v>
      </c>
      <c r="C35" s="19">
        <v>0.62</v>
      </c>
      <c r="D35" s="19">
        <v>1.3392256622500414E-2</v>
      </c>
    </row>
    <row r="36" spans="1:244" s="30" customFormat="1">
      <c r="A36" s="6" t="s">
        <v>40</v>
      </c>
      <c r="B36" s="19">
        <v>32.760608329721734</v>
      </c>
      <c r="C36" s="19">
        <v>0.62</v>
      </c>
      <c r="D36" s="19">
        <v>1.3392256622500414E-2</v>
      </c>
    </row>
    <row r="37" spans="1:244" s="31" customFormat="1">
      <c r="A37" s="22" t="s">
        <v>41</v>
      </c>
      <c r="B37" s="23">
        <v>1964.7406083297219</v>
      </c>
      <c r="C37" s="23">
        <v>36.879999999999995</v>
      </c>
      <c r="D37" s="23">
        <v>0.8031691645825646</v>
      </c>
    </row>
    <row r="38" spans="1:244" s="30" customFormat="1">
      <c r="A38" s="11" t="s">
        <v>42</v>
      </c>
      <c r="B38" s="21"/>
      <c r="C38" s="21"/>
      <c r="D38" s="21"/>
    </row>
    <row r="39" spans="1:244" s="30" customFormat="1">
      <c r="A39" s="6" t="s">
        <v>43</v>
      </c>
      <c r="B39" s="19">
        <v>14.76</v>
      </c>
      <c r="C39" s="19">
        <v>0.28000000000000003</v>
      </c>
      <c r="D39" s="19">
        <v>6.0337618202520446E-3</v>
      </c>
    </row>
    <row r="40" spans="1:244" s="30" customFormat="1">
      <c r="A40" s="6" t="s">
        <v>44</v>
      </c>
      <c r="B40" s="19">
        <v>0</v>
      </c>
      <c r="C40" s="19">
        <v>0</v>
      </c>
      <c r="D40" s="19">
        <v>0</v>
      </c>
    </row>
    <row r="41" spans="1:244" s="30" customFormat="1">
      <c r="A41" s="18" t="s">
        <v>45</v>
      </c>
      <c r="B41" s="19">
        <v>0</v>
      </c>
      <c r="C41" s="19">
        <v>0</v>
      </c>
      <c r="D41" s="19">
        <v>0</v>
      </c>
    </row>
    <row r="42" spans="1:244" s="30" customFormat="1">
      <c r="A42" s="18" t="s">
        <v>79</v>
      </c>
      <c r="B42" s="19">
        <v>0</v>
      </c>
      <c r="C42" s="19">
        <v>0</v>
      </c>
      <c r="D42" s="19">
        <v>0</v>
      </c>
    </row>
    <row r="43" spans="1:244" s="30" customFormat="1">
      <c r="A43" s="27" t="s">
        <v>46</v>
      </c>
      <c r="B43" s="28">
        <v>14.76</v>
      </c>
      <c r="C43" s="28">
        <v>0.28000000000000003</v>
      </c>
      <c r="D43" s="28">
        <v>6.0337618202520446E-3</v>
      </c>
      <c r="E43" s="32"/>
      <c r="F43" s="33"/>
      <c r="G43" s="33"/>
      <c r="H43" s="34"/>
      <c r="I43" s="32"/>
      <c r="J43" s="33"/>
      <c r="K43" s="33"/>
      <c r="L43" s="34"/>
      <c r="M43" s="32"/>
      <c r="N43" s="33"/>
      <c r="O43" s="33"/>
      <c r="P43" s="34"/>
      <c r="Q43" s="32"/>
      <c r="R43" s="33"/>
      <c r="S43" s="33"/>
      <c r="T43" s="34"/>
      <c r="U43" s="32"/>
      <c r="V43" s="33"/>
      <c r="W43" s="33"/>
      <c r="X43" s="34"/>
      <c r="Y43" s="32"/>
      <c r="Z43" s="33"/>
      <c r="AA43" s="33"/>
      <c r="AB43" s="34"/>
      <c r="AC43" s="32"/>
      <c r="AD43" s="33"/>
      <c r="AE43" s="33"/>
      <c r="AF43" s="34"/>
      <c r="AG43" s="32"/>
      <c r="AH43" s="33"/>
      <c r="AI43" s="33"/>
      <c r="AJ43" s="34"/>
      <c r="AK43" s="32"/>
      <c r="AL43" s="33"/>
      <c r="AM43" s="33"/>
      <c r="AN43" s="34"/>
      <c r="AO43" s="32"/>
      <c r="AP43" s="33"/>
      <c r="AQ43" s="33"/>
      <c r="AR43" s="34"/>
      <c r="AS43" s="32"/>
      <c r="AT43" s="33"/>
      <c r="AU43" s="33"/>
      <c r="AV43" s="34"/>
      <c r="AW43" s="32"/>
      <c r="AX43" s="33"/>
      <c r="AY43" s="33"/>
      <c r="AZ43" s="34"/>
      <c r="BA43" s="32"/>
      <c r="BB43" s="33"/>
      <c r="BC43" s="33"/>
      <c r="BD43" s="34"/>
      <c r="BE43" s="32"/>
      <c r="BF43" s="33"/>
      <c r="BG43" s="33"/>
      <c r="BH43" s="34"/>
      <c r="BI43" s="32"/>
      <c r="BJ43" s="33"/>
      <c r="BK43" s="33"/>
      <c r="BL43" s="34"/>
      <c r="BM43" s="32"/>
      <c r="BN43" s="33"/>
      <c r="BO43" s="33"/>
      <c r="BP43" s="34"/>
      <c r="BQ43" s="32"/>
      <c r="BR43" s="33"/>
      <c r="BS43" s="33"/>
      <c r="BT43" s="34"/>
      <c r="BU43" s="32"/>
      <c r="BV43" s="33"/>
      <c r="BW43" s="33"/>
      <c r="BX43" s="34"/>
      <c r="BY43" s="32"/>
      <c r="BZ43" s="33"/>
      <c r="CA43" s="33"/>
      <c r="CB43" s="34"/>
      <c r="CC43" s="32"/>
      <c r="CD43" s="33"/>
      <c r="CE43" s="33"/>
      <c r="CF43" s="34"/>
      <c r="CG43" s="32"/>
      <c r="CH43" s="33"/>
      <c r="CI43" s="33"/>
      <c r="CJ43" s="34"/>
      <c r="CK43" s="32"/>
      <c r="CL43" s="33"/>
      <c r="CM43" s="33"/>
      <c r="CN43" s="34"/>
      <c r="CO43" s="32"/>
      <c r="CP43" s="33"/>
      <c r="CQ43" s="33"/>
      <c r="CR43" s="34"/>
      <c r="CS43" s="32"/>
      <c r="CT43" s="33"/>
      <c r="CU43" s="33"/>
      <c r="CV43" s="34"/>
      <c r="CW43" s="32"/>
      <c r="CX43" s="33"/>
      <c r="CY43" s="33"/>
      <c r="CZ43" s="34"/>
      <c r="DA43" s="32"/>
      <c r="DB43" s="33"/>
      <c r="DC43" s="33"/>
      <c r="DD43" s="34"/>
      <c r="DE43" s="32"/>
      <c r="DF43" s="33"/>
      <c r="DG43" s="33"/>
      <c r="DH43" s="34"/>
      <c r="DI43" s="32"/>
      <c r="DJ43" s="33"/>
      <c r="DK43" s="33"/>
      <c r="DL43" s="34"/>
      <c r="DM43" s="32"/>
      <c r="DN43" s="33"/>
      <c r="DO43" s="33"/>
      <c r="DP43" s="34"/>
      <c r="DQ43" s="32"/>
      <c r="DR43" s="33"/>
      <c r="DS43" s="33"/>
      <c r="DT43" s="34"/>
      <c r="DU43" s="32"/>
      <c r="DV43" s="33"/>
      <c r="DW43" s="33"/>
      <c r="DX43" s="34"/>
      <c r="DY43" s="32"/>
      <c r="DZ43" s="33"/>
      <c r="EA43" s="33"/>
      <c r="EB43" s="34"/>
      <c r="EC43" s="32"/>
      <c r="ED43" s="33"/>
      <c r="EE43" s="33"/>
      <c r="EF43" s="34"/>
      <c r="EG43" s="32"/>
      <c r="EH43" s="33"/>
      <c r="EI43" s="33"/>
      <c r="EJ43" s="34"/>
      <c r="EK43" s="32"/>
      <c r="EL43" s="33"/>
      <c r="EM43" s="33"/>
      <c r="EN43" s="34"/>
      <c r="EO43" s="32"/>
      <c r="EP43" s="33"/>
      <c r="EQ43" s="33"/>
      <c r="ER43" s="34"/>
      <c r="ES43" s="32"/>
      <c r="ET43" s="33"/>
      <c r="EU43" s="33"/>
      <c r="EV43" s="34"/>
      <c r="EW43" s="32"/>
      <c r="EX43" s="33"/>
      <c r="EY43" s="33"/>
      <c r="EZ43" s="34"/>
      <c r="FA43" s="32"/>
      <c r="FB43" s="33"/>
      <c r="FC43" s="33"/>
      <c r="FD43" s="34"/>
      <c r="FE43" s="32"/>
      <c r="FF43" s="33"/>
      <c r="FG43" s="33"/>
      <c r="FH43" s="34"/>
      <c r="FI43" s="32"/>
      <c r="FJ43" s="33"/>
      <c r="FK43" s="33"/>
      <c r="FL43" s="34"/>
      <c r="FM43" s="32"/>
      <c r="FN43" s="33"/>
      <c r="FO43" s="33"/>
      <c r="FP43" s="34"/>
      <c r="FQ43" s="32"/>
      <c r="FR43" s="33"/>
      <c r="FS43" s="33"/>
      <c r="FT43" s="34"/>
      <c r="FU43" s="32"/>
      <c r="FV43" s="33"/>
      <c r="FW43" s="33"/>
      <c r="FX43" s="34"/>
      <c r="FY43" s="32"/>
      <c r="FZ43" s="33"/>
      <c r="GA43" s="33"/>
      <c r="GB43" s="34"/>
      <c r="GC43" s="32"/>
      <c r="GD43" s="33"/>
      <c r="GE43" s="33"/>
      <c r="GF43" s="34"/>
      <c r="GG43" s="32"/>
      <c r="GH43" s="33"/>
      <c r="GI43" s="33"/>
      <c r="GJ43" s="34"/>
      <c r="GK43" s="32"/>
      <c r="GL43" s="33"/>
      <c r="GM43" s="33"/>
      <c r="GN43" s="34"/>
      <c r="GO43" s="32"/>
      <c r="GP43" s="33"/>
      <c r="GQ43" s="33"/>
      <c r="GR43" s="34"/>
      <c r="GS43" s="32"/>
      <c r="GT43" s="33"/>
      <c r="GU43" s="33"/>
      <c r="GV43" s="34"/>
      <c r="GW43" s="32"/>
      <c r="GX43" s="33"/>
      <c r="GY43" s="33"/>
      <c r="GZ43" s="34"/>
      <c r="HA43" s="32"/>
      <c r="HB43" s="33"/>
      <c r="HC43" s="33"/>
      <c r="HD43" s="34"/>
      <c r="HE43" s="32"/>
      <c r="HF43" s="33"/>
      <c r="HG43" s="33"/>
      <c r="HH43" s="34"/>
      <c r="HI43" s="32"/>
      <c r="HJ43" s="33"/>
      <c r="HK43" s="33"/>
      <c r="HL43" s="34"/>
      <c r="HM43" s="32"/>
      <c r="HN43" s="33"/>
      <c r="HO43" s="33"/>
      <c r="HP43" s="34"/>
      <c r="HQ43" s="32"/>
      <c r="HR43" s="33"/>
      <c r="HS43" s="33"/>
      <c r="HT43" s="34"/>
      <c r="HU43" s="32"/>
      <c r="HV43" s="33"/>
      <c r="HW43" s="33"/>
      <c r="HX43" s="34"/>
      <c r="HY43" s="32"/>
      <c r="HZ43" s="33"/>
      <c r="IA43" s="33"/>
      <c r="IB43" s="34"/>
      <c r="IC43" s="32"/>
      <c r="ID43" s="33"/>
      <c r="IE43" s="33"/>
      <c r="IF43" s="34"/>
      <c r="IG43" s="32"/>
      <c r="IH43" s="33"/>
      <c r="II43" s="33"/>
      <c r="IJ43" s="34"/>
    </row>
    <row r="44" spans="1:244" s="30" customFormat="1">
      <c r="A44" s="11" t="s">
        <v>47</v>
      </c>
      <c r="B44" s="21"/>
      <c r="C44" s="21"/>
      <c r="D44" s="21"/>
    </row>
    <row r="45" spans="1:244" s="30" customFormat="1">
      <c r="A45" s="18" t="s">
        <v>48</v>
      </c>
      <c r="B45" s="19">
        <v>0.1845</v>
      </c>
      <c r="C45" s="19">
        <v>0</v>
      </c>
      <c r="D45" s="19">
        <v>7.5422022753150557E-5</v>
      </c>
    </row>
    <row r="46" spans="1:244" s="30" customFormat="1">
      <c r="A46" s="18" t="s">
        <v>49</v>
      </c>
      <c r="B46" s="19">
        <v>0</v>
      </c>
      <c r="C46" s="19">
        <v>0</v>
      </c>
      <c r="D46" s="19">
        <v>0</v>
      </c>
    </row>
    <row r="47" spans="1:244" s="30" customFormat="1">
      <c r="A47" s="18" t="s">
        <v>50</v>
      </c>
      <c r="B47" s="19">
        <v>2.37</v>
      </c>
      <c r="C47" s="19">
        <v>0.04</v>
      </c>
      <c r="D47" s="19">
        <v>9.6883573943071461E-4</v>
      </c>
    </row>
    <row r="48" spans="1:244" s="30" customFormat="1">
      <c r="A48" s="27" t="s">
        <v>51</v>
      </c>
      <c r="B48" s="28">
        <v>2.5545</v>
      </c>
      <c r="C48" s="28">
        <v>0.04</v>
      </c>
      <c r="D48" s="28">
        <v>1.0442577621838651E-3</v>
      </c>
      <c r="E48" s="32"/>
      <c r="F48" s="33"/>
      <c r="G48" s="33"/>
      <c r="H48" s="34"/>
      <c r="I48" s="32"/>
      <c r="J48" s="33"/>
      <c r="K48" s="33"/>
      <c r="L48" s="34"/>
      <c r="M48" s="32"/>
      <c r="N48" s="33"/>
      <c r="O48" s="33"/>
      <c r="P48" s="34"/>
      <c r="Q48" s="32"/>
      <c r="R48" s="33"/>
      <c r="S48" s="33"/>
      <c r="T48" s="34"/>
      <c r="U48" s="32"/>
      <c r="V48" s="33"/>
      <c r="W48" s="33"/>
      <c r="X48" s="34"/>
      <c r="Y48" s="32"/>
      <c r="Z48" s="33"/>
      <c r="AA48" s="33"/>
      <c r="AB48" s="34"/>
      <c r="AC48" s="32"/>
      <c r="AD48" s="33"/>
      <c r="AE48" s="33"/>
      <c r="AF48" s="34"/>
      <c r="AG48" s="32"/>
      <c r="AH48" s="33"/>
      <c r="AI48" s="33"/>
      <c r="AJ48" s="34"/>
      <c r="AK48" s="32"/>
      <c r="AL48" s="33"/>
      <c r="AM48" s="33"/>
      <c r="AN48" s="34"/>
      <c r="AO48" s="32"/>
      <c r="AP48" s="33"/>
      <c r="AQ48" s="33"/>
      <c r="AR48" s="34"/>
      <c r="AS48" s="32"/>
      <c r="AT48" s="33"/>
      <c r="AU48" s="33"/>
      <c r="AV48" s="34"/>
      <c r="AW48" s="32"/>
      <c r="AX48" s="33"/>
      <c r="AY48" s="33"/>
      <c r="AZ48" s="34"/>
      <c r="BA48" s="32"/>
      <c r="BB48" s="33"/>
      <c r="BC48" s="33"/>
      <c r="BD48" s="34"/>
      <c r="BE48" s="32"/>
      <c r="BF48" s="33"/>
      <c r="BG48" s="33"/>
      <c r="BH48" s="34"/>
      <c r="BI48" s="32"/>
      <c r="BJ48" s="33"/>
      <c r="BK48" s="33"/>
      <c r="BL48" s="34"/>
      <c r="BM48" s="32"/>
      <c r="BN48" s="33"/>
      <c r="BO48" s="33"/>
      <c r="BP48" s="34"/>
      <c r="BQ48" s="32"/>
      <c r="BR48" s="33"/>
      <c r="BS48" s="33"/>
      <c r="BT48" s="34"/>
      <c r="BU48" s="32"/>
      <c r="BV48" s="33"/>
      <c r="BW48" s="33"/>
      <c r="BX48" s="34"/>
      <c r="BY48" s="32"/>
      <c r="BZ48" s="33"/>
      <c r="CA48" s="33"/>
      <c r="CB48" s="34"/>
      <c r="CC48" s="32"/>
      <c r="CD48" s="33"/>
      <c r="CE48" s="33"/>
      <c r="CF48" s="34"/>
      <c r="CG48" s="32"/>
      <c r="CH48" s="33"/>
      <c r="CI48" s="33"/>
      <c r="CJ48" s="34"/>
      <c r="CK48" s="32"/>
      <c r="CL48" s="33"/>
      <c r="CM48" s="33"/>
      <c r="CN48" s="34"/>
      <c r="CO48" s="32"/>
      <c r="CP48" s="33"/>
      <c r="CQ48" s="33"/>
      <c r="CR48" s="34"/>
      <c r="CS48" s="32"/>
      <c r="CT48" s="33"/>
      <c r="CU48" s="33"/>
      <c r="CV48" s="34"/>
      <c r="CW48" s="32"/>
      <c r="CX48" s="33"/>
      <c r="CY48" s="33"/>
      <c r="CZ48" s="34"/>
      <c r="DA48" s="32"/>
      <c r="DB48" s="33"/>
      <c r="DC48" s="33"/>
      <c r="DD48" s="34"/>
      <c r="DE48" s="32"/>
      <c r="DF48" s="33"/>
      <c r="DG48" s="33"/>
      <c r="DH48" s="34"/>
      <c r="DI48" s="32"/>
      <c r="DJ48" s="33"/>
      <c r="DK48" s="33"/>
      <c r="DL48" s="34"/>
      <c r="DM48" s="32"/>
      <c r="DN48" s="33"/>
      <c r="DO48" s="33"/>
      <c r="DP48" s="34"/>
      <c r="DQ48" s="32"/>
      <c r="DR48" s="33"/>
      <c r="DS48" s="33"/>
      <c r="DT48" s="34"/>
      <c r="DU48" s="32"/>
      <c r="DV48" s="33"/>
      <c r="DW48" s="33"/>
      <c r="DX48" s="34"/>
      <c r="DY48" s="32"/>
      <c r="DZ48" s="33"/>
      <c r="EA48" s="33"/>
      <c r="EB48" s="34"/>
      <c r="EC48" s="32"/>
      <c r="ED48" s="33"/>
      <c r="EE48" s="33"/>
      <c r="EF48" s="34"/>
      <c r="EG48" s="32"/>
      <c r="EH48" s="33"/>
      <c r="EI48" s="33"/>
      <c r="EJ48" s="34"/>
      <c r="EK48" s="32"/>
      <c r="EL48" s="33"/>
      <c r="EM48" s="33"/>
      <c r="EN48" s="34"/>
      <c r="EO48" s="32"/>
      <c r="EP48" s="33"/>
      <c r="EQ48" s="33"/>
      <c r="ER48" s="34"/>
      <c r="ES48" s="32"/>
      <c r="ET48" s="33"/>
      <c r="EU48" s="33"/>
      <c r="EV48" s="34"/>
      <c r="EW48" s="32"/>
      <c r="EX48" s="33"/>
      <c r="EY48" s="33"/>
      <c r="EZ48" s="34"/>
      <c r="FA48" s="32"/>
      <c r="FB48" s="33"/>
      <c r="FC48" s="33"/>
      <c r="FD48" s="34"/>
      <c r="FE48" s="32"/>
      <c r="FF48" s="33"/>
      <c r="FG48" s="33"/>
      <c r="FH48" s="34"/>
      <c r="FI48" s="32"/>
      <c r="FJ48" s="33"/>
      <c r="FK48" s="33"/>
      <c r="FL48" s="34"/>
      <c r="FM48" s="32"/>
      <c r="FN48" s="33"/>
      <c r="FO48" s="33"/>
      <c r="FP48" s="34"/>
      <c r="FQ48" s="32"/>
      <c r="FR48" s="33"/>
      <c r="FS48" s="33"/>
      <c r="FT48" s="34"/>
      <c r="FU48" s="32"/>
      <c r="FV48" s="33"/>
      <c r="FW48" s="33"/>
      <c r="FX48" s="34"/>
      <c r="FY48" s="32"/>
      <c r="FZ48" s="33"/>
      <c r="GA48" s="33"/>
      <c r="GB48" s="34"/>
      <c r="GC48" s="32"/>
      <c r="GD48" s="33"/>
      <c r="GE48" s="33"/>
      <c r="GF48" s="34"/>
      <c r="GG48" s="32"/>
      <c r="GH48" s="33"/>
      <c r="GI48" s="33"/>
      <c r="GJ48" s="34"/>
      <c r="GK48" s="32"/>
      <c r="GL48" s="33"/>
      <c r="GM48" s="33"/>
      <c r="GN48" s="34"/>
      <c r="GO48" s="32"/>
      <c r="GP48" s="33"/>
      <c r="GQ48" s="33"/>
      <c r="GR48" s="34"/>
      <c r="GS48" s="32"/>
      <c r="GT48" s="33"/>
      <c r="GU48" s="33"/>
      <c r="GV48" s="34"/>
      <c r="GW48" s="32"/>
      <c r="GX48" s="33"/>
      <c r="GY48" s="33"/>
      <c r="GZ48" s="34"/>
      <c r="HA48" s="32"/>
      <c r="HB48" s="33"/>
      <c r="HC48" s="33"/>
      <c r="HD48" s="34"/>
      <c r="HE48" s="32"/>
      <c r="HF48" s="33"/>
      <c r="HG48" s="33"/>
      <c r="HH48" s="34"/>
      <c r="HI48" s="32"/>
      <c r="HJ48" s="33"/>
      <c r="HK48" s="33"/>
      <c r="HL48" s="34"/>
      <c r="HM48" s="32"/>
      <c r="HN48" s="33"/>
      <c r="HO48" s="33"/>
      <c r="HP48" s="34"/>
      <c r="HQ48" s="32"/>
      <c r="HR48" s="33"/>
      <c r="HS48" s="33"/>
      <c r="HT48" s="34"/>
      <c r="HU48" s="32"/>
      <c r="HV48" s="33"/>
      <c r="HW48" s="33"/>
      <c r="HX48" s="34"/>
      <c r="HY48" s="32"/>
      <c r="HZ48" s="33"/>
      <c r="IA48" s="33"/>
      <c r="IB48" s="34"/>
      <c r="IC48" s="32"/>
      <c r="ID48" s="33"/>
      <c r="IE48" s="33"/>
      <c r="IF48" s="34"/>
      <c r="IG48" s="32"/>
      <c r="IH48" s="33"/>
      <c r="II48" s="33"/>
      <c r="IJ48" s="34"/>
    </row>
    <row r="49" spans="1:244" s="30" customFormat="1">
      <c r="A49" s="35" t="s">
        <v>52</v>
      </c>
      <c r="B49" s="36">
        <v>17.314499999999999</v>
      </c>
      <c r="C49" s="36">
        <v>0.32</v>
      </c>
      <c r="D49" s="36">
        <v>7.0780195824359099E-3</v>
      </c>
      <c r="E49" s="33"/>
      <c r="F49" s="33"/>
      <c r="G49" s="32"/>
      <c r="H49" s="33"/>
      <c r="I49" s="33"/>
      <c r="J49" s="33"/>
      <c r="K49" s="32"/>
      <c r="L49" s="33"/>
      <c r="M49" s="33"/>
      <c r="N49" s="33"/>
      <c r="O49" s="32"/>
      <c r="P49" s="33"/>
      <c r="Q49" s="33"/>
      <c r="R49" s="33"/>
      <c r="S49" s="32"/>
      <c r="T49" s="33"/>
      <c r="U49" s="33"/>
      <c r="V49" s="33"/>
      <c r="W49" s="32"/>
      <c r="X49" s="33"/>
      <c r="Y49" s="33"/>
      <c r="Z49" s="33"/>
      <c r="AA49" s="32"/>
      <c r="AB49" s="33"/>
      <c r="AC49" s="33"/>
      <c r="AD49" s="33"/>
      <c r="AE49" s="32"/>
      <c r="AF49" s="33"/>
      <c r="AG49" s="33"/>
      <c r="AH49" s="33"/>
      <c r="AI49" s="32"/>
      <c r="AJ49" s="33"/>
      <c r="AK49" s="33"/>
      <c r="AL49" s="33"/>
      <c r="AM49" s="32"/>
      <c r="AN49" s="33"/>
      <c r="AO49" s="33"/>
      <c r="AP49" s="33"/>
      <c r="AQ49" s="32"/>
      <c r="AR49" s="33"/>
      <c r="AS49" s="33"/>
      <c r="AT49" s="33"/>
      <c r="AU49" s="32"/>
      <c r="AV49" s="33"/>
      <c r="AW49" s="33"/>
      <c r="AX49" s="33"/>
      <c r="AY49" s="32"/>
      <c r="AZ49" s="33"/>
      <c r="BA49" s="33"/>
      <c r="BB49" s="33"/>
      <c r="BC49" s="32"/>
      <c r="BD49" s="33"/>
      <c r="BE49" s="33"/>
      <c r="BF49" s="33"/>
      <c r="BG49" s="32"/>
      <c r="BH49" s="33"/>
      <c r="BI49" s="33"/>
      <c r="BJ49" s="33"/>
      <c r="BK49" s="32"/>
      <c r="BL49" s="33"/>
      <c r="BM49" s="33"/>
      <c r="BN49" s="33"/>
      <c r="BO49" s="32"/>
      <c r="BP49" s="33"/>
      <c r="BQ49" s="33"/>
      <c r="BR49" s="33"/>
      <c r="BS49" s="32"/>
      <c r="BT49" s="33"/>
      <c r="BU49" s="33"/>
      <c r="BV49" s="33"/>
      <c r="BW49" s="32"/>
      <c r="BX49" s="33"/>
      <c r="BY49" s="33"/>
      <c r="BZ49" s="33"/>
      <c r="CA49" s="32"/>
      <c r="CB49" s="33"/>
      <c r="CC49" s="33"/>
      <c r="CD49" s="33"/>
      <c r="CE49" s="32"/>
      <c r="CF49" s="33"/>
      <c r="CG49" s="33"/>
      <c r="CH49" s="33"/>
      <c r="CI49" s="32"/>
      <c r="CJ49" s="33"/>
      <c r="CK49" s="33"/>
      <c r="CL49" s="33"/>
      <c r="CM49" s="32"/>
      <c r="CN49" s="33"/>
      <c r="CO49" s="33"/>
      <c r="CP49" s="33"/>
      <c r="CQ49" s="32"/>
      <c r="CR49" s="33"/>
      <c r="CS49" s="33"/>
      <c r="CT49" s="33"/>
      <c r="CU49" s="32"/>
      <c r="CV49" s="33"/>
      <c r="CW49" s="33"/>
      <c r="CX49" s="33"/>
      <c r="CY49" s="32"/>
      <c r="CZ49" s="33"/>
      <c r="DA49" s="33"/>
      <c r="DB49" s="33"/>
      <c r="DC49" s="32"/>
      <c r="DD49" s="33"/>
      <c r="DE49" s="33"/>
      <c r="DF49" s="33"/>
      <c r="DG49" s="32"/>
      <c r="DH49" s="33"/>
      <c r="DI49" s="33"/>
      <c r="DJ49" s="33"/>
      <c r="DK49" s="32"/>
      <c r="DL49" s="33"/>
      <c r="DM49" s="33"/>
      <c r="DN49" s="33"/>
      <c r="DO49" s="32"/>
      <c r="DP49" s="33"/>
      <c r="DQ49" s="33"/>
      <c r="DR49" s="33"/>
      <c r="DS49" s="32"/>
      <c r="DT49" s="33"/>
      <c r="DU49" s="33"/>
      <c r="DV49" s="33"/>
      <c r="DW49" s="32"/>
      <c r="DX49" s="33"/>
      <c r="DY49" s="33"/>
      <c r="DZ49" s="33"/>
      <c r="EA49" s="32"/>
      <c r="EB49" s="33"/>
      <c r="EC49" s="33"/>
      <c r="ED49" s="33"/>
      <c r="EE49" s="32"/>
      <c r="EF49" s="33"/>
      <c r="EG49" s="33"/>
      <c r="EH49" s="33"/>
      <c r="EI49" s="32"/>
      <c r="EJ49" s="33"/>
      <c r="EK49" s="33"/>
      <c r="EL49" s="33"/>
      <c r="EM49" s="32"/>
      <c r="EN49" s="33"/>
      <c r="EO49" s="33"/>
      <c r="EP49" s="33"/>
      <c r="EQ49" s="32"/>
      <c r="ER49" s="33"/>
      <c r="ES49" s="33"/>
      <c r="ET49" s="33"/>
      <c r="EU49" s="32"/>
      <c r="EV49" s="33"/>
      <c r="EW49" s="33"/>
      <c r="EX49" s="33"/>
      <c r="EY49" s="32"/>
      <c r="EZ49" s="33"/>
      <c r="FA49" s="33"/>
      <c r="FB49" s="33"/>
      <c r="FC49" s="32"/>
      <c r="FD49" s="33"/>
      <c r="FE49" s="33"/>
      <c r="FF49" s="33"/>
      <c r="FG49" s="32"/>
      <c r="FH49" s="33"/>
      <c r="FI49" s="33"/>
      <c r="FJ49" s="33"/>
      <c r="FK49" s="32"/>
      <c r="FL49" s="33"/>
      <c r="FM49" s="33"/>
      <c r="FN49" s="33"/>
      <c r="FO49" s="32"/>
      <c r="FP49" s="33"/>
      <c r="FQ49" s="33"/>
      <c r="FR49" s="33"/>
      <c r="FS49" s="32"/>
      <c r="FT49" s="33"/>
      <c r="FU49" s="33"/>
      <c r="FV49" s="33"/>
      <c r="FW49" s="32"/>
      <c r="FX49" s="33"/>
      <c r="FY49" s="33"/>
      <c r="FZ49" s="33"/>
      <c r="GA49" s="32"/>
      <c r="GB49" s="33"/>
      <c r="GC49" s="33"/>
      <c r="GD49" s="33"/>
      <c r="GE49" s="32"/>
      <c r="GF49" s="33"/>
      <c r="GG49" s="33"/>
      <c r="GH49" s="33"/>
      <c r="GI49" s="32"/>
      <c r="GJ49" s="33"/>
      <c r="GK49" s="33"/>
      <c r="GL49" s="33"/>
      <c r="GM49" s="32"/>
      <c r="GN49" s="33"/>
      <c r="GO49" s="33"/>
      <c r="GP49" s="33"/>
      <c r="GQ49" s="32"/>
      <c r="GR49" s="33"/>
      <c r="GS49" s="33"/>
      <c r="GT49" s="33"/>
      <c r="GU49" s="32"/>
      <c r="GV49" s="33"/>
      <c r="GW49" s="33"/>
      <c r="GX49" s="33"/>
      <c r="GY49" s="32"/>
      <c r="GZ49" s="33"/>
      <c r="HA49" s="33"/>
      <c r="HB49" s="33"/>
      <c r="HC49" s="32"/>
      <c r="HD49" s="33"/>
      <c r="HE49" s="33"/>
      <c r="HF49" s="33"/>
      <c r="HG49" s="32"/>
      <c r="HH49" s="33"/>
      <c r="HI49" s="33"/>
      <c r="HJ49" s="33"/>
      <c r="HK49" s="32"/>
      <c r="HL49" s="33"/>
      <c r="HM49" s="33"/>
      <c r="HN49" s="33"/>
      <c r="HO49" s="32"/>
      <c r="HP49" s="33"/>
      <c r="HQ49" s="33"/>
      <c r="HR49" s="33"/>
      <c r="HS49" s="32"/>
      <c r="HT49" s="33"/>
      <c r="HU49" s="33"/>
      <c r="HV49" s="33"/>
      <c r="HW49" s="32"/>
      <c r="HX49" s="33"/>
      <c r="HY49" s="33"/>
      <c r="HZ49" s="33"/>
      <c r="IA49" s="32"/>
      <c r="IB49" s="33"/>
      <c r="IC49" s="33"/>
      <c r="ID49" s="33"/>
      <c r="IE49" s="32"/>
      <c r="IF49" s="33"/>
      <c r="IG49" s="33"/>
      <c r="IH49" s="33"/>
    </row>
    <row r="50" spans="1:244" s="31" customFormat="1">
      <c r="A50" s="22" t="s">
        <v>53</v>
      </c>
      <c r="B50" s="23">
        <v>1982.0551083297219</v>
      </c>
      <c r="C50" s="23">
        <v>37.199999999999996</v>
      </c>
      <c r="D50" s="23">
        <v>0.81024718416500052</v>
      </c>
    </row>
    <row r="51" spans="1:244" s="30" customFormat="1">
      <c r="A51" s="11" t="s">
        <v>54</v>
      </c>
      <c r="B51" s="21"/>
      <c r="C51" s="21"/>
      <c r="D51" s="21"/>
    </row>
    <row r="52" spans="1:244" s="30" customFormat="1">
      <c r="A52" s="6" t="s">
        <v>55</v>
      </c>
      <c r="B52" s="19">
        <v>14.18</v>
      </c>
      <c r="C52" s="19">
        <v>0.27</v>
      </c>
      <c r="D52" s="19">
        <v>5.7966627785348236E-3</v>
      </c>
    </row>
    <row r="53" spans="1:244" s="30" customFormat="1">
      <c r="A53" s="6" t="s">
        <v>56</v>
      </c>
      <c r="B53" s="19">
        <v>450</v>
      </c>
      <c r="C53" s="19">
        <v>8.44</v>
      </c>
      <c r="D53" s="19">
        <v>0.18395615305646479</v>
      </c>
    </row>
    <row r="54" spans="1:244" s="30" customFormat="1">
      <c r="A54" s="27" t="s">
        <v>57</v>
      </c>
      <c r="B54" s="28">
        <v>464.18</v>
      </c>
      <c r="C54" s="28">
        <v>8.7099999999999991</v>
      </c>
      <c r="D54" s="28">
        <v>0.18975281583499962</v>
      </c>
      <c r="E54" s="32"/>
      <c r="F54" s="33"/>
      <c r="G54" s="33"/>
      <c r="H54" s="34"/>
      <c r="I54" s="32"/>
      <c r="J54" s="33"/>
      <c r="K54" s="33"/>
      <c r="L54" s="34"/>
      <c r="M54" s="32"/>
      <c r="N54" s="33"/>
      <c r="O54" s="33"/>
      <c r="P54" s="34"/>
      <c r="Q54" s="32"/>
      <c r="R54" s="33"/>
      <c r="S54" s="33"/>
      <c r="T54" s="34"/>
      <c r="U54" s="32"/>
      <c r="V54" s="33"/>
      <c r="W54" s="33"/>
      <c r="X54" s="34"/>
      <c r="Y54" s="32"/>
      <c r="Z54" s="33"/>
      <c r="AA54" s="33"/>
      <c r="AB54" s="34"/>
      <c r="AC54" s="32"/>
      <c r="AD54" s="33"/>
      <c r="AE54" s="33"/>
      <c r="AF54" s="34"/>
      <c r="AG54" s="32"/>
      <c r="AH54" s="33"/>
      <c r="AI54" s="33"/>
      <c r="AJ54" s="34"/>
      <c r="AK54" s="32"/>
      <c r="AL54" s="33"/>
      <c r="AM54" s="33"/>
      <c r="AN54" s="34"/>
      <c r="AO54" s="32"/>
      <c r="AP54" s="33"/>
      <c r="AQ54" s="33"/>
      <c r="AR54" s="34"/>
      <c r="AS54" s="32"/>
      <c r="AT54" s="33"/>
      <c r="AU54" s="33"/>
      <c r="AV54" s="34"/>
      <c r="AW54" s="32"/>
      <c r="AX54" s="33"/>
      <c r="AY54" s="33"/>
      <c r="AZ54" s="34"/>
      <c r="BA54" s="32"/>
      <c r="BB54" s="33"/>
      <c r="BC54" s="33"/>
      <c r="BD54" s="34"/>
      <c r="BE54" s="32"/>
      <c r="BF54" s="33"/>
      <c r="BG54" s="33"/>
      <c r="BH54" s="34"/>
      <c r="BI54" s="32"/>
      <c r="BJ54" s="33"/>
      <c r="BK54" s="33"/>
      <c r="BL54" s="34"/>
      <c r="BM54" s="32"/>
      <c r="BN54" s="33"/>
      <c r="BO54" s="33"/>
      <c r="BP54" s="34"/>
      <c r="BQ54" s="32"/>
      <c r="BR54" s="33"/>
      <c r="BS54" s="33"/>
      <c r="BT54" s="34"/>
      <c r="BU54" s="32"/>
      <c r="BV54" s="33"/>
      <c r="BW54" s="33"/>
      <c r="BX54" s="34"/>
      <c r="BY54" s="32"/>
      <c r="BZ54" s="33"/>
      <c r="CA54" s="33"/>
      <c r="CB54" s="34"/>
      <c r="CC54" s="32"/>
      <c r="CD54" s="33"/>
      <c r="CE54" s="33"/>
      <c r="CF54" s="34"/>
      <c r="CG54" s="32"/>
      <c r="CH54" s="33"/>
      <c r="CI54" s="33"/>
      <c r="CJ54" s="34"/>
      <c r="CK54" s="32"/>
      <c r="CL54" s="33"/>
      <c r="CM54" s="33"/>
      <c r="CN54" s="34"/>
      <c r="CO54" s="32"/>
      <c r="CP54" s="33"/>
      <c r="CQ54" s="33"/>
      <c r="CR54" s="34"/>
      <c r="CS54" s="32"/>
      <c r="CT54" s="33"/>
      <c r="CU54" s="33"/>
      <c r="CV54" s="34"/>
      <c r="CW54" s="32"/>
      <c r="CX54" s="33"/>
      <c r="CY54" s="33"/>
      <c r="CZ54" s="34"/>
      <c r="DA54" s="32"/>
      <c r="DB54" s="33"/>
      <c r="DC54" s="33"/>
      <c r="DD54" s="34"/>
      <c r="DE54" s="32"/>
      <c r="DF54" s="33"/>
      <c r="DG54" s="33"/>
      <c r="DH54" s="34"/>
      <c r="DI54" s="32"/>
      <c r="DJ54" s="33"/>
      <c r="DK54" s="33"/>
      <c r="DL54" s="34"/>
      <c r="DM54" s="32"/>
      <c r="DN54" s="33"/>
      <c r="DO54" s="33"/>
      <c r="DP54" s="34"/>
      <c r="DQ54" s="32"/>
      <c r="DR54" s="33"/>
      <c r="DS54" s="33"/>
      <c r="DT54" s="34"/>
      <c r="DU54" s="32"/>
      <c r="DV54" s="33"/>
      <c r="DW54" s="33"/>
      <c r="DX54" s="34"/>
      <c r="DY54" s="32"/>
      <c r="DZ54" s="33"/>
      <c r="EA54" s="33"/>
      <c r="EB54" s="34"/>
      <c r="EC54" s="32"/>
      <c r="ED54" s="33"/>
      <c r="EE54" s="33"/>
      <c r="EF54" s="34"/>
      <c r="EG54" s="32"/>
      <c r="EH54" s="33"/>
      <c r="EI54" s="33"/>
      <c r="EJ54" s="34"/>
      <c r="EK54" s="32"/>
      <c r="EL54" s="33"/>
      <c r="EM54" s="33"/>
      <c r="EN54" s="34"/>
      <c r="EO54" s="32"/>
      <c r="EP54" s="33"/>
      <c r="EQ54" s="33"/>
      <c r="ER54" s="34"/>
      <c r="ES54" s="32"/>
      <c r="ET54" s="33"/>
      <c r="EU54" s="33"/>
      <c r="EV54" s="34"/>
      <c r="EW54" s="32"/>
      <c r="EX54" s="33"/>
      <c r="EY54" s="33"/>
      <c r="EZ54" s="34"/>
      <c r="FA54" s="32"/>
      <c r="FB54" s="33"/>
      <c r="FC54" s="33"/>
      <c r="FD54" s="34"/>
      <c r="FE54" s="32"/>
      <c r="FF54" s="33"/>
      <c r="FG54" s="33"/>
      <c r="FH54" s="34"/>
      <c r="FI54" s="32"/>
      <c r="FJ54" s="33"/>
      <c r="FK54" s="33"/>
      <c r="FL54" s="34"/>
      <c r="FM54" s="32"/>
      <c r="FN54" s="33"/>
      <c r="FO54" s="33"/>
      <c r="FP54" s="34"/>
      <c r="FQ54" s="32"/>
      <c r="FR54" s="33"/>
      <c r="FS54" s="33"/>
      <c r="FT54" s="34"/>
      <c r="FU54" s="32"/>
      <c r="FV54" s="33"/>
      <c r="FW54" s="33"/>
      <c r="FX54" s="34"/>
      <c r="FY54" s="32"/>
      <c r="FZ54" s="33"/>
      <c r="GA54" s="33"/>
      <c r="GB54" s="34"/>
      <c r="GC54" s="32"/>
      <c r="GD54" s="33"/>
      <c r="GE54" s="33"/>
      <c r="GF54" s="34"/>
      <c r="GG54" s="32"/>
      <c r="GH54" s="33"/>
      <c r="GI54" s="33"/>
      <c r="GJ54" s="34"/>
      <c r="GK54" s="32"/>
      <c r="GL54" s="33"/>
      <c r="GM54" s="33"/>
      <c r="GN54" s="34"/>
      <c r="GO54" s="32"/>
      <c r="GP54" s="33"/>
      <c r="GQ54" s="33"/>
      <c r="GR54" s="34"/>
      <c r="GS54" s="32"/>
      <c r="GT54" s="33"/>
      <c r="GU54" s="33"/>
      <c r="GV54" s="34"/>
      <c r="GW54" s="32"/>
      <c r="GX54" s="33"/>
      <c r="GY54" s="33"/>
      <c r="GZ54" s="34"/>
      <c r="HA54" s="32"/>
      <c r="HB54" s="33"/>
      <c r="HC54" s="33"/>
      <c r="HD54" s="34"/>
      <c r="HE54" s="32"/>
      <c r="HF54" s="33"/>
      <c r="HG54" s="33"/>
      <c r="HH54" s="34"/>
      <c r="HI54" s="32"/>
      <c r="HJ54" s="33"/>
      <c r="HK54" s="33"/>
      <c r="HL54" s="34"/>
      <c r="HM54" s="32"/>
      <c r="HN54" s="33"/>
      <c r="HO54" s="33"/>
      <c r="HP54" s="34"/>
      <c r="HQ54" s="32"/>
      <c r="HR54" s="33"/>
      <c r="HS54" s="33"/>
      <c r="HT54" s="34"/>
      <c r="HU54" s="32"/>
      <c r="HV54" s="33"/>
      <c r="HW54" s="33"/>
      <c r="HX54" s="34"/>
      <c r="HY54" s="32"/>
      <c r="HZ54" s="33"/>
      <c r="IA54" s="33"/>
      <c r="IB54" s="34"/>
      <c r="IC54" s="32"/>
      <c r="ID54" s="33"/>
      <c r="IE54" s="33"/>
      <c r="IF54" s="34"/>
      <c r="IG54" s="32"/>
      <c r="IH54" s="33"/>
      <c r="II54" s="33"/>
      <c r="IJ54" s="34"/>
    </row>
    <row r="55" spans="1:244" s="41" customFormat="1" ht="13.5" thickBot="1">
      <c r="A55" s="38" t="s">
        <v>58</v>
      </c>
      <c r="B55" s="39">
        <v>2446.2351083297217</v>
      </c>
      <c r="C55" s="39">
        <v>45.91</v>
      </c>
      <c r="D55" s="39">
        <v>1.0000000000000002</v>
      </c>
    </row>
    <row r="56" spans="1:244">
      <c r="A56" s="42" t="s">
        <v>59</v>
      </c>
      <c r="D56" s="43"/>
    </row>
  </sheetData>
  <printOptions horizontalCentered="1"/>
  <pageMargins left="0.78740157480314965" right="0.39370078740157483" top="0.78740157480314965" bottom="0.78740157480314965" header="0.59055118110236227" footer="0.59055118110236227"/>
  <pageSetup paperSize="9" orientation="portrait" horizontalDpi="300" verticalDpi="300" r:id="rId1"/>
  <headerFooter alignWithMargins="0">
    <oddHeader>&amp;L&amp;"Tahoma,Negrito"&amp;8Companhia Nacional de Abastecimento - CONAB</oddHeader>
    <oddFooter>&amp;R&amp;6&amp;F - &amp;A
versão - jan/2008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J56"/>
  <sheetViews>
    <sheetView zoomScaleNormal="100" workbookViewId="0">
      <selection activeCell="A19" sqref="A19"/>
    </sheetView>
  </sheetViews>
  <sheetFormatPr defaultColWidth="11.5" defaultRowHeight="12.75"/>
  <cols>
    <col min="1" max="1" width="45.625" style="3" customWidth="1"/>
    <col min="2" max="3" width="12.625" style="3" customWidth="1"/>
    <col min="4" max="4" width="8.625" style="3" customWidth="1"/>
    <col min="5" max="16384" width="11.5" style="3"/>
  </cols>
  <sheetData>
    <row r="1" spans="1:4">
      <c r="A1" s="1" t="s">
        <v>223</v>
      </c>
      <c r="B1" s="2"/>
      <c r="C1" s="2"/>
      <c r="D1" s="2"/>
    </row>
    <row r="2" spans="1:4">
      <c r="A2" s="1" t="s">
        <v>604</v>
      </c>
      <c r="B2" s="2"/>
      <c r="C2" s="2"/>
      <c r="D2" s="2"/>
    </row>
    <row r="3" spans="1:4">
      <c r="A3" s="1" t="s">
        <v>602</v>
      </c>
      <c r="B3" s="2"/>
      <c r="C3" s="2"/>
      <c r="D3" s="2"/>
    </row>
    <row r="4" spans="1:4">
      <c r="A4" s="1" t="s">
        <v>377</v>
      </c>
      <c r="B4" s="2"/>
      <c r="C4" s="2"/>
      <c r="D4" s="2"/>
    </row>
    <row r="5" spans="1:4">
      <c r="A5" s="1" t="s">
        <v>603</v>
      </c>
      <c r="B5" s="2"/>
      <c r="C5" s="2"/>
      <c r="D5" s="2"/>
    </row>
    <row r="6" spans="1:4" ht="13.5" thickBot="1">
      <c r="A6" s="4" t="s">
        <v>4</v>
      </c>
      <c r="B6" s="5">
        <v>3200</v>
      </c>
      <c r="C6" s="6" t="s">
        <v>5</v>
      </c>
    </row>
    <row r="7" spans="1:4">
      <c r="A7" s="7"/>
      <c r="B7" s="8" t="s">
        <v>6</v>
      </c>
      <c r="C7" s="50" t="s">
        <v>69</v>
      </c>
      <c r="D7" s="10" t="s">
        <v>7</v>
      </c>
    </row>
    <row r="8" spans="1:4">
      <c r="A8" s="11" t="s">
        <v>8</v>
      </c>
      <c r="D8" s="12" t="s">
        <v>9</v>
      </c>
    </row>
    <row r="9" spans="1:4" ht="13.5" thickBot="1">
      <c r="A9" s="13"/>
      <c r="B9" s="14" t="s">
        <v>10</v>
      </c>
      <c r="C9" s="14" t="s">
        <v>174</v>
      </c>
      <c r="D9" s="15" t="s">
        <v>13</v>
      </c>
    </row>
    <row r="10" spans="1:4">
      <c r="A10" s="11" t="s">
        <v>14</v>
      </c>
      <c r="B10" s="16"/>
    </row>
    <row r="11" spans="1:4">
      <c r="A11" s="18" t="s">
        <v>15</v>
      </c>
      <c r="B11" s="19">
        <v>0</v>
      </c>
      <c r="C11" s="19">
        <v>0</v>
      </c>
      <c r="D11" s="149">
        <v>0</v>
      </c>
    </row>
    <row r="12" spans="1:4">
      <c r="A12" s="18" t="s">
        <v>16</v>
      </c>
      <c r="B12" s="21">
        <v>0</v>
      </c>
      <c r="C12" s="21">
        <v>0</v>
      </c>
      <c r="D12" s="149">
        <v>0</v>
      </c>
    </row>
    <row r="13" spans="1:4">
      <c r="A13" s="18" t="s">
        <v>17</v>
      </c>
      <c r="B13" s="19">
        <v>817.03</v>
      </c>
      <c r="C13" s="19">
        <v>15.31</v>
      </c>
      <c r="D13" s="149">
        <v>0.31337372175637918</v>
      </c>
    </row>
    <row r="14" spans="1:4">
      <c r="A14" s="18" t="s">
        <v>18</v>
      </c>
      <c r="B14" s="19">
        <v>0</v>
      </c>
      <c r="C14" s="19">
        <v>0</v>
      </c>
      <c r="D14" s="149">
        <v>0</v>
      </c>
    </row>
    <row r="15" spans="1:4">
      <c r="A15" s="18" t="s">
        <v>19</v>
      </c>
      <c r="B15" s="19">
        <v>0</v>
      </c>
      <c r="C15" s="19">
        <v>0</v>
      </c>
      <c r="D15" s="149">
        <v>0</v>
      </c>
    </row>
    <row r="16" spans="1:4">
      <c r="A16" s="6" t="s">
        <v>20</v>
      </c>
      <c r="B16" s="19">
        <v>0</v>
      </c>
      <c r="C16" s="19">
        <v>0</v>
      </c>
      <c r="D16" s="149">
        <v>0</v>
      </c>
    </row>
    <row r="17" spans="1:4">
      <c r="A17" s="6" t="s">
        <v>21</v>
      </c>
      <c r="B17" s="19">
        <v>114.48</v>
      </c>
      <c r="C17" s="19">
        <v>2.16</v>
      </c>
      <c r="D17" s="149">
        <v>4.3909065354601776E-2</v>
      </c>
    </row>
    <row r="18" spans="1:4">
      <c r="A18" s="6" t="s">
        <v>22</v>
      </c>
      <c r="B18" s="19">
        <v>278.60000000000002</v>
      </c>
      <c r="C18" s="19">
        <v>5.22</v>
      </c>
      <c r="D18" s="149">
        <v>0.10685766603591942</v>
      </c>
    </row>
    <row r="19" spans="1:4">
      <c r="A19" s="6" t="s">
        <v>23</v>
      </c>
      <c r="B19" s="19">
        <v>352.24</v>
      </c>
      <c r="C19" s="19">
        <v>6.6099999999999994</v>
      </c>
      <c r="D19" s="149">
        <v>0.13510245615395641</v>
      </c>
    </row>
    <row r="20" spans="1:4">
      <c r="A20" s="6" t="s">
        <v>24</v>
      </c>
      <c r="B20" s="19">
        <v>383.96000000000004</v>
      </c>
      <c r="C20" s="19">
        <v>7.2199999999999989</v>
      </c>
      <c r="D20" s="149">
        <v>0.14726873456981918</v>
      </c>
    </row>
    <row r="21" spans="1:4">
      <c r="A21" s="6" t="s">
        <v>25</v>
      </c>
      <c r="B21" s="19">
        <v>58.39</v>
      </c>
      <c r="C21" s="19">
        <v>1.0900000000000001</v>
      </c>
      <c r="D21" s="149">
        <v>2.239561780271836E-2</v>
      </c>
    </row>
    <row r="22" spans="1:4">
      <c r="A22" s="6" t="s">
        <v>26</v>
      </c>
      <c r="B22" s="19">
        <v>0</v>
      </c>
      <c r="C22" s="19">
        <v>0</v>
      </c>
      <c r="D22" s="149">
        <v>0</v>
      </c>
    </row>
    <row r="23" spans="1:4">
      <c r="A23" s="22" t="s">
        <v>27</v>
      </c>
      <c r="B23" s="23">
        <v>2004.7000000000003</v>
      </c>
      <c r="C23" s="23">
        <v>37.61</v>
      </c>
      <c r="D23" s="150">
        <v>0.76890726167339429</v>
      </c>
    </row>
    <row r="24" spans="1:4">
      <c r="A24" s="25" t="s">
        <v>28</v>
      </c>
      <c r="B24" s="21"/>
      <c r="C24" s="21"/>
      <c r="D24" s="151"/>
    </row>
    <row r="25" spans="1:4">
      <c r="A25" s="18" t="s">
        <v>29</v>
      </c>
      <c r="B25" s="19">
        <v>40.090000000000003</v>
      </c>
      <c r="C25" s="19">
        <v>0.75</v>
      </c>
      <c r="D25" s="149">
        <v>1.5376611024336E-2</v>
      </c>
    </row>
    <row r="26" spans="1:4">
      <c r="A26" s="18" t="s">
        <v>30</v>
      </c>
      <c r="B26" s="19">
        <v>0</v>
      </c>
      <c r="C26" s="19">
        <v>0</v>
      </c>
      <c r="D26" s="149">
        <v>0</v>
      </c>
    </row>
    <row r="27" spans="1:4">
      <c r="A27" s="18" t="s">
        <v>31</v>
      </c>
      <c r="B27" s="19">
        <v>80.03</v>
      </c>
      <c r="C27" s="19">
        <v>1.5</v>
      </c>
      <c r="D27" s="149">
        <v>3.0695689206226243E-2</v>
      </c>
    </row>
    <row r="28" spans="1:4">
      <c r="A28" s="18" t="s">
        <v>32</v>
      </c>
      <c r="B28" s="19">
        <v>0</v>
      </c>
      <c r="C28" s="19">
        <v>0</v>
      </c>
      <c r="D28" s="149">
        <v>0</v>
      </c>
    </row>
    <row r="29" spans="1:4">
      <c r="A29" s="18" t="s">
        <v>33</v>
      </c>
      <c r="B29" s="19">
        <v>60</v>
      </c>
      <c r="C29" s="19">
        <v>1.1299999999999999</v>
      </c>
      <c r="D29" s="149">
        <v>2.3013136978302817E-2</v>
      </c>
    </row>
    <row r="30" spans="1:4">
      <c r="A30" s="18" t="s">
        <v>34</v>
      </c>
      <c r="B30" s="19">
        <v>0</v>
      </c>
      <c r="C30" s="19">
        <v>0</v>
      </c>
      <c r="D30" s="149">
        <v>0</v>
      </c>
    </row>
    <row r="31" spans="1:4">
      <c r="A31" s="18" t="s">
        <v>35</v>
      </c>
      <c r="B31" s="19">
        <v>0</v>
      </c>
      <c r="C31" s="19">
        <v>0</v>
      </c>
      <c r="D31" s="149">
        <v>0</v>
      </c>
    </row>
    <row r="32" spans="1:4">
      <c r="A32" s="18" t="s">
        <v>36</v>
      </c>
      <c r="B32" s="19">
        <v>0</v>
      </c>
      <c r="C32" s="19">
        <v>0</v>
      </c>
      <c r="D32" s="149">
        <v>0</v>
      </c>
    </row>
    <row r="33" spans="1:244">
      <c r="A33" s="27" t="s">
        <v>37</v>
      </c>
      <c r="B33" s="28">
        <v>180.12</v>
      </c>
      <c r="C33" s="28">
        <v>3.38</v>
      </c>
      <c r="D33" s="152">
        <v>6.9085437208865064E-2</v>
      </c>
    </row>
    <row r="34" spans="1:244" s="30" customFormat="1">
      <c r="A34" s="11" t="s">
        <v>38</v>
      </c>
      <c r="B34" s="21"/>
      <c r="C34" s="21"/>
      <c r="D34" s="151"/>
    </row>
    <row r="35" spans="1:244" s="30" customFormat="1">
      <c r="A35" s="18" t="s">
        <v>39</v>
      </c>
      <c r="B35" s="19">
        <v>37.27948630254248</v>
      </c>
      <c r="C35" s="19">
        <v>0.70000000000000007</v>
      </c>
      <c r="D35" s="149">
        <v>1.4298632079352896E-2</v>
      </c>
    </row>
    <row r="36" spans="1:244" s="30" customFormat="1">
      <c r="A36" s="6" t="s">
        <v>40</v>
      </c>
      <c r="B36" s="19">
        <v>37.27948630254248</v>
      </c>
      <c r="C36" s="19">
        <v>0.70000000000000007</v>
      </c>
      <c r="D36" s="149">
        <v>1.4298632079352896E-2</v>
      </c>
    </row>
    <row r="37" spans="1:244" s="31" customFormat="1">
      <c r="A37" s="22" t="s">
        <v>41</v>
      </c>
      <c r="B37" s="23">
        <v>2222.0994863025426</v>
      </c>
      <c r="C37" s="23">
        <v>41.690000000000005</v>
      </c>
      <c r="D37" s="150">
        <v>0.85229133096161225</v>
      </c>
    </row>
    <row r="38" spans="1:244" s="30" customFormat="1">
      <c r="A38" s="11" t="s">
        <v>42</v>
      </c>
      <c r="B38" s="21"/>
      <c r="C38" s="21"/>
      <c r="D38" s="151"/>
    </row>
    <row r="39" spans="1:244" s="30" customFormat="1">
      <c r="A39" s="6" t="s">
        <v>43</v>
      </c>
      <c r="B39" s="19">
        <v>26.16</v>
      </c>
      <c r="C39" s="19">
        <v>0.49</v>
      </c>
      <c r="D39" s="149">
        <v>1.0033727722540029E-2</v>
      </c>
    </row>
    <row r="40" spans="1:244" s="30" customFormat="1">
      <c r="A40" s="6" t="s">
        <v>44</v>
      </c>
      <c r="B40" s="19">
        <v>0</v>
      </c>
      <c r="C40" s="19">
        <v>0</v>
      </c>
      <c r="D40" s="149">
        <v>0</v>
      </c>
    </row>
    <row r="41" spans="1:244" s="30" customFormat="1">
      <c r="A41" s="18" t="s">
        <v>45</v>
      </c>
      <c r="B41" s="19">
        <v>0</v>
      </c>
      <c r="C41" s="19">
        <v>0</v>
      </c>
      <c r="D41" s="149">
        <v>0</v>
      </c>
    </row>
    <row r="42" spans="1:244" s="30" customFormat="1">
      <c r="A42" s="18" t="s">
        <v>79</v>
      </c>
      <c r="B42" s="19">
        <v>0</v>
      </c>
      <c r="C42" s="19">
        <v>0</v>
      </c>
      <c r="D42" s="149">
        <v>0</v>
      </c>
    </row>
    <row r="43" spans="1:244" s="30" customFormat="1">
      <c r="A43" s="27" t="s">
        <v>46</v>
      </c>
      <c r="B43" s="28">
        <v>26.16</v>
      </c>
      <c r="C43" s="28">
        <v>0.49</v>
      </c>
      <c r="D43" s="152">
        <v>1.0033727722540029E-2</v>
      </c>
      <c r="E43" s="32"/>
      <c r="F43" s="33"/>
      <c r="G43" s="33"/>
      <c r="H43" s="34"/>
      <c r="I43" s="32"/>
      <c r="J43" s="33"/>
      <c r="K43" s="33"/>
      <c r="L43" s="34"/>
      <c r="M43" s="32"/>
      <c r="N43" s="33"/>
      <c r="O43" s="33"/>
      <c r="P43" s="34"/>
      <c r="Q43" s="32"/>
      <c r="R43" s="33"/>
      <c r="S43" s="33"/>
      <c r="T43" s="34"/>
      <c r="U43" s="32"/>
      <c r="V43" s="33"/>
      <c r="W43" s="33"/>
      <c r="X43" s="34"/>
      <c r="Y43" s="32"/>
      <c r="Z43" s="33"/>
      <c r="AA43" s="33"/>
      <c r="AB43" s="34"/>
      <c r="AC43" s="32"/>
      <c r="AD43" s="33"/>
      <c r="AE43" s="33"/>
      <c r="AF43" s="34"/>
      <c r="AG43" s="32"/>
      <c r="AH43" s="33"/>
      <c r="AI43" s="33"/>
      <c r="AJ43" s="34"/>
      <c r="AK43" s="32"/>
      <c r="AL43" s="33"/>
      <c r="AM43" s="33"/>
      <c r="AN43" s="34"/>
      <c r="AO43" s="32"/>
      <c r="AP43" s="33"/>
      <c r="AQ43" s="33"/>
      <c r="AR43" s="34"/>
      <c r="AS43" s="32"/>
      <c r="AT43" s="33"/>
      <c r="AU43" s="33"/>
      <c r="AV43" s="34"/>
      <c r="AW43" s="32"/>
      <c r="AX43" s="33"/>
      <c r="AY43" s="33"/>
      <c r="AZ43" s="34"/>
      <c r="BA43" s="32"/>
      <c r="BB43" s="33"/>
      <c r="BC43" s="33"/>
      <c r="BD43" s="34"/>
      <c r="BE43" s="32"/>
      <c r="BF43" s="33"/>
      <c r="BG43" s="33"/>
      <c r="BH43" s="34"/>
      <c r="BI43" s="32"/>
      <c r="BJ43" s="33"/>
      <c r="BK43" s="33"/>
      <c r="BL43" s="34"/>
      <c r="BM43" s="32"/>
      <c r="BN43" s="33"/>
      <c r="BO43" s="33"/>
      <c r="BP43" s="34"/>
      <c r="BQ43" s="32"/>
      <c r="BR43" s="33"/>
      <c r="BS43" s="33"/>
      <c r="BT43" s="34"/>
      <c r="BU43" s="32"/>
      <c r="BV43" s="33"/>
      <c r="BW43" s="33"/>
      <c r="BX43" s="34"/>
      <c r="BY43" s="32"/>
      <c r="BZ43" s="33"/>
      <c r="CA43" s="33"/>
      <c r="CB43" s="34"/>
      <c r="CC43" s="32"/>
      <c r="CD43" s="33"/>
      <c r="CE43" s="33"/>
      <c r="CF43" s="34"/>
      <c r="CG43" s="32"/>
      <c r="CH43" s="33"/>
      <c r="CI43" s="33"/>
      <c r="CJ43" s="34"/>
      <c r="CK43" s="32"/>
      <c r="CL43" s="33"/>
      <c r="CM43" s="33"/>
      <c r="CN43" s="34"/>
      <c r="CO43" s="32"/>
      <c r="CP43" s="33"/>
      <c r="CQ43" s="33"/>
      <c r="CR43" s="34"/>
      <c r="CS43" s="32"/>
      <c r="CT43" s="33"/>
      <c r="CU43" s="33"/>
      <c r="CV43" s="34"/>
      <c r="CW43" s="32"/>
      <c r="CX43" s="33"/>
      <c r="CY43" s="33"/>
      <c r="CZ43" s="34"/>
      <c r="DA43" s="32"/>
      <c r="DB43" s="33"/>
      <c r="DC43" s="33"/>
      <c r="DD43" s="34"/>
      <c r="DE43" s="32"/>
      <c r="DF43" s="33"/>
      <c r="DG43" s="33"/>
      <c r="DH43" s="34"/>
      <c r="DI43" s="32"/>
      <c r="DJ43" s="33"/>
      <c r="DK43" s="33"/>
      <c r="DL43" s="34"/>
      <c r="DM43" s="32"/>
      <c r="DN43" s="33"/>
      <c r="DO43" s="33"/>
      <c r="DP43" s="34"/>
      <c r="DQ43" s="32"/>
      <c r="DR43" s="33"/>
      <c r="DS43" s="33"/>
      <c r="DT43" s="34"/>
      <c r="DU43" s="32"/>
      <c r="DV43" s="33"/>
      <c r="DW43" s="33"/>
      <c r="DX43" s="34"/>
      <c r="DY43" s="32"/>
      <c r="DZ43" s="33"/>
      <c r="EA43" s="33"/>
      <c r="EB43" s="34"/>
      <c r="EC43" s="32"/>
      <c r="ED43" s="33"/>
      <c r="EE43" s="33"/>
      <c r="EF43" s="34"/>
      <c r="EG43" s="32"/>
      <c r="EH43" s="33"/>
      <c r="EI43" s="33"/>
      <c r="EJ43" s="34"/>
      <c r="EK43" s="32"/>
      <c r="EL43" s="33"/>
      <c r="EM43" s="33"/>
      <c r="EN43" s="34"/>
      <c r="EO43" s="32"/>
      <c r="EP43" s="33"/>
      <c r="EQ43" s="33"/>
      <c r="ER43" s="34"/>
      <c r="ES43" s="32"/>
      <c r="ET43" s="33"/>
      <c r="EU43" s="33"/>
      <c r="EV43" s="34"/>
      <c r="EW43" s="32"/>
      <c r="EX43" s="33"/>
      <c r="EY43" s="33"/>
      <c r="EZ43" s="34"/>
      <c r="FA43" s="32"/>
      <c r="FB43" s="33"/>
      <c r="FC43" s="33"/>
      <c r="FD43" s="34"/>
      <c r="FE43" s="32"/>
      <c r="FF43" s="33"/>
      <c r="FG43" s="33"/>
      <c r="FH43" s="34"/>
      <c r="FI43" s="32"/>
      <c r="FJ43" s="33"/>
      <c r="FK43" s="33"/>
      <c r="FL43" s="34"/>
      <c r="FM43" s="32"/>
      <c r="FN43" s="33"/>
      <c r="FO43" s="33"/>
      <c r="FP43" s="34"/>
      <c r="FQ43" s="32"/>
      <c r="FR43" s="33"/>
      <c r="FS43" s="33"/>
      <c r="FT43" s="34"/>
      <c r="FU43" s="32"/>
      <c r="FV43" s="33"/>
      <c r="FW43" s="33"/>
      <c r="FX43" s="34"/>
      <c r="FY43" s="32"/>
      <c r="FZ43" s="33"/>
      <c r="GA43" s="33"/>
      <c r="GB43" s="34"/>
      <c r="GC43" s="32"/>
      <c r="GD43" s="33"/>
      <c r="GE43" s="33"/>
      <c r="GF43" s="34"/>
      <c r="GG43" s="32"/>
      <c r="GH43" s="33"/>
      <c r="GI43" s="33"/>
      <c r="GJ43" s="34"/>
      <c r="GK43" s="32"/>
      <c r="GL43" s="33"/>
      <c r="GM43" s="33"/>
      <c r="GN43" s="34"/>
      <c r="GO43" s="32"/>
      <c r="GP43" s="33"/>
      <c r="GQ43" s="33"/>
      <c r="GR43" s="34"/>
      <c r="GS43" s="32"/>
      <c r="GT43" s="33"/>
      <c r="GU43" s="33"/>
      <c r="GV43" s="34"/>
      <c r="GW43" s="32"/>
      <c r="GX43" s="33"/>
      <c r="GY43" s="33"/>
      <c r="GZ43" s="34"/>
      <c r="HA43" s="32"/>
      <c r="HB43" s="33"/>
      <c r="HC43" s="33"/>
      <c r="HD43" s="34"/>
      <c r="HE43" s="32"/>
      <c r="HF43" s="33"/>
      <c r="HG43" s="33"/>
      <c r="HH43" s="34"/>
      <c r="HI43" s="32"/>
      <c r="HJ43" s="33"/>
      <c r="HK43" s="33"/>
      <c r="HL43" s="34"/>
      <c r="HM43" s="32"/>
      <c r="HN43" s="33"/>
      <c r="HO43" s="33"/>
      <c r="HP43" s="34"/>
      <c r="HQ43" s="32"/>
      <c r="HR43" s="33"/>
      <c r="HS43" s="33"/>
      <c r="HT43" s="34"/>
      <c r="HU43" s="32"/>
      <c r="HV43" s="33"/>
      <c r="HW43" s="33"/>
      <c r="HX43" s="34"/>
      <c r="HY43" s="32"/>
      <c r="HZ43" s="33"/>
      <c r="IA43" s="33"/>
      <c r="IB43" s="34"/>
      <c r="IC43" s="32"/>
      <c r="ID43" s="33"/>
      <c r="IE43" s="33"/>
      <c r="IF43" s="34"/>
      <c r="IG43" s="32"/>
      <c r="IH43" s="33"/>
      <c r="II43" s="33"/>
      <c r="IJ43" s="34"/>
    </row>
    <row r="44" spans="1:244" s="30" customFormat="1">
      <c r="A44" s="11" t="s">
        <v>47</v>
      </c>
      <c r="B44" s="21"/>
      <c r="C44" s="21"/>
      <c r="D44" s="151"/>
    </row>
    <row r="45" spans="1:244" s="30" customFormat="1">
      <c r="A45" s="18" t="s">
        <v>48</v>
      </c>
      <c r="B45" s="19">
        <v>0.32700000000000001</v>
      </c>
      <c r="C45" s="19">
        <v>0.01</v>
      </c>
      <c r="D45" s="149">
        <v>1.2542159653175037E-4</v>
      </c>
    </row>
    <row r="46" spans="1:244" s="30" customFormat="1">
      <c r="A46" s="18" t="s">
        <v>49</v>
      </c>
      <c r="B46" s="19">
        <v>0</v>
      </c>
      <c r="C46" s="19">
        <v>0</v>
      </c>
      <c r="D46" s="149">
        <v>0</v>
      </c>
    </row>
    <row r="47" spans="1:244" s="30" customFormat="1">
      <c r="A47" s="18" t="s">
        <v>50</v>
      </c>
      <c r="B47" s="19">
        <v>4.75</v>
      </c>
      <c r="C47" s="19">
        <v>0.09</v>
      </c>
      <c r="D47" s="149">
        <v>1.8218733441156397E-3</v>
      </c>
    </row>
    <row r="48" spans="1:244" s="30" customFormat="1">
      <c r="A48" s="27" t="s">
        <v>51</v>
      </c>
      <c r="B48" s="28">
        <v>5.077</v>
      </c>
      <c r="C48" s="28">
        <v>9.9999999999999992E-2</v>
      </c>
      <c r="D48" s="152">
        <v>1.9472949406473901E-3</v>
      </c>
      <c r="E48" s="32"/>
      <c r="F48" s="33"/>
      <c r="G48" s="33"/>
      <c r="H48" s="34"/>
      <c r="I48" s="32"/>
      <c r="J48" s="33"/>
      <c r="K48" s="33"/>
      <c r="L48" s="34"/>
      <c r="M48" s="32"/>
      <c r="N48" s="33"/>
      <c r="O48" s="33"/>
      <c r="P48" s="34"/>
      <c r="Q48" s="32"/>
      <c r="R48" s="33"/>
      <c r="S48" s="33"/>
      <c r="T48" s="34"/>
      <c r="U48" s="32"/>
      <c r="V48" s="33"/>
      <c r="W48" s="33"/>
      <c r="X48" s="34"/>
      <c r="Y48" s="32"/>
      <c r="Z48" s="33"/>
      <c r="AA48" s="33"/>
      <c r="AB48" s="34"/>
      <c r="AC48" s="32"/>
      <c r="AD48" s="33"/>
      <c r="AE48" s="33"/>
      <c r="AF48" s="34"/>
      <c r="AG48" s="32"/>
      <c r="AH48" s="33"/>
      <c r="AI48" s="33"/>
      <c r="AJ48" s="34"/>
      <c r="AK48" s="32"/>
      <c r="AL48" s="33"/>
      <c r="AM48" s="33"/>
      <c r="AN48" s="34"/>
      <c r="AO48" s="32"/>
      <c r="AP48" s="33"/>
      <c r="AQ48" s="33"/>
      <c r="AR48" s="34"/>
      <c r="AS48" s="32"/>
      <c r="AT48" s="33"/>
      <c r="AU48" s="33"/>
      <c r="AV48" s="34"/>
      <c r="AW48" s="32"/>
      <c r="AX48" s="33"/>
      <c r="AY48" s="33"/>
      <c r="AZ48" s="34"/>
      <c r="BA48" s="32"/>
      <c r="BB48" s="33"/>
      <c r="BC48" s="33"/>
      <c r="BD48" s="34"/>
      <c r="BE48" s="32"/>
      <c r="BF48" s="33"/>
      <c r="BG48" s="33"/>
      <c r="BH48" s="34"/>
      <c r="BI48" s="32"/>
      <c r="BJ48" s="33"/>
      <c r="BK48" s="33"/>
      <c r="BL48" s="34"/>
      <c r="BM48" s="32"/>
      <c r="BN48" s="33"/>
      <c r="BO48" s="33"/>
      <c r="BP48" s="34"/>
      <c r="BQ48" s="32"/>
      <c r="BR48" s="33"/>
      <c r="BS48" s="33"/>
      <c r="BT48" s="34"/>
      <c r="BU48" s="32"/>
      <c r="BV48" s="33"/>
      <c r="BW48" s="33"/>
      <c r="BX48" s="34"/>
      <c r="BY48" s="32"/>
      <c r="BZ48" s="33"/>
      <c r="CA48" s="33"/>
      <c r="CB48" s="34"/>
      <c r="CC48" s="32"/>
      <c r="CD48" s="33"/>
      <c r="CE48" s="33"/>
      <c r="CF48" s="34"/>
      <c r="CG48" s="32"/>
      <c r="CH48" s="33"/>
      <c r="CI48" s="33"/>
      <c r="CJ48" s="34"/>
      <c r="CK48" s="32"/>
      <c r="CL48" s="33"/>
      <c r="CM48" s="33"/>
      <c r="CN48" s="34"/>
      <c r="CO48" s="32"/>
      <c r="CP48" s="33"/>
      <c r="CQ48" s="33"/>
      <c r="CR48" s="34"/>
      <c r="CS48" s="32"/>
      <c r="CT48" s="33"/>
      <c r="CU48" s="33"/>
      <c r="CV48" s="34"/>
      <c r="CW48" s="32"/>
      <c r="CX48" s="33"/>
      <c r="CY48" s="33"/>
      <c r="CZ48" s="34"/>
      <c r="DA48" s="32"/>
      <c r="DB48" s="33"/>
      <c r="DC48" s="33"/>
      <c r="DD48" s="34"/>
      <c r="DE48" s="32"/>
      <c r="DF48" s="33"/>
      <c r="DG48" s="33"/>
      <c r="DH48" s="34"/>
      <c r="DI48" s="32"/>
      <c r="DJ48" s="33"/>
      <c r="DK48" s="33"/>
      <c r="DL48" s="34"/>
      <c r="DM48" s="32"/>
      <c r="DN48" s="33"/>
      <c r="DO48" s="33"/>
      <c r="DP48" s="34"/>
      <c r="DQ48" s="32"/>
      <c r="DR48" s="33"/>
      <c r="DS48" s="33"/>
      <c r="DT48" s="34"/>
      <c r="DU48" s="32"/>
      <c r="DV48" s="33"/>
      <c r="DW48" s="33"/>
      <c r="DX48" s="34"/>
      <c r="DY48" s="32"/>
      <c r="DZ48" s="33"/>
      <c r="EA48" s="33"/>
      <c r="EB48" s="34"/>
      <c r="EC48" s="32"/>
      <c r="ED48" s="33"/>
      <c r="EE48" s="33"/>
      <c r="EF48" s="34"/>
      <c r="EG48" s="32"/>
      <c r="EH48" s="33"/>
      <c r="EI48" s="33"/>
      <c r="EJ48" s="34"/>
      <c r="EK48" s="32"/>
      <c r="EL48" s="33"/>
      <c r="EM48" s="33"/>
      <c r="EN48" s="34"/>
      <c r="EO48" s="32"/>
      <c r="EP48" s="33"/>
      <c r="EQ48" s="33"/>
      <c r="ER48" s="34"/>
      <c r="ES48" s="32"/>
      <c r="ET48" s="33"/>
      <c r="EU48" s="33"/>
      <c r="EV48" s="34"/>
      <c r="EW48" s="32"/>
      <c r="EX48" s="33"/>
      <c r="EY48" s="33"/>
      <c r="EZ48" s="34"/>
      <c r="FA48" s="32"/>
      <c r="FB48" s="33"/>
      <c r="FC48" s="33"/>
      <c r="FD48" s="34"/>
      <c r="FE48" s="32"/>
      <c r="FF48" s="33"/>
      <c r="FG48" s="33"/>
      <c r="FH48" s="34"/>
      <c r="FI48" s="32"/>
      <c r="FJ48" s="33"/>
      <c r="FK48" s="33"/>
      <c r="FL48" s="34"/>
      <c r="FM48" s="32"/>
      <c r="FN48" s="33"/>
      <c r="FO48" s="33"/>
      <c r="FP48" s="34"/>
      <c r="FQ48" s="32"/>
      <c r="FR48" s="33"/>
      <c r="FS48" s="33"/>
      <c r="FT48" s="34"/>
      <c r="FU48" s="32"/>
      <c r="FV48" s="33"/>
      <c r="FW48" s="33"/>
      <c r="FX48" s="34"/>
      <c r="FY48" s="32"/>
      <c r="FZ48" s="33"/>
      <c r="GA48" s="33"/>
      <c r="GB48" s="34"/>
      <c r="GC48" s="32"/>
      <c r="GD48" s="33"/>
      <c r="GE48" s="33"/>
      <c r="GF48" s="34"/>
      <c r="GG48" s="32"/>
      <c r="GH48" s="33"/>
      <c r="GI48" s="33"/>
      <c r="GJ48" s="34"/>
      <c r="GK48" s="32"/>
      <c r="GL48" s="33"/>
      <c r="GM48" s="33"/>
      <c r="GN48" s="34"/>
      <c r="GO48" s="32"/>
      <c r="GP48" s="33"/>
      <c r="GQ48" s="33"/>
      <c r="GR48" s="34"/>
      <c r="GS48" s="32"/>
      <c r="GT48" s="33"/>
      <c r="GU48" s="33"/>
      <c r="GV48" s="34"/>
      <c r="GW48" s="32"/>
      <c r="GX48" s="33"/>
      <c r="GY48" s="33"/>
      <c r="GZ48" s="34"/>
      <c r="HA48" s="32"/>
      <c r="HB48" s="33"/>
      <c r="HC48" s="33"/>
      <c r="HD48" s="34"/>
      <c r="HE48" s="32"/>
      <c r="HF48" s="33"/>
      <c r="HG48" s="33"/>
      <c r="HH48" s="34"/>
      <c r="HI48" s="32"/>
      <c r="HJ48" s="33"/>
      <c r="HK48" s="33"/>
      <c r="HL48" s="34"/>
      <c r="HM48" s="32"/>
      <c r="HN48" s="33"/>
      <c r="HO48" s="33"/>
      <c r="HP48" s="34"/>
      <c r="HQ48" s="32"/>
      <c r="HR48" s="33"/>
      <c r="HS48" s="33"/>
      <c r="HT48" s="34"/>
      <c r="HU48" s="32"/>
      <c r="HV48" s="33"/>
      <c r="HW48" s="33"/>
      <c r="HX48" s="34"/>
      <c r="HY48" s="32"/>
      <c r="HZ48" s="33"/>
      <c r="IA48" s="33"/>
      <c r="IB48" s="34"/>
      <c r="IC48" s="32"/>
      <c r="ID48" s="33"/>
      <c r="IE48" s="33"/>
      <c r="IF48" s="34"/>
      <c r="IG48" s="32"/>
      <c r="IH48" s="33"/>
      <c r="II48" s="33"/>
      <c r="IJ48" s="34"/>
    </row>
    <row r="49" spans="1:244" s="30" customFormat="1">
      <c r="A49" s="35" t="s">
        <v>52</v>
      </c>
      <c r="B49" s="36">
        <v>31.237000000000002</v>
      </c>
      <c r="C49" s="36">
        <v>0.59</v>
      </c>
      <c r="D49" s="153">
        <v>1.1981022663187419E-2</v>
      </c>
      <c r="E49" s="33"/>
      <c r="F49" s="33"/>
      <c r="G49" s="32"/>
      <c r="H49" s="33"/>
      <c r="I49" s="33"/>
      <c r="J49" s="33"/>
      <c r="K49" s="32"/>
      <c r="L49" s="33"/>
      <c r="M49" s="33"/>
      <c r="N49" s="33"/>
      <c r="O49" s="32"/>
      <c r="P49" s="33"/>
      <c r="Q49" s="33"/>
      <c r="R49" s="33"/>
      <c r="S49" s="32"/>
      <c r="T49" s="33"/>
      <c r="U49" s="33"/>
      <c r="V49" s="33"/>
      <c r="W49" s="32"/>
      <c r="X49" s="33"/>
      <c r="Y49" s="33"/>
      <c r="Z49" s="33"/>
      <c r="AA49" s="32"/>
      <c r="AB49" s="33"/>
      <c r="AC49" s="33"/>
      <c r="AD49" s="33"/>
      <c r="AE49" s="32"/>
      <c r="AF49" s="33"/>
      <c r="AG49" s="33"/>
      <c r="AH49" s="33"/>
      <c r="AI49" s="32"/>
      <c r="AJ49" s="33"/>
      <c r="AK49" s="33"/>
      <c r="AL49" s="33"/>
      <c r="AM49" s="32"/>
      <c r="AN49" s="33"/>
      <c r="AO49" s="33"/>
      <c r="AP49" s="33"/>
      <c r="AQ49" s="32"/>
      <c r="AR49" s="33"/>
      <c r="AS49" s="33"/>
      <c r="AT49" s="33"/>
      <c r="AU49" s="32"/>
      <c r="AV49" s="33"/>
      <c r="AW49" s="33"/>
      <c r="AX49" s="33"/>
      <c r="AY49" s="32"/>
      <c r="AZ49" s="33"/>
      <c r="BA49" s="33"/>
      <c r="BB49" s="33"/>
      <c r="BC49" s="32"/>
      <c r="BD49" s="33"/>
      <c r="BE49" s="33"/>
      <c r="BF49" s="33"/>
      <c r="BG49" s="32"/>
      <c r="BH49" s="33"/>
      <c r="BI49" s="33"/>
      <c r="BJ49" s="33"/>
      <c r="BK49" s="32"/>
      <c r="BL49" s="33"/>
      <c r="BM49" s="33"/>
      <c r="BN49" s="33"/>
      <c r="BO49" s="32"/>
      <c r="BP49" s="33"/>
      <c r="BQ49" s="33"/>
      <c r="BR49" s="33"/>
      <c r="BS49" s="32"/>
      <c r="BT49" s="33"/>
      <c r="BU49" s="33"/>
      <c r="BV49" s="33"/>
      <c r="BW49" s="32"/>
      <c r="BX49" s="33"/>
      <c r="BY49" s="33"/>
      <c r="BZ49" s="33"/>
      <c r="CA49" s="32"/>
      <c r="CB49" s="33"/>
      <c r="CC49" s="33"/>
      <c r="CD49" s="33"/>
      <c r="CE49" s="32"/>
      <c r="CF49" s="33"/>
      <c r="CG49" s="33"/>
      <c r="CH49" s="33"/>
      <c r="CI49" s="32"/>
      <c r="CJ49" s="33"/>
      <c r="CK49" s="33"/>
      <c r="CL49" s="33"/>
      <c r="CM49" s="32"/>
      <c r="CN49" s="33"/>
      <c r="CO49" s="33"/>
      <c r="CP49" s="33"/>
      <c r="CQ49" s="32"/>
      <c r="CR49" s="33"/>
      <c r="CS49" s="33"/>
      <c r="CT49" s="33"/>
      <c r="CU49" s="32"/>
      <c r="CV49" s="33"/>
      <c r="CW49" s="33"/>
      <c r="CX49" s="33"/>
      <c r="CY49" s="32"/>
      <c r="CZ49" s="33"/>
      <c r="DA49" s="33"/>
      <c r="DB49" s="33"/>
      <c r="DC49" s="32"/>
      <c r="DD49" s="33"/>
      <c r="DE49" s="33"/>
      <c r="DF49" s="33"/>
      <c r="DG49" s="32"/>
      <c r="DH49" s="33"/>
      <c r="DI49" s="33"/>
      <c r="DJ49" s="33"/>
      <c r="DK49" s="32"/>
      <c r="DL49" s="33"/>
      <c r="DM49" s="33"/>
      <c r="DN49" s="33"/>
      <c r="DO49" s="32"/>
      <c r="DP49" s="33"/>
      <c r="DQ49" s="33"/>
      <c r="DR49" s="33"/>
      <c r="DS49" s="32"/>
      <c r="DT49" s="33"/>
      <c r="DU49" s="33"/>
      <c r="DV49" s="33"/>
      <c r="DW49" s="32"/>
      <c r="DX49" s="33"/>
      <c r="DY49" s="33"/>
      <c r="DZ49" s="33"/>
      <c r="EA49" s="32"/>
      <c r="EB49" s="33"/>
      <c r="EC49" s="33"/>
      <c r="ED49" s="33"/>
      <c r="EE49" s="32"/>
      <c r="EF49" s="33"/>
      <c r="EG49" s="33"/>
      <c r="EH49" s="33"/>
      <c r="EI49" s="32"/>
      <c r="EJ49" s="33"/>
      <c r="EK49" s="33"/>
      <c r="EL49" s="33"/>
      <c r="EM49" s="32"/>
      <c r="EN49" s="33"/>
      <c r="EO49" s="33"/>
      <c r="EP49" s="33"/>
      <c r="EQ49" s="32"/>
      <c r="ER49" s="33"/>
      <c r="ES49" s="33"/>
      <c r="ET49" s="33"/>
      <c r="EU49" s="32"/>
      <c r="EV49" s="33"/>
      <c r="EW49" s="33"/>
      <c r="EX49" s="33"/>
      <c r="EY49" s="32"/>
      <c r="EZ49" s="33"/>
      <c r="FA49" s="33"/>
      <c r="FB49" s="33"/>
      <c r="FC49" s="32"/>
      <c r="FD49" s="33"/>
      <c r="FE49" s="33"/>
      <c r="FF49" s="33"/>
      <c r="FG49" s="32"/>
      <c r="FH49" s="33"/>
      <c r="FI49" s="33"/>
      <c r="FJ49" s="33"/>
      <c r="FK49" s="32"/>
      <c r="FL49" s="33"/>
      <c r="FM49" s="33"/>
      <c r="FN49" s="33"/>
      <c r="FO49" s="32"/>
      <c r="FP49" s="33"/>
      <c r="FQ49" s="33"/>
      <c r="FR49" s="33"/>
      <c r="FS49" s="32"/>
      <c r="FT49" s="33"/>
      <c r="FU49" s="33"/>
      <c r="FV49" s="33"/>
      <c r="FW49" s="32"/>
      <c r="FX49" s="33"/>
      <c r="FY49" s="33"/>
      <c r="FZ49" s="33"/>
      <c r="GA49" s="32"/>
      <c r="GB49" s="33"/>
      <c r="GC49" s="33"/>
      <c r="GD49" s="33"/>
      <c r="GE49" s="32"/>
      <c r="GF49" s="33"/>
      <c r="GG49" s="33"/>
      <c r="GH49" s="33"/>
      <c r="GI49" s="32"/>
      <c r="GJ49" s="33"/>
      <c r="GK49" s="33"/>
      <c r="GL49" s="33"/>
      <c r="GM49" s="32"/>
      <c r="GN49" s="33"/>
      <c r="GO49" s="33"/>
      <c r="GP49" s="33"/>
      <c r="GQ49" s="32"/>
      <c r="GR49" s="33"/>
      <c r="GS49" s="33"/>
      <c r="GT49" s="33"/>
      <c r="GU49" s="32"/>
      <c r="GV49" s="33"/>
      <c r="GW49" s="33"/>
      <c r="GX49" s="33"/>
      <c r="GY49" s="32"/>
      <c r="GZ49" s="33"/>
      <c r="HA49" s="33"/>
      <c r="HB49" s="33"/>
      <c r="HC49" s="32"/>
      <c r="HD49" s="33"/>
      <c r="HE49" s="33"/>
      <c r="HF49" s="33"/>
      <c r="HG49" s="32"/>
      <c r="HH49" s="33"/>
      <c r="HI49" s="33"/>
      <c r="HJ49" s="33"/>
      <c r="HK49" s="32"/>
      <c r="HL49" s="33"/>
      <c r="HM49" s="33"/>
      <c r="HN49" s="33"/>
      <c r="HO49" s="32"/>
      <c r="HP49" s="33"/>
      <c r="HQ49" s="33"/>
      <c r="HR49" s="33"/>
      <c r="HS49" s="32"/>
      <c r="HT49" s="33"/>
      <c r="HU49" s="33"/>
      <c r="HV49" s="33"/>
      <c r="HW49" s="32"/>
      <c r="HX49" s="33"/>
      <c r="HY49" s="33"/>
      <c r="HZ49" s="33"/>
      <c r="IA49" s="32"/>
      <c r="IB49" s="33"/>
      <c r="IC49" s="33"/>
      <c r="ID49" s="33"/>
      <c r="IE49" s="32"/>
      <c r="IF49" s="33"/>
      <c r="IG49" s="33"/>
      <c r="IH49" s="33"/>
    </row>
    <row r="50" spans="1:244" s="31" customFormat="1">
      <c r="A50" s="22" t="s">
        <v>53</v>
      </c>
      <c r="B50" s="23">
        <v>2253.3364863025427</v>
      </c>
      <c r="C50" s="23">
        <v>42.280000000000008</v>
      </c>
      <c r="D50" s="150">
        <v>0.86427235362479971</v>
      </c>
    </row>
    <row r="51" spans="1:244" s="30" customFormat="1">
      <c r="A51" s="11" t="s">
        <v>54</v>
      </c>
      <c r="B51" s="21"/>
      <c r="C51" s="21"/>
      <c r="D51" s="151"/>
    </row>
    <row r="52" spans="1:244" s="30" customFormat="1">
      <c r="A52" s="6" t="s">
        <v>55</v>
      </c>
      <c r="B52" s="19">
        <v>28.52</v>
      </c>
      <c r="C52" s="19">
        <v>0.53</v>
      </c>
      <c r="D52" s="149">
        <v>1.0938911110353272E-2</v>
      </c>
    </row>
    <row r="53" spans="1:244" s="30" customFormat="1">
      <c r="A53" s="6" t="s">
        <v>56</v>
      </c>
      <c r="B53" s="19">
        <v>325.35000000000002</v>
      </c>
      <c r="C53" s="19">
        <v>6.1</v>
      </c>
      <c r="D53" s="149">
        <v>0.12478873526484703</v>
      </c>
    </row>
    <row r="54" spans="1:244" s="30" customFormat="1">
      <c r="A54" s="27" t="s">
        <v>57</v>
      </c>
      <c r="B54" s="28">
        <v>353.87</v>
      </c>
      <c r="C54" s="28">
        <v>6.63</v>
      </c>
      <c r="D54" s="152">
        <v>0.13572764637520029</v>
      </c>
      <c r="E54" s="32"/>
      <c r="F54" s="33"/>
      <c r="G54" s="33"/>
      <c r="H54" s="34"/>
      <c r="I54" s="32"/>
      <c r="J54" s="33"/>
      <c r="K54" s="33"/>
      <c r="L54" s="34"/>
      <c r="M54" s="32"/>
      <c r="N54" s="33"/>
      <c r="O54" s="33"/>
      <c r="P54" s="34"/>
      <c r="Q54" s="32"/>
      <c r="R54" s="33"/>
      <c r="S54" s="33"/>
      <c r="T54" s="34"/>
      <c r="U54" s="32"/>
      <c r="V54" s="33"/>
      <c r="W54" s="33"/>
      <c r="X54" s="34"/>
      <c r="Y54" s="32"/>
      <c r="Z54" s="33"/>
      <c r="AA54" s="33"/>
      <c r="AB54" s="34"/>
      <c r="AC54" s="32"/>
      <c r="AD54" s="33"/>
      <c r="AE54" s="33"/>
      <c r="AF54" s="34"/>
      <c r="AG54" s="32"/>
      <c r="AH54" s="33"/>
      <c r="AI54" s="33"/>
      <c r="AJ54" s="34"/>
      <c r="AK54" s="32"/>
      <c r="AL54" s="33"/>
      <c r="AM54" s="33"/>
      <c r="AN54" s="34"/>
      <c r="AO54" s="32"/>
      <c r="AP54" s="33"/>
      <c r="AQ54" s="33"/>
      <c r="AR54" s="34"/>
      <c r="AS54" s="32"/>
      <c r="AT54" s="33"/>
      <c r="AU54" s="33"/>
      <c r="AV54" s="34"/>
      <c r="AW54" s="32"/>
      <c r="AX54" s="33"/>
      <c r="AY54" s="33"/>
      <c r="AZ54" s="34"/>
      <c r="BA54" s="32"/>
      <c r="BB54" s="33"/>
      <c r="BC54" s="33"/>
      <c r="BD54" s="34"/>
      <c r="BE54" s="32"/>
      <c r="BF54" s="33"/>
      <c r="BG54" s="33"/>
      <c r="BH54" s="34"/>
      <c r="BI54" s="32"/>
      <c r="BJ54" s="33"/>
      <c r="BK54" s="33"/>
      <c r="BL54" s="34"/>
      <c r="BM54" s="32"/>
      <c r="BN54" s="33"/>
      <c r="BO54" s="33"/>
      <c r="BP54" s="34"/>
      <c r="BQ54" s="32"/>
      <c r="BR54" s="33"/>
      <c r="BS54" s="33"/>
      <c r="BT54" s="34"/>
      <c r="BU54" s="32"/>
      <c r="BV54" s="33"/>
      <c r="BW54" s="33"/>
      <c r="BX54" s="34"/>
      <c r="BY54" s="32"/>
      <c r="BZ54" s="33"/>
      <c r="CA54" s="33"/>
      <c r="CB54" s="34"/>
      <c r="CC54" s="32"/>
      <c r="CD54" s="33"/>
      <c r="CE54" s="33"/>
      <c r="CF54" s="34"/>
      <c r="CG54" s="32"/>
      <c r="CH54" s="33"/>
      <c r="CI54" s="33"/>
      <c r="CJ54" s="34"/>
      <c r="CK54" s="32"/>
      <c r="CL54" s="33"/>
      <c r="CM54" s="33"/>
      <c r="CN54" s="34"/>
      <c r="CO54" s="32"/>
      <c r="CP54" s="33"/>
      <c r="CQ54" s="33"/>
      <c r="CR54" s="34"/>
      <c r="CS54" s="32"/>
      <c r="CT54" s="33"/>
      <c r="CU54" s="33"/>
      <c r="CV54" s="34"/>
      <c r="CW54" s="32"/>
      <c r="CX54" s="33"/>
      <c r="CY54" s="33"/>
      <c r="CZ54" s="34"/>
      <c r="DA54" s="32"/>
      <c r="DB54" s="33"/>
      <c r="DC54" s="33"/>
      <c r="DD54" s="34"/>
      <c r="DE54" s="32"/>
      <c r="DF54" s="33"/>
      <c r="DG54" s="33"/>
      <c r="DH54" s="34"/>
      <c r="DI54" s="32"/>
      <c r="DJ54" s="33"/>
      <c r="DK54" s="33"/>
      <c r="DL54" s="34"/>
      <c r="DM54" s="32"/>
      <c r="DN54" s="33"/>
      <c r="DO54" s="33"/>
      <c r="DP54" s="34"/>
      <c r="DQ54" s="32"/>
      <c r="DR54" s="33"/>
      <c r="DS54" s="33"/>
      <c r="DT54" s="34"/>
      <c r="DU54" s="32"/>
      <c r="DV54" s="33"/>
      <c r="DW54" s="33"/>
      <c r="DX54" s="34"/>
      <c r="DY54" s="32"/>
      <c r="DZ54" s="33"/>
      <c r="EA54" s="33"/>
      <c r="EB54" s="34"/>
      <c r="EC54" s="32"/>
      <c r="ED54" s="33"/>
      <c r="EE54" s="33"/>
      <c r="EF54" s="34"/>
      <c r="EG54" s="32"/>
      <c r="EH54" s="33"/>
      <c r="EI54" s="33"/>
      <c r="EJ54" s="34"/>
      <c r="EK54" s="32"/>
      <c r="EL54" s="33"/>
      <c r="EM54" s="33"/>
      <c r="EN54" s="34"/>
      <c r="EO54" s="32"/>
      <c r="EP54" s="33"/>
      <c r="EQ54" s="33"/>
      <c r="ER54" s="34"/>
      <c r="ES54" s="32"/>
      <c r="ET54" s="33"/>
      <c r="EU54" s="33"/>
      <c r="EV54" s="34"/>
      <c r="EW54" s="32"/>
      <c r="EX54" s="33"/>
      <c r="EY54" s="33"/>
      <c r="EZ54" s="34"/>
      <c r="FA54" s="32"/>
      <c r="FB54" s="33"/>
      <c r="FC54" s="33"/>
      <c r="FD54" s="34"/>
      <c r="FE54" s="32"/>
      <c r="FF54" s="33"/>
      <c r="FG54" s="33"/>
      <c r="FH54" s="34"/>
      <c r="FI54" s="32"/>
      <c r="FJ54" s="33"/>
      <c r="FK54" s="33"/>
      <c r="FL54" s="34"/>
      <c r="FM54" s="32"/>
      <c r="FN54" s="33"/>
      <c r="FO54" s="33"/>
      <c r="FP54" s="34"/>
      <c r="FQ54" s="32"/>
      <c r="FR54" s="33"/>
      <c r="FS54" s="33"/>
      <c r="FT54" s="34"/>
      <c r="FU54" s="32"/>
      <c r="FV54" s="33"/>
      <c r="FW54" s="33"/>
      <c r="FX54" s="34"/>
      <c r="FY54" s="32"/>
      <c r="FZ54" s="33"/>
      <c r="GA54" s="33"/>
      <c r="GB54" s="34"/>
      <c r="GC54" s="32"/>
      <c r="GD54" s="33"/>
      <c r="GE54" s="33"/>
      <c r="GF54" s="34"/>
      <c r="GG54" s="32"/>
      <c r="GH54" s="33"/>
      <c r="GI54" s="33"/>
      <c r="GJ54" s="34"/>
      <c r="GK54" s="32"/>
      <c r="GL54" s="33"/>
      <c r="GM54" s="33"/>
      <c r="GN54" s="34"/>
      <c r="GO54" s="32"/>
      <c r="GP54" s="33"/>
      <c r="GQ54" s="33"/>
      <c r="GR54" s="34"/>
      <c r="GS54" s="32"/>
      <c r="GT54" s="33"/>
      <c r="GU54" s="33"/>
      <c r="GV54" s="34"/>
      <c r="GW54" s="32"/>
      <c r="GX54" s="33"/>
      <c r="GY54" s="33"/>
      <c r="GZ54" s="34"/>
      <c r="HA54" s="32"/>
      <c r="HB54" s="33"/>
      <c r="HC54" s="33"/>
      <c r="HD54" s="34"/>
      <c r="HE54" s="32"/>
      <c r="HF54" s="33"/>
      <c r="HG54" s="33"/>
      <c r="HH54" s="34"/>
      <c r="HI54" s="32"/>
      <c r="HJ54" s="33"/>
      <c r="HK54" s="33"/>
      <c r="HL54" s="34"/>
      <c r="HM54" s="32"/>
      <c r="HN54" s="33"/>
      <c r="HO54" s="33"/>
      <c r="HP54" s="34"/>
      <c r="HQ54" s="32"/>
      <c r="HR54" s="33"/>
      <c r="HS54" s="33"/>
      <c r="HT54" s="34"/>
      <c r="HU54" s="32"/>
      <c r="HV54" s="33"/>
      <c r="HW54" s="33"/>
      <c r="HX54" s="34"/>
      <c r="HY54" s="32"/>
      <c r="HZ54" s="33"/>
      <c r="IA54" s="33"/>
      <c r="IB54" s="34"/>
      <c r="IC54" s="32"/>
      <c r="ID54" s="33"/>
      <c r="IE54" s="33"/>
      <c r="IF54" s="34"/>
      <c r="IG54" s="32"/>
      <c r="IH54" s="33"/>
      <c r="II54" s="33"/>
      <c r="IJ54" s="34"/>
    </row>
    <row r="55" spans="1:244" s="41" customFormat="1" ht="13.5" thickBot="1">
      <c r="A55" s="38" t="s">
        <v>58</v>
      </c>
      <c r="B55" s="39">
        <v>2607.2064863025425</v>
      </c>
      <c r="C55" s="39">
        <v>48.910000000000011</v>
      </c>
      <c r="D55" s="154">
        <v>1</v>
      </c>
    </row>
    <row r="56" spans="1:244">
      <c r="A56" s="42" t="s">
        <v>59</v>
      </c>
      <c r="D56" s="43"/>
    </row>
  </sheetData>
  <printOptions horizontalCentered="1"/>
  <pageMargins left="0.78740157480314965" right="0.39370078740157483" top="0.78740157480314965" bottom="0.78740157480314965" header="0.59055118110236227" footer="0.59055118110236227"/>
  <pageSetup paperSize="9" orientation="portrait" horizontalDpi="300" verticalDpi="300" r:id="rId1"/>
  <headerFooter alignWithMargins="0">
    <oddHeader>&amp;L&amp;"Tahoma,Negrito"&amp;8Companhia Nacional de Abastecimento - CONAB</oddHeader>
    <oddFooter>&amp;R&amp;6&amp;F - &amp;A
versão - jan/2008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J55"/>
  <sheetViews>
    <sheetView zoomScaleNormal="100" workbookViewId="0">
      <selection activeCell="A19" sqref="A19"/>
    </sheetView>
  </sheetViews>
  <sheetFormatPr defaultColWidth="11.5" defaultRowHeight="12.75"/>
  <cols>
    <col min="1" max="1" width="45.625" style="3" customWidth="1"/>
    <col min="2" max="3" width="12.625" style="3" customWidth="1"/>
    <col min="4" max="4" width="8.625" style="3" customWidth="1"/>
    <col min="5" max="16384" width="11.5" style="3"/>
  </cols>
  <sheetData>
    <row r="1" spans="1:4">
      <c r="A1" s="1" t="s">
        <v>0</v>
      </c>
      <c r="B1" s="2"/>
      <c r="C1" s="2"/>
      <c r="D1" s="2"/>
    </row>
    <row r="2" spans="1:4">
      <c r="A2" s="1" t="s">
        <v>605</v>
      </c>
      <c r="B2" s="2"/>
      <c r="C2" s="2"/>
      <c r="D2" s="2"/>
    </row>
    <row r="3" spans="1:4">
      <c r="A3" s="1" t="s">
        <v>377</v>
      </c>
      <c r="B3" s="2"/>
      <c r="C3" s="2"/>
      <c r="D3" s="2"/>
    </row>
    <row r="4" spans="1:4">
      <c r="A4" s="1" t="s">
        <v>606</v>
      </c>
      <c r="B4" s="2"/>
      <c r="C4" s="2"/>
      <c r="D4" s="2"/>
    </row>
    <row r="5" spans="1:4" ht="13.5" thickBot="1">
      <c r="A5" s="4" t="s">
        <v>4</v>
      </c>
      <c r="B5" s="5">
        <v>3300</v>
      </c>
      <c r="C5" s="6" t="s">
        <v>5</v>
      </c>
    </row>
    <row r="6" spans="1:4">
      <c r="A6" s="7"/>
      <c r="B6" s="8" t="s">
        <v>6</v>
      </c>
      <c r="C6" s="50">
        <v>43160</v>
      </c>
      <c r="D6" s="10" t="s">
        <v>7</v>
      </c>
    </row>
    <row r="7" spans="1:4">
      <c r="A7" s="11" t="s">
        <v>8</v>
      </c>
      <c r="D7" s="12" t="s">
        <v>9</v>
      </c>
    </row>
    <row r="8" spans="1:4" ht="13.5" thickBot="1">
      <c r="A8" s="13"/>
      <c r="B8" s="14" t="s">
        <v>10</v>
      </c>
      <c r="C8" s="14" t="s">
        <v>174</v>
      </c>
      <c r="D8" s="15" t="s">
        <v>13</v>
      </c>
    </row>
    <row r="9" spans="1:4">
      <c r="A9" s="11" t="s">
        <v>14</v>
      </c>
      <c r="B9" s="16"/>
    </row>
    <row r="10" spans="1:4">
      <c r="A10" s="18" t="s">
        <v>15</v>
      </c>
      <c r="B10" s="16">
        <v>0</v>
      </c>
      <c r="C10" s="16">
        <v>0</v>
      </c>
      <c r="D10" s="51">
        <v>0</v>
      </c>
    </row>
    <row r="11" spans="1:4">
      <c r="A11" s="18" t="s">
        <v>16</v>
      </c>
      <c r="B11" s="3">
        <v>116.99</v>
      </c>
      <c r="C11" s="3">
        <v>2.12</v>
      </c>
      <c r="D11" s="51">
        <v>3.7994921976794063E-2</v>
      </c>
    </row>
    <row r="12" spans="1:4">
      <c r="A12" s="18" t="s">
        <v>17</v>
      </c>
      <c r="B12" s="16">
        <v>385</v>
      </c>
      <c r="C12" s="16">
        <v>7</v>
      </c>
      <c r="D12" s="51">
        <v>0.12503671220673318</v>
      </c>
    </row>
    <row r="13" spans="1:4">
      <c r="A13" s="18" t="s">
        <v>18</v>
      </c>
      <c r="B13" s="16">
        <v>0</v>
      </c>
      <c r="C13" s="16">
        <v>0</v>
      </c>
      <c r="D13" s="51">
        <v>0</v>
      </c>
    </row>
    <row r="14" spans="1:4">
      <c r="A14" s="18" t="s">
        <v>19</v>
      </c>
      <c r="B14" s="16">
        <v>0</v>
      </c>
      <c r="C14" s="16">
        <v>0</v>
      </c>
      <c r="D14" s="51">
        <v>0</v>
      </c>
    </row>
    <row r="15" spans="1:4">
      <c r="A15" s="6" t="s">
        <v>20</v>
      </c>
      <c r="B15" s="16">
        <v>0</v>
      </c>
      <c r="C15" s="16">
        <v>0</v>
      </c>
      <c r="D15" s="51">
        <v>0</v>
      </c>
    </row>
    <row r="16" spans="1:4">
      <c r="A16" s="6" t="s">
        <v>70</v>
      </c>
      <c r="B16" s="16">
        <v>66.8</v>
      </c>
      <c r="C16" s="16">
        <v>1.2</v>
      </c>
      <c r="D16" s="51">
        <v>2.1694681494570846E-2</v>
      </c>
    </row>
    <row r="17" spans="1:4">
      <c r="A17" s="6" t="s">
        <v>22</v>
      </c>
      <c r="B17" s="16">
        <v>317.5</v>
      </c>
      <c r="C17" s="16">
        <v>5.7799999999999994</v>
      </c>
      <c r="D17" s="51">
        <v>0.10311469123542281</v>
      </c>
    </row>
    <row r="18" spans="1:4">
      <c r="A18" s="6" t="s">
        <v>23</v>
      </c>
      <c r="B18" s="16">
        <v>403.95</v>
      </c>
      <c r="C18" s="16">
        <v>7.34</v>
      </c>
      <c r="D18" s="51">
        <v>0.1311911166127529</v>
      </c>
    </row>
    <row r="19" spans="1:4">
      <c r="A19" s="6" t="s">
        <v>24</v>
      </c>
      <c r="B19" s="16">
        <v>611.80999999999995</v>
      </c>
      <c r="C19" s="16">
        <v>11.119999999999997</v>
      </c>
      <c r="D19" s="51">
        <v>0.19869795037714655</v>
      </c>
    </row>
    <row r="20" spans="1:4">
      <c r="A20" s="6" t="s">
        <v>71</v>
      </c>
      <c r="B20" s="16">
        <v>0</v>
      </c>
      <c r="C20" s="16">
        <v>0</v>
      </c>
      <c r="D20" s="51">
        <v>0</v>
      </c>
    </row>
    <row r="21" spans="1:4">
      <c r="A21" s="22" t="s">
        <v>27</v>
      </c>
      <c r="B21" s="155">
        <v>1902.05</v>
      </c>
      <c r="C21" s="155">
        <v>34.56</v>
      </c>
      <c r="D21" s="52">
        <v>0.61773007390342038</v>
      </c>
    </row>
    <row r="22" spans="1:4">
      <c r="A22" s="25" t="s">
        <v>28</v>
      </c>
    </row>
    <row r="23" spans="1:4">
      <c r="A23" s="18" t="s">
        <v>29</v>
      </c>
      <c r="B23" s="16">
        <v>53.26</v>
      </c>
      <c r="C23" s="16">
        <v>0.97</v>
      </c>
      <c r="D23" s="51">
        <v>1.7297286473066515E-2</v>
      </c>
    </row>
    <row r="24" spans="1:4">
      <c r="A24" s="18" t="s">
        <v>30</v>
      </c>
      <c r="B24" s="16">
        <v>28.53</v>
      </c>
      <c r="C24" s="16">
        <v>0.52</v>
      </c>
      <c r="D24" s="51">
        <v>9.2657075305405141E-3</v>
      </c>
    </row>
    <row r="25" spans="1:4">
      <c r="A25" s="6" t="s">
        <v>72</v>
      </c>
      <c r="B25" s="16">
        <v>57.06</v>
      </c>
      <c r="C25" s="16">
        <v>1.04</v>
      </c>
      <c r="D25" s="51">
        <v>1.8531415061081028E-2</v>
      </c>
    </row>
    <row r="26" spans="1:4">
      <c r="A26" s="18" t="s">
        <v>73</v>
      </c>
      <c r="B26" s="16">
        <v>66</v>
      </c>
      <c r="C26" s="16">
        <v>1.2</v>
      </c>
      <c r="D26" s="51">
        <v>2.1434864949725688E-2</v>
      </c>
    </row>
    <row r="27" spans="1:4">
      <c r="A27" s="18" t="s">
        <v>74</v>
      </c>
      <c r="B27" s="16">
        <v>0</v>
      </c>
      <c r="C27" s="16">
        <v>0</v>
      </c>
      <c r="D27" s="51">
        <v>0</v>
      </c>
    </row>
    <row r="28" spans="1:4">
      <c r="A28" s="18" t="s">
        <v>75</v>
      </c>
      <c r="B28" s="16">
        <v>61.88</v>
      </c>
      <c r="C28" s="16">
        <v>1.1299999999999999</v>
      </c>
      <c r="D28" s="51">
        <v>2.0096809743773116E-2</v>
      </c>
    </row>
    <row r="29" spans="1:4">
      <c r="A29" s="18" t="s">
        <v>76</v>
      </c>
      <c r="B29" s="16">
        <v>0</v>
      </c>
      <c r="C29" s="16">
        <v>0</v>
      </c>
      <c r="D29" s="51">
        <v>0</v>
      </c>
    </row>
    <row r="30" spans="1:4">
      <c r="A30" s="18" t="s">
        <v>77</v>
      </c>
      <c r="B30" s="16">
        <v>0</v>
      </c>
      <c r="C30" s="16">
        <v>0</v>
      </c>
      <c r="D30" s="51">
        <v>0</v>
      </c>
    </row>
    <row r="31" spans="1:4">
      <c r="A31" s="18" t="s">
        <v>78</v>
      </c>
      <c r="B31" s="16">
        <v>0</v>
      </c>
      <c r="C31" s="16">
        <v>0</v>
      </c>
      <c r="D31" s="51">
        <v>0</v>
      </c>
    </row>
    <row r="32" spans="1:4">
      <c r="A32" s="27" t="s">
        <v>37</v>
      </c>
      <c r="B32" s="156">
        <v>266.73</v>
      </c>
      <c r="C32" s="156">
        <v>4.8600000000000003</v>
      </c>
      <c r="D32" s="53">
        <v>8.6626083758186867E-2</v>
      </c>
    </row>
    <row r="33" spans="1:244" s="30" customFormat="1">
      <c r="A33" s="11" t="s">
        <v>38</v>
      </c>
      <c r="B33" s="3"/>
      <c r="C33" s="3"/>
      <c r="D33" s="3"/>
    </row>
    <row r="34" spans="1:244" s="30" customFormat="1">
      <c r="A34" s="18" t="s">
        <v>39</v>
      </c>
      <c r="B34" s="16">
        <v>66.818476823690048</v>
      </c>
      <c r="C34" s="16">
        <v>1.2200000000000002</v>
      </c>
      <c r="D34" s="51">
        <v>2.1700682225184426E-2</v>
      </c>
    </row>
    <row r="35" spans="1:244" s="30" customFormat="1">
      <c r="A35" s="6" t="s">
        <v>40</v>
      </c>
      <c r="B35" s="16">
        <v>66.818476823690048</v>
      </c>
      <c r="C35" s="16">
        <v>1.2200000000000002</v>
      </c>
      <c r="D35" s="51">
        <v>2.1700682225184426E-2</v>
      </c>
    </row>
    <row r="36" spans="1:244" s="31" customFormat="1">
      <c r="A36" s="22" t="s">
        <v>41</v>
      </c>
      <c r="B36" s="155">
        <v>2235.5984768236899</v>
      </c>
      <c r="C36" s="155">
        <v>40.64</v>
      </c>
      <c r="D36" s="52">
        <v>0.72605683988679171</v>
      </c>
    </row>
    <row r="37" spans="1:244" s="30" customFormat="1">
      <c r="A37" s="11" t="s">
        <v>42</v>
      </c>
      <c r="B37" s="3"/>
      <c r="C37" s="3"/>
      <c r="D37" s="3"/>
    </row>
    <row r="38" spans="1:244" s="30" customFormat="1">
      <c r="A38" s="6" t="s">
        <v>43</v>
      </c>
      <c r="B38" s="16">
        <v>111.91</v>
      </c>
      <c r="C38" s="16">
        <v>2.0299999999999998</v>
      </c>
      <c r="D38" s="51">
        <v>3.63450869170273E-2</v>
      </c>
    </row>
    <row r="39" spans="1:244" s="30" customFormat="1">
      <c r="A39" s="6" t="s">
        <v>44</v>
      </c>
      <c r="B39" s="16">
        <v>77.47999999999999</v>
      </c>
      <c r="C39" s="16">
        <v>1.41</v>
      </c>
      <c r="D39" s="51">
        <v>2.5163232368253727E-2</v>
      </c>
    </row>
    <row r="40" spans="1:244" s="30" customFormat="1">
      <c r="A40" s="18" t="s">
        <v>45</v>
      </c>
      <c r="B40" s="16">
        <v>19.75</v>
      </c>
      <c r="C40" s="16">
        <v>0.36</v>
      </c>
      <c r="D40" s="51">
        <v>6.4142209508648842E-3</v>
      </c>
    </row>
    <row r="41" spans="1:244" s="30" customFormat="1">
      <c r="A41" s="18" t="s">
        <v>79</v>
      </c>
      <c r="B41" s="16">
        <v>0</v>
      </c>
      <c r="C41" s="16">
        <v>0</v>
      </c>
      <c r="D41" s="51">
        <v>0</v>
      </c>
    </row>
    <row r="42" spans="1:244" s="30" customFormat="1">
      <c r="A42" s="27" t="s">
        <v>46</v>
      </c>
      <c r="B42" s="156">
        <v>209.14</v>
      </c>
      <c r="C42" s="156">
        <v>3.7999999999999994</v>
      </c>
      <c r="D42" s="53">
        <v>6.7922540236145912E-2</v>
      </c>
      <c r="E42" s="32"/>
      <c r="F42" s="33"/>
      <c r="G42" s="33"/>
      <c r="H42" s="34"/>
      <c r="I42" s="32"/>
      <c r="J42" s="33"/>
      <c r="K42" s="33"/>
      <c r="L42" s="34"/>
      <c r="M42" s="32"/>
      <c r="N42" s="33"/>
      <c r="O42" s="33"/>
      <c r="P42" s="34"/>
      <c r="Q42" s="32"/>
      <c r="R42" s="33"/>
      <c r="S42" s="33"/>
      <c r="T42" s="34"/>
      <c r="U42" s="32"/>
      <c r="V42" s="33"/>
      <c r="W42" s="33"/>
      <c r="X42" s="34"/>
      <c r="Y42" s="32"/>
      <c r="Z42" s="33"/>
      <c r="AA42" s="33"/>
      <c r="AB42" s="34"/>
      <c r="AC42" s="32"/>
      <c r="AD42" s="33"/>
      <c r="AE42" s="33"/>
      <c r="AF42" s="34"/>
      <c r="AG42" s="32"/>
      <c r="AH42" s="33"/>
      <c r="AI42" s="33"/>
      <c r="AJ42" s="34"/>
      <c r="AK42" s="32"/>
      <c r="AL42" s="33"/>
      <c r="AM42" s="33"/>
      <c r="AN42" s="34"/>
      <c r="AO42" s="32"/>
      <c r="AP42" s="33"/>
      <c r="AQ42" s="33"/>
      <c r="AR42" s="34"/>
      <c r="AS42" s="32"/>
      <c r="AT42" s="33"/>
      <c r="AU42" s="33"/>
      <c r="AV42" s="34"/>
      <c r="AW42" s="32"/>
      <c r="AX42" s="33"/>
      <c r="AY42" s="33"/>
      <c r="AZ42" s="34"/>
      <c r="BA42" s="32"/>
      <c r="BB42" s="33"/>
      <c r="BC42" s="33"/>
      <c r="BD42" s="34"/>
      <c r="BE42" s="32"/>
      <c r="BF42" s="33"/>
      <c r="BG42" s="33"/>
      <c r="BH42" s="34"/>
      <c r="BI42" s="32"/>
      <c r="BJ42" s="33"/>
      <c r="BK42" s="33"/>
      <c r="BL42" s="34"/>
      <c r="BM42" s="32"/>
      <c r="BN42" s="33"/>
      <c r="BO42" s="33"/>
      <c r="BP42" s="34"/>
      <c r="BQ42" s="32"/>
      <c r="BR42" s="33"/>
      <c r="BS42" s="33"/>
      <c r="BT42" s="34"/>
      <c r="BU42" s="32"/>
      <c r="BV42" s="33"/>
      <c r="BW42" s="33"/>
      <c r="BX42" s="34"/>
      <c r="BY42" s="32"/>
      <c r="BZ42" s="33"/>
      <c r="CA42" s="33"/>
      <c r="CB42" s="34"/>
      <c r="CC42" s="32"/>
      <c r="CD42" s="33"/>
      <c r="CE42" s="33"/>
      <c r="CF42" s="34"/>
      <c r="CG42" s="32"/>
      <c r="CH42" s="33"/>
      <c r="CI42" s="33"/>
      <c r="CJ42" s="34"/>
      <c r="CK42" s="32"/>
      <c r="CL42" s="33"/>
      <c r="CM42" s="33"/>
      <c r="CN42" s="34"/>
      <c r="CO42" s="32"/>
      <c r="CP42" s="33"/>
      <c r="CQ42" s="33"/>
      <c r="CR42" s="34"/>
      <c r="CS42" s="32"/>
      <c r="CT42" s="33"/>
      <c r="CU42" s="33"/>
      <c r="CV42" s="34"/>
      <c r="CW42" s="32"/>
      <c r="CX42" s="33"/>
      <c r="CY42" s="33"/>
      <c r="CZ42" s="34"/>
      <c r="DA42" s="32"/>
      <c r="DB42" s="33"/>
      <c r="DC42" s="33"/>
      <c r="DD42" s="34"/>
      <c r="DE42" s="32"/>
      <c r="DF42" s="33"/>
      <c r="DG42" s="33"/>
      <c r="DH42" s="34"/>
      <c r="DI42" s="32"/>
      <c r="DJ42" s="33"/>
      <c r="DK42" s="33"/>
      <c r="DL42" s="34"/>
      <c r="DM42" s="32"/>
      <c r="DN42" s="33"/>
      <c r="DO42" s="33"/>
      <c r="DP42" s="34"/>
      <c r="DQ42" s="32"/>
      <c r="DR42" s="33"/>
      <c r="DS42" s="33"/>
      <c r="DT42" s="34"/>
      <c r="DU42" s="32"/>
      <c r="DV42" s="33"/>
      <c r="DW42" s="33"/>
      <c r="DX42" s="34"/>
      <c r="DY42" s="32"/>
      <c r="DZ42" s="33"/>
      <c r="EA42" s="33"/>
      <c r="EB42" s="34"/>
      <c r="EC42" s="32"/>
      <c r="ED42" s="33"/>
      <c r="EE42" s="33"/>
      <c r="EF42" s="34"/>
      <c r="EG42" s="32"/>
      <c r="EH42" s="33"/>
      <c r="EI42" s="33"/>
      <c r="EJ42" s="34"/>
      <c r="EK42" s="32"/>
      <c r="EL42" s="33"/>
      <c r="EM42" s="33"/>
      <c r="EN42" s="34"/>
      <c r="EO42" s="32"/>
      <c r="EP42" s="33"/>
      <c r="EQ42" s="33"/>
      <c r="ER42" s="34"/>
      <c r="ES42" s="32"/>
      <c r="ET42" s="33"/>
      <c r="EU42" s="33"/>
      <c r="EV42" s="34"/>
      <c r="EW42" s="32"/>
      <c r="EX42" s="33"/>
      <c r="EY42" s="33"/>
      <c r="EZ42" s="34"/>
      <c r="FA42" s="32"/>
      <c r="FB42" s="33"/>
      <c r="FC42" s="33"/>
      <c r="FD42" s="34"/>
      <c r="FE42" s="32"/>
      <c r="FF42" s="33"/>
      <c r="FG42" s="33"/>
      <c r="FH42" s="34"/>
      <c r="FI42" s="32"/>
      <c r="FJ42" s="33"/>
      <c r="FK42" s="33"/>
      <c r="FL42" s="34"/>
      <c r="FM42" s="32"/>
      <c r="FN42" s="33"/>
      <c r="FO42" s="33"/>
      <c r="FP42" s="34"/>
      <c r="FQ42" s="32"/>
      <c r="FR42" s="33"/>
      <c r="FS42" s="33"/>
      <c r="FT42" s="34"/>
      <c r="FU42" s="32"/>
      <c r="FV42" s="33"/>
      <c r="FW42" s="33"/>
      <c r="FX42" s="34"/>
      <c r="FY42" s="32"/>
      <c r="FZ42" s="33"/>
      <c r="GA42" s="33"/>
      <c r="GB42" s="34"/>
      <c r="GC42" s="32"/>
      <c r="GD42" s="33"/>
      <c r="GE42" s="33"/>
      <c r="GF42" s="34"/>
      <c r="GG42" s="32"/>
      <c r="GH42" s="33"/>
      <c r="GI42" s="33"/>
      <c r="GJ42" s="34"/>
      <c r="GK42" s="32"/>
      <c r="GL42" s="33"/>
      <c r="GM42" s="33"/>
      <c r="GN42" s="34"/>
      <c r="GO42" s="32"/>
      <c r="GP42" s="33"/>
      <c r="GQ42" s="33"/>
      <c r="GR42" s="34"/>
      <c r="GS42" s="32"/>
      <c r="GT42" s="33"/>
      <c r="GU42" s="33"/>
      <c r="GV42" s="34"/>
      <c r="GW42" s="32"/>
      <c r="GX42" s="33"/>
      <c r="GY42" s="33"/>
      <c r="GZ42" s="34"/>
      <c r="HA42" s="32"/>
      <c r="HB42" s="33"/>
      <c r="HC42" s="33"/>
      <c r="HD42" s="34"/>
      <c r="HE42" s="32"/>
      <c r="HF42" s="33"/>
      <c r="HG42" s="33"/>
      <c r="HH42" s="34"/>
      <c r="HI42" s="32"/>
      <c r="HJ42" s="33"/>
      <c r="HK42" s="33"/>
      <c r="HL42" s="34"/>
      <c r="HM42" s="32"/>
      <c r="HN42" s="33"/>
      <c r="HO42" s="33"/>
      <c r="HP42" s="34"/>
      <c r="HQ42" s="32"/>
      <c r="HR42" s="33"/>
      <c r="HS42" s="33"/>
      <c r="HT42" s="34"/>
      <c r="HU42" s="32"/>
      <c r="HV42" s="33"/>
      <c r="HW42" s="33"/>
      <c r="HX42" s="34"/>
      <c r="HY42" s="32"/>
      <c r="HZ42" s="33"/>
      <c r="IA42" s="33"/>
      <c r="IB42" s="34"/>
      <c r="IC42" s="32"/>
      <c r="ID42" s="33"/>
      <c r="IE42" s="33"/>
      <c r="IF42" s="34"/>
      <c r="IG42" s="32"/>
      <c r="IH42" s="33"/>
      <c r="II42" s="33"/>
      <c r="IJ42" s="34"/>
    </row>
    <row r="43" spans="1:244" s="30" customFormat="1">
      <c r="A43" s="11" t="s">
        <v>47</v>
      </c>
      <c r="B43" s="3"/>
      <c r="C43" s="3"/>
      <c r="D43" s="3"/>
    </row>
    <row r="44" spans="1:244" s="30" customFormat="1">
      <c r="A44" s="18" t="s">
        <v>80</v>
      </c>
      <c r="B44" s="16">
        <v>7.8071999999999999</v>
      </c>
      <c r="C44" s="16">
        <v>0.14000000000000001</v>
      </c>
      <c r="D44" s="51">
        <v>2.535549661143915E-3</v>
      </c>
    </row>
    <row r="45" spans="1:244" s="30" customFormat="1">
      <c r="A45" s="18" t="s">
        <v>49</v>
      </c>
      <c r="B45" s="16">
        <v>30.45</v>
      </c>
      <c r="C45" s="16">
        <v>0.55000000000000004</v>
      </c>
      <c r="D45" s="51">
        <v>9.8892672381688963E-3</v>
      </c>
    </row>
    <row r="46" spans="1:244" s="30" customFormat="1">
      <c r="A46" s="18" t="s">
        <v>50</v>
      </c>
      <c r="B46" s="16">
        <v>4.8100000000000005</v>
      </c>
      <c r="C46" s="16">
        <v>0.09</v>
      </c>
      <c r="D46" s="51">
        <v>1.5621469758815237E-3</v>
      </c>
    </row>
    <row r="47" spans="1:244" s="30" customFormat="1">
      <c r="A47" s="27" t="s">
        <v>51</v>
      </c>
      <c r="B47" s="156">
        <v>43.0672</v>
      </c>
      <c r="C47" s="156">
        <v>0.78</v>
      </c>
      <c r="D47" s="53">
        <v>1.3986963875194335E-2</v>
      </c>
      <c r="E47" s="32"/>
      <c r="F47" s="33"/>
      <c r="G47" s="33"/>
      <c r="H47" s="34"/>
      <c r="I47" s="32"/>
      <c r="J47" s="33"/>
      <c r="K47" s="33"/>
      <c r="L47" s="34"/>
      <c r="M47" s="32"/>
      <c r="N47" s="33"/>
      <c r="O47" s="33"/>
      <c r="P47" s="34"/>
      <c r="Q47" s="32"/>
      <c r="R47" s="33"/>
      <c r="S47" s="33"/>
      <c r="T47" s="34"/>
      <c r="U47" s="32"/>
      <c r="V47" s="33"/>
      <c r="W47" s="33"/>
      <c r="X47" s="34"/>
      <c r="Y47" s="32"/>
      <c r="Z47" s="33"/>
      <c r="AA47" s="33"/>
      <c r="AB47" s="34"/>
      <c r="AC47" s="32"/>
      <c r="AD47" s="33"/>
      <c r="AE47" s="33"/>
      <c r="AF47" s="34"/>
      <c r="AG47" s="32"/>
      <c r="AH47" s="33"/>
      <c r="AI47" s="33"/>
      <c r="AJ47" s="34"/>
      <c r="AK47" s="32"/>
      <c r="AL47" s="33"/>
      <c r="AM47" s="33"/>
      <c r="AN47" s="34"/>
      <c r="AO47" s="32"/>
      <c r="AP47" s="33"/>
      <c r="AQ47" s="33"/>
      <c r="AR47" s="34"/>
      <c r="AS47" s="32"/>
      <c r="AT47" s="33"/>
      <c r="AU47" s="33"/>
      <c r="AV47" s="34"/>
      <c r="AW47" s="32"/>
      <c r="AX47" s="33"/>
      <c r="AY47" s="33"/>
      <c r="AZ47" s="34"/>
      <c r="BA47" s="32"/>
      <c r="BB47" s="33"/>
      <c r="BC47" s="33"/>
      <c r="BD47" s="34"/>
      <c r="BE47" s="32"/>
      <c r="BF47" s="33"/>
      <c r="BG47" s="33"/>
      <c r="BH47" s="34"/>
      <c r="BI47" s="32"/>
      <c r="BJ47" s="33"/>
      <c r="BK47" s="33"/>
      <c r="BL47" s="34"/>
      <c r="BM47" s="32"/>
      <c r="BN47" s="33"/>
      <c r="BO47" s="33"/>
      <c r="BP47" s="34"/>
      <c r="BQ47" s="32"/>
      <c r="BR47" s="33"/>
      <c r="BS47" s="33"/>
      <c r="BT47" s="34"/>
      <c r="BU47" s="32"/>
      <c r="BV47" s="33"/>
      <c r="BW47" s="33"/>
      <c r="BX47" s="34"/>
      <c r="BY47" s="32"/>
      <c r="BZ47" s="33"/>
      <c r="CA47" s="33"/>
      <c r="CB47" s="34"/>
      <c r="CC47" s="32"/>
      <c r="CD47" s="33"/>
      <c r="CE47" s="33"/>
      <c r="CF47" s="34"/>
      <c r="CG47" s="32"/>
      <c r="CH47" s="33"/>
      <c r="CI47" s="33"/>
      <c r="CJ47" s="34"/>
      <c r="CK47" s="32"/>
      <c r="CL47" s="33"/>
      <c r="CM47" s="33"/>
      <c r="CN47" s="34"/>
      <c r="CO47" s="32"/>
      <c r="CP47" s="33"/>
      <c r="CQ47" s="33"/>
      <c r="CR47" s="34"/>
      <c r="CS47" s="32"/>
      <c r="CT47" s="33"/>
      <c r="CU47" s="33"/>
      <c r="CV47" s="34"/>
      <c r="CW47" s="32"/>
      <c r="CX47" s="33"/>
      <c r="CY47" s="33"/>
      <c r="CZ47" s="34"/>
      <c r="DA47" s="32"/>
      <c r="DB47" s="33"/>
      <c r="DC47" s="33"/>
      <c r="DD47" s="34"/>
      <c r="DE47" s="32"/>
      <c r="DF47" s="33"/>
      <c r="DG47" s="33"/>
      <c r="DH47" s="34"/>
      <c r="DI47" s="32"/>
      <c r="DJ47" s="33"/>
      <c r="DK47" s="33"/>
      <c r="DL47" s="34"/>
      <c r="DM47" s="32"/>
      <c r="DN47" s="33"/>
      <c r="DO47" s="33"/>
      <c r="DP47" s="34"/>
      <c r="DQ47" s="32"/>
      <c r="DR47" s="33"/>
      <c r="DS47" s="33"/>
      <c r="DT47" s="34"/>
      <c r="DU47" s="32"/>
      <c r="DV47" s="33"/>
      <c r="DW47" s="33"/>
      <c r="DX47" s="34"/>
      <c r="DY47" s="32"/>
      <c r="DZ47" s="33"/>
      <c r="EA47" s="33"/>
      <c r="EB47" s="34"/>
      <c r="EC47" s="32"/>
      <c r="ED47" s="33"/>
      <c r="EE47" s="33"/>
      <c r="EF47" s="34"/>
      <c r="EG47" s="32"/>
      <c r="EH47" s="33"/>
      <c r="EI47" s="33"/>
      <c r="EJ47" s="34"/>
      <c r="EK47" s="32"/>
      <c r="EL47" s="33"/>
      <c r="EM47" s="33"/>
      <c r="EN47" s="34"/>
      <c r="EO47" s="32"/>
      <c r="EP47" s="33"/>
      <c r="EQ47" s="33"/>
      <c r="ER47" s="34"/>
      <c r="ES47" s="32"/>
      <c r="ET47" s="33"/>
      <c r="EU47" s="33"/>
      <c r="EV47" s="34"/>
      <c r="EW47" s="32"/>
      <c r="EX47" s="33"/>
      <c r="EY47" s="33"/>
      <c r="EZ47" s="34"/>
      <c r="FA47" s="32"/>
      <c r="FB47" s="33"/>
      <c r="FC47" s="33"/>
      <c r="FD47" s="34"/>
      <c r="FE47" s="32"/>
      <c r="FF47" s="33"/>
      <c r="FG47" s="33"/>
      <c r="FH47" s="34"/>
      <c r="FI47" s="32"/>
      <c r="FJ47" s="33"/>
      <c r="FK47" s="33"/>
      <c r="FL47" s="34"/>
      <c r="FM47" s="32"/>
      <c r="FN47" s="33"/>
      <c r="FO47" s="33"/>
      <c r="FP47" s="34"/>
      <c r="FQ47" s="32"/>
      <c r="FR47" s="33"/>
      <c r="FS47" s="33"/>
      <c r="FT47" s="34"/>
      <c r="FU47" s="32"/>
      <c r="FV47" s="33"/>
      <c r="FW47" s="33"/>
      <c r="FX47" s="34"/>
      <c r="FY47" s="32"/>
      <c r="FZ47" s="33"/>
      <c r="GA47" s="33"/>
      <c r="GB47" s="34"/>
      <c r="GC47" s="32"/>
      <c r="GD47" s="33"/>
      <c r="GE47" s="33"/>
      <c r="GF47" s="34"/>
      <c r="GG47" s="32"/>
      <c r="GH47" s="33"/>
      <c r="GI47" s="33"/>
      <c r="GJ47" s="34"/>
      <c r="GK47" s="32"/>
      <c r="GL47" s="33"/>
      <c r="GM47" s="33"/>
      <c r="GN47" s="34"/>
      <c r="GO47" s="32"/>
      <c r="GP47" s="33"/>
      <c r="GQ47" s="33"/>
      <c r="GR47" s="34"/>
      <c r="GS47" s="32"/>
      <c r="GT47" s="33"/>
      <c r="GU47" s="33"/>
      <c r="GV47" s="34"/>
      <c r="GW47" s="32"/>
      <c r="GX47" s="33"/>
      <c r="GY47" s="33"/>
      <c r="GZ47" s="34"/>
      <c r="HA47" s="32"/>
      <c r="HB47" s="33"/>
      <c r="HC47" s="33"/>
      <c r="HD47" s="34"/>
      <c r="HE47" s="32"/>
      <c r="HF47" s="33"/>
      <c r="HG47" s="33"/>
      <c r="HH47" s="34"/>
      <c r="HI47" s="32"/>
      <c r="HJ47" s="33"/>
      <c r="HK47" s="33"/>
      <c r="HL47" s="34"/>
      <c r="HM47" s="32"/>
      <c r="HN47" s="33"/>
      <c r="HO47" s="33"/>
      <c r="HP47" s="34"/>
      <c r="HQ47" s="32"/>
      <c r="HR47" s="33"/>
      <c r="HS47" s="33"/>
      <c r="HT47" s="34"/>
      <c r="HU47" s="32"/>
      <c r="HV47" s="33"/>
      <c r="HW47" s="33"/>
      <c r="HX47" s="34"/>
      <c r="HY47" s="32"/>
      <c r="HZ47" s="33"/>
      <c r="IA47" s="33"/>
      <c r="IB47" s="34"/>
      <c r="IC47" s="32"/>
      <c r="ID47" s="33"/>
      <c r="IE47" s="33"/>
      <c r="IF47" s="34"/>
      <c r="IG47" s="32"/>
      <c r="IH47" s="33"/>
      <c r="II47" s="33"/>
      <c r="IJ47" s="34"/>
    </row>
    <row r="48" spans="1:244" s="30" customFormat="1">
      <c r="A48" s="35" t="s">
        <v>52</v>
      </c>
      <c r="B48" s="157">
        <v>252.2072</v>
      </c>
      <c r="C48" s="157">
        <v>4.5799999999999992</v>
      </c>
      <c r="D48" s="54">
        <v>8.1909504111340251E-2</v>
      </c>
      <c r="E48" s="33"/>
      <c r="F48" s="33"/>
      <c r="G48" s="32"/>
      <c r="H48" s="33"/>
      <c r="I48" s="33"/>
      <c r="J48" s="33"/>
      <c r="K48" s="32"/>
      <c r="L48" s="33"/>
      <c r="M48" s="33"/>
      <c r="N48" s="33"/>
      <c r="O48" s="32"/>
      <c r="P48" s="33"/>
      <c r="Q48" s="33"/>
      <c r="R48" s="33"/>
      <c r="S48" s="32"/>
      <c r="T48" s="33"/>
      <c r="U48" s="33"/>
      <c r="V48" s="33"/>
      <c r="W48" s="32"/>
      <c r="X48" s="33"/>
      <c r="Y48" s="33"/>
      <c r="Z48" s="33"/>
      <c r="AA48" s="32"/>
      <c r="AB48" s="33"/>
      <c r="AC48" s="33"/>
      <c r="AD48" s="33"/>
      <c r="AE48" s="32"/>
      <c r="AF48" s="33"/>
      <c r="AG48" s="33"/>
      <c r="AH48" s="33"/>
      <c r="AI48" s="32"/>
      <c r="AJ48" s="33"/>
      <c r="AK48" s="33"/>
      <c r="AL48" s="33"/>
      <c r="AM48" s="32"/>
      <c r="AN48" s="33"/>
      <c r="AO48" s="33"/>
      <c r="AP48" s="33"/>
      <c r="AQ48" s="32"/>
      <c r="AR48" s="33"/>
      <c r="AS48" s="33"/>
      <c r="AT48" s="33"/>
      <c r="AU48" s="32"/>
      <c r="AV48" s="33"/>
      <c r="AW48" s="33"/>
      <c r="AX48" s="33"/>
      <c r="AY48" s="32"/>
      <c r="AZ48" s="33"/>
      <c r="BA48" s="33"/>
      <c r="BB48" s="33"/>
      <c r="BC48" s="32"/>
      <c r="BD48" s="33"/>
      <c r="BE48" s="33"/>
      <c r="BF48" s="33"/>
      <c r="BG48" s="32"/>
      <c r="BH48" s="33"/>
      <c r="BI48" s="33"/>
      <c r="BJ48" s="33"/>
      <c r="BK48" s="32"/>
      <c r="BL48" s="33"/>
      <c r="BM48" s="33"/>
      <c r="BN48" s="33"/>
      <c r="BO48" s="32"/>
      <c r="BP48" s="33"/>
      <c r="BQ48" s="33"/>
      <c r="BR48" s="33"/>
      <c r="BS48" s="32"/>
      <c r="BT48" s="33"/>
      <c r="BU48" s="33"/>
      <c r="BV48" s="33"/>
      <c r="BW48" s="32"/>
      <c r="BX48" s="33"/>
      <c r="BY48" s="33"/>
      <c r="BZ48" s="33"/>
      <c r="CA48" s="32"/>
      <c r="CB48" s="33"/>
      <c r="CC48" s="33"/>
      <c r="CD48" s="33"/>
      <c r="CE48" s="32"/>
      <c r="CF48" s="33"/>
      <c r="CG48" s="33"/>
      <c r="CH48" s="33"/>
      <c r="CI48" s="32"/>
      <c r="CJ48" s="33"/>
      <c r="CK48" s="33"/>
      <c r="CL48" s="33"/>
      <c r="CM48" s="32"/>
      <c r="CN48" s="33"/>
      <c r="CO48" s="33"/>
      <c r="CP48" s="33"/>
      <c r="CQ48" s="32"/>
      <c r="CR48" s="33"/>
      <c r="CS48" s="33"/>
      <c r="CT48" s="33"/>
      <c r="CU48" s="32"/>
      <c r="CV48" s="33"/>
      <c r="CW48" s="33"/>
      <c r="CX48" s="33"/>
      <c r="CY48" s="32"/>
      <c r="CZ48" s="33"/>
      <c r="DA48" s="33"/>
      <c r="DB48" s="33"/>
      <c r="DC48" s="32"/>
      <c r="DD48" s="33"/>
      <c r="DE48" s="33"/>
      <c r="DF48" s="33"/>
      <c r="DG48" s="32"/>
      <c r="DH48" s="33"/>
      <c r="DI48" s="33"/>
      <c r="DJ48" s="33"/>
      <c r="DK48" s="32"/>
      <c r="DL48" s="33"/>
      <c r="DM48" s="33"/>
      <c r="DN48" s="33"/>
      <c r="DO48" s="32"/>
      <c r="DP48" s="33"/>
      <c r="DQ48" s="33"/>
      <c r="DR48" s="33"/>
      <c r="DS48" s="32"/>
      <c r="DT48" s="33"/>
      <c r="DU48" s="33"/>
      <c r="DV48" s="33"/>
      <c r="DW48" s="32"/>
      <c r="DX48" s="33"/>
      <c r="DY48" s="33"/>
      <c r="DZ48" s="33"/>
      <c r="EA48" s="32"/>
      <c r="EB48" s="33"/>
      <c r="EC48" s="33"/>
      <c r="ED48" s="33"/>
      <c r="EE48" s="32"/>
      <c r="EF48" s="33"/>
      <c r="EG48" s="33"/>
      <c r="EH48" s="33"/>
      <c r="EI48" s="32"/>
      <c r="EJ48" s="33"/>
      <c r="EK48" s="33"/>
      <c r="EL48" s="33"/>
      <c r="EM48" s="32"/>
      <c r="EN48" s="33"/>
      <c r="EO48" s="33"/>
      <c r="EP48" s="33"/>
      <c r="EQ48" s="32"/>
      <c r="ER48" s="33"/>
      <c r="ES48" s="33"/>
      <c r="ET48" s="33"/>
      <c r="EU48" s="32"/>
      <c r="EV48" s="33"/>
      <c r="EW48" s="33"/>
      <c r="EX48" s="33"/>
      <c r="EY48" s="32"/>
      <c r="EZ48" s="33"/>
      <c r="FA48" s="33"/>
      <c r="FB48" s="33"/>
      <c r="FC48" s="32"/>
      <c r="FD48" s="33"/>
      <c r="FE48" s="33"/>
      <c r="FF48" s="33"/>
      <c r="FG48" s="32"/>
      <c r="FH48" s="33"/>
      <c r="FI48" s="33"/>
      <c r="FJ48" s="33"/>
      <c r="FK48" s="32"/>
      <c r="FL48" s="33"/>
      <c r="FM48" s="33"/>
      <c r="FN48" s="33"/>
      <c r="FO48" s="32"/>
      <c r="FP48" s="33"/>
      <c r="FQ48" s="33"/>
      <c r="FR48" s="33"/>
      <c r="FS48" s="32"/>
      <c r="FT48" s="33"/>
      <c r="FU48" s="33"/>
      <c r="FV48" s="33"/>
      <c r="FW48" s="32"/>
      <c r="FX48" s="33"/>
      <c r="FY48" s="33"/>
      <c r="FZ48" s="33"/>
      <c r="GA48" s="32"/>
      <c r="GB48" s="33"/>
      <c r="GC48" s="33"/>
      <c r="GD48" s="33"/>
      <c r="GE48" s="32"/>
      <c r="GF48" s="33"/>
      <c r="GG48" s="33"/>
      <c r="GH48" s="33"/>
      <c r="GI48" s="32"/>
      <c r="GJ48" s="33"/>
      <c r="GK48" s="33"/>
      <c r="GL48" s="33"/>
      <c r="GM48" s="32"/>
      <c r="GN48" s="33"/>
      <c r="GO48" s="33"/>
      <c r="GP48" s="33"/>
      <c r="GQ48" s="32"/>
      <c r="GR48" s="33"/>
      <c r="GS48" s="33"/>
      <c r="GT48" s="33"/>
      <c r="GU48" s="32"/>
      <c r="GV48" s="33"/>
      <c r="GW48" s="33"/>
      <c r="GX48" s="33"/>
      <c r="GY48" s="32"/>
      <c r="GZ48" s="33"/>
      <c r="HA48" s="33"/>
      <c r="HB48" s="33"/>
      <c r="HC48" s="32"/>
      <c r="HD48" s="33"/>
      <c r="HE48" s="33"/>
      <c r="HF48" s="33"/>
      <c r="HG48" s="32"/>
      <c r="HH48" s="33"/>
      <c r="HI48" s="33"/>
      <c r="HJ48" s="33"/>
      <c r="HK48" s="32"/>
      <c r="HL48" s="33"/>
      <c r="HM48" s="33"/>
      <c r="HN48" s="33"/>
      <c r="HO48" s="32"/>
      <c r="HP48" s="33"/>
      <c r="HQ48" s="33"/>
      <c r="HR48" s="33"/>
      <c r="HS48" s="32"/>
      <c r="HT48" s="33"/>
      <c r="HU48" s="33"/>
      <c r="HV48" s="33"/>
      <c r="HW48" s="32"/>
      <c r="HX48" s="33"/>
      <c r="HY48" s="33"/>
      <c r="HZ48" s="33"/>
      <c r="IA48" s="32"/>
      <c r="IB48" s="33"/>
      <c r="IC48" s="33"/>
      <c r="ID48" s="33"/>
      <c r="IE48" s="32"/>
      <c r="IF48" s="33"/>
      <c r="IG48" s="33"/>
      <c r="IH48" s="33"/>
    </row>
    <row r="49" spans="1:244" s="31" customFormat="1">
      <c r="A49" s="22" t="s">
        <v>53</v>
      </c>
      <c r="B49" s="155">
        <v>2487.8056768236897</v>
      </c>
      <c r="C49" s="155">
        <v>45.22</v>
      </c>
      <c r="D49" s="52">
        <v>0.80796634399813194</v>
      </c>
    </row>
    <row r="50" spans="1:244" s="30" customFormat="1">
      <c r="A50" s="11" t="s">
        <v>54</v>
      </c>
      <c r="B50" s="3"/>
      <c r="C50" s="3"/>
      <c r="D50" s="3"/>
    </row>
    <row r="51" spans="1:244" s="30" customFormat="1">
      <c r="A51" s="6" t="s">
        <v>55</v>
      </c>
      <c r="B51" s="16">
        <v>28.790000000000003</v>
      </c>
      <c r="C51" s="16">
        <v>0.52</v>
      </c>
      <c r="D51" s="51">
        <v>9.350147907615191E-3</v>
      </c>
    </row>
    <row r="52" spans="1:244" s="30" customFormat="1">
      <c r="A52" s="6" t="s">
        <v>56</v>
      </c>
      <c r="B52" s="16">
        <v>562.5</v>
      </c>
      <c r="C52" s="16">
        <v>10.23</v>
      </c>
      <c r="D52" s="51">
        <v>0.18268350809425302</v>
      </c>
    </row>
    <row r="53" spans="1:244" s="30" customFormat="1">
      <c r="A53" s="27" t="s">
        <v>57</v>
      </c>
      <c r="B53" s="156">
        <v>591.29</v>
      </c>
      <c r="C53" s="156">
        <v>10.75</v>
      </c>
      <c r="D53" s="53">
        <v>0.1920336560018682</v>
      </c>
      <c r="E53" s="32"/>
      <c r="F53" s="33"/>
      <c r="G53" s="33"/>
      <c r="H53" s="34"/>
      <c r="I53" s="32"/>
      <c r="J53" s="33"/>
      <c r="K53" s="33"/>
      <c r="L53" s="34"/>
      <c r="M53" s="32"/>
      <c r="N53" s="33"/>
      <c r="O53" s="33"/>
      <c r="P53" s="34"/>
      <c r="Q53" s="32"/>
      <c r="R53" s="33"/>
      <c r="S53" s="33"/>
      <c r="T53" s="34"/>
      <c r="U53" s="32"/>
      <c r="V53" s="33"/>
      <c r="W53" s="33"/>
      <c r="X53" s="34"/>
      <c r="Y53" s="32"/>
      <c r="Z53" s="33"/>
      <c r="AA53" s="33"/>
      <c r="AB53" s="34"/>
      <c r="AC53" s="32"/>
      <c r="AD53" s="33"/>
      <c r="AE53" s="33"/>
      <c r="AF53" s="34"/>
      <c r="AG53" s="32"/>
      <c r="AH53" s="33"/>
      <c r="AI53" s="33"/>
      <c r="AJ53" s="34"/>
      <c r="AK53" s="32"/>
      <c r="AL53" s="33"/>
      <c r="AM53" s="33"/>
      <c r="AN53" s="34"/>
      <c r="AO53" s="32"/>
      <c r="AP53" s="33"/>
      <c r="AQ53" s="33"/>
      <c r="AR53" s="34"/>
      <c r="AS53" s="32"/>
      <c r="AT53" s="33"/>
      <c r="AU53" s="33"/>
      <c r="AV53" s="34"/>
      <c r="AW53" s="32"/>
      <c r="AX53" s="33"/>
      <c r="AY53" s="33"/>
      <c r="AZ53" s="34"/>
      <c r="BA53" s="32"/>
      <c r="BB53" s="33"/>
      <c r="BC53" s="33"/>
      <c r="BD53" s="34"/>
      <c r="BE53" s="32"/>
      <c r="BF53" s="33"/>
      <c r="BG53" s="33"/>
      <c r="BH53" s="34"/>
      <c r="BI53" s="32"/>
      <c r="BJ53" s="33"/>
      <c r="BK53" s="33"/>
      <c r="BL53" s="34"/>
      <c r="BM53" s="32"/>
      <c r="BN53" s="33"/>
      <c r="BO53" s="33"/>
      <c r="BP53" s="34"/>
      <c r="BQ53" s="32"/>
      <c r="BR53" s="33"/>
      <c r="BS53" s="33"/>
      <c r="BT53" s="34"/>
      <c r="BU53" s="32"/>
      <c r="BV53" s="33"/>
      <c r="BW53" s="33"/>
      <c r="BX53" s="34"/>
      <c r="BY53" s="32"/>
      <c r="BZ53" s="33"/>
      <c r="CA53" s="33"/>
      <c r="CB53" s="34"/>
      <c r="CC53" s="32"/>
      <c r="CD53" s="33"/>
      <c r="CE53" s="33"/>
      <c r="CF53" s="34"/>
      <c r="CG53" s="32"/>
      <c r="CH53" s="33"/>
      <c r="CI53" s="33"/>
      <c r="CJ53" s="34"/>
      <c r="CK53" s="32"/>
      <c r="CL53" s="33"/>
      <c r="CM53" s="33"/>
      <c r="CN53" s="34"/>
      <c r="CO53" s="32"/>
      <c r="CP53" s="33"/>
      <c r="CQ53" s="33"/>
      <c r="CR53" s="34"/>
      <c r="CS53" s="32"/>
      <c r="CT53" s="33"/>
      <c r="CU53" s="33"/>
      <c r="CV53" s="34"/>
      <c r="CW53" s="32"/>
      <c r="CX53" s="33"/>
      <c r="CY53" s="33"/>
      <c r="CZ53" s="34"/>
      <c r="DA53" s="32"/>
      <c r="DB53" s="33"/>
      <c r="DC53" s="33"/>
      <c r="DD53" s="34"/>
      <c r="DE53" s="32"/>
      <c r="DF53" s="33"/>
      <c r="DG53" s="33"/>
      <c r="DH53" s="34"/>
      <c r="DI53" s="32"/>
      <c r="DJ53" s="33"/>
      <c r="DK53" s="33"/>
      <c r="DL53" s="34"/>
      <c r="DM53" s="32"/>
      <c r="DN53" s="33"/>
      <c r="DO53" s="33"/>
      <c r="DP53" s="34"/>
      <c r="DQ53" s="32"/>
      <c r="DR53" s="33"/>
      <c r="DS53" s="33"/>
      <c r="DT53" s="34"/>
      <c r="DU53" s="32"/>
      <c r="DV53" s="33"/>
      <c r="DW53" s="33"/>
      <c r="DX53" s="34"/>
      <c r="DY53" s="32"/>
      <c r="DZ53" s="33"/>
      <c r="EA53" s="33"/>
      <c r="EB53" s="34"/>
      <c r="EC53" s="32"/>
      <c r="ED53" s="33"/>
      <c r="EE53" s="33"/>
      <c r="EF53" s="34"/>
      <c r="EG53" s="32"/>
      <c r="EH53" s="33"/>
      <c r="EI53" s="33"/>
      <c r="EJ53" s="34"/>
      <c r="EK53" s="32"/>
      <c r="EL53" s="33"/>
      <c r="EM53" s="33"/>
      <c r="EN53" s="34"/>
      <c r="EO53" s="32"/>
      <c r="EP53" s="33"/>
      <c r="EQ53" s="33"/>
      <c r="ER53" s="34"/>
      <c r="ES53" s="32"/>
      <c r="ET53" s="33"/>
      <c r="EU53" s="33"/>
      <c r="EV53" s="34"/>
      <c r="EW53" s="32"/>
      <c r="EX53" s="33"/>
      <c r="EY53" s="33"/>
      <c r="EZ53" s="34"/>
      <c r="FA53" s="32"/>
      <c r="FB53" s="33"/>
      <c r="FC53" s="33"/>
      <c r="FD53" s="34"/>
      <c r="FE53" s="32"/>
      <c r="FF53" s="33"/>
      <c r="FG53" s="33"/>
      <c r="FH53" s="34"/>
      <c r="FI53" s="32"/>
      <c r="FJ53" s="33"/>
      <c r="FK53" s="33"/>
      <c r="FL53" s="34"/>
      <c r="FM53" s="32"/>
      <c r="FN53" s="33"/>
      <c r="FO53" s="33"/>
      <c r="FP53" s="34"/>
      <c r="FQ53" s="32"/>
      <c r="FR53" s="33"/>
      <c r="FS53" s="33"/>
      <c r="FT53" s="34"/>
      <c r="FU53" s="32"/>
      <c r="FV53" s="33"/>
      <c r="FW53" s="33"/>
      <c r="FX53" s="34"/>
      <c r="FY53" s="32"/>
      <c r="FZ53" s="33"/>
      <c r="GA53" s="33"/>
      <c r="GB53" s="34"/>
      <c r="GC53" s="32"/>
      <c r="GD53" s="33"/>
      <c r="GE53" s="33"/>
      <c r="GF53" s="34"/>
      <c r="GG53" s="32"/>
      <c r="GH53" s="33"/>
      <c r="GI53" s="33"/>
      <c r="GJ53" s="34"/>
      <c r="GK53" s="32"/>
      <c r="GL53" s="33"/>
      <c r="GM53" s="33"/>
      <c r="GN53" s="34"/>
      <c r="GO53" s="32"/>
      <c r="GP53" s="33"/>
      <c r="GQ53" s="33"/>
      <c r="GR53" s="34"/>
      <c r="GS53" s="32"/>
      <c r="GT53" s="33"/>
      <c r="GU53" s="33"/>
      <c r="GV53" s="34"/>
      <c r="GW53" s="32"/>
      <c r="GX53" s="33"/>
      <c r="GY53" s="33"/>
      <c r="GZ53" s="34"/>
      <c r="HA53" s="32"/>
      <c r="HB53" s="33"/>
      <c r="HC53" s="33"/>
      <c r="HD53" s="34"/>
      <c r="HE53" s="32"/>
      <c r="HF53" s="33"/>
      <c r="HG53" s="33"/>
      <c r="HH53" s="34"/>
      <c r="HI53" s="32"/>
      <c r="HJ53" s="33"/>
      <c r="HK53" s="33"/>
      <c r="HL53" s="34"/>
      <c r="HM53" s="32"/>
      <c r="HN53" s="33"/>
      <c r="HO53" s="33"/>
      <c r="HP53" s="34"/>
      <c r="HQ53" s="32"/>
      <c r="HR53" s="33"/>
      <c r="HS53" s="33"/>
      <c r="HT53" s="34"/>
      <c r="HU53" s="32"/>
      <c r="HV53" s="33"/>
      <c r="HW53" s="33"/>
      <c r="HX53" s="34"/>
      <c r="HY53" s="32"/>
      <c r="HZ53" s="33"/>
      <c r="IA53" s="33"/>
      <c r="IB53" s="34"/>
      <c r="IC53" s="32"/>
      <c r="ID53" s="33"/>
      <c r="IE53" s="33"/>
      <c r="IF53" s="34"/>
      <c r="IG53" s="32"/>
      <c r="IH53" s="33"/>
      <c r="II53" s="33"/>
      <c r="IJ53" s="34"/>
    </row>
    <row r="54" spans="1:244" s="41" customFormat="1" ht="13.5" thickBot="1">
      <c r="A54" s="38" t="s">
        <v>58</v>
      </c>
      <c r="B54" s="158">
        <v>3079.0956768236897</v>
      </c>
      <c r="C54" s="158">
        <v>55.97</v>
      </c>
      <c r="D54" s="55">
        <v>1.0000000000000002</v>
      </c>
    </row>
    <row r="55" spans="1:244">
      <c r="A55" s="42" t="s">
        <v>59</v>
      </c>
      <c r="D55" s="43"/>
    </row>
  </sheetData>
  <printOptions horizontalCentered="1"/>
  <pageMargins left="0.78740157480314965" right="0.39370078740157483" top="0.78740157480314965" bottom="0.78740157480314965" header="0.59055118110236227" footer="0.59055118110236227"/>
  <pageSetup paperSize="9" orientation="portrait" horizontalDpi="300" verticalDpi="300" r:id="rId1"/>
  <headerFooter alignWithMargins="0">
    <oddHeader>&amp;L&amp;"Tahoma,Negrito"&amp;8Companhia Nacional de Abastecimento - CONAB</oddHeader>
    <oddFooter>&amp;R&amp;6&amp;F - &amp;A
versão - jan/2008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J55"/>
  <sheetViews>
    <sheetView zoomScaleNormal="100" workbookViewId="0">
      <selection activeCell="A19" sqref="A19"/>
    </sheetView>
  </sheetViews>
  <sheetFormatPr defaultColWidth="11.5" defaultRowHeight="12.75"/>
  <cols>
    <col min="1" max="1" width="45.625" style="3" customWidth="1"/>
    <col min="2" max="3" width="12.625" style="3" customWidth="1"/>
    <col min="4" max="4" width="10" style="3" bestFit="1" customWidth="1"/>
    <col min="5" max="16384" width="11.5" style="3"/>
  </cols>
  <sheetData>
    <row r="1" spans="1:4">
      <c r="A1" s="1" t="s">
        <v>0</v>
      </c>
      <c r="B1" s="2"/>
      <c r="C1" s="2"/>
      <c r="D1" s="2"/>
    </row>
    <row r="2" spans="1:4">
      <c r="A2" s="1" t="s">
        <v>607</v>
      </c>
      <c r="B2" s="2"/>
      <c r="C2" s="2"/>
      <c r="D2" s="2"/>
    </row>
    <row r="3" spans="1:4">
      <c r="A3" s="1" t="s">
        <v>377</v>
      </c>
      <c r="B3" s="2"/>
      <c r="C3" s="2"/>
      <c r="D3" s="2"/>
    </row>
    <row r="4" spans="1:4">
      <c r="A4" s="1" t="s">
        <v>608</v>
      </c>
      <c r="B4" s="2"/>
      <c r="C4" s="2"/>
      <c r="D4" s="2"/>
    </row>
    <row r="5" spans="1:4" ht="13.5" thickBot="1">
      <c r="A5" s="4" t="s">
        <v>4</v>
      </c>
      <c r="B5" s="5">
        <v>3100</v>
      </c>
      <c r="C5" s="6" t="s">
        <v>5</v>
      </c>
    </row>
    <row r="6" spans="1:4">
      <c r="A6" s="7"/>
      <c r="B6" s="8" t="s">
        <v>6</v>
      </c>
      <c r="C6" s="9">
        <v>43160</v>
      </c>
      <c r="D6" s="10" t="s">
        <v>7</v>
      </c>
    </row>
    <row r="7" spans="1:4">
      <c r="A7" s="11" t="s">
        <v>8</v>
      </c>
      <c r="D7" s="12" t="s">
        <v>9</v>
      </c>
    </row>
    <row r="8" spans="1:4" ht="13.5" thickBot="1">
      <c r="A8" s="13"/>
      <c r="B8" s="14" t="s">
        <v>10</v>
      </c>
      <c r="C8" s="14" t="s">
        <v>174</v>
      </c>
      <c r="D8" s="15" t="s">
        <v>13</v>
      </c>
    </row>
    <row r="9" spans="1:4">
      <c r="A9" s="11" t="s">
        <v>14</v>
      </c>
      <c r="B9" s="19"/>
      <c r="C9" s="21"/>
      <c r="D9" s="44"/>
    </row>
    <row r="10" spans="1:4">
      <c r="A10" s="18" t="s">
        <v>15</v>
      </c>
      <c r="B10" s="19">
        <v>0</v>
      </c>
      <c r="C10" s="19">
        <v>0</v>
      </c>
      <c r="D10" s="45">
        <v>0</v>
      </c>
    </row>
    <row r="11" spans="1:4">
      <c r="A11" s="18" t="s">
        <v>16</v>
      </c>
      <c r="B11" s="19">
        <v>197.1</v>
      </c>
      <c r="C11" s="19">
        <v>3.8199999999999994</v>
      </c>
      <c r="D11" s="45">
        <v>0.11138491798157479</v>
      </c>
    </row>
    <row r="12" spans="1:4">
      <c r="A12" s="18" t="s">
        <v>17</v>
      </c>
      <c r="B12" s="19">
        <v>0</v>
      </c>
      <c r="C12" s="19">
        <v>0</v>
      </c>
      <c r="D12" s="45">
        <v>0</v>
      </c>
    </row>
    <row r="13" spans="1:4">
      <c r="A13" s="18" t="s">
        <v>18</v>
      </c>
      <c r="B13" s="19">
        <v>0</v>
      </c>
      <c r="C13" s="19">
        <v>0</v>
      </c>
      <c r="D13" s="45">
        <v>0</v>
      </c>
    </row>
    <row r="14" spans="1:4">
      <c r="A14" s="18" t="s">
        <v>19</v>
      </c>
      <c r="B14" s="19">
        <v>0</v>
      </c>
      <c r="C14" s="19">
        <v>0</v>
      </c>
      <c r="D14" s="45">
        <v>0</v>
      </c>
    </row>
    <row r="15" spans="1:4">
      <c r="A15" s="6" t="s">
        <v>20</v>
      </c>
      <c r="B15" s="19">
        <v>0</v>
      </c>
      <c r="C15" s="19">
        <v>0</v>
      </c>
      <c r="D15" s="45">
        <v>0</v>
      </c>
    </row>
    <row r="16" spans="1:4">
      <c r="A16" s="6" t="s">
        <v>21</v>
      </c>
      <c r="B16" s="19">
        <v>114.48</v>
      </c>
      <c r="C16" s="19">
        <v>2.2000000000000002</v>
      </c>
      <c r="D16" s="45">
        <v>6.4694801676969477E-2</v>
      </c>
    </row>
    <row r="17" spans="1:4">
      <c r="A17" s="6" t="s">
        <v>22</v>
      </c>
      <c r="B17" s="19">
        <v>275</v>
      </c>
      <c r="C17" s="19">
        <v>5.33</v>
      </c>
      <c r="D17" s="45">
        <v>0.15540767349027432</v>
      </c>
    </row>
    <row r="18" spans="1:4">
      <c r="A18" s="6" t="s">
        <v>23</v>
      </c>
      <c r="B18" s="19">
        <v>325.35000000000002</v>
      </c>
      <c r="C18" s="19">
        <v>6.3</v>
      </c>
      <c r="D18" s="45">
        <v>0.18386140570931184</v>
      </c>
    </row>
    <row r="19" spans="1:4">
      <c r="A19" s="6" t="s">
        <v>24</v>
      </c>
      <c r="B19" s="19">
        <v>442.94</v>
      </c>
      <c r="C19" s="19">
        <v>8.57</v>
      </c>
      <c r="D19" s="45">
        <v>0.25031372689375314</v>
      </c>
    </row>
    <row r="20" spans="1:4">
      <c r="A20" s="6" t="s">
        <v>25</v>
      </c>
      <c r="B20" s="19">
        <v>40.65</v>
      </c>
      <c r="C20" s="19">
        <v>0.79</v>
      </c>
      <c r="D20" s="45">
        <v>2.2972079735926004E-2</v>
      </c>
    </row>
    <row r="21" spans="1:4">
      <c r="A21" s="6" t="s">
        <v>26</v>
      </c>
      <c r="B21" s="19">
        <v>0</v>
      </c>
      <c r="C21" s="19">
        <v>0</v>
      </c>
      <c r="D21" s="286">
        <v>0</v>
      </c>
    </row>
    <row r="22" spans="1:4">
      <c r="A22" s="22" t="s">
        <v>27</v>
      </c>
      <c r="B22" s="23">
        <v>1395.52</v>
      </c>
      <c r="C22" s="23">
        <v>27.009999999999998</v>
      </c>
      <c r="D22" s="287">
        <v>0.6126534345101583</v>
      </c>
    </row>
    <row r="23" spans="1:4">
      <c r="A23" s="25" t="s">
        <v>28</v>
      </c>
      <c r="B23" s="21"/>
      <c r="C23" s="21"/>
      <c r="D23" s="44"/>
    </row>
    <row r="24" spans="1:4">
      <c r="A24" s="18" t="s">
        <v>29</v>
      </c>
      <c r="B24" s="19">
        <v>27.91</v>
      </c>
      <c r="C24" s="19">
        <v>0.54</v>
      </c>
      <c r="D24" s="45">
        <v>1.5772466062231115E-2</v>
      </c>
    </row>
    <row r="25" spans="1:4">
      <c r="A25" s="18" t="s">
        <v>30</v>
      </c>
      <c r="B25" s="19">
        <v>6.98</v>
      </c>
      <c r="C25" s="19">
        <v>0.14000000000000001</v>
      </c>
      <c r="D25" s="45">
        <v>3.9445293125895085E-3</v>
      </c>
    </row>
    <row r="26" spans="1:4">
      <c r="A26" s="18" t="s">
        <v>31</v>
      </c>
      <c r="B26" s="19">
        <v>72</v>
      </c>
      <c r="C26" s="19">
        <v>1.39</v>
      </c>
      <c r="D26" s="45">
        <v>4.0688554513817275E-2</v>
      </c>
    </row>
    <row r="27" spans="1:4">
      <c r="A27" s="18" t="s">
        <v>32</v>
      </c>
      <c r="B27" s="19">
        <v>0</v>
      </c>
      <c r="C27" s="19">
        <v>0</v>
      </c>
      <c r="D27" s="45">
        <v>0</v>
      </c>
    </row>
    <row r="28" spans="1:4">
      <c r="A28" s="18" t="s">
        <v>33</v>
      </c>
      <c r="B28" s="19">
        <v>0</v>
      </c>
      <c r="C28" s="19">
        <v>0</v>
      </c>
      <c r="D28" s="45">
        <v>0</v>
      </c>
    </row>
    <row r="29" spans="1:4">
      <c r="A29" s="18" t="s">
        <v>34</v>
      </c>
      <c r="B29" s="19">
        <v>53.09</v>
      </c>
      <c r="C29" s="19">
        <v>1.03</v>
      </c>
      <c r="D29" s="45">
        <v>3.0002157765813324E-2</v>
      </c>
    </row>
    <row r="30" spans="1:4">
      <c r="A30" s="18" t="s">
        <v>35</v>
      </c>
      <c r="B30" s="19">
        <v>0</v>
      </c>
      <c r="C30" s="19">
        <v>0</v>
      </c>
      <c r="D30" s="45">
        <v>0</v>
      </c>
    </row>
    <row r="31" spans="1:4">
      <c r="A31" s="18" t="s">
        <v>36</v>
      </c>
      <c r="B31" s="19">
        <v>0</v>
      </c>
      <c r="C31" s="19">
        <v>0</v>
      </c>
      <c r="D31" s="45">
        <v>0</v>
      </c>
    </row>
    <row r="32" spans="1:4">
      <c r="A32" s="27" t="s">
        <v>37</v>
      </c>
      <c r="B32" s="28">
        <v>159.98000000000002</v>
      </c>
      <c r="C32" s="28">
        <v>3.0999999999999996</v>
      </c>
      <c r="D32" s="47">
        <v>9.0407707654451219E-2</v>
      </c>
    </row>
    <row r="33" spans="1:244" s="30" customFormat="1">
      <c r="A33" s="11" t="s">
        <v>38</v>
      </c>
      <c r="B33" s="21"/>
      <c r="C33" s="21"/>
      <c r="D33" s="44"/>
    </row>
    <row r="34" spans="1:244" s="30" customFormat="1">
      <c r="A34" s="18" t="s">
        <v>39</v>
      </c>
      <c r="B34" s="19">
        <v>24.705923777892529</v>
      </c>
      <c r="C34" s="19">
        <v>0.48</v>
      </c>
      <c r="D34" s="45">
        <v>1.3961782311819371E-2</v>
      </c>
    </row>
    <row r="35" spans="1:244" s="30" customFormat="1">
      <c r="A35" s="6" t="s">
        <v>40</v>
      </c>
      <c r="B35" s="19">
        <v>24.705923777892529</v>
      </c>
      <c r="C35" s="19">
        <v>0.48</v>
      </c>
      <c r="D35" s="45">
        <v>1.3961782311819371E-2</v>
      </c>
    </row>
    <row r="36" spans="1:244" s="31" customFormat="1">
      <c r="A36" s="22" t="s">
        <v>41</v>
      </c>
      <c r="B36" s="23">
        <v>1580.2059237778926</v>
      </c>
      <c r="C36" s="23">
        <v>30.59</v>
      </c>
      <c r="D36" s="46">
        <v>0.7170229244764289</v>
      </c>
    </row>
    <row r="37" spans="1:244" s="30" customFormat="1">
      <c r="A37" s="11" t="s">
        <v>42</v>
      </c>
      <c r="B37" s="21"/>
      <c r="C37" s="21"/>
      <c r="D37" s="44"/>
    </row>
    <row r="38" spans="1:244" s="30" customFormat="1">
      <c r="A38" s="6" t="s">
        <v>43</v>
      </c>
      <c r="B38" s="19">
        <v>81.59</v>
      </c>
      <c r="C38" s="19">
        <v>1.58</v>
      </c>
      <c r="D38" s="45">
        <v>4.6108043927532663E-2</v>
      </c>
    </row>
    <row r="39" spans="1:244" s="30" customFormat="1">
      <c r="A39" s="6" t="s">
        <v>44</v>
      </c>
      <c r="B39" s="19">
        <v>54.21</v>
      </c>
      <c r="C39" s="19">
        <v>1.05</v>
      </c>
      <c r="D39" s="45">
        <v>3.0635090836028261E-2</v>
      </c>
    </row>
    <row r="40" spans="1:244" s="30" customFormat="1">
      <c r="A40" s="18" t="s">
        <v>45</v>
      </c>
      <c r="B40" s="19">
        <v>15.51</v>
      </c>
      <c r="C40" s="19">
        <v>0.3</v>
      </c>
      <c r="D40" s="45">
        <v>8.7649927848514712E-3</v>
      </c>
    </row>
    <row r="41" spans="1:244" s="30" customFormat="1">
      <c r="A41" s="18" t="s">
        <v>79</v>
      </c>
      <c r="B41" s="19">
        <v>0</v>
      </c>
      <c r="C41" s="19">
        <v>0</v>
      </c>
      <c r="D41" s="45">
        <v>0</v>
      </c>
    </row>
    <row r="42" spans="1:244" s="30" customFormat="1">
      <c r="A42" s="27" t="s">
        <v>46</v>
      </c>
      <c r="B42" s="28">
        <v>151.31</v>
      </c>
      <c r="C42" s="28">
        <v>2.9299999999999997</v>
      </c>
      <c r="D42" s="47">
        <v>8.5508127548412402E-2</v>
      </c>
      <c r="E42" s="32"/>
      <c r="F42" s="33"/>
      <c r="G42" s="33"/>
      <c r="H42" s="34"/>
      <c r="I42" s="32"/>
      <c r="J42" s="33"/>
      <c r="K42" s="33"/>
      <c r="L42" s="34"/>
      <c r="M42" s="32"/>
      <c r="N42" s="33"/>
      <c r="O42" s="33"/>
      <c r="P42" s="34"/>
      <c r="Q42" s="32"/>
      <c r="R42" s="33"/>
      <c r="S42" s="33"/>
      <c r="T42" s="34"/>
      <c r="U42" s="32"/>
      <c r="V42" s="33"/>
      <c r="W42" s="33"/>
      <c r="X42" s="34"/>
      <c r="Y42" s="32"/>
      <c r="Z42" s="33"/>
      <c r="AA42" s="33"/>
      <c r="AB42" s="34"/>
      <c r="AC42" s="32"/>
      <c r="AD42" s="33"/>
      <c r="AE42" s="33"/>
      <c r="AF42" s="34"/>
      <c r="AG42" s="32"/>
      <c r="AH42" s="33"/>
      <c r="AI42" s="33"/>
      <c r="AJ42" s="34"/>
      <c r="AK42" s="32"/>
      <c r="AL42" s="33"/>
      <c r="AM42" s="33"/>
      <c r="AN42" s="34"/>
      <c r="AO42" s="32"/>
      <c r="AP42" s="33"/>
      <c r="AQ42" s="33"/>
      <c r="AR42" s="34"/>
      <c r="AS42" s="32"/>
      <c r="AT42" s="33"/>
      <c r="AU42" s="33"/>
      <c r="AV42" s="34"/>
      <c r="AW42" s="32"/>
      <c r="AX42" s="33"/>
      <c r="AY42" s="33"/>
      <c r="AZ42" s="34"/>
      <c r="BA42" s="32"/>
      <c r="BB42" s="33"/>
      <c r="BC42" s="33"/>
      <c r="BD42" s="34"/>
      <c r="BE42" s="32"/>
      <c r="BF42" s="33"/>
      <c r="BG42" s="33"/>
      <c r="BH42" s="34"/>
      <c r="BI42" s="32"/>
      <c r="BJ42" s="33"/>
      <c r="BK42" s="33"/>
      <c r="BL42" s="34"/>
      <c r="BM42" s="32"/>
      <c r="BN42" s="33"/>
      <c r="BO42" s="33"/>
      <c r="BP42" s="34"/>
      <c r="BQ42" s="32"/>
      <c r="BR42" s="33"/>
      <c r="BS42" s="33"/>
      <c r="BT42" s="34"/>
      <c r="BU42" s="32"/>
      <c r="BV42" s="33"/>
      <c r="BW42" s="33"/>
      <c r="BX42" s="34"/>
      <c r="BY42" s="32"/>
      <c r="BZ42" s="33"/>
      <c r="CA42" s="33"/>
      <c r="CB42" s="34"/>
      <c r="CC42" s="32"/>
      <c r="CD42" s="33"/>
      <c r="CE42" s="33"/>
      <c r="CF42" s="34"/>
      <c r="CG42" s="32"/>
      <c r="CH42" s="33"/>
      <c r="CI42" s="33"/>
      <c r="CJ42" s="34"/>
      <c r="CK42" s="32"/>
      <c r="CL42" s="33"/>
      <c r="CM42" s="33"/>
      <c r="CN42" s="34"/>
      <c r="CO42" s="32"/>
      <c r="CP42" s="33"/>
      <c r="CQ42" s="33"/>
      <c r="CR42" s="34"/>
      <c r="CS42" s="32"/>
      <c r="CT42" s="33"/>
      <c r="CU42" s="33"/>
      <c r="CV42" s="34"/>
      <c r="CW42" s="32"/>
      <c r="CX42" s="33"/>
      <c r="CY42" s="33"/>
      <c r="CZ42" s="34"/>
      <c r="DA42" s="32"/>
      <c r="DB42" s="33"/>
      <c r="DC42" s="33"/>
      <c r="DD42" s="34"/>
      <c r="DE42" s="32"/>
      <c r="DF42" s="33"/>
      <c r="DG42" s="33"/>
      <c r="DH42" s="34"/>
      <c r="DI42" s="32"/>
      <c r="DJ42" s="33"/>
      <c r="DK42" s="33"/>
      <c r="DL42" s="34"/>
      <c r="DM42" s="32"/>
      <c r="DN42" s="33"/>
      <c r="DO42" s="33"/>
      <c r="DP42" s="34"/>
      <c r="DQ42" s="32"/>
      <c r="DR42" s="33"/>
      <c r="DS42" s="33"/>
      <c r="DT42" s="34"/>
      <c r="DU42" s="32"/>
      <c r="DV42" s="33"/>
      <c r="DW42" s="33"/>
      <c r="DX42" s="34"/>
      <c r="DY42" s="32"/>
      <c r="DZ42" s="33"/>
      <c r="EA42" s="33"/>
      <c r="EB42" s="34"/>
      <c r="EC42" s="32"/>
      <c r="ED42" s="33"/>
      <c r="EE42" s="33"/>
      <c r="EF42" s="34"/>
      <c r="EG42" s="32"/>
      <c r="EH42" s="33"/>
      <c r="EI42" s="33"/>
      <c r="EJ42" s="34"/>
      <c r="EK42" s="32"/>
      <c r="EL42" s="33"/>
      <c r="EM42" s="33"/>
      <c r="EN42" s="34"/>
      <c r="EO42" s="32"/>
      <c r="EP42" s="33"/>
      <c r="EQ42" s="33"/>
      <c r="ER42" s="34"/>
      <c r="ES42" s="32"/>
      <c r="ET42" s="33"/>
      <c r="EU42" s="33"/>
      <c r="EV42" s="34"/>
      <c r="EW42" s="32"/>
      <c r="EX42" s="33"/>
      <c r="EY42" s="33"/>
      <c r="EZ42" s="34"/>
      <c r="FA42" s="32"/>
      <c r="FB42" s="33"/>
      <c r="FC42" s="33"/>
      <c r="FD42" s="34"/>
      <c r="FE42" s="32"/>
      <c r="FF42" s="33"/>
      <c r="FG42" s="33"/>
      <c r="FH42" s="34"/>
      <c r="FI42" s="32"/>
      <c r="FJ42" s="33"/>
      <c r="FK42" s="33"/>
      <c r="FL42" s="34"/>
      <c r="FM42" s="32"/>
      <c r="FN42" s="33"/>
      <c r="FO42" s="33"/>
      <c r="FP42" s="34"/>
      <c r="FQ42" s="32"/>
      <c r="FR42" s="33"/>
      <c r="FS42" s="33"/>
      <c r="FT42" s="34"/>
      <c r="FU42" s="32"/>
      <c r="FV42" s="33"/>
      <c r="FW42" s="33"/>
      <c r="FX42" s="34"/>
      <c r="FY42" s="32"/>
      <c r="FZ42" s="33"/>
      <c r="GA42" s="33"/>
      <c r="GB42" s="34"/>
      <c r="GC42" s="32"/>
      <c r="GD42" s="33"/>
      <c r="GE42" s="33"/>
      <c r="GF42" s="34"/>
      <c r="GG42" s="32"/>
      <c r="GH42" s="33"/>
      <c r="GI42" s="33"/>
      <c r="GJ42" s="34"/>
      <c r="GK42" s="32"/>
      <c r="GL42" s="33"/>
      <c r="GM42" s="33"/>
      <c r="GN42" s="34"/>
      <c r="GO42" s="32"/>
      <c r="GP42" s="33"/>
      <c r="GQ42" s="33"/>
      <c r="GR42" s="34"/>
      <c r="GS42" s="32"/>
      <c r="GT42" s="33"/>
      <c r="GU42" s="33"/>
      <c r="GV42" s="34"/>
      <c r="GW42" s="32"/>
      <c r="GX42" s="33"/>
      <c r="GY42" s="33"/>
      <c r="GZ42" s="34"/>
      <c r="HA42" s="32"/>
      <c r="HB42" s="33"/>
      <c r="HC42" s="33"/>
      <c r="HD42" s="34"/>
      <c r="HE42" s="32"/>
      <c r="HF42" s="33"/>
      <c r="HG42" s="33"/>
      <c r="HH42" s="34"/>
      <c r="HI42" s="32"/>
      <c r="HJ42" s="33"/>
      <c r="HK42" s="33"/>
      <c r="HL42" s="34"/>
      <c r="HM42" s="32"/>
      <c r="HN42" s="33"/>
      <c r="HO42" s="33"/>
      <c r="HP42" s="34"/>
      <c r="HQ42" s="32"/>
      <c r="HR42" s="33"/>
      <c r="HS42" s="33"/>
      <c r="HT42" s="34"/>
      <c r="HU42" s="32"/>
      <c r="HV42" s="33"/>
      <c r="HW42" s="33"/>
      <c r="HX42" s="34"/>
      <c r="HY42" s="32"/>
      <c r="HZ42" s="33"/>
      <c r="IA42" s="33"/>
      <c r="IB42" s="34"/>
      <c r="IC42" s="32"/>
      <c r="ID42" s="33"/>
      <c r="IE42" s="33"/>
      <c r="IF42" s="34"/>
      <c r="IG42" s="32"/>
      <c r="IH42" s="33"/>
      <c r="II42" s="33"/>
      <c r="IJ42" s="34"/>
    </row>
    <row r="43" spans="1:244" s="30" customFormat="1">
      <c r="A43" s="11" t="s">
        <v>47</v>
      </c>
      <c r="B43" s="21"/>
      <c r="C43" s="21"/>
      <c r="D43" s="44"/>
    </row>
    <row r="44" spans="1:244" s="30" customFormat="1">
      <c r="A44" s="18" t="s">
        <v>48</v>
      </c>
      <c r="B44" s="19">
        <v>6.8693740000000005</v>
      </c>
      <c r="C44" s="19">
        <v>0.13</v>
      </c>
      <c r="D44" s="45">
        <v>3.8820124788166537E-3</v>
      </c>
    </row>
    <row r="45" spans="1:244" s="30" customFormat="1">
      <c r="A45" s="18" t="s">
        <v>49</v>
      </c>
      <c r="B45" s="19">
        <v>22.614093835288877</v>
      </c>
      <c r="C45" s="19">
        <v>0.44</v>
      </c>
      <c r="D45" s="45">
        <v>1.2779649858301816E-2</v>
      </c>
    </row>
    <row r="46" spans="1:244" s="30" customFormat="1">
      <c r="A46" s="18" t="s">
        <v>50</v>
      </c>
      <c r="B46" s="19">
        <v>8.5399999999999991</v>
      </c>
      <c r="C46" s="19">
        <v>0.17</v>
      </c>
      <c r="D46" s="45">
        <v>4.8261146603888819E-3</v>
      </c>
    </row>
    <row r="47" spans="1:244" s="30" customFormat="1">
      <c r="A47" s="27" t="s">
        <v>51</v>
      </c>
      <c r="B47" s="28">
        <v>38.023467835288876</v>
      </c>
      <c r="C47" s="28">
        <v>0.7400000000000001</v>
      </c>
      <c r="D47" s="286">
        <v>2.1487776997507351E-2</v>
      </c>
      <c r="E47" s="32"/>
      <c r="F47" s="33"/>
      <c r="G47" s="33"/>
      <c r="H47" s="34"/>
      <c r="I47" s="32"/>
      <c r="J47" s="33"/>
      <c r="K47" s="33"/>
      <c r="L47" s="34"/>
      <c r="M47" s="32"/>
      <c r="N47" s="33"/>
      <c r="O47" s="33"/>
      <c r="P47" s="34"/>
      <c r="Q47" s="32"/>
      <c r="R47" s="33"/>
      <c r="S47" s="33"/>
      <c r="T47" s="34"/>
      <c r="U47" s="32"/>
      <c r="V47" s="33"/>
      <c r="W47" s="33"/>
      <c r="X47" s="34"/>
      <c r="Y47" s="32"/>
      <c r="Z47" s="33"/>
      <c r="AA47" s="33"/>
      <c r="AB47" s="34"/>
      <c r="AC47" s="32"/>
      <c r="AD47" s="33"/>
      <c r="AE47" s="33"/>
      <c r="AF47" s="34"/>
      <c r="AG47" s="32"/>
      <c r="AH47" s="33"/>
      <c r="AI47" s="33"/>
      <c r="AJ47" s="34"/>
      <c r="AK47" s="32"/>
      <c r="AL47" s="33"/>
      <c r="AM47" s="33"/>
      <c r="AN47" s="34"/>
      <c r="AO47" s="32"/>
      <c r="AP47" s="33"/>
      <c r="AQ47" s="33"/>
      <c r="AR47" s="34"/>
      <c r="AS47" s="32"/>
      <c r="AT47" s="33"/>
      <c r="AU47" s="33"/>
      <c r="AV47" s="34"/>
      <c r="AW47" s="32"/>
      <c r="AX47" s="33"/>
      <c r="AY47" s="33"/>
      <c r="AZ47" s="34"/>
      <c r="BA47" s="32"/>
      <c r="BB47" s="33"/>
      <c r="BC47" s="33"/>
      <c r="BD47" s="34"/>
      <c r="BE47" s="32"/>
      <c r="BF47" s="33"/>
      <c r="BG47" s="33"/>
      <c r="BH47" s="34"/>
      <c r="BI47" s="32"/>
      <c r="BJ47" s="33"/>
      <c r="BK47" s="33"/>
      <c r="BL47" s="34"/>
      <c r="BM47" s="32"/>
      <c r="BN47" s="33"/>
      <c r="BO47" s="33"/>
      <c r="BP47" s="34"/>
      <c r="BQ47" s="32"/>
      <c r="BR47" s="33"/>
      <c r="BS47" s="33"/>
      <c r="BT47" s="34"/>
      <c r="BU47" s="32"/>
      <c r="BV47" s="33"/>
      <c r="BW47" s="33"/>
      <c r="BX47" s="34"/>
      <c r="BY47" s="32"/>
      <c r="BZ47" s="33"/>
      <c r="CA47" s="33"/>
      <c r="CB47" s="34"/>
      <c r="CC47" s="32"/>
      <c r="CD47" s="33"/>
      <c r="CE47" s="33"/>
      <c r="CF47" s="34"/>
      <c r="CG47" s="32"/>
      <c r="CH47" s="33"/>
      <c r="CI47" s="33"/>
      <c r="CJ47" s="34"/>
      <c r="CK47" s="32"/>
      <c r="CL47" s="33"/>
      <c r="CM47" s="33"/>
      <c r="CN47" s="34"/>
      <c r="CO47" s="32"/>
      <c r="CP47" s="33"/>
      <c r="CQ47" s="33"/>
      <c r="CR47" s="34"/>
      <c r="CS47" s="32"/>
      <c r="CT47" s="33"/>
      <c r="CU47" s="33"/>
      <c r="CV47" s="34"/>
      <c r="CW47" s="32"/>
      <c r="CX47" s="33"/>
      <c r="CY47" s="33"/>
      <c r="CZ47" s="34"/>
      <c r="DA47" s="32"/>
      <c r="DB47" s="33"/>
      <c r="DC47" s="33"/>
      <c r="DD47" s="34"/>
      <c r="DE47" s="32"/>
      <c r="DF47" s="33"/>
      <c r="DG47" s="33"/>
      <c r="DH47" s="34"/>
      <c r="DI47" s="32"/>
      <c r="DJ47" s="33"/>
      <c r="DK47" s="33"/>
      <c r="DL47" s="34"/>
      <c r="DM47" s="32"/>
      <c r="DN47" s="33"/>
      <c r="DO47" s="33"/>
      <c r="DP47" s="34"/>
      <c r="DQ47" s="32"/>
      <c r="DR47" s="33"/>
      <c r="DS47" s="33"/>
      <c r="DT47" s="34"/>
      <c r="DU47" s="32"/>
      <c r="DV47" s="33"/>
      <c r="DW47" s="33"/>
      <c r="DX47" s="34"/>
      <c r="DY47" s="32"/>
      <c r="DZ47" s="33"/>
      <c r="EA47" s="33"/>
      <c r="EB47" s="34"/>
      <c r="EC47" s="32"/>
      <c r="ED47" s="33"/>
      <c r="EE47" s="33"/>
      <c r="EF47" s="34"/>
      <c r="EG47" s="32"/>
      <c r="EH47" s="33"/>
      <c r="EI47" s="33"/>
      <c r="EJ47" s="34"/>
      <c r="EK47" s="32"/>
      <c r="EL47" s="33"/>
      <c r="EM47" s="33"/>
      <c r="EN47" s="34"/>
      <c r="EO47" s="32"/>
      <c r="EP47" s="33"/>
      <c r="EQ47" s="33"/>
      <c r="ER47" s="34"/>
      <c r="ES47" s="32"/>
      <c r="ET47" s="33"/>
      <c r="EU47" s="33"/>
      <c r="EV47" s="34"/>
      <c r="EW47" s="32"/>
      <c r="EX47" s="33"/>
      <c r="EY47" s="33"/>
      <c r="EZ47" s="34"/>
      <c r="FA47" s="32"/>
      <c r="FB47" s="33"/>
      <c r="FC47" s="33"/>
      <c r="FD47" s="34"/>
      <c r="FE47" s="32"/>
      <c r="FF47" s="33"/>
      <c r="FG47" s="33"/>
      <c r="FH47" s="34"/>
      <c r="FI47" s="32"/>
      <c r="FJ47" s="33"/>
      <c r="FK47" s="33"/>
      <c r="FL47" s="34"/>
      <c r="FM47" s="32"/>
      <c r="FN47" s="33"/>
      <c r="FO47" s="33"/>
      <c r="FP47" s="34"/>
      <c r="FQ47" s="32"/>
      <c r="FR47" s="33"/>
      <c r="FS47" s="33"/>
      <c r="FT47" s="34"/>
      <c r="FU47" s="32"/>
      <c r="FV47" s="33"/>
      <c r="FW47" s="33"/>
      <c r="FX47" s="34"/>
      <c r="FY47" s="32"/>
      <c r="FZ47" s="33"/>
      <c r="GA47" s="33"/>
      <c r="GB47" s="34"/>
      <c r="GC47" s="32"/>
      <c r="GD47" s="33"/>
      <c r="GE47" s="33"/>
      <c r="GF47" s="34"/>
      <c r="GG47" s="32"/>
      <c r="GH47" s="33"/>
      <c r="GI47" s="33"/>
      <c r="GJ47" s="34"/>
      <c r="GK47" s="32"/>
      <c r="GL47" s="33"/>
      <c r="GM47" s="33"/>
      <c r="GN47" s="34"/>
      <c r="GO47" s="32"/>
      <c r="GP47" s="33"/>
      <c r="GQ47" s="33"/>
      <c r="GR47" s="34"/>
      <c r="GS47" s="32"/>
      <c r="GT47" s="33"/>
      <c r="GU47" s="33"/>
      <c r="GV47" s="34"/>
      <c r="GW47" s="32"/>
      <c r="GX47" s="33"/>
      <c r="GY47" s="33"/>
      <c r="GZ47" s="34"/>
      <c r="HA47" s="32"/>
      <c r="HB47" s="33"/>
      <c r="HC47" s="33"/>
      <c r="HD47" s="34"/>
      <c r="HE47" s="32"/>
      <c r="HF47" s="33"/>
      <c r="HG47" s="33"/>
      <c r="HH47" s="34"/>
      <c r="HI47" s="32"/>
      <c r="HJ47" s="33"/>
      <c r="HK47" s="33"/>
      <c r="HL47" s="34"/>
      <c r="HM47" s="32"/>
      <c r="HN47" s="33"/>
      <c r="HO47" s="33"/>
      <c r="HP47" s="34"/>
      <c r="HQ47" s="32"/>
      <c r="HR47" s="33"/>
      <c r="HS47" s="33"/>
      <c r="HT47" s="34"/>
      <c r="HU47" s="32"/>
      <c r="HV47" s="33"/>
      <c r="HW47" s="33"/>
      <c r="HX47" s="34"/>
      <c r="HY47" s="32"/>
      <c r="HZ47" s="33"/>
      <c r="IA47" s="33"/>
      <c r="IB47" s="34"/>
      <c r="IC47" s="32"/>
      <c r="ID47" s="33"/>
      <c r="IE47" s="33"/>
      <c r="IF47" s="34"/>
      <c r="IG47" s="32"/>
      <c r="IH47" s="33"/>
      <c r="II47" s="33"/>
      <c r="IJ47" s="34"/>
    </row>
    <row r="48" spans="1:244" s="30" customFormat="1">
      <c r="A48" s="35" t="s">
        <v>52</v>
      </c>
      <c r="B48" s="36">
        <v>189.33346783528887</v>
      </c>
      <c r="C48" s="36">
        <v>3.67</v>
      </c>
      <c r="D48" s="48">
        <v>8.3120126789303139E-2</v>
      </c>
      <c r="E48" s="33"/>
      <c r="F48" s="33"/>
      <c r="G48" s="32"/>
      <c r="H48" s="33"/>
      <c r="I48" s="33"/>
      <c r="J48" s="33"/>
      <c r="K48" s="32"/>
      <c r="L48" s="33"/>
      <c r="M48" s="33"/>
      <c r="N48" s="33"/>
      <c r="O48" s="32"/>
      <c r="P48" s="33"/>
      <c r="Q48" s="33"/>
      <c r="R48" s="33"/>
      <c r="S48" s="32"/>
      <c r="T48" s="33"/>
      <c r="U48" s="33"/>
      <c r="V48" s="33"/>
      <c r="W48" s="32"/>
      <c r="X48" s="33"/>
      <c r="Y48" s="33"/>
      <c r="Z48" s="33"/>
      <c r="AA48" s="32"/>
      <c r="AB48" s="33"/>
      <c r="AC48" s="33"/>
      <c r="AD48" s="33"/>
      <c r="AE48" s="32"/>
      <c r="AF48" s="33"/>
      <c r="AG48" s="33"/>
      <c r="AH48" s="33"/>
      <c r="AI48" s="32"/>
      <c r="AJ48" s="33"/>
      <c r="AK48" s="33"/>
      <c r="AL48" s="33"/>
      <c r="AM48" s="32"/>
      <c r="AN48" s="33"/>
      <c r="AO48" s="33"/>
      <c r="AP48" s="33"/>
      <c r="AQ48" s="32"/>
      <c r="AR48" s="33"/>
      <c r="AS48" s="33"/>
      <c r="AT48" s="33"/>
      <c r="AU48" s="32"/>
      <c r="AV48" s="33"/>
      <c r="AW48" s="33"/>
      <c r="AX48" s="33"/>
      <c r="AY48" s="32"/>
      <c r="AZ48" s="33"/>
      <c r="BA48" s="33"/>
      <c r="BB48" s="33"/>
      <c r="BC48" s="32"/>
      <c r="BD48" s="33"/>
      <c r="BE48" s="33"/>
      <c r="BF48" s="33"/>
      <c r="BG48" s="32"/>
      <c r="BH48" s="33"/>
      <c r="BI48" s="33"/>
      <c r="BJ48" s="33"/>
      <c r="BK48" s="32"/>
      <c r="BL48" s="33"/>
      <c r="BM48" s="33"/>
      <c r="BN48" s="33"/>
      <c r="BO48" s="32"/>
      <c r="BP48" s="33"/>
      <c r="BQ48" s="33"/>
      <c r="BR48" s="33"/>
      <c r="BS48" s="32"/>
      <c r="BT48" s="33"/>
      <c r="BU48" s="33"/>
      <c r="BV48" s="33"/>
      <c r="BW48" s="32"/>
      <c r="BX48" s="33"/>
      <c r="BY48" s="33"/>
      <c r="BZ48" s="33"/>
      <c r="CA48" s="32"/>
      <c r="CB48" s="33"/>
      <c r="CC48" s="33"/>
      <c r="CD48" s="33"/>
      <c r="CE48" s="32"/>
      <c r="CF48" s="33"/>
      <c r="CG48" s="33"/>
      <c r="CH48" s="33"/>
      <c r="CI48" s="32"/>
      <c r="CJ48" s="33"/>
      <c r="CK48" s="33"/>
      <c r="CL48" s="33"/>
      <c r="CM48" s="32"/>
      <c r="CN48" s="33"/>
      <c r="CO48" s="33"/>
      <c r="CP48" s="33"/>
      <c r="CQ48" s="32"/>
      <c r="CR48" s="33"/>
      <c r="CS48" s="33"/>
      <c r="CT48" s="33"/>
      <c r="CU48" s="32"/>
      <c r="CV48" s="33"/>
      <c r="CW48" s="33"/>
      <c r="CX48" s="33"/>
      <c r="CY48" s="32"/>
      <c r="CZ48" s="33"/>
      <c r="DA48" s="33"/>
      <c r="DB48" s="33"/>
      <c r="DC48" s="32"/>
      <c r="DD48" s="33"/>
      <c r="DE48" s="33"/>
      <c r="DF48" s="33"/>
      <c r="DG48" s="32"/>
      <c r="DH48" s="33"/>
      <c r="DI48" s="33"/>
      <c r="DJ48" s="33"/>
      <c r="DK48" s="32"/>
      <c r="DL48" s="33"/>
      <c r="DM48" s="33"/>
      <c r="DN48" s="33"/>
      <c r="DO48" s="32"/>
      <c r="DP48" s="33"/>
      <c r="DQ48" s="33"/>
      <c r="DR48" s="33"/>
      <c r="DS48" s="32"/>
      <c r="DT48" s="33"/>
      <c r="DU48" s="33"/>
      <c r="DV48" s="33"/>
      <c r="DW48" s="32"/>
      <c r="DX48" s="33"/>
      <c r="DY48" s="33"/>
      <c r="DZ48" s="33"/>
      <c r="EA48" s="32"/>
      <c r="EB48" s="33"/>
      <c r="EC48" s="33"/>
      <c r="ED48" s="33"/>
      <c r="EE48" s="32"/>
      <c r="EF48" s="33"/>
      <c r="EG48" s="33"/>
      <c r="EH48" s="33"/>
      <c r="EI48" s="32"/>
      <c r="EJ48" s="33"/>
      <c r="EK48" s="33"/>
      <c r="EL48" s="33"/>
      <c r="EM48" s="32"/>
      <c r="EN48" s="33"/>
      <c r="EO48" s="33"/>
      <c r="EP48" s="33"/>
      <c r="EQ48" s="32"/>
      <c r="ER48" s="33"/>
      <c r="ES48" s="33"/>
      <c r="ET48" s="33"/>
      <c r="EU48" s="32"/>
      <c r="EV48" s="33"/>
      <c r="EW48" s="33"/>
      <c r="EX48" s="33"/>
      <c r="EY48" s="32"/>
      <c r="EZ48" s="33"/>
      <c r="FA48" s="33"/>
      <c r="FB48" s="33"/>
      <c r="FC48" s="32"/>
      <c r="FD48" s="33"/>
      <c r="FE48" s="33"/>
      <c r="FF48" s="33"/>
      <c r="FG48" s="32"/>
      <c r="FH48" s="33"/>
      <c r="FI48" s="33"/>
      <c r="FJ48" s="33"/>
      <c r="FK48" s="32"/>
      <c r="FL48" s="33"/>
      <c r="FM48" s="33"/>
      <c r="FN48" s="33"/>
      <c r="FO48" s="32"/>
      <c r="FP48" s="33"/>
      <c r="FQ48" s="33"/>
      <c r="FR48" s="33"/>
      <c r="FS48" s="32"/>
      <c r="FT48" s="33"/>
      <c r="FU48" s="33"/>
      <c r="FV48" s="33"/>
      <c r="FW48" s="32"/>
      <c r="FX48" s="33"/>
      <c r="FY48" s="33"/>
      <c r="FZ48" s="33"/>
      <c r="GA48" s="32"/>
      <c r="GB48" s="33"/>
      <c r="GC48" s="33"/>
      <c r="GD48" s="33"/>
      <c r="GE48" s="32"/>
      <c r="GF48" s="33"/>
      <c r="GG48" s="33"/>
      <c r="GH48" s="33"/>
      <c r="GI48" s="32"/>
      <c r="GJ48" s="33"/>
      <c r="GK48" s="33"/>
      <c r="GL48" s="33"/>
      <c r="GM48" s="32"/>
      <c r="GN48" s="33"/>
      <c r="GO48" s="33"/>
      <c r="GP48" s="33"/>
      <c r="GQ48" s="32"/>
      <c r="GR48" s="33"/>
      <c r="GS48" s="33"/>
      <c r="GT48" s="33"/>
      <c r="GU48" s="32"/>
      <c r="GV48" s="33"/>
      <c r="GW48" s="33"/>
      <c r="GX48" s="33"/>
      <c r="GY48" s="32"/>
      <c r="GZ48" s="33"/>
      <c r="HA48" s="33"/>
      <c r="HB48" s="33"/>
      <c r="HC48" s="32"/>
      <c r="HD48" s="33"/>
      <c r="HE48" s="33"/>
      <c r="HF48" s="33"/>
      <c r="HG48" s="32"/>
      <c r="HH48" s="33"/>
      <c r="HI48" s="33"/>
      <c r="HJ48" s="33"/>
      <c r="HK48" s="32"/>
      <c r="HL48" s="33"/>
      <c r="HM48" s="33"/>
      <c r="HN48" s="33"/>
      <c r="HO48" s="32"/>
      <c r="HP48" s="33"/>
      <c r="HQ48" s="33"/>
      <c r="HR48" s="33"/>
      <c r="HS48" s="32"/>
      <c r="HT48" s="33"/>
      <c r="HU48" s="33"/>
      <c r="HV48" s="33"/>
      <c r="HW48" s="32"/>
      <c r="HX48" s="33"/>
      <c r="HY48" s="33"/>
      <c r="HZ48" s="33"/>
      <c r="IA48" s="32"/>
      <c r="IB48" s="33"/>
      <c r="IC48" s="33"/>
      <c r="ID48" s="33"/>
      <c r="IE48" s="32"/>
      <c r="IF48" s="33"/>
      <c r="IG48" s="33"/>
      <c r="IH48" s="33"/>
    </row>
    <row r="49" spans="1:244" s="31" customFormat="1">
      <c r="A49" s="22" t="s">
        <v>53</v>
      </c>
      <c r="B49" s="23">
        <v>1769.5393916131816</v>
      </c>
      <c r="C49" s="23">
        <v>34.26</v>
      </c>
      <c r="D49" s="46">
        <v>0.77685334912636983</v>
      </c>
    </row>
    <row r="50" spans="1:244" s="30" customFormat="1">
      <c r="A50" s="11" t="s">
        <v>54</v>
      </c>
      <c r="B50" s="21"/>
      <c r="C50" s="21"/>
      <c r="D50" s="44"/>
    </row>
    <row r="51" spans="1:244" s="30" customFormat="1">
      <c r="A51" s="6" t="s">
        <v>55</v>
      </c>
      <c r="B51" s="19">
        <v>58.290000000000006</v>
      </c>
      <c r="C51" s="19">
        <v>1.1299999999999999</v>
      </c>
      <c r="D51" s="45">
        <v>2.5590151841318742E-2</v>
      </c>
    </row>
    <row r="52" spans="1:244" s="30" customFormat="1">
      <c r="A52" s="6" t="s">
        <v>56</v>
      </c>
      <c r="B52" s="19">
        <v>450</v>
      </c>
      <c r="C52" s="19">
        <v>8.7100000000000009</v>
      </c>
      <c r="D52" s="45">
        <v>0.19755649903231143</v>
      </c>
    </row>
    <row r="53" spans="1:244" s="30" customFormat="1">
      <c r="A53" s="27" t="s">
        <v>57</v>
      </c>
      <c r="B53" s="28">
        <v>508.29</v>
      </c>
      <c r="C53" s="28">
        <v>9.84</v>
      </c>
      <c r="D53" s="47">
        <v>0.22314665087363017</v>
      </c>
      <c r="E53" s="32"/>
      <c r="F53" s="33"/>
      <c r="G53" s="33"/>
      <c r="H53" s="34"/>
      <c r="I53" s="32"/>
      <c r="J53" s="33"/>
      <c r="K53" s="33"/>
      <c r="L53" s="34"/>
      <c r="M53" s="32"/>
      <c r="N53" s="33"/>
      <c r="O53" s="33"/>
      <c r="P53" s="34"/>
      <c r="Q53" s="32"/>
      <c r="R53" s="33"/>
      <c r="S53" s="33"/>
      <c r="T53" s="34"/>
      <c r="U53" s="32"/>
      <c r="V53" s="33"/>
      <c r="W53" s="33"/>
      <c r="X53" s="34"/>
      <c r="Y53" s="32"/>
      <c r="Z53" s="33"/>
      <c r="AA53" s="33"/>
      <c r="AB53" s="34"/>
      <c r="AC53" s="32"/>
      <c r="AD53" s="33"/>
      <c r="AE53" s="33"/>
      <c r="AF53" s="34"/>
      <c r="AG53" s="32"/>
      <c r="AH53" s="33"/>
      <c r="AI53" s="33"/>
      <c r="AJ53" s="34"/>
      <c r="AK53" s="32"/>
      <c r="AL53" s="33"/>
      <c r="AM53" s="33"/>
      <c r="AN53" s="34"/>
      <c r="AO53" s="32"/>
      <c r="AP53" s="33"/>
      <c r="AQ53" s="33"/>
      <c r="AR53" s="34"/>
      <c r="AS53" s="32"/>
      <c r="AT53" s="33"/>
      <c r="AU53" s="33"/>
      <c r="AV53" s="34"/>
      <c r="AW53" s="32"/>
      <c r="AX53" s="33"/>
      <c r="AY53" s="33"/>
      <c r="AZ53" s="34"/>
      <c r="BA53" s="32"/>
      <c r="BB53" s="33"/>
      <c r="BC53" s="33"/>
      <c r="BD53" s="34"/>
      <c r="BE53" s="32"/>
      <c r="BF53" s="33"/>
      <c r="BG53" s="33"/>
      <c r="BH53" s="34"/>
      <c r="BI53" s="32"/>
      <c r="BJ53" s="33"/>
      <c r="BK53" s="33"/>
      <c r="BL53" s="34"/>
      <c r="BM53" s="32"/>
      <c r="BN53" s="33"/>
      <c r="BO53" s="33"/>
      <c r="BP53" s="34"/>
      <c r="BQ53" s="32"/>
      <c r="BR53" s="33"/>
      <c r="BS53" s="33"/>
      <c r="BT53" s="34"/>
      <c r="BU53" s="32"/>
      <c r="BV53" s="33"/>
      <c r="BW53" s="33"/>
      <c r="BX53" s="34"/>
      <c r="BY53" s="32"/>
      <c r="BZ53" s="33"/>
      <c r="CA53" s="33"/>
      <c r="CB53" s="34"/>
      <c r="CC53" s="32"/>
      <c r="CD53" s="33"/>
      <c r="CE53" s="33"/>
      <c r="CF53" s="34"/>
      <c r="CG53" s="32"/>
      <c r="CH53" s="33"/>
      <c r="CI53" s="33"/>
      <c r="CJ53" s="34"/>
      <c r="CK53" s="32"/>
      <c r="CL53" s="33"/>
      <c r="CM53" s="33"/>
      <c r="CN53" s="34"/>
      <c r="CO53" s="32"/>
      <c r="CP53" s="33"/>
      <c r="CQ53" s="33"/>
      <c r="CR53" s="34"/>
      <c r="CS53" s="32"/>
      <c r="CT53" s="33"/>
      <c r="CU53" s="33"/>
      <c r="CV53" s="34"/>
      <c r="CW53" s="32"/>
      <c r="CX53" s="33"/>
      <c r="CY53" s="33"/>
      <c r="CZ53" s="34"/>
      <c r="DA53" s="32"/>
      <c r="DB53" s="33"/>
      <c r="DC53" s="33"/>
      <c r="DD53" s="34"/>
      <c r="DE53" s="32"/>
      <c r="DF53" s="33"/>
      <c r="DG53" s="33"/>
      <c r="DH53" s="34"/>
      <c r="DI53" s="32"/>
      <c r="DJ53" s="33"/>
      <c r="DK53" s="33"/>
      <c r="DL53" s="34"/>
      <c r="DM53" s="32"/>
      <c r="DN53" s="33"/>
      <c r="DO53" s="33"/>
      <c r="DP53" s="34"/>
      <c r="DQ53" s="32"/>
      <c r="DR53" s="33"/>
      <c r="DS53" s="33"/>
      <c r="DT53" s="34"/>
      <c r="DU53" s="32"/>
      <c r="DV53" s="33"/>
      <c r="DW53" s="33"/>
      <c r="DX53" s="34"/>
      <c r="DY53" s="32"/>
      <c r="DZ53" s="33"/>
      <c r="EA53" s="33"/>
      <c r="EB53" s="34"/>
      <c r="EC53" s="32"/>
      <c r="ED53" s="33"/>
      <c r="EE53" s="33"/>
      <c r="EF53" s="34"/>
      <c r="EG53" s="32"/>
      <c r="EH53" s="33"/>
      <c r="EI53" s="33"/>
      <c r="EJ53" s="34"/>
      <c r="EK53" s="32"/>
      <c r="EL53" s="33"/>
      <c r="EM53" s="33"/>
      <c r="EN53" s="34"/>
      <c r="EO53" s="32"/>
      <c r="EP53" s="33"/>
      <c r="EQ53" s="33"/>
      <c r="ER53" s="34"/>
      <c r="ES53" s="32"/>
      <c r="ET53" s="33"/>
      <c r="EU53" s="33"/>
      <c r="EV53" s="34"/>
      <c r="EW53" s="32"/>
      <c r="EX53" s="33"/>
      <c r="EY53" s="33"/>
      <c r="EZ53" s="34"/>
      <c r="FA53" s="32"/>
      <c r="FB53" s="33"/>
      <c r="FC53" s="33"/>
      <c r="FD53" s="34"/>
      <c r="FE53" s="32"/>
      <c r="FF53" s="33"/>
      <c r="FG53" s="33"/>
      <c r="FH53" s="34"/>
      <c r="FI53" s="32"/>
      <c r="FJ53" s="33"/>
      <c r="FK53" s="33"/>
      <c r="FL53" s="34"/>
      <c r="FM53" s="32"/>
      <c r="FN53" s="33"/>
      <c r="FO53" s="33"/>
      <c r="FP53" s="34"/>
      <c r="FQ53" s="32"/>
      <c r="FR53" s="33"/>
      <c r="FS53" s="33"/>
      <c r="FT53" s="34"/>
      <c r="FU53" s="32"/>
      <c r="FV53" s="33"/>
      <c r="FW53" s="33"/>
      <c r="FX53" s="34"/>
      <c r="FY53" s="32"/>
      <c r="FZ53" s="33"/>
      <c r="GA53" s="33"/>
      <c r="GB53" s="34"/>
      <c r="GC53" s="32"/>
      <c r="GD53" s="33"/>
      <c r="GE53" s="33"/>
      <c r="GF53" s="34"/>
      <c r="GG53" s="32"/>
      <c r="GH53" s="33"/>
      <c r="GI53" s="33"/>
      <c r="GJ53" s="34"/>
      <c r="GK53" s="32"/>
      <c r="GL53" s="33"/>
      <c r="GM53" s="33"/>
      <c r="GN53" s="34"/>
      <c r="GO53" s="32"/>
      <c r="GP53" s="33"/>
      <c r="GQ53" s="33"/>
      <c r="GR53" s="34"/>
      <c r="GS53" s="32"/>
      <c r="GT53" s="33"/>
      <c r="GU53" s="33"/>
      <c r="GV53" s="34"/>
      <c r="GW53" s="32"/>
      <c r="GX53" s="33"/>
      <c r="GY53" s="33"/>
      <c r="GZ53" s="34"/>
      <c r="HA53" s="32"/>
      <c r="HB53" s="33"/>
      <c r="HC53" s="33"/>
      <c r="HD53" s="34"/>
      <c r="HE53" s="32"/>
      <c r="HF53" s="33"/>
      <c r="HG53" s="33"/>
      <c r="HH53" s="34"/>
      <c r="HI53" s="32"/>
      <c r="HJ53" s="33"/>
      <c r="HK53" s="33"/>
      <c r="HL53" s="34"/>
      <c r="HM53" s="32"/>
      <c r="HN53" s="33"/>
      <c r="HO53" s="33"/>
      <c r="HP53" s="34"/>
      <c r="HQ53" s="32"/>
      <c r="HR53" s="33"/>
      <c r="HS53" s="33"/>
      <c r="HT53" s="34"/>
      <c r="HU53" s="32"/>
      <c r="HV53" s="33"/>
      <c r="HW53" s="33"/>
      <c r="HX53" s="34"/>
      <c r="HY53" s="32"/>
      <c r="HZ53" s="33"/>
      <c r="IA53" s="33"/>
      <c r="IB53" s="34"/>
      <c r="IC53" s="32"/>
      <c r="ID53" s="33"/>
      <c r="IE53" s="33"/>
      <c r="IF53" s="34"/>
      <c r="IG53" s="32"/>
      <c r="IH53" s="33"/>
      <c r="II53" s="33"/>
      <c r="IJ53" s="34"/>
    </row>
    <row r="54" spans="1:244" s="41" customFormat="1" ht="13.5" thickBot="1">
      <c r="A54" s="38" t="s">
        <v>58</v>
      </c>
      <c r="B54" s="39">
        <v>2277.8293916131815</v>
      </c>
      <c r="C54" s="39">
        <v>44.099999999999994</v>
      </c>
      <c r="D54" s="49">
        <v>1</v>
      </c>
    </row>
    <row r="55" spans="1:244">
      <c r="A55" s="42" t="s">
        <v>59</v>
      </c>
      <c r="D55" s="43"/>
    </row>
  </sheetData>
  <printOptions horizontalCentered="1"/>
  <pageMargins left="0.78740157480314965" right="0.39370078740157483" top="0.78740157480314965" bottom="0.78740157480314965" header="0.59055118110236227" footer="0.59055118110236227"/>
  <pageSetup paperSize="9" scale="91" orientation="portrait" r:id="rId1"/>
  <headerFooter alignWithMargins="0">
    <oddHeader>&amp;L&amp;"Tahoma,Negrito"&amp;8Companhia Nacional de Abastecimento - CONAB</oddHeader>
    <oddFooter>&amp;R&amp;6&amp;F - &amp;A
versão - jan/2008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J55"/>
  <sheetViews>
    <sheetView zoomScaleNormal="100" workbookViewId="0">
      <selection activeCell="G22" sqref="G22"/>
    </sheetView>
  </sheetViews>
  <sheetFormatPr defaultColWidth="11.5" defaultRowHeight="12.75"/>
  <cols>
    <col min="1" max="1" width="45.625" style="3" customWidth="1"/>
    <col min="2" max="3" width="12.625" style="3" customWidth="1"/>
    <col min="4" max="4" width="8.625" style="3" customWidth="1"/>
    <col min="5" max="16384" width="11.5" style="3"/>
  </cols>
  <sheetData>
    <row r="1" spans="1:4">
      <c r="A1" s="1" t="s">
        <v>0</v>
      </c>
      <c r="B1" s="2"/>
      <c r="C1" s="2"/>
      <c r="D1" s="2"/>
    </row>
    <row r="2" spans="1:4">
      <c r="A2" s="1" t="s">
        <v>171</v>
      </c>
      <c r="B2" s="2"/>
      <c r="C2" s="2"/>
      <c r="D2" s="2"/>
    </row>
    <row r="3" spans="1:4">
      <c r="A3" s="1" t="s">
        <v>172</v>
      </c>
      <c r="B3" s="2"/>
      <c r="C3" s="2"/>
      <c r="D3" s="2"/>
    </row>
    <row r="4" spans="1:4">
      <c r="A4" s="1" t="s">
        <v>173</v>
      </c>
      <c r="B4" s="2"/>
      <c r="C4" s="2"/>
      <c r="D4" s="2"/>
    </row>
    <row r="5" spans="1:4" ht="13.5" thickBot="1">
      <c r="A5" s="4" t="s">
        <v>4</v>
      </c>
      <c r="B5" s="5">
        <v>2200</v>
      </c>
      <c r="C5" s="6" t="s">
        <v>5</v>
      </c>
    </row>
    <row r="6" spans="1:4">
      <c r="A6" s="7"/>
      <c r="B6" s="8" t="s">
        <v>6</v>
      </c>
      <c r="C6" s="50" t="s">
        <v>69</v>
      </c>
      <c r="D6" s="10" t="s">
        <v>7</v>
      </c>
    </row>
    <row r="7" spans="1:4">
      <c r="A7" s="11" t="s">
        <v>8</v>
      </c>
      <c r="D7" s="12" t="s">
        <v>9</v>
      </c>
    </row>
    <row r="8" spans="1:4" ht="13.5" thickBot="1">
      <c r="A8" s="13"/>
      <c r="B8" s="14" t="s">
        <v>10</v>
      </c>
      <c r="C8" s="14" t="s">
        <v>174</v>
      </c>
      <c r="D8" s="15" t="s">
        <v>13</v>
      </c>
    </row>
    <row r="9" spans="1:4">
      <c r="A9" s="11" t="s">
        <v>14</v>
      </c>
      <c r="B9" s="16"/>
    </row>
    <row r="10" spans="1:4">
      <c r="A10" s="18" t="s">
        <v>15</v>
      </c>
      <c r="B10" s="143">
        <v>0</v>
      </c>
      <c r="C10" s="143">
        <v>0</v>
      </c>
      <c r="D10" s="51">
        <v>0</v>
      </c>
    </row>
    <row r="11" spans="1:4">
      <c r="A11" s="18" t="s">
        <v>16</v>
      </c>
      <c r="B11" s="144">
        <v>0</v>
      </c>
      <c r="C11" s="144">
        <v>0</v>
      </c>
      <c r="D11" s="51">
        <v>0</v>
      </c>
    </row>
    <row r="12" spans="1:4">
      <c r="A12" s="18" t="s">
        <v>17</v>
      </c>
      <c r="B12" s="143">
        <v>0</v>
      </c>
      <c r="C12" s="143">
        <v>0</v>
      </c>
      <c r="D12" s="51">
        <v>0</v>
      </c>
    </row>
    <row r="13" spans="1:4">
      <c r="A13" s="18" t="s">
        <v>18</v>
      </c>
      <c r="B13" s="143">
        <v>0</v>
      </c>
      <c r="C13" s="143">
        <v>0</v>
      </c>
      <c r="D13" s="51">
        <v>0</v>
      </c>
    </row>
    <row r="14" spans="1:4">
      <c r="A14" s="18" t="s">
        <v>19</v>
      </c>
      <c r="B14" s="143">
        <v>0</v>
      </c>
      <c r="C14" s="143">
        <v>0</v>
      </c>
      <c r="D14" s="51">
        <v>0</v>
      </c>
    </row>
    <row r="15" spans="1:4">
      <c r="A15" s="6" t="s">
        <v>20</v>
      </c>
      <c r="B15" s="143">
        <v>1251.75</v>
      </c>
      <c r="C15" s="143">
        <v>34.14</v>
      </c>
      <c r="D15" s="51">
        <v>0.77016751717670484</v>
      </c>
    </row>
    <row r="16" spans="1:4">
      <c r="A16" s="6" t="s">
        <v>70</v>
      </c>
      <c r="B16" s="143">
        <v>76.319999999999993</v>
      </c>
      <c r="C16" s="143">
        <v>2.08</v>
      </c>
      <c r="D16" s="51">
        <v>4.6957607278550917E-2</v>
      </c>
    </row>
    <row r="17" spans="1:4">
      <c r="A17" s="6" t="s">
        <v>22</v>
      </c>
      <c r="B17" s="143">
        <v>50.1</v>
      </c>
      <c r="C17" s="143">
        <v>1.37</v>
      </c>
      <c r="D17" s="51">
        <v>3.0825158866029888E-2</v>
      </c>
    </row>
    <row r="18" spans="1:4">
      <c r="A18" s="6" t="s">
        <v>23</v>
      </c>
      <c r="B18" s="143">
        <v>0</v>
      </c>
      <c r="C18" s="143">
        <v>0</v>
      </c>
      <c r="D18" s="51">
        <v>0</v>
      </c>
    </row>
    <row r="19" spans="1:4">
      <c r="A19" s="6" t="s">
        <v>24</v>
      </c>
      <c r="B19" s="143">
        <v>75</v>
      </c>
      <c r="C19" s="143">
        <v>2.0499999999999998</v>
      </c>
      <c r="D19" s="51">
        <v>4.6145447404236359E-2</v>
      </c>
    </row>
    <row r="20" spans="1:4">
      <c r="A20" s="6" t="s">
        <v>71</v>
      </c>
      <c r="B20" s="143">
        <v>35</v>
      </c>
      <c r="C20" s="143">
        <v>0.95</v>
      </c>
      <c r="D20" s="51">
        <v>2.1534542121976967E-2</v>
      </c>
    </row>
    <row r="21" spans="1:4">
      <c r="A21" s="22" t="s">
        <v>27</v>
      </c>
      <c r="B21" s="145">
        <v>1488.1699999999998</v>
      </c>
      <c r="C21" s="145">
        <v>40.589999999999996</v>
      </c>
      <c r="D21" s="52">
        <v>0.91563027284749887</v>
      </c>
    </row>
    <row r="22" spans="1:4">
      <c r="A22" s="25" t="s">
        <v>28</v>
      </c>
      <c r="B22" s="144"/>
      <c r="C22" s="144"/>
    </row>
    <row r="23" spans="1:4">
      <c r="A23" s="18" t="s">
        <v>29</v>
      </c>
      <c r="B23" s="143">
        <v>0</v>
      </c>
      <c r="C23" s="143">
        <v>0</v>
      </c>
      <c r="D23" s="51">
        <v>0</v>
      </c>
    </row>
    <row r="24" spans="1:4">
      <c r="A24" s="18" t="s">
        <v>30</v>
      </c>
      <c r="B24" s="143">
        <v>0</v>
      </c>
      <c r="C24" s="143">
        <v>0</v>
      </c>
      <c r="D24" s="51">
        <v>0</v>
      </c>
    </row>
    <row r="25" spans="1:4">
      <c r="A25" s="6" t="s">
        <v>72</v>
      </c>
      <c r="B25" s="143">
        <v>44.65</v>
      </c>
      <c r="C25" s="143">
        <v>1.22</v>
      </c>
      <c r="D25" s="51">
        <v>2.7471923021322044E-2</v>
      </c>
    </row>
    <row r="26" spans="1:4">
      <c r="A26" s="18" t="s">
        <v>73</v>
      </c>
      <c r="B26" s="143">
        <v>0</v>
      </c>
      <c r="C26" s="143">
        <v>0</v>
      </c>
      <c r="D26" s="51">
        <v>0</v>
      </c>
    </row>
    <row r="27" spans="1:4">
      <c r="A27" s="18" t="s">
        <v>74</v>
      </c>
      <c r="B27" s="143">
        <v>0</v>
      </c>
      <c r="C27" s="143">
        <v>0</v>
      </c>
      <c r="D27" s="51">
        <v>0</v>
      </c>
    </row>
    <row r="28" spans="1:4">
      <c r="A28" s="18" t="s">
        <v>75</v>
      </c>
      <c r="B28" s="143">
        <v>55</v>
      </c>
      <c r="C28" s="143">
        <v>1.5</v>
      </c>
      <c r="D28" s="51">
        <v>3.3839994763106659E-2</v>
      </c>
    </row>
    <row r="29" spans="1:4">
      <c r="A29" s="18" t="s">
        <v>76</v>
      </c>
      <c r="B29" s="143">
        <v>0</v>
      </c>
      <c r="C29" s="143">
        <v>0</v>
      </c>
      <c r="D29" s="51">
        <v>0</v>
      </c>
    </row>
    <row r="30" spans="1:4">
      <c r="A30" s="18" t="s">
        <v>77</v>
      </c>
      <c r="B30" s="143">
        <v>0</v>
      </c>
      <c r="C30" s="143">
        <v>0</v>
      </c>
      <c r="D30" s="51">
        <v>0</v>
      </c>
    </row>
    <row r="31" spans="1:4">
      <c r="A31" s="18" t="s">
        <v>78</v>
      </c>
      <c r="B31" s="143">
        <v>0</v>
      </c>
      <c r="C31" s="143">
        <v>0</v>
      </c>
      <c r="D31" s="51">
        <v>0</v>
      </c>
    </row>
    <row r="32" spans="1:4">
      <c r="A32" s="27" t="s">
        <v>37</v>
      </c>
      <c r="B32" s="146">
        <v>99.65</v>
      </c>
      <c r="C32" s="146">
        <v>2.7199999999999998</v>
      </c>
      <c r="D32" s="53">
        <v>6.1311917784428703E-2</v>
      </c>
    </row>
    <row r="33" spans="1:244" s="30" customFormat="1">
      <c r="A33" s="11" t="s">
        <v>38</v>
      </c>
      <c r="B33" s="144"/>
      <c r="C33" s="144"/>
      <c r="D33" s="3"/>
    </row>
    <row r="34" spans="1:244" s="30" customFormat="1">
      <c r="A34" s="18" t="s">
        <v>39</v>
      </c>
      <c r="B34" s="143">
        <v>37.47575979611527</v>
      </c>
      <c r="C34" s="143">
        <v>1.02</v>
      </c>
      <c r="D34" s="51">
        <v>2.3057809368072436E-2</v>
      </c>
    </row>
    <row r="35" spans="1:244" s="30" customFormat="1">
      <c r="A35" s="6" t="s">
        <v>40</v>
      </c>
      <c r="B35" s="143">
        <v>37.47575979611527</v>
      </c>
      <c r="C35" s="143">
        <v>1.02</v>
      </c>
      <c r="D35" s="51">
        <v>2.3057809368072436E-2</v>
      </c>
    </row>
    <row r="36" spans="1:244" s="31" customFormat="1">
      <c r="A36" s="22" t="s">
        <v>41</v>
      </c>
      <c r="B36" s="145">
        <v>1625.2957597961151</v>
      </c>
      <c r="C36" s="145">
        <v>44.33</v>
      </c>
      <c r="D36" s="52">
        <v>1</v>
      </c>
    </row>
    <row r="37" spans="1:244" s="30" customFormat="1">
      <c r="A37" s="11" t="s">
        <v>42</v>
      </c>
      <c r="B37" s="144"/>
      <c r="C37" s="144"/>
      <c r="D37" s="3"/>
    </row>
    <row r="38" spans="1:244" s="30" customFormat="1">
      <c r="A38" s="6" t="s">
        <v>43</v>
      </c>
      <c r="B38" s="143">
        <v>0</v>
      </c>
      <c r="C38" s="143">
        <v>0</v>
      </c>
      <c r="D38" s="51">
        <v>0</v>
      </c>
    </row>
    <row r="39" spans="1:244" s="30" customFormat="1">
      <c r="A39" s="6" t="s">
        <v>44</v>
      </c>
      <c r="B39" s="143">
        <v>0</v>
      </c>
      <c r="C39" s="143">
        <v>0</v>
      </c>
      <c r="D39" s="51">
        <v>0</v>
      </c>
    </row>
    <row r="40" spans="1:244" s="30" customFormat="1">
      <c r="A40" s="18" t="s">
        <v>45</v>
      </c>
      <c r="B40" s="143">
        <v>0</v>
      </c>
      <c r="C40" s="143">
        <v>0</v>
      </c>
      <c r="D40" s="51">
        <v>0</v>
      </c>
    </row>
    <row r="41" spans="1:244" s="30" customFormat="1">
      <c r="A41" s="18" t="s">
        <v>79</v>
      </c>
      <c r="B41" s="143">
        <v>0</v>
      </c>
      <c r="C41" s="143">
        <v>0</v>
      </c>
      <c r="D41" s="51">
        <v>0</v>
      </c>
    </row>
    <row r="42" spans="1:244" s="30" customFormat="1">
      <c r="A42" s="27" t="s">
        <v>46</v>
      </c>
      <c r="B42" s="146">
        <v>0</v>
      </c>
      <c r="C42" s="146">
        <v>0</v>
      </c>
      <c r="D42" s="53">
        <v>0</v>
      </c>
      <c r="E42" s="32"/>
      <c r="F42" s="33"/>
      <c r="G42" s="33"/>
      <c r="H42" s="34"/>
      <c r="I42" s="32"/>
      <c r="J42" s="33"/>
      <c r="K42" s="33"/>
      <c r="L42" s="34"/>
      <c r="M42" s="32"/>
      <c r="N42" s="33"/>
      <c r="O42" s="33"/>
      <c r="P42" s="34"/>
      <c r="Q42" s="32"/>
      <c r="R42" s="33"/>
      <c r="S42" s="33"/>
      <c r="T42" s="34"/>
      <c r="U42" s="32"/>
      <c r="V42" s="33"/>
      <c r="W42" s="33"/>
      <c r="X42" s="34"/>
      <c r="Y42" s="32"/>
      <c r="Z42" s="33"/>
      <c r="AA42" s="33"/>
      <c r="AB42" s="34"/>
      <c r="AC42" s="32"/>
      <c r="AD42" s="33"/>
      <c r="AE42" s="33"/>
      <c r="AF42" s="34"/>
      <c r="AG42" s="32"/>
      <c r="AH42" s="33"/>
      <c r="AI42" s="33"/>
      <c r="AJ42" s="34"/>
      <c r="AK42" s="32"/>
      <c r="AL42" s="33"/>
      <c r="AM42" s="33"/>
      <c r="AN42" s="34"/>
      <c r="AO42" s="32"/>
      <c r="AP42" s="33"/>
      <c r="AQ42" s="33"/>
      <c r="AR42" s="34"/>
      <c r="AS42" s="32"/>
      <c r="AT42" s="33"/>
      <c r="AU42" s="33"/>
      <c r="AV42" s="34"/>
      <c r="AW42" s="32"/>
      <c r="AX42" s="33"/>
      <c r="AY42" s="33"/>
      <c r="AZ42" s="34"/>
      <c r="BA42" s="32"/>
      <c r="BB42" s="33"/>
      <c r="BC42" s="33"/>
      <c r="BD42" s="34"/>
      <c r="BE42" s="32"/>
      <c r="BF42" s="33"/>
      <c r="BG42" s="33"/>
      <c r="BH42" s="34"/>
      <c r="BI42" s="32"/>
      <c r="BJ42" s="33"/>
      <c r="BK42" s="33"/>
      <c r="BL42" s="34"/>
      <c r="BM42" s="32"/>
      <c r="BN42" s="33"/>
      <c r="BO42" s="33"/>
      <c r="BP42" s="34"/>
      <c r="BQ42" s="32"/>
      <c r="BR42" s="33"/>
      <c r="BS42" s="33"/>
      <c r="BT42" s="34"/>
      <c r="BU42" s="32"/>
      <c r="BV42" s="33"/>
      <c r="BW42" s="33"/>
      <c r="BX42" s="34"/>
      <c r="BY42" s="32"/>
      <c r="BZ42" s="33"/>
      <c r="CA42" s="33"/>
      <c r="CB42" s="34"/>
      <c r="CC42" s="32"/>
      <c r="CD42" s="33"/>
      <c r="CE42" s="33"/>
      <c r="CF42" s="34"/>
      <c r="CG42" s="32"/>
      <c r="CH42" s="33"/>
      <c r="CI42" s="33"/>
      <c r="CJ42" s="34"/>
      <c r="CK42" s="32"/>
      <c r="CL42" s="33"/>
      <c r="CM42" s="33"/>
      <c r="CN42" s="34"/>
      <c r="CO42" s="32"/>
      <c r="CP42" s="33"/>
      <c r="CQ42" s="33"/>
      <c r="CR42" s="34"/>
      <c r="CS42" s="32"/>
      <c r="CT42" s="33"/>
      <c r="CU42" s="33"/>
      <c r="CV42" s="34"/>
      <c r="CW42" s="32"/>
      <c r="CX42" s="33"/>
      <c r="CY42" s="33"/>
      <c r="CZ42" s="34"/>
      <c r="DA42" s="32"/>
      <c r="DB42" s="33"/>
      <c r="DC42" s="33"/>
      <c r="DD42" s="34"/>
      <c r="DE42" s="32"/>
      <c r="DF42" s="33"/>
      <c r="DG42" s="33"/>
      <c r="DH42" s="34"/>
      <c r="DI42" s="32"/>
      <c r="DJ42" s="33"/>
      <c r="DK42" s="33"/>
      <c r="DL42" s="34"/>
      <c r="DM42" s="32"/>
      <c r="DN42" s="33"/>
      <c r="DO42" s="33"/>
      <c r="DP42" s="34"/>
      <c r="DQ42" s="32"/>
      <c r="DR42" s="33"/>
      <c r="DS42" s="33"/>
      <c r="DT42" s="34"/>
      <c r="DU42" s="32"/>
      <c r="DV42" s="33"/>
      <c r="DW42" s="33"/>
      <c r="DX42" s="34"/>
      <c r="DY42" s="32"/>
      <c r="DZ42" s="33"/>
      <c r="EA42" s="33"/>
      <c r="EB42" s="34"/>
      <c r="EC42" s="32"/>
      <c r="ED42" s="33"/>
      <c r="EE42" s="33"/>
      <c r="EF42" s="34"/>
      <c r="EG42" s="32"/>
      <c r="EH42" s="33"/>
      <c r="EI42" s="33"/>
      <c r="EJ42" s="34"/>
      <c r="EK42" s="32"/>
      <c r="EL42" s="33"/>
      <c r="EM42" s="33"/>
      <c r="EN42" s="34"/>
      <c r="EO42" s="32"/>
      <c r="EP42" s="33"/>
      <c r="EQ42" s="33"/>
      <c r="ER42" s="34"/>
      <c r="ES42" s="32"/>
      <c r="ET42" s="33"/>
      <c r="EU42" s="33"/>
      <c r="EV42" s="34"/>
      <c r="EW42" s="32"/>
      <c r="EX42" s="33"/>
      <c r="EY42" s="33"/>
      <c r="EZ42" s="34"/>
      <c r="FA42" s="32"/>
      <c r="FB42" s="33"/>
      <c r="FC42" s="33"/>
      <c r="FD42" s="34"/>
      <c r="FE42" s="32"/>
      <c r="FF42" s="33"/>
      <c r="FG42" s="33"/>
      <c r="FH42" s="34"/>
      <c r="FI42" s="32"/>
      <c r="FJ42" s="33"/>
      <c r="FK42" s="33"/>
      <c r="FL42" s="34"/>
      <c r="FM42" s="32"/>
      <c r="FN42" s="33"/>
      <c r="FO42" s="33"/>
      <c r="FP42" s="34"/>
      <c r="FQ42" s="32"/>
      <c r="FR42" s="33"/>
      <c r="FS42" s="33"/>
      <c r="FT42" s="34"/>
      <c r="FU42" s="32"/>
      <c r="FV42" s="33"/>
      <c r="FW42" s="33"/>
      <c r="FX42" s="34"/>
      <c r="FY42" s="32"/>
      <c r="FZ42" s="33"/>
      <c r="GA42" s="33"/>
      <c r="GB42" s="34"/>
      <c r="GC42" s="32"/>
      <c r="GD42" s="33"/>
      <c r="GE42" s="33"/>
      <c r="GF42" s="34"/>
      <c r="GG42" s="32"/>
      <c r="GH42" s="33"/>
      <c r="GI42" s="33"/>
      <c r="GJ42" s="34"/>
      <c r="GK42" s="32"/>
      <c r="GL42" s="33"/>
      <c r="GM42" s="33"/>
      <c r="GN42" s="34"/>
      <c r="GO42" s="32"/>
      <c r="GP42" s="33"/>
      <c r="GQ42" s="33"/>
      <c r="GR42" s="34"/>
      <c r="GS42" s="32"/>
      <c r="GT42" s="33"/>
      <c r="GU42" s="33"/>
      <c r="GV42" s="34"/>
      <c r="GW42" s="32"/>
      <c r="GX42" s="33"/>
      <c r="GY42" s="33"/>
      <c r="GZ42" s="34"/>
      <c r="HA42" s="32"/>
      <c r="HB42" s="33"/>
      <c r="HC42" s="33"/>
      <c r="HD42" s="34"/>
      <c r="HE42" s="32"/>
      <c r="HF42" s="33"/>
      <c r="HG42" s="33"/>
      <c r="HH42" s="34"/>
      <c r="HI42" s="32"/>
      <c r="HJ42" s="33"/>
      <c r="HK42" s="33"/>
      <c r="HL42" s="34"/>
      <c r="HM42" s="32"/>
      <c r="HN42" s="33"/>
      <c r="HO42" s="33"/>
      <c r="HP42" s="34"/>
      <c r="HQ42" s="32"/>
      <c r="HR42" s="33"/>
      <c r="HS42" s="33"/>
      <c r="HT42" s="34"/>
      <c r="HU42" s="32"/>
      <c r="HV42" s="33"/>
      <c r="HW42" s="33"/>
      <c r="HX42" s="34"/>
      <c r="HY42" s="32"/>
      <c r="HZ42" s="33"/>
      <c r="IA42" s="33"/>
      <c r="IB42" s="34"/>
      <c r="IC42" s="32"/>
      <c r="ID42" s="33"/>
      <c r="IE42" s="33"/>
      <c r="IF42" s="34"/>
      <c r="IG42" s="32"/>
      <c r="IH42" s="33"/>
      <c r="II42" s="33"/>
      <c r="IJ42" s="34"/>
    </row>
    <row r="43" spans="1:244" s="30" customFormat="1">
      <c r="A43" s="11" t="s">
        <v>47</v>
      </c>
      <c r="B43" s="144"/>
      <c r="C43" s="144"/>
      <c r="D43" s="3"/>
    </row>
    <row r="44" spans="1:244" s="30" customFormat="1">
      <c r="A44" s="18" t="s">
        <v>80</v>
      </c>
      <c r="B44" s="143">
        <v>0</v>
      </c>
      <c r="C44" s="143">
        <v>0</v>
      </c>
      <c r="D44" s="51">
        <v>0</v>
      </c>
    </row>
    <row r="45" spans="1:244" s="30" customFormat="1">
      <c r="A45" s="18" t="s">
        <v>49</v>
      </c>
      <c r="B45" s="143">
        <v>0</v>
      </c>
      <c r="C45" s="143">
        <v>0</v>
      </c>
      <c r="D45" s="51">
        <v>0</v>
      </c>
    </row>
    <row r="46" spans="1:244" s="30" customFormat="1">
      <c r="A46" s="18" t="s">
        <v>50</v>
      </c>
      <c r="B46" s="143">
        <v>0</v>
      </c>
      <c r="C46" s="143">
        <v>0</v>
      </c>
      <c r="D46" s="51">
        <v>0</v>
      </c>
    </row>
    <row r="47" spans="1:244" s="30" customFormat="1">
      <c r="A47" s="27" t="s">
        <v>51</v>
      </c>
      <c r="B47" s="146">
        <v>0</v>
      </c>
      <c r="C47" s="146">
        <v>0</v>
      </c>
      <c r="D47" s="53">
        <v>0</v>
      </c>
      <c r="E47" s="32"/>
      <c r="F47" s="33"/>
      <c r="G47" s="33"/>
      <c r="H47" s="34"/>
      <c r="I47" s="32"/>
      <c r="J47" s="33"/>
      <c r="K47" s="33"/>
      <c r="L47" s="34"/>
      <c r="M47" s="32"/>
      <c r="N47" s="33"/>
      <c r="O47" s="33"/>
      <c r="P47" s="34"/>
      <c r="Q47" s="32"/>
      <c r="R47" s="33"/>
      <c r="S47" s="33"/>
      <c r="T47" s="34"/>
      <c r="U47" s="32"/>
      <c r="V47" s="33"/>
      <c r="W47" s="33"/>
      <c r="X47" s="34"/>
      <c r="Y47" s="32"/>
      <c r="Z47" s="33"/>
      <c r="AA47" s="33"/>
      <c r="AB47" s="34"/>
      <c r="AC47" s="32"/>
      <c r="AD47" s="33"/>
      <c r="AE47" s="33"/>
      <c r="AF47" s="34"/>
      <c r="AG47" s="32"/>
      <c r="AH47" s="33"/>
      <c r="AI47" s="33"/>
      <c r="AJ47" s="34"/>
      <c r="AK47" s="32"/>
      <c r="AL47" s="33"/>
      <c r="AM47" s="33"/>
      <c r="AN47" s="34"/>
      <c r="AO47" s="32"/>
      <c r="AP47" s="33"/>
      <c r="AQ47" s="33"/>
      <c r="AR47" s="34"/>
      <c r="AS47" s="32"/>
      <c r="AT47" s="33"/>
      <c r="AU47" s="33"/>
      <c r="AV47" s="34"/>
      <c r="AW47" s="32"/>
      <c r="AX47" s="33"/>
      <c r="AY47" s="33"/>
      <c r="AZ47" s="34"/>
      <c r="BA47" s="32"/>
      <c r="BB47" s="33"/>
      <c r="BC47" s="33"/>
      <c r="BD47" s="34"/>
      <c r="BE47" s="32"/>
      <c r="BF47" s="33"/>
      <c r="BG47" s="33"/>
      <c r="BH47" s="34"/>
      <c r="BI47" s="32"/>
      <c r="BJ47" s="33"/>
      <c r="BK47" s="33"/>
      <c r="BL47" s="34"/>
      <c r="BM47" s="32"/>
      <c r="BN47" s="33"/>
      <c r="BO47" s="33"/>
      <c r="BP47" s="34"/>
      <c r="BQ47" s="32"/>
      <c r="BR47" s="33"/>
      <c r="BS47" s="33"/>
      <c r="BT47" s="34"/>
      <c r="BU47" s="32"/>
      <c r="BV47" s="33"/>
      <c r="BW47" s="33"/>
      <c r="BX47" s="34"/>
      <c r="BY47" s="32"/>
      <c r="BZ47" s="33"/>
      <c r="CA47" s="33"/>
      <c r="CB47" s="34"/>
      <c r="CC47" s="32"/>
      <c r="CD47" s="33"/>
      <c r="CE47" s="33"/>
      <c r="CF47" s="34"/>
      <c r="CG47" s="32"/>
      <c r="CH47" s="33"/>
      <c r="CI47" s="33"/>
      <c r="CJ47" s="34"/>
      <c r="CK47" s="32"/>
      <c r="CL47" s="33"/>
      <c r="CM47" s="33"/>
      <c r="CN47" s="34"/>
      <c r="CO47" s="32"/>
      <c r="CP47" s="33"/>
      <c r="CQ47" s="33"/>
      <c r="CR47" s="34"/>
      <c r="CS47" s="32"/>
      <c r="CT47" s="33"/>
      <c r="CU47" s="33"/>
      <c r="CV47" s="34"/>
      <c r="CW47" s="32"/>
      <c r="CX47" s="33"/>
      <c r="CY47" s="33"/>
      <c r="CZ47" s="34"/>
      <c r="DA47" s="32"/>
      <c r="DB47" s="33"/>
      <c r="DC47" s="33"/>
      <c r="DD47" s="34"/>
      <c r="DE47" s="32"/>
      <c r="DF47" s="33"/>
      <c r="DG47" s="33"/>
      <c r="DH47" s="34"/>
      <c r="DI47" s="32"/>
      <c r="DJ47" s="33"/>
      <c r="DK47" s="33"/>
      <c r="DL47" s="34"/>
      <c r="DM47" s="32"/>
      <c r="DN47" s="33"/>
      <c r="DO47" s="33"/>
      <c r="DP47" s="34"/>
      <c r="DQ47" s="32"/>
      <c r="DR47" s="33"/>
      <c r="DS47" s="33"/>
      <c r="DT47" s="34"/>
      <c r="DU47" s="32"/>
      <c r="DV47" s="33"/>
      <c r="DW47" s="33"/>
      <c r="DX47" s="34"/>
      <c r="DY47" s="32"/>
      <c r="DZ47" s="33"/>
      <c r="EA47" s="33"/>
      <c r="EB47" s="34"/>
      <c r="EC47" s="32"/>
      <c r="ED47" s="33"/>
      <c r="EE47" s="33"/>
      <c r="EF47" s="34"/>
      <c r="EG47" s="32"/>
      <c r="EH47" s="33"/>
      <c r="EI47" s="33"/>
      <c r="EJ47" s="34"/>
      <c r="EK47" s="32"/>
      <c r="EL47" s="33"/>
      <c r="EM47" s="33"/>
      <c r="EN47" s="34"/>
      <c r="EO47" s="32"/>
      <c r="EP47" s="33"/>
      <c r="EQ47" s="33"/>
      <c r="ER47" s="34"/>
      <c r="ES47" s="32"/>
      <c r="ET47" s="33"/>
      <c r="EU47" s="33"/>
      <c r="EV47" s="34"/>
      <c r="EW47" s="32"/>
      <c r="EX47" s="33"/>
      <c r="EY47" s="33"/>
      <c r="EZ47" s="34"/>
      <c r="FA47" s="32"/>
      <c r="FB47" s="33"/>
      <c r="FC47" s="33"/>
      <c r="FD47" s="34"/>
      <c r="FE47" s="32"/>
      <c r="FF47" s="33"/>
      <c r="FG47" s="33"/>
      <c r="FH47" s="34"/>
      <c r="FI47" s="32"/>
      <c r="FJ47" s="33"/>
      <c r="FK47" s="33"/>
      <c r="FL47" s="34"/>
      <c r="FM47" s="32"/>
      <c r="FN47" s="33"/>
      <c r="FO47" s="33"/>
      <c r="FP47" s="34"/>
      <c r="FQ47" s="32"/>
      <c r="FR47" s="33"/>
      <c r="FS47" s="33"/>
      <c r="FT47" s="34"/>
      <c r="FU47" s="32"/>
      <c r="FV47" s="33"/>
      <c r="FW47" s="33"/>
      <c r="FX47" s="34"/>
      <c r="FY47" s="32"/>
      <c r="FZ47" s="33"/>
      <c r="GA47" s="33"/>
      <c r="GB47" s="34"/>
      <c r="GC47" s="32"/>
      <c r="GD47" s="33"/>
      <c r="GE47" s="33"/>
      <c r="GF47" s="34"/>
      <c r="GG47" s="32"/>
      <c r="GH47" s="33"/>
      <c r="GI47" s="33"/>
      <c r="GJ47" s="34"/>
      <c r="GK47" s="32"/>
      <c r="GL47" s="33"/>
      <c r="GM47" s="33"/>
      <c r="GN47" s="34"/>
      <c r="GO47" s="32"/>
      <c r="GP47" s="33"/>
      <c r="GQ47" s="33"/>
      <c r="GR47" s="34"/>
      <c r="GS47" s="32"/>
      <c r="GT47" s="33"/>
      <c r="GU47" s="33"/>
      <c r="GV47" s="34"/>
      <c r="GW47" s="32"/>
      <c r="GX47" s="33"/>
      <c r="GY47" s="33"/>
      <c r="GZ47" s="34"/>
      <c r="HA47" s="32"/>
      <c r="HB47" s="33"/>
      <c r="HC47" s="33"/>
      <c r="HD47" s="34"/>
      <c r="HE47" s="32"/>
      <c r="HF47" s="33"/>
      <c r="HG47" s="33"/>
      <c r="HH47" s="34"/>
      <c r="HI47" s="32"/>
      <c r="HJ47" s="33"/>
      <c r="HK47" s="33"/>
      <c r="HL47" s="34"/>
      <c r="HM47" s="32"/>
      <c r="HN47" s="33"/>
      <c r="HO47" s="33"/>
      <c r="HP47" s="34"/>
      <c r="HQ47" s="32"/>
      <c r="HR47" s="33"/>
      <c r="HS47" s="33"/>
      <c r="HT47" s="34"/>
      <c r="HU47" s="32"/>
      <c r="HV47" s="33"/>
      <c r="HW47" s="33"/>
      <c r="HX47" s="34"/>
      <c r="HY47" s="32"/>
      <c r="HZ47" s="33"/>
      <c r="IA47" s="33"/>
      <c r="IB47" s="34"/>
      <c r="IC47" s="32"/>
      <c r="ID47" s="33"/>
      <c r="IE47" s="33"/>
      <c r="IF47" s="34"/>
      <c r="IG47" s="32"/>
      <c r="IH47" s="33"/>
      <c r="II47" s="33"/>
      <c r="IJ47" s="34"/>
    </row>
    <row r="48" spans="1:244" s="30" customFormat="1">
      <c r="A48" s="35" t="s">
        <v>52</v>
      </c>
      <c r="B48" s="147">
        <v>0</v>
      </c>
      <c r="C48" s="147">
        <v>0</v>
      </c>
      <c r="D48" s="54">
        <v>0</v>
      </c>
      <c r="E48" s="33"/>
      <c r="F48" s="33"/>
      <c r="G48" s="32"/>
      <c r="H48" s="33"/>
      <c r="I48" s="33"/>
      <c r="J48" s="33"/>
      <c r="K48" s="32"/>
      <c r="L48" s="33"/>
      <c r="M48" s="33"/>
      <c r="N48" s="33"/>
      <c r="O48" s="32"/>
      <c r="P48" s="33"/>
      <c r="Q48" s="33"/>
      <c r="R48" s="33"/>
      <c r="S48" s="32"/>
      <c r="T48" s="33"/>
      <c r="U48" s="33"/>
      <c r="V48" s="33"/>
      <c r="W48" s="32"/>
      <c r="X48" s="33"/>
      <c r="Y48" s="33"/>
      <c r="Z48" s="33"/>
      <c r="AA48" s="32"/>
      <c r="AB48" s="33"/>
      <c r="AC48" s="33"/>
      <c r="AD48" s="33"/>
      <c r="AE48" s="32"/>
      <c r="AF48" s="33"/>
      <c r="AG48" s="33"/>
      <c r="AH48" s="33"/>
      <c r="AI48" s="32"/>
      <c r="AJ48" s="33"/>
      <c r="AK48" s="33"/>
      <c r="AL48" s="33"/>
      <c r="AM48" s="32"/>
      <c r="AN48" s="33"/>
      <c r="AO48" s="33"/>
      <c r="AP48" s="33"/>
      <c r="AQ48" s="32"/>
      <c r="AR48" s="33"/>
      <c r="AS48" s="33"/>
      <c r="AT48" s="33"/>
      <c r="AU48" s="32"/>
      <c r="AV48" s="33"/>
      <c r="AW48" s="33"/>
      <c r="AX48" s="33"/>
      <c r="AY48" s="32"/>
      <c r="AZ48" s="33"/>
      <c r="BA48" s="33"/>
      <c r="BB48" s="33"/>
      <c r="BC48" s="32"/>
      <c r="BD48" s="33"/>
      <c r="BE48" s="33"/>
      <c r="BF48" s="33"/>
      <c r="BG48" s="32"/>
      <c r="BH48" s="33"/>
      <c r="BI48" s="33"/>
      <c r="BJ48" s="33"/>
      <c r="BK48" s="32"/>
      <c r="BL48" s="33"/>
      <c r="BM48" s="33"/>
      <c r="BN48" s="33"/>
      <c r="BO48" s="32"/>
      <c r="BP48" s="33"/>
      <c r="BQ48" s="33"/>
      <c r="BR48" s="33"/>
      <c r="BS48" s="32"/>
      <c r="BT48" s="33"/>
      <c r="BU48" s="33"/>
      <c r="BV48" s="33"/>
      <c r="BW48" s="32"/>
      <c r="BX48" s="33"/>
      <c r="BY48" s="33"/>
      <c r="BZ48" s="33"/>
      <c r="CA48" s="32"/>
      <c r="CB48" s="33"/>
      <c r="CC48" s="33"/>
      <c r="CD48" s="33"/>
      <c r="CE48" s="32"/>
      <c r="CF48" s="33"/>
      <c r="CG48" s="33"/>
      <c r="CH48" s="33"/>
      <c r="CI48" s="32"/>
      <c r="CJ48" s="33"/>
      <c r="CK48" s="33"/>
      <c r="CL48" s="33"/>
      <c r="CM48" s="32"/>
      <c r="CN48" s="33"/>
      <c r="CO48" s="33"/>
      <c r="CP48" s="33"/>
      <c r="CQ48" s="32"/>
      <c r="CR48" s="33"/>
      <c r="CS48" s="33"/>
      <c r="CT48" s="33"/>
      <c r="CU48" s="32"/>
      <c r="CV48" s="33"/>
      <c r="CW48" s="33"/>
      <c r="CX48" s="33"/>
      <c r="CY48" s="32"/>
      <c r="CZ48" s="33"/>
      <c r="DA48" s="33"/>
      <c r="DB48" s="33"/>
      <c r="DC48" s="32"/>
      <c r="DD48" s="33"/>
      <c r="DE48" s="33"/>
      <c r="DF48" s="33"/>
      <c r="DG48" s="32"/>
      <c r="DH48" s="33"/>
      <c r="DI48" s="33"/>
      <c r="DJ48" s="33"/>
      <c r="DK48" s="32"/>
      <c r="DL48" s="33"/>
      <c r="DM48" s="33"/>
      <c r="DN48" s="33"/>
      <c r="DO48" s="32"/>
      <c r="DP48" s="33"/>
      <c r="DQ48" s="33"/>
      <c r="DR48" s="33"/>
      <c r="DS48" s="32"/>
      <c r="DT48" s="33"/>
      <c r="DU48" s="33"/>
      <c r="DV48" s="33"/>
      <c r="DW48" s="32"/>
      <c r="DX48" s="33"/>
      <c r="DY48" s="33"/>
      <c r="DZ48" s="33"/>
      <c r="EA48" s="32"/>
      <c r="EB48" s="33"/>
      <c r="EC48" s="33"/>
      <c r="ED48" s="33"/>
      <c r="EE48" s="32"/>
      <c r="EF48" s="33"/>
      <c r="EG48" s="33"/>
      <c r="EH48" s="33"/>
      <c r="EI48" s="32"/>
      <c r="EJ48" s="33"/>
      <c r="EK48" s="33"/>
      <c r="EL48" s="33"/>
      <c r="EM48" s="32"/>
      <c r="EN48" s="33"/>
      <c r="EO48" s="33"/>
      <c r="EP48" s="33"/>
      <c r="EQ48" s="32"/>
      <c r="ER48" s="33"/>
      <c r="ES48" s="33"/>
      <c r="ET48" s="33"/>
      <c r="EU48" s="32"/>
      <c r="EV48" s="33"/>
      <c r="EW48" s="33"/>
      <c r="EX48" s="33"/>
      <c r="EY48" s="32"/>
      <c r="EZ48" s="33"/>
      <c r="FA48" s="33"/>
      <c r="FB48" s="33"/>
      <c r="FC48" s="32"/>
      <c r="FD48" s="33"/>
      <c r="FE48" s="33"/>
      <c r="FF48" s="33"/>
      <c r="FG48" s="32"/>
      <c r="FH48" s="33"/>
      <c r="FI48" s="33"/>
      <c r="FJ48" s="33"/>
      <c r="FK48" s="32"/>
      <c r="FL48" s="33"/>
      <c r="FM48" s="33"/>
      <c r="FN48" s="33"/>
      <c r="FO48" s="32"/>
      <c r="FP48" s="33"/>
      <c r="FQ48" s="33"/>
      <c r="FR48" s="33"/>
      <c r="FS48" s="32"/>
      <c r="FT48" s="33"/>
      <c r="FU48" s="33"/>
      <c r="FV48" s="33"/>
      <c r="FW48" s="32"/>
      <c r="FX48" s="33"/>
      <c r="FY48" s="33"/>
      <c r="FZ48" s="33"/>
      <c r="GA48" s="32"/>
      <c r="GB48" s="33"/>
      <c r="GC48" s="33"/>
      <c r="GD48" s="33"/>
      <c r="GE48" s="32"/>
      <c r="GF48" s="33"/>
      <c r="GG48" s="33"/>
      <c r="GH48" s="33"/>
      <c r="GI48" s="32"/>
      <c r="GJ48" s="33"/>
      <c r="GK48" s="33"/>
      <c r="GL48" s="33"/>
      <c r="GM48" s="32"/>
      <c r="GN48" s="33"/>
      <c r="GO48" s="33"/>
      <c r="GP48" s="33"/>
      <c r="GQ48" s="32"/>
      <c r="GR48" s="33"/>
      <c r="GS48" s="33"/>
      <c r="GT48" s="33"/>
      <c r="GU48" s="32"/>
      <c r="GV48" s="33"/>
      <c r="GW48" s="33"/>
      <c r="GX48" s="33"/>
      <c r="GY48" s="32"/>
      <c r="GZ48" s="33"/>
      <c r="HA48" s="33"/>
      <c r="HB48" s="33"/>
      <c r="HC48" s="32"/>
      <c r="HD48" s="33"/>
      <c r="HE48" s="33"/>
      <c r="HF48" s="33"/>
      <c r="HG48" s="32"/>
      <c r="HH48" s="33"/>
      <c r="HI48" s="33"/>
      <c r="HJ48" s="33"/>
      <c r="HK48" s="32"/>
      <c r="HL48" s="33"/>
      <c r="HM48" s="33"/>
      <c r="HN48" s="33"/>
      <c r="HO48" s="32"/>
      <c r="HP48" s="33"/>
      <c r="HQ48" s="33"/>
      <c r="HR48" s="33"/>
      <c r="HS48" s="32"/>
      <c r="HT48" s="33"/>
      <c r="HU48" s="33"/>
      <c r="HV48" s="33"/>
      <c r="HW48" s="32"/>
      <c r="HX48" s="33"/>
      <c r="HY48" s="33"/>
      <c r="HZ48" s="33"/>
      <c r="IA48" s="32"/>
      <c r="IB48" s="33"/>
      <c r="IC48" s="33"/>
      <c r="ID48" s="33"/>
      <c r="IE48" s="32"/>
      <c r="IF48" s="33"/>
      <c r="IG48" s="33"/>
      <c r="IH48" s="33"/>
    </row>
    <row r="49" spans="1:244" s="31" customFormat="1">
      <c r="A49" s="22" t="s">
        <v>53</v>
      </c>
      <c r="B49" s="145">
        <v>1625.2957597961151</v>
      </c>
      <c r="C49" s="145">
        <v>44.33</v>
      </c>
      <c r="D49" s="52">
        <v>1</v>
      </c>
    </row>
    <row r="50" spans="1:244" s="30" customFormat="1">
      <c r="A50" s="11" t="s">
        <v>54</v>
      </c>
      <c r="B50" s="144"/>
      <c r="C50" s="144"/>
      <c r="D50" s="3"/>
    </row>
    <row r="51" spans="1:244" s="30" customFormat="1">
      <c r="A51" s="6" t="s">
        <v>55</v>
      </c>
      <c r="B51" s="143">
        <v>0</v>
      </c>
      <c r="C51" s="143">
        <v>0</v>
      </c>
      <c r="D51" s="51">
        <v>0</v>
      </c>
    </row>
    <row r="52" spans="1:244" s="30" customFormat="1">
      <c r="A52" s="6" t="s">
        <v>56</v>
      </c>
      <c r="B52" s="143">
        <v>0</v>
      </c>
      <c r="C52" s="143">
        <v>0</v>
      </c>
      <c r="D52" s="51">
        <v>0</v>
      </c>
    </row>
    <row r="53" spans="1:244" s="30" customFormat="1">
      <c r="A53" s="27" t="s">
        <v>57</v>
      </c>
      <c r="B53" s="146">
        <v>0</v>
      </c>
      <c r="C53" s="146">
        <v>0</v>
      </c>
      <c r="D53" s="53">
        <v>0</v>
      </c>
      <c r="E53" s="32"/>
      <c r="F53" s="33"/>
      <c r="G53" s="33"/>
      <c r="H53" s="34"/>
      <c r="I53" s="32"/>
      <c r="J53" s="33"/>
      <c r="K53" s="33"/>
      <c r="L53" s="34"/>
      <c r="M53" s="32"/>
      <c r="N53" s="33"/>
      <c r="O53" s="33"/>
      <c r="P53" s="34"/>
      <c r="Q53" s="32"/>
      <c r="R53" s="33"/>
      <c r="S53" s="33"/>
      <c r="T53" s="34"/>
      <c r="U53" s="32"/>
      <c r="V53" s="33"/>
      <c r="W53" s="33"/>
      <c r="X53" s="34"/>
      <c r="Y53" s="32"/>
      <c r="Z53" s="33"/>
      <c r="AA53" s="33"/>
      <c r="AB53" s="34"/>
      <c r="AC53" s="32"/>
      <c r="AD53" s="33"/>
      <c r="AE53" s="33"/>
      <c r="AF53" s="34"/>
      <c r="AG53" s="32"/>
      <c r="AH53" s="33"/>
      <c r="AI53" s="33"/>
      <c r="AJ53" s="34"/>
      <c r="AK53" s="32"/>
      <c r="AL53" s="33"/>
      <c r="AM53" s="33"/>
      <c r="AN53" s="34"/>
      <c r="AO53" s="32"/>
      <c r="AP53" s="33"/>
      <c r="AQ53" s="33"/>
      <c r="AR53" s="34"/>
      <c r="AS53" s="32"/>
      <c r="AT53" s="33"/>
      <c r="AU53" s="33"/>
      <c r="AV53" s="34"/>
      <c r="AW53" s="32"/>
      <c r="AX53" s="33"/>
      <c r="AY53" s="33"/>
      <c r="AZ53" s="34"/>
      <c r="BA53" s="32"/>
      <c r="BB53" s="33"/>
      <c r="BC53" s="33"/>
      <c r="BD53" s="34"/>
      <c r="BE53" s="32"/>
      <c r="BF53" s="33"/>
      <c r="BG53" s="33"/>
      <c r="BH53" s="34"/>
      <c r="BI53" s="32"/>
      <c r="BJ53" s="33"/>
      <c r="BK53" s="33"/>
      <c r="BL53" s="34"/>
      <c r="BM53" s="32"/>
      <c r="BN53" s="33"/>
      <c r="BO53" s="33"/>
      <c r="BP53" s="34"/>
      <c r="BQ53" s="32"/>
      <c r="BR53" s="33"/>
      <c r="BS53" s="33"/>
      <c r="BT53" s="34"/>
      <c r="BU53" s="32"/>
      <c r="BV53" s="33"/>
      <c r="BW53" s="33"/>
      <c r="BX53" s="34"/>
      <c r="BY53" s="32"/>
      <c r="BZ53" s="33"/>
      <c r="CA53" s="33"/>
      <c r="CB53" s="34"/>
      <c r="CC53" s="32"/>
      <c r="CD53" s="33"/>
      <c r="CE53" s="33"/>
      <c r="CF53" s="34"/>
      <c r="CG53" s="32"/>
      <c r="CH53" s="33"/>
      <c r="CI53" s="33"/>
      <c r="CJ53" s="34"/>
      <c r="CK53" s="32"/>
      <c r="CL53" s="33"/>
      <c r="CM53" s="33"/>
      <c r="CN53" s="34"/>
      <c r="CO53" s="32"/>
      <c r="CP53" s="33"/>
      <c r="CQ53" s="33"/>
      <c r="CR53" s="34"/>
      <c r="CS53" s="32"/>
      <c r="CT53" s="33"/>
      <c r="CU53" s="33"/>
      <c r="CV53" s="34"/>
      <c r="CW53" s="32"/>
      <c r="CX53" s="33"/>
      <c r="CY53" s="33"/>
      <c r="CZ53" s="34"/>
      <c r="DA53" s="32"/>
      <c r="DB53" s="33"/>
      <c r="DC53" s="33"/>
      <c r="DD53" s="34"/>
      <c r="DE53" s="32"/>
      <c r="DF53" s="33"/>
      <c r="DG53" s="33"/>
      <c r="DH53" s="34"/>
      <c r="DI53" s="32"/>
      <c r="DJ53" s="33"/>
      <c r="DK53" s="33"/>
      <c r="DL53" s="34"/>
      <c r="DM53" s="32"/>
      <c r="DN53" s="33"/>
      <c r="DO53" s="33"/>
      <c r="DP53" s="34"/>
      <c r="DQ53" s="32"/>
      <c r="DR53" s="33"/>
      <c r="DS53" s="33"/>
      <c r="DT53" s="34"/>
      <c r="DU53" s="32"/>
      <c r="DV53" s="33"/>
      <c r="DW53" s="33"/>
      <c r="DX53" s="34"/>
      <c r="DY53" s="32"/>
      <c r="DZ53" s="33"/>
      <c r="EA53" s="33"/>
      <c r="EB53" s="34"/>
      <c r="EC53" s="32"/>
      <c r="ED53" s="33"/>
      <c r="EE53" s="33"/>
      <c r="EF53" s="34"/>
      <c r="EG53" s="32"/>
      <c r="EH53" s="33"/>
      <c r="EI53" s="33"/>
      <c r="EJ53" s="34"/>
      <c r="EK53" s="32"/>
      <c r="EL53" s="33"/>
      <c r="EM53" s="33"/>
      <c r="EN53" s="34"/>
      <c r="EO53" s="32"/>
      <c r="EP53" s="33"/>
      <c r="EQ53" s="33"/>
      <c r="ER53" s="34"/>
      <c r="ES53" s="32"/>
      <c r="ET53" s="33"/>
      <c r="EU53" s="33"/>
      <c r="EV53" s="34"/>
      <c r="EW53" s="32"/>
      <c r="EX53" s="33"/>
      <c r="EY53" s="33"/>
      <c r="EZ53" s="34"/>
      <c r="FA53" s="32"/>
      <c r="FB53" s="33"/>
      <c r="FC53" s="33"/>
      <c r="FD53" s="34"/>
      <c r="FE53" s="32"/>
      <c r="FF53" s="33"/>
      <c r="FG53" s="33"/>
      <c r="FH53" s="34"/>
      <c r="FI53" s="32"/>
      <c r="FJ53" s="33"/>
      <c r="FK53" s="33"/>
      <c r="FL53" s="34"/>
      <c r="FM53" s="32"/>
      <c r="FN53" s="33"/>
      <c r="FO53" s="33"/>
      <c r="FP53" s="34"/>
      <c r="FQ53" s="32"/>
      <c r="FR53" s="33"/>
      <c r="FS53" s="33"/>
      <c r="FT53" s="34"/>
      <c r="FU53" s="32"/>
      <c r="FV53" s="33"/>
      <c r="FW53" s="33"/>
      <c r="FX53" s="34"/>
      <c r="FY53" s="32"/>
      <c r="FZ53" s="33"/>
      <c r="GA53" s="33"/>
      <c r="GB53" s="34"/>
      <c r="GC53" s="32"/>
      <c r="GD53" s="33"/>
      <c r="GE53" s="33"/>
      <c r="GF53" s="34"/>
      <c r="GG53" s="32"/>
      <c r="GH53" s="33"/>
      <c r="GI53" s="33"/>
      <c r="GJ53" s="34"/>
      <c r="GK53" s="32"/>
      <c r="GL53" s="33"/>
      <c r="GM53" s="33"/>
      <c r="GN53" s="34"/>
      <c r="GO53" s="32"/>
      <c r="GP53" s="33"/>
      <c r="GQ53" s="33"/>
      <c r="GR53" s="34"/>
      <c r="GS53" s="32"/>
      <c r="GT53" s="33"/>
      <c r="GU53" s="33"/>
      <c r="GV53" s="34"/>
      <c r="GW53" s="32"/>
      <c r="GX53" s="33"/>
      <c r="GY53" s="33"/>
      <c r="GZ53" s="34"/>
      <c r="HA53" s="32"/>
      <c r="HB53" s="33"/>
      <c r="HC53" s="33"/>
      <c r="HD53" s="34"/>
      <c r="HE53" s="32"/>
      <c r="HF53" s="33"/>
      <c r="HG53" s="33"/>
      <c r="HH53" s="34"/>
      <c r="HI53" s="32"/>
      <c r="HJ53" s="33"/>
      <c r="HK53" s="33"/>
      <c r="HL53" s="34"/>
      <c r="HM53" s="32"/>
      <c r="HN53" s="33"/>
      <c r="HO53" s="33"/>
      <c r="HP53" s="34"/>
      <c r="HQ53" s="32"/>
      <c r="HR53" s="33"/>
      <c r="HS53" s="33"/>
      <c r="HT53" s="34"/>
      <c r="HU53" s="32"/>
      <c r="HV53" s="33"/>
      <c r="HW53" s="33"/>
      <c r="HX53" s="34"/>
      <c r="HY53" s="32"/>
      <c r="HZ53" s="33"/>
      <c r="IA53" s="33"/>
      <c r="IB53" s="34"/>
      <c r="IC53" s="32"/>
      <c r="ID53" s="33"/>
      <c r="IE53" s="33"/>
      <c r="IF53" s="34"/>
      <c r="IG53" s="32"/>
      <c r="IH53" s="33"/>
      <c r="II53" s="33"/>
      <c r="IJ53" s="34"/>
    </row>
    <row r="54" spans="1:244" s="41" customFormat="1" ht="13.5" thickBot="1">
      <c r="A54" s="38" t="s">
        <v>58</v>
      </c>
      <c r="B54" s="148">
        <v>1625.2957597961151</v>
      </c>
      <c r="C54" s="148">
        <v>44.33</v>
      </c>
      <c r="D54" s="55">
        <v>1</v>
      </c>
    </row>
    <row r="55" spans="1:244">
      <c r="A55" s="42" t="s">
        <v>59</v>
      </c>
      <c r="D55" s="43"/>
    </row>
  </sheetData>
  <printOptions horizontalCentered="1"/>
  <pageMargins left="0.78740157480314965" right="0.39370078740157483" top="0.78740157480314965" bottom="0.78740157480314965" header="0.59055118110236227" footer="0.59055118110236227"/>
  <pageSetup paperSize="9" orientation="portrait" horizontalDpi="300" verticalDpi="300" r:id="rId1"/>
  <headerFooter alignWithMargins="0">
    <oddHeader>&amp;L&amp;"Tahoma,Negrito"&amp;8Companhia Nacional de Abastecimento - CONAB</oddHeader>
    <oddFooter>&amp;R&amp;6&amp;F - &amp;A
versão - jan/2008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0"/>
  <sheetViews>
    <sheetView workbookViewId="0"/>
  </sheetViews>
  <sheetFormatPr defaultRowHeight="12.75"/>
  <cols>
    <col min="1" max="1" width="4.375" style="57" customWidth="1"/>
    <col min="2" max="2" width="15.375" style="57" customWidth="1"/>
    <col min="3" max="3" width="0.5" style="57" customWidth="1"/>
    <col min="4" max="4" width="3.25" style="57" customWidth="1"/>
    <col min="5" max="5" width="15.25" style="57" customWidth="1"/>
    <col min="6" max="7" width="0.875" style="57" customWidth="1"/>
    <col min="8" max="8" width="7.375" style="57" customWidth="1"/>
    <col min="9" max="9" width="8.875" style="57" customWidth="1"/>
    <col min="10" max="10" width="8.125" style="57" customWidth="1"/>
    <col min="11" max="11" width="1.5" style="57" customWidth="1"/>
    <col min="12" max="12" width="3.375" style="57" customWidth="1"/>
    <col min="13" max="13" width="13.375" style="57" customWidth="1"/>
    <col min="14" max="14" width="4.375" style="57" customWidth="1"/>
    <col min="15" max="15" width="4.25" style="57" customWidth="1"/>
    <col min="16" max="16" width="28.125" style="57" customWidth="1"/>
    <col min="17" max="256" width="9" style="57"/>
    <col min="257" max="257" width="4.375" style="57" customWidth="1"/>
    <col min="258" max="258" width="15.375" style="57" customWidth="1"/>
    <col min="259" max="259" width="0.5" style="57" customWidth="1"/>
    <col min="260" max="260" width="3.25" style="57" customWidth="1"/>
    <col min="261" max="261" width="15.25" style="57" customWidth="1"/>
    <col min="262" max="263" width="0.875" style="57" customWidth="1"/>
    <col min="264" max="264" width="7.375" style="57" customWidth="1"/>
    <col min="265" max="265" width="8.875" style="57" customWidth="1"/>
    <col min="266" max="266" width="8.125" style="57" customWidth="1"/>
    <col min="267" max="267" width="1.5" style="57" customWidth="1"/>
    <col min="268" max="268" width="3.375" style="57" customWidth="1"/>
    <col min="269" max="269" width="13.375" style="57" customWidth="1"/>
    <col min="270" max="270" width="4.375" style="57" customWidth="1"/>
    <col min="271" max="271" width="4.25" style="57" customWidth="1"/>
    <col min="272" max="272" width="28.125" style="57" customWidth="1"/>
    <col min="273" max="512" width="9" style="57"/>
    <col min="513" max="513" width="4.375" style="57" customWidth="1"/>
    <col min="514" max="514" width="15.375" style="57" customWidth="1"/>
    <col min="515" max="515" width="0.5" style="57" customWidth="1"/>
    <col min="516" max="516" width="3.25" style="57" customWidth="1"/>
    <col min="517" max="517" width="15.25" style="57" customWidth="1"/>
    <col min="518" max="519" width="0.875" style="57" customWidth="1"/>
    <col min="520" max="520" width="7.375" style="57" customWidth="1"/>
    <col min="521" max="521" width="8.875" style="57" customWidth="1"/>
    <col min="522" max="522" width="8.125" style="57" customWidth="1"/>
    <col min="523" max="523" width="1.5" style="57" customWidth="1"/>
    <col min="524" max="524" width="3.375" style="57" customWidth="1"/>
    <col min="525" max="525" width="13.375" style="57" customWidth="1"/>
    <col min="526" max="526" width="4.375" style="57" customWidth="1"/>
    <col min="527" max="527" width="4.25" style="57" customWidth="1"/>
    <col min="528" max="528" width="28.125" style="57" customWidth="1"/>
    <col min="529" max="768" width="9" style="57"/>
    <col min="769" max="769" width="4.375" style="57" customWidth="1"/>
    <col min="770" max="770" width="15.375" style="57" customWidth="1"/>
    <col min="771" max="771" width="0.5" style="57" customWidth="1"/>
    <col min="772" max="772" width="3.25" style="57" customWidth="1"/>
    <col min="773" max="773" width="15.25" style="57" customWidth="1"/>
    <col min="774" max="775" width="0.875" style="57" customWidth="1"/>
    <col min="776" max="776" width="7.375" style="57" customWidth="1"/>
    <col min="777" max="777" width="8.875" style="57" customWidth="1"/>
    <col min="778" max="778" width="8.125" style="57" customWidth="1"/>
    <col min="779" max="779" width="1.5" style="57" customWidth="1"/>
    <col min="780" max="780" width="3.375" style="57" customWidth="1"/>
    <col min="781" max="781" width="13.375" style="57" customWidth="1"/>
    <col min="782" max="782" width="4.375" style="57" customWidth="1"/>
    <col min="783" max="783" width="4.25" style="57" customWidth="1"/>
    <col min="784" max="784" width="28.125" style="57" customWidth="1"/>
    <col min="785" max="1024" width="9" style="57"/>
    <col min="1025" max="1025" width="4.375" style="57" customWidth="1"/>
    <col min="1026" max="1026" width="15.375" style="57" customWidth="1"/>
    <col min="1027" max="1027" width="0.5" style="57" customWidth="1"/>
    <col min="1028" max="1028" width="3.25" style="57" customWidth="1"/>
    <col min="1029" max="1029" width="15.25" style="57" customWidth="1"/>
    <col min="1030" max="1031" width="0.875" style="57" customWidth="1"/>
    <col min="1032" max="1032" width="7.375" style="57" customWidth="1"/>
    <col min="1033" max="1033" width="8.875" style="57" customWidth="1"/>
    <col min="1034" max="1034" width="8.125" style="57" customWidth="1"/>
    <col min="1035" max="1035" width="1.5" style="57" customWidth="1"/>
    <col min="1036" max="1036" width="3.375" style="57" customWidth="1"/>
    <col min="1037" max="1037" width="13.375" style="57" customWidth="1"/>
    <col min="1038" max="1038" width="4.375" style="57" customWidth="1"/>
    <col min="1039" max="1039" width="4.25" style="57" customWidth="1"/>
    <col min="1040" max="1040" width="28.125" style="57" customWidth="1"/>
    <col min="1041" max="1280" width="9" style="57"/>
    <col min="1281" max="1281" width="4.375" style="57" customWidth="1"/>
    <col min="1282" max="1282" width="15.375" style="57" customWidth="1"/>
    <col min="1283" max="1283" width="0.5" style="57" customWidth="1"/>
    <col min="1284" max="1284" width="3.25" style="57" customWidth="1"/>
    <col min="1285" max="1285" width="15.25" style="57" customWidth="1"/>
    <col min="1286" max="1287" width="0.875" style="57" customWidth="1"/>
    <col min="1288" max="1288" width="7.375" style="57" customWidth="1"/>
    <col min="1289" max="1289" width="8.875" style="57" customWidth="1"/>
    <col min="1290" max="1290" width="8.125" style="57" customWidth="1"/>
    <col min="1291" max="1291" width="1.5" style="57" customWidth="1"/>
    <col min="1292" max="1292" width="3.375" style="57" customWidth="1"/>
    <col min="1293" max="1293" width="13.375" style="57" customWidth="1"/>
    <col min="1294" max="1294" width="4.375" style="57" customWidth="1"/>
    <col min="1295" max="1295" width="4.25" style="57" customWidth="1"/>
    <col min="1296" max="1296" width="28.125" style="57" customWidth="1"/>
    <col min="1297" max="1536" width="9" style="57"/>
    <col min="1537" max="1537" width="4.375" style="57" customWidth="1"/>
    <col min="1538" max="1538" width="15.375" style="57" customWidth="1"/>
    <col min="1539" max="1539" width="0.5" style="57" customWidth="1"/>
    <col min="1540" max="1540" width="3.25" style="57" customWidth="1"/>
    <col min="1541" max="1541" width="15.25" style="57" customWidth="1"/>
    <col min="1542" max="1543" width="0.875" style="57" customWidth="1"/>
    <col min="1544" max="1544" width="7.375" style="57" customWidth="1"/>
    <col min="1545" max="1545" width="8.875" style="57" customWidth="1"/>
    <col min="1546" max="1546" width="8.125" style="57" customWidth="1"/>
    <col min="1547" max="1547" width="1.5" style="57" customWidth="1"/>
    <col min="1548" max="1548" width="3.375" style="57" customWidth="1"/>
    <col min="1549" max="1549" width="13.375" style="57" customWidth="1"/>
    <col min="1550" max="1550" width="4.375" style="57" customWidth="1"/>
    <col min="1551" max="1551" width="4.25" style="57" customWidth="1"/>
    <col min="1552" max="1552" width="28.125" style="57" customWidth="1"/>
    <col min="1553" max="1792" width="9" style="57"/>
    <col min="1793" max="1793" width="4.375" style="57" customWidth="1"/>
    <col min="1794" max="1794" width="15.375" style="57" customWidth="1"/>
    <col min="1795" max="1795" width="0.5" style="57" customWidth="1"/>
    <col min="1796" max="1796" width="3.25" style="57" customWidth="1"/>
    <col min="1797" max="1797" width="15.25" style="57" customWidth="1"/>
    <col min="1798" max="1799" width="0.875" style="57" customWidth="1"/>
    <col min="1800" max="1800" width="7.375" style="57" customWidth="1"/>
    <col min="1801" max="1801" width="8.875" style="57" customWidth="1"/>
    <col min="1802" max="1802" width="8.125" style="57" customWidth="1"/>
    <col min="1803" max="1803" width="1.5" style="57" customWidth="1"/>
    <col min="1804" max="1804" width="3.375" style="57" customWidth="1"/>
    <col min="1805" max="1805" width="13.375" style="57" customWidth="1"/>
    <col min="1806" max="1806" width="4.375" style="57" customWidth="1"/>
    <col min="1807" max="1807" width="4.25" style="57" customWidth="1"/>
    <col min="1808" max="1808" width="28.125" style="57" customWidth="1"/>
    <col min="1809" max="2048" width="9" style="57"/>
    <col min="2049" max="2049" width="4.375" style="57" customWidth="1"/>
    <col min="2050" max="2050" width="15.375" style="57" customWidth="1"/>
    <col min="2051" max="2051" width="0.5" style="57" customWidth="1"/>
    <col min="2052" max="2052" width="3.25" style="57" customWidth="1"/>
    <col min="2053" max="2053" width="15.25" style="57" customWidth="1"/>
    <col min="2054" max="2055" width="0.875" style="57" customWidth="1"/>
    <col min="2056" max="2056" width="7.375" style="57" customWidth="1"/>
    <col min="2057" max="2057" width="8.875" style="57" customWidth="1"/>
    <col min="2058" max="2058" width="8.125" style="57" customWidth="1"/>
    <col min="2059" max="2059" width="1.5" style="57" customWidth="1"/>
    <col min="2060" max="2060" width="3.375" style="57" customWidth="1"/>
    <col min="2061" max="2061" width="13.375" style="57" customWidth="1"/>
    <col min="2062" max="2062" width="4.375" style="57" customWidth="1"/>
    <col min="2063" max="2063" width="4.25" style="57" customWidth="1"/>
    <col min="2064" max="2064" width="28.125" style="57" customWidth="1"/>
    <col min="2065" max="2304" width="9" style="57"/>
    <col min="2305" max="2305" width="4.375" style="57" customWidth="1"/>
    <col min="2306" max="2306" width="15.375" style="57" customWidth="1"/>
    <col min="2307" max="2307" width="0.5" style="57" customWidth="1"/>
    <col min="2308" max="2308" width="3.25" style="57" customWidth="1"/>
    <col min="2309" max="2309" width="15.25" style="57" customWidth="1"/>
    <col min="2310" max="2311" width="0.875" style="57" customWidth="1"/>
    <col min="2312" max="2312" width="7.375" style="57" customWidth="1"/>
    <col min="2313" max="2313" width="8.875" style="57" customWidth="1"/>
    <col min="2314" max="2314" width="8.125" style="57" customWidth="1"/>
    <col min="2315" max="2315" width="1.5" style="57" customWidth="1"/>
    <col min="2316" max="2316" width="3.375" style="57" customWidth="1"/>
    <col min="2317" max="2317" width="13.375" style="57" customWidth="1"/>
    <col min="2318" max="2318" width="4.375" style="57" customWidth="1"/>
    <col min="2319" max="2319" width="4.25" style="57" customWidth="1"/>
    <col min="2320" max="2320" width="28.125" style="57" customWidth="1"/>
    <col min="2321" max="2560" width="9" style="57"/>
    <col min="2561" max="2561" width="4.375" style="57" customWidth="1"/>
    <col min="2562" max="2562" width="15.375" style="57" customWidth="1"/>
    <col min="2563" max="2563" width="0.5" style="57" customWidth="1"/>
    <col min="2564" max="2564" width="3.25" style="57" customWidth="1"/>
    <col min="2565" max="2565" width="15.25" style="57" customWidth="1"/>
    <col min="2566" max="2567" width="0.875" style="57" customWidth="1"/>
    <col min="2568" max="2568" width="7.375" style="57" customWidth="1"/>
    <col min="2569" max="2569" width="8.875" style="57" customWidth="1"/>
    <col min="2570" max="2570" width="8.125" style="57" customWidth="1"/>
    <col min="2571" max="2571" width="1.5" style="57" customWidth="1"/>
    <col min="2572" max="2572" width="3.375" style="57" customWidth="1"/>
    <col min="2573" max="2573" width="13.375" style="57" customWidth="1"/>
    <col min="2574" max="2574" width="4.375" style="57" customWidth="1"/>
    <col min="2575" max="2575" width="4.25" style="57" customWidth="1"/>
    <col min="2576" max="2576" width="28.125" style="57" customWidth="1"/>
    <col min="2577" max="2816" width="9" style="57"/>
    <col min="2817" max="2817" width="4.375" style="57" customWidth="1"/>
    <col min="2818" max="2818" width="15.375" style="57" customWidth="1"/>
    <col min="2819" max="2819" width="0.5" style="57" customWidth="1"/>
    <col min="2820" max="2820" width="3.25" style="57" customWidth="1"/>
    <col min="2821" max="2821" width="15.25" style="57" customWidth="1"/>
    <col min="2822" max="2823" width="0.875" style="57" customWidth="1"/>
    <col min="2824" max="2824" width="7.375" style="57" customWidth="1"/>
    <col min="2825" max="2825" width="8.875" style="57" customWidth="1"/>
    <col min="2826" max="2826" width="8.125" style="57" customWidth="1"/>
    <col min="2827" max="2827" width="1.5" style="57" customWidth="1"/>
    <col min="2828" max="2828" width="3.375" style="57" customWidth="1"/>
    <col min="2829" max="2829" width="13.375" style="57" customWidth="1"/>
    <col min="2830" max="2830" width="4.375" style="57" customWidth="1"/>
    <col min="2831" max="2831" width="4.25" style="57" customWidth="1"/>
    <col min="2832" max="2832" width="28.125" style="57" customWidth="1"/>
    <col min="2833" max="3072" width="9" style="57"/>
    <col min="3073" max="3073" width="4.375" style="57" customWidth="1"/>
    <col min="3074" max="3074" width="15.375" style="57" customWidth="1"/>
    <col min="3075" max="3075" width="0.5" style="57" customWidth="1"/>
    <col min="3076" max="3076" width="3.25" style="57" customWidth="1"/>
    <col min="3077" max="3077" width="15.25" style="57" customWidth="1"/>
    <col min="3078" max="3079" width="0.875" style="57" customWidth="1"/>
    <col min="3080" max="3080" width="7.375" style="57" customWidth="1"/>
    <col min="3081" max="3081" width="8.875" style="57" customWidth="1"/>
    <col min="3082" max="3082" width="8.125" style="57" customWidth="1"/>
    <col min="3083" max="3083" width="1.5" style="57" customWidth="1"/>
    <col min="3084" max="3084" width="3.375" style="57" customWidth="1"/>
    <col min="3085" max="3085" width="13.375" style="57" customWidth="1"/>
    <col min="3086" max="3086" width="4.375" style="57" customWidth="1"/>
    <col min="3087" max="3087" width="4.25" style="57" customWidth="1"/>
    <col min="3088" max="3088" width="28.125" style="57" customWidth="1"/>
    <col min="3089" max="3328" width="9" style="57"/>
    <col min="3329" max="3329" width="4.375" style="57" customWidth="1"/>
    <col min="3330" max="3330" width="15.375" style="57" customWidth="1"/>
    <col min="3331" max="3331" width="0.5" style="57" customWidth="1"/>
    <col min="3332" max="3332" width="3.25" style="57" customWidth="1"/>
    <col min="3333" max="3333" width="15.25" style="57" customWidth="1"/>
    <col min="3334" max="3335" width="0.875" style="57" customWidth="1"/>
    <col min="3336" max="3336" width="7.375" style="57" customWidth="1"/>
    <col min="3337" max="3337" width="8.875" style="57" customWidth="1"/>
    <col min="3338" max="3338" width="8.125" style="57" customWidth="1"/>
    <col min="3339" max="3339" width="1.5" style="57" customWidth="1"/>
    <col min="3340" max="3340" width="3.375" style="57" customWidth="1"/>
    <col min="3341" max="3341" width="13.375" style="57" customWidth="1"/>
    <col min="3342" max="3342" width="4.375" style="57" customWidth="1"/>
    <col min="3343" max="3343" width="4.25" style="57" customWidth="1"/>
    <col min="3344" max="3344" width="28.125" style="57" customWidth="1"/>
    <col min="3345" max="3584" width="9" style="57"/>
    <col min="3585" max="3585" width="4.375" style="57" customWidth="1"/>
    <col min="3586" max="3586" width="15.375" style="57" customWidth="1"/>
    <col min="3587" max="3587" width="0.5" style="57" customWidth="1"/>
    <col min="3588" max="3588" width="3.25" style="57" customWidth="1"/>
    <col min="3589" max="3589" width="15.25" style="57" customWidth="1"/>
    <col min="3590" max="3591" width="0.875" style="57" customWidth="1"/>
    <col min="3592" max="3592" width="7.375" style="57" customWidth="1"/>
    <col min="3593" max="3593" width="8.875" style="57" customWidth="1"/>
    <col min="3594" max="3594" width="8.125" style="57" customWidth="1"/>
    <col min="3595" max="3595" width="1.5" style="57" customWidth="1"/>
    <col min="3596" max="3596" width="3.375" style="57" customWidth="1"/>
    <col min="3597" max="3597" width="13.375" style="57" customWidth="1"/>
    <col min="3598" max="3598" width="4.375" style="57" customWidth="1"/>
    <col min="3599" max="3599" width="4.25" style="57" customWidth="1"/>
    <col min="3600" max="3600" width="28.125" style="57" customWidth="1"/>
    <col min="3601" max="3840" width="9" style="57"/>
    <col min="3841" max="3841" width="4.375" style="57" customWidth="1"/>
    <col min="3842" max="3842" width="15.375" style="57" customWidth="1"/>
    <col min="3843" max="3843" width="0.5" style="57" customWidth="1"/>
    <col min="3844" max="3844" width="3.25" style="57" customWidth="1"/>
    <col min="3845" max="3845" width="15.25" style="57" customWidth="1"/>
    <col min="3846" max="3847" width="0.875" style="57" customWidth="1"/>
    <col min="3848" max="3848" width="7.375" style="57" customWidth="1"/>
    <col min="3849" max="3849" width="8.875" style="57" customWidth="1"/>
    <col min="3850" max="3850" width="8.125" style="57" customWidth="1"/>
    <col min="3851" max="3851" width="1.5" style="57" customWidth="1"/>
    <col min="3852" max="3852" width="3.375" style="57" customWidth="1"/>
    <col min="3853" max="3853" width="13.375" style="57" customWidth="1"/>
    <col min="3854" max="3854" width="4.375" style="57" customWidth="1"/>
    <col min="3855" max="3855" width="4.25" style="57" customWidth="1"/>
    <col min="3856" max="3856" width="28.125" style="57" customWidth="1"/>
    <col min="3857" max="4096" width="9" style="57"/>
    <col min="4097" max="4097" width="4.375" style="57" customWidth="1"/>
    <col min="4098" max="4098" width="15.375" style="57" customWidth="1"/>
    <col min="4099" max="4099" width="0.5" style="57" customWidth="1"/>
    <col min="4100" max="4100" width="3.25" style="57" customWidth="1"/>
    <col min="4101" max="4101" width="15.25" style="57" customWidth="1"/>
    <col min="4102" max="4103" width="0.875" style="57" customWidth="1"/>
    <col min="4104" max="4104" width="7.375" style="57" customWidth="1"/>
    <col min="4105" max="4105" width="8.875" style="57" customWidth="1"/>
    <col min="4106" max="4106" width="8.125" style="57" customWidth="1"/>
    <col min="4107" max="4107" width="1.5" style="57" customWidth="1"/>
    <col min="4108" max="4108" width="3.375" style="57" customWidth="1"/>
    <col min="4109" max="4109" width="13.375" style="57" customWidth="1"/>
    <col min="4110" max="4110" width="4.375" style="57" customWidth="1"/>
    <col min="4111" max="4111" width="4.25" style="57" customWidth="1"/>
    <col min="4112" max="4112" width="28.125" style="57" customWidth="1"/>
    <col min="4113" max="4352" width="9" style="57"/>
    <col min="4353" max="4353" width="4.375" style="57" customWidth="1"/>
    <col min="4354" max="4354" width="15.375" style="57" customWidth="1"/>
    <col min="4355" max="4355" width="0.5" style="57" customWidth="1"/>
    <col min="4356" max="4356" width="3.25" style="57" customWidth="1"/>
    <col min="4357" max="4357" width="15.25" style="57" customWidth="1"/>
    <col min="4358" max="4359" width="0.875" style="57" customWidth="1"/>
    <col min="4360" max="4360" width="7.375" style="57" customWidth="1"/>
    <col min="4361" max="4361" width="8.875" style="57" customWidth="1"/>
    <col min="4362" max="4362" width="8.125" style="57" customWidth="1"/>
    <col min="4363" max="4363" width="1.5" style="57" customWidth="1"/>
    <col min="4364" max="4364" width="3.375" style="57" customWidth="1"/>
    <col min="4365" max="4365" width="13.375" style="57" customWidth="1"/>
    <col min="4366" max="4366" width="4.375" style="57" customWidth="1"/>
    <col min="4367" max="4367" width="4.25" style="57" customWidth="1"/>
    <col min="4368" max="4368" width="28.125" style="57" customWidth="1"/>
    <col min="4369" max="4608" width="9" style="57"/>
    <col min="4609" max="4609" width="4.375" style="57" customWidth="1"/>
    <col min="4610" max="4610" width="15.375" style="57" customWidth="1"/>
    <col min="4611" max="4611" width="0.5" style="57" customWidth="1"/>
    <col min="4612" max="4612" width="3.25" style="57" customWidth="1"/>
    <col min="4613" max="4613" width="15.25" style="57" customWidth="1"/>
    <col min="4614" max="4615" width="0.875" style="57" customWidth="1"/>
    <col min="4616" max="4616" width="7.375" style="57" customWidth="1"/>
    <col min="4617" max="4617" width="8.875" style="57" customWidth="1"/>
    <col min="4618" max="4618" width="8.125" style="57" customWidth="1"/>
    <col min="4619" max="4619" width="1.5" style="57" customWidth="1"/>
    <col min="4620" max="4620" width="3.375" style="57" customWidth="1"/>
    <col min="4621" max="4621" width="13.375" style="57" customWidth="1"/>
    <col min="4622" max="4622" width="4.375" style="57" customWidth="1"/>
    <col min="4623" max="4623" width="4.25" style="57" customWidth="1"/>
    <col min="4624" max="4624" width="28.125" style="57" customWidth="1"/>
    <col min="4625" max="4864" width="9" style="57"/>
    <col min="4865" max="4865" width="4.375" style="57" customWidth="1"/>
    <col min="4866" max="4866" width="15.375" style="57" customWidth="1"/>
    <col min="4867" max="4867" width="0.5" style="57" customWidth="1"/>
    <col min="4868" max="4868" width="3.25" style="57" customWidth="1"/>
    <col min="4869" max="4869" width="15.25" style="57" customWidth="1"/>
    <col min="4870" max="4871" width="0.875" style="57" customWidth="1"/>
    <col min="4872" max="4872" width="7.375" style="57" customWidth="1"/>
    <col min="4873" max="4873" width="8.875" style="57" customWidth="1"/>
    <col min="4874" max="4874" width="8.125" style="57" customWidth="1"/>
    <col min="4875" max="4875" width="1.5" style="57" customWidth="1"/>
    <col min="4876" max="4876" width="3.375" style="57" customWidth="1"/>
    <col min="4877" max="4877" width="13.375" style="57" customWidth="1"/>
    <col min="4878" max="4878" width="4.375" style="57" customWidth="1"/>
    <col min="4879" max="4879" width="4.25" style="57" customWidth="1"/>
    <col min="4880" max="4880" width="28.125" style="57" customWidth="1"/>
    <col min="4881" max="5120" width="9" style="57"/>
    <col min="5121" max="5121" width="4.375" style="57" customWidth="1"/>
    <col min="5122" max="5122" width="15.375" style="57" customWidth="1"/>
    <col min="5123" max="5123" width="0.5" style="57" customWidth="1"/>
    <col min="5124" max="5124" width="3.25" style="57" customWidth="1"/>
    <col min="5125" max="5125" width="15.25" style="57" customWidth="1"/>
    <col min="5126" max="5127" width="0.875" style="57" customWidth="1"/>
    <col min="5128" max="5128" width="7.375" style="57" customWidth="1"/>
    <col min="5129" max="5129" width="8.875" style="57" customWidth="1"/>
    <col min="5130" max="5130" width="8.125" style="57" customWidth="1"/>
    <col min="5131" max="5131" width="1.5" style="57" customWidth="1"/>
    <col min="5132" max="5132" width="3.375" style="57" customWidth="1"/>
    <col min="5133" max="5133" width="13.375" style="57" customWidth="1"/>
    <col min="5134" max="5134" width="4.375" style="57" customWidth="1"/>
    <col min="5135" max="5135" width="4.25" style="57" customWidth="1"/>
    <col min="5136" max="5136" width="28.125" style="57" customWidth="1"/>
    <col min="5137" max="5376" width="9" style="57"/>
    <col min="5377" max="5377" width="4.375" style="57" customWidth="1"/>
    <col min="5378" max="5378" width="15.375" style="57" customWidth="1"/>
    <col min="5379" max="5379" width="0.5" style="57" customWidth="1"/>
    <col min="5380" max="5380" width="3.25" style="57" customWidth="1"/>
    <col min="5381" max="5381" width="15.25" style="57" customWidth="1"/>
    <col min="5382" max="5383" width="0.875" style="57" customWidth="1"/>
    <col min="5384" max="5384" width="7.375" style="57" customWidth="1"/>
    <col min="5385" max="5385" width="8.875" style="57" customWidth="1"/>
    <col min="5386" max="5386" width="8.125" style="57" customWidth="1"/>
    <col min="5387" max="5387" width="1.5" style="57" customWidth="1"/>
    <col min="5388" max="5388" width="3.375" style="57" customWidth="1"/>
    <col min="5389" max="5389" width="13.375" style="57" customWidth="1"/>
    <col min="5390" max="5390" width="4.375" style="57" customWidth="1"/>
    <col min="5391" max="5391" width="4.25" style="57" customWidth="1"/>
    <col min="5392" max="5392" width="28.125" style="57" customWidth="1"/>
    <col min="5393" max="5632" width="9" style="57"/>
    <col min="5633" max="5633" width="4.375" style="57" customWidth="1"/>
    <col min="5634" max="5634" width="15.375" style="57" customWidth="1"/>
    <col min="5635" max="5635" width="0.5" style="57" customWidth="1"/>
    <col min="5636" max="5636" width="3.25" style="57" customWidth="1"/>
    <col min="5637" max="5637" width="15.25" style="57" customWidth="1"/>
    <col min="5638" max="5639" width="0.875" style="57" customWidth="1"/>
    <col min="5640" max="5640" width="7.375" style="57" customWidth="1"/>
    <col min="5641" max="5641" width="8.875" style="57" customWidth="1"/>
    <col min="5642" max="5642" width="8.125" style="57" customWidth="1"/>
    <col min="5643" max="5643" width="1.5" style="57" customWidth="1"/>
    <col min="5644" max="5644" width="3.375" style="57" customWidth="1"/>
    <col min="5645" max="5645" width="13.375" style="57" customWidth="1"/>
    <col min="5646" max="5646" width="4.375" style="57" customWidth="1"/>
    <col min="5647" max="5647" width="4.25" style="57" customWidth="1"/>
    <col min="5648" max="5648" width="28.125" style="57" customWidth="1"/>
    <col min="5649" max="5888" width="9" style="57"/>
    <col min="5889" max="5889" width="4.375" style="57" customWidth="1"/>
    <col min="5890" max="5890" width="15.375" style="57" customWidth="1"/>
    <col min="5891" max="5891" width="0.5" style="57" customWidth="1"/>
    <col min="5892" max="5892" width="3.25" style="57" customWidth="1"/>
    <col min="5893" max="5893" width="15.25" style="57" customWidth="1"/>
    <col min="5894" max="5895" width="0.875" style="57" customWidth="1"/>
    <col min="5896" max="5896" width="7.375" style="57" customWidth="1"/>
    <col min="5897" max="5897" width="8.875" style="57" customWidth="1"/>
    <col min="5898" max="5898" width="8.125" style="57" customWidth="1"/>
    <col min="5899" max="5899" width="1.5" style="57" customWidth="1"/>
    <col min="5900" max="5900" width="3.375" style="57" customWidth="1"/>
    <col min="5901" max="5901" width="13.375" style="57" customWidth="1"/>
    <col min="5902" max="5902" width="4.375" style="57" customWidth="1"/>
    <col min="5903" max="5903" width="4.25" style="57" customWidth="1"/>
    <col min="5904" max="5904" width="28.125" style="57" customWidth="1"/>
    <col min="5905" max="6144" width="9" style="57"/>
    <col min="6145" max="6145" width="4.375" style="57" customWidth="1"/>
    <col min="6146" max="6146" width="15.375" style="57" customWidth="1"/>
    <col min="6147" max="6147" width="0.5" style="57" customWidth="1"/>
    <col min="6148" max="6148" width="3.25" style="57" customWidth="1"/>
    <col min="6149" max="6149" width="15.25" style="57" customWidth="1"/>
    <col min="6150" max="6151" width="0.875" style="57" customWidth="1"/>
    <col min="6152" max="6152" width="7.375" style="57" customWidth="1"/>
    <col min="6153" max="6153" width="8.875" style="57" customWidth="1"/>
    <col min="6154" max="6154" width="8.125" style="57" customWidth="1"/>
    <col min="6155" max="6155" width="1.5" style="57" customWidth="1"/>
    <col min="6156" max="6156" width="3.375" style="57" customWidth="1"/>
    <col min="6157" max="6157" width="13.375" style="57" customWidth="1"/>
    <col min="6158" max="6158" width="4.375" style="57" customWidth="1"/>
    <col min="6159" max="6159" width="4.25" style="57" customWidth="1"/>
    <col min="6160" max="6160" width="28.125" style="57" customWidth="1"/>
    <col min="6161" max="6400" width="9" style="57"/>
    <col min="6401" max="6401" width="4.375" style="57" customWidth="1"/>
    <col min="6402" max="6402" width="15.375" style="57" customWidth="1"/>
    <col min="6403" max="6403" width="0.5" style="57" customWidth="1"/>
    <col min="6404" max="6404" width="3.25" style="57" customWidth="1"/>
    <col min="6405" max="6405" width="15.25" style="57" customWidth="1"/>
    <col min="6406" max="6407" width="0.875" style="57" customWidth="1"/>
    <col min="6408" max="6408" width="7.375" style="57" customWidth="1"/>
    <col min="6409" max="6409" width="8.875" style="57" customWidth="1"/>
    <col min="6410" max="6410" width="8.125" style="57" customWidth="1"/>
    <col min="6411" max="6411" width="1.5" style="57" customWidth="1"/>
    <col min="6412" max="6412" width="3.375" style="57" customWidth="1"/>
    <col min="6413" max="6413" width="13.375" style="57" customWidth="1"/>
    <col min="6414" max="6414" width="4.375" style="57" customWidth="1"/>
    <col min="6415" max="6415" width="4.25" style="57" customWidth="1"/>
    <col min="6416" max="6416" width="28.125" style="57" customWidth="1"/>
    <col min="6417" max="6656" width="9" style="57"/>
    <col min="6657" max="6657" width="4.375" style="57" customWidth="1"/>
    <col min="6658" max="6658" width="15.375" style="57" customWidth="1"/>
    <col min="6659" max="6659" width="0.5" style="57" customWidth="1"/>
    <col min="6660" max="6660" width="3.25" style="57" customWidth="1"/>
    <col min="6661" max="6661" width="15.25" style="57" customWidth="1"/>
    <col min="6662" max="6663" width="0.875" style="57" customWidth="1"/>
    <col min="6664" max="6664" width="7.375" style="57" customWidth="1"/>
    <col min="6665" max="6665" width="8.875" style="57" customWidth="1"/>
    <col min="6666" max="6666" width="8.125" style="57" customWidth="1"/>
    <col min="6667" max="6667" width="1.5" style="57" customWidth="1"/>
    <col min="6668" max="6668" width="3.375" style="57" customWidth="1"/>
    <col min="6669" max="6669" width="13.375" style="57" customWidth="1"/>
    <col min="6670" max="6670" width="4.375" style="57" customWidth="1"/>
    <col min="6671" max="6671" width="4.25" style="57" customWidth="1"/>
    <col min="6672" max="6672" width="28.125" style="57" customWidth="1"/>
    <col min="6673" max="6912" width="9" style="57"/>
    <col min="6913" max="6913" width="4.375" style="57" customWidth="1"/>
    <col min="6914" max="6914" width="15.375" style="57" customWidth="1"/>
    <col min="6915" max="6915" width="0.5" style="57" customWidth="1"/>
    <col min="6916" max="6916" width="3.25" style="57" customWidth="1"/>
    <col min="6917" max="6917" width="15.25" style="57" customWidth="1"/>
    <col min="6918" max="6919" width="0.875" style="57" customWidth="1"/>
    <col min="6920" max="6920" width="7.375" style="57" customWidth="1"/>
    <col min="6921" max="6921" width="8.875" style="57" customWidth="1"/>
    <col min="6922" max="6922" width="8.125" style="57" customWidth="1"/>
    <col min="6923" max="6923" width="1.5" style="57" customWidth="1"/>
    <col min="6924" max="6924" width="3.375" style="57" customWidth="1"/>
    <col min="6925" max="6925" width="13.375" style="57" customWidth="1"/>
    <col min="6926" max="6926" width="4.375" style="57" customWidth="1"/>
    <col min="6927" max="6927" width="4.25" style="57" customWidth="1"/>
    <col min="6928" max="6928" width="28.125" style="57" customWidth="1"/>
    <col min="6929" max="7168" width="9" style="57"/>
    <col min="7169" max="7169" width="4.375" style="57" customWidth="1"/>
    <col min="7170" max="7170" width="15.375" style="57" customWidth="1"/>
    <col min="7171" max="7171" width="0.5" style="57" customWidth="1"/>
    <col min="7172" max="7172" width="3.25" style="57" customWidth="1"/>
    <col min="7173" max="7173" width="15.25" style="57" customWidth="1"/>
    <col min="7174" max="7175" width="0.875" style="57" customWidth="1"/>
    <col min="7176" max="7176" width="7.375" style="57" customWidth="1"/>
    <col min="7177" max="7177" width="8.875" style="57" customWidth="1"/>
    <col min="7178" max="7178" width="8.125" style="57" customWidth="1"/>
    <col min="7179" max="7179" width="1.5" style="57" customWidth="1"/>
    <col min="7180" max="7180" width="3.375" style="57" customWidth="1"/>
    <col min="7181" max="7181" width="13.375" style="57" customWidth="1"/>
    <col min="7182" max="7182" width="4.375" style="57" customWidth="1"/>
    <col min="7183" max="7183" width="4.25" style="57" customWidth="1"/>
    <col min="7184" max="7184" width="28.125" style="57" customWidth="1"/>
    <col min="7185" max="7424" width="9" style="57"/>
    <col min="7425" max="7425" width="4.375" style="57" customWidth="1"/>
    <col min="7426" max="7426" width="15.375" style="57" customWidth="1"/>
    <col min="7427" max="7427" width="0.5" style="57" customWidth="1"/>
    <col min="7428" max="7428" width="3.25" style="57" customWidth="1"/>
    <col min="7429" max="7429" width="15.25" style="57" customWidth="1"/>
    <col min="7430" max="7431" width="0.875" style="57" customWidth="1"/>
    <col min="7432" max="7432" width="7.375" style="57" customWidth="1"/>
    <col min="7433" max="7433" width="8.875" style="57" customWidth="1"/>
    <col min="7434" max="7434" width="8.125" style="57" customWidth="1"/>
    <col min="7435" max="7435" width="1.5" style="57" customWidth="1"/>
    <col min="7436" max="7436" width="3.375" style="57" customWidth="1"/>
    <col min="7437" max="7437" width="13.375" style="57" customWidth="1"/>
    <col min="7438" max="7438" width="4.375" style="57" customWidth="1"/>
    <col min="7439" max="7439" width="4.25" style="57" customWidth="1"/>
    <col min="7440" max="7440" width="28.125" style="57" customWidth="1"/>
    <col min="7441" max="7680" width="9" style="57"/>
    <col min="7681" max="7681" width="4.375" style="57" customWidth="1"/>
    <col min="7682" max="7682" width="15.375" style="57" customWidth="1"/>
    <col min="7683" max="7683" width="0.5" style="57" customWidth="1"/>
    <col min="7684" max="7684" width="3.25" style="57" customWidth="1"/>
    <col min="7685" max="7685" width="15.25" style="57" customWidth="1"/>
    <col min="7686" max="7687" width="0.875" style="57" customWidth="1"/>
    <col min="7688" max="7688" width="7.375" style="57" customWidth="1"/>
    <col min="7689" max="7689" width="8.875" style="57" customWidth="1"/>
    <col min="7690" max="7690" width="8.125" style="57" customWidth="1"/>
    <col min="7691" max="7691" width="1.5" style="57" customWidth="1"/>
    <col min="7692" max="7692" width="3.375" style="57" customWidth="1"/>
    <col min="7693" max="7693" width="13.375" style="57" customWidth="1"/>
    <col min="7694" max="7694" width="4.375" style="57" customWidth="1"/>
    <col min="7695" max="7695" width="4.25" style="57" customWidth="1"/>
    <col min="7696" max="7696" width="28.125" style="57" customWidth="1"/>
    <col min="7697" max="7936" width="9" style="57"/>
    <col min="7937" max="7937" width="4.375" style="57" customWidth="1"/>
    <col min="7938" max="7938" width="15.375" style="57" customWidth="1"/>
    <col min="7939" max="7939" width="0.5" style="57" customWidth="1"/>
    <col min="7940" max="7940" width="3.25" style="57" customWidth="1"/>
    <col min="7941" max="7941" width="15.25" style="57" customWidth="1"/>
    <col min="7942" max="7943" width="0.875" style="57" customWidth="1"/>
    <col min="7944" max="7944" width="7.375" style="57" customWidth="1"/>
    <col min="7945" max="7945" width="8.875" style="57" customWidth="1"/>
    <col min="7946" max="7946" width="8.125" style="57" customWidth="1"/>
    <col min="7947" max="7947" width="1.5" style="57" customWidth="1"/>
    <col min="7948" max="7948" width="3.375" style="57" customWidth="1"/>
    <col min="7949" max="7949" width="13.375" style="57" customWidth="1"/>
    <col min="7950" max="7950" width="4.375" style="57" customWidth="1"/>
    <col min="7951" max="7951" width="4.25" style="57" customWidth="1"/>
    <col min="7952" max="7952" width="28.125" style="57" customWidth="1"/>
    <col min="7953" max="8192" width="9" style="57"/>
    <col min="8193" max="8193" width="4.375" style="57" customWidth="1"/>
    <col min="8194" max="8194" width="15.375" style="57" customWidth="1"/>
    <col min="8195" max="8195" width="0.5" style="57" customWidth="1"/>
    <col min="8196" max="8196" width="3.25" style="57" customWidth="1"/>
    <col min="8197" max="8197" width="15.25" style="57" customWidth="1"/>
    <col min="8198" max="8199" width="0.875" style="57" customWidth="1"/>
    <col min="8200" max="8200" width="7.375" style="57" customWidth="1"/>
    <col min="8201" max="8201" width="8.875" style="57" customWidth="1"/>
    <col min="8202" max="8202" width="8.125" style="57" customWidth="1"/>
    <col min="8203" max="8203" width="1.5" style="57" customWidth="1"/>
    <col min="8204" max="8204" width="3.375" style="57" customWidth="1"/>
    <col min="8205" max="8205" width="13.375" style="57" customWidth="1"/>
    <col min="8206" max="8206" width="4.375" style="57" customWidth="1"/>
    <col min="8207" max="8207" width="4.25" style="57" customWidth="1"/>
    <col min="8208" max="8208" width="28.125" style="57" customWidth="1"/>
    <col min="8209" max="8448" width="9" style="57"/>
    <col min="8449" max="8449" width="4.375" style="57" customWidth="1"/>
    <col min="8450" max="8450" width="15.375" style="57" customWidth="1"/>
    <col min="8451" max="8451" width="0.5" style="57" customWidth="1"/>
    <col min="8452" max="8452" width="3.25" style="57" customWidth="1"/>
    <col min="8453" max="8453" width="15.25" style="57" customWidth="1"/>
    <col min="8454" max="8455" width="0.875" style="57" customWidth="1"/>
    <col min="8456" max="8456" width="7.375" style="57" customWidth="1"/>
    <col min="8457" max="8457" width="8.875" style="57" customWidth="1"/>
    <col min="8458" max="8458" width="8.125" style="57" customWidth="1"/>
    <col min="8459" max="8459" width="1.5" style="57" customWidth="1"/>
    <col min="8460" max="8460" width="3.375" style="57" customWidth="1"/>
    <col min="8461" max="8461" width="13.375" style="57" customWidth="1"/>
    <col min="8462" max="8462" width="4.375" style="57" customWidth="1"/>
    <col min="8463" max="8463" width="4.25" style="57" customWidth="1"/>
    <col min="8464" max="8464" width="28.125" style="57" customWidth="1"/>
    <col min="8465" max="8704" width="9" style="57"/>
    <col min="8705" max="8705" width="4.375" style="57" customWidth="1"/>
    <col min="8706" max="8706" width="15.375" style="57" customWidth="1"/>
    <col min="8707" max="8707" width="0.5" style="57" customWidth="1"/>
    <col min="8708" max="8708" width="3.25" style="57" customWidth="1"/>
    <col min="8709" max="8709" width="15.25" style="57" customWidth="1"/>
    <col min="8710" max="8711" width="0.875" style="57" customWidth="1"/>
    <col min="8712" max="8712" width="7.375" style="57" customWidth="1"/>
    <col min="8713" max="8713" width="8.875" style="57" customWidth="1"/>
    <col min="8714" max="8714" width="8.125" style="57" customWidth="1"/>
    <col min="8715" max="8715" width="1.5" style="57" customWidth="1"/>
    <col min="8716" max="8716" width="3.375" style="57" customWidth="1"/>
    <col min="8717" max="8717" width="13.375" style="57" customWidth="1"/>
    <col min="8718" max="8718" width="4.375" style="57" customWidth="1"/>
    <col min="8719" max="8719" width="4.25" style="57" customWidth="1"/>
    <col min="8720" max="8720" width="28.125" style="57" customWidth="1"/>
    <col min="8721" max="8960" width="9" style="57"/>
    <col min="8961" max="8961" width="4.375" style="57" customWidth="1"/>
    <col min="8962" max="8962" width="15.375" style="57" customWidth="1"/>
    <col min="8963" max="8963" width="0.5" style="57" customWidth="1"/>
    <col min="8964" max="8964" width="3.25" style="57" customWidth="1"/>
    <col min="8965" max="8965" width="15.25" style="57" customWidth="1"/>
    <col min="8966" max="8967" width="0.875" style="57" customWidth="1"/>
    <col min="8968" max="8968" width="7.375" style="57" customWidth="1"/>
    <col min="8969" max="8969" width="8.875" style="57" customWidth="1"/>
    <col min="8970" max="8970" width="8.125" style="57" customWidth="1"/>
    <col min="8971" max="8971" width="1.5" style="57" customWidth="1"/>
    <col min="8972" max="8972" width="3.375" style="57" customWidth="1"/>
    <col min="8973" max="8973" width="13.375" style="57" customWidth="1"/>
    <col min="8974" max="8974" width="4.375" style="57" customWidth="1"/>
    <col min="8975" max="8975" width="4.25" style="57" customWidth="1"/>
    <col min="8976" max="8976" width="28.125" style="57" customWidth="1"/>
    <col min="8977" max="9216" width="9" style="57"/>
    <col min="9217" max="9217" width="4.375" style="57" customWidth="1"/>
    <col min="9218" max="9218" width="15.375" style="57" customWidth="1"/>
    <col min="9219" max="9219" width="0.5" style="57" customWidth="1"/>
    <col min="9220" max="9220" width="3.25" style="57" customWidth="1"/>
    <col min="9221" max="9221" width="15.25" style="57" customWidth="1"/>
    <col min="9222" max="9223" width="0.875" style="57" customWidth="1"/>
    <col min="9224" max="9224" width="7.375" style="57" customWidth="1"/>
    <col min="9225" max="9225" width="8.875" style="57" customWidth="1"/>
    <col min="9226" max="9226" width="8.125" style="57" customWidth="1"/>
    <col min="9227" max="9227" width="1.5" style="57" customWidth="1"/>
    <col min="9228" max="9228" width="3.375" style="57" customWidth="1"/>
    <col min="9229" max="9229" width="13.375" style="57" customWidth="1"/>
    <col min="9230" max="9230" width="4.375" style="57" customWidth="1"/>
    <col min="9231" max="9231" width="4.25" style="57" customWidth="1"/>
    <col min="9232" max="9232" width="28.125" style="57" customWidth="1"/>
    <col min="9233" max="9472" width="9" style="57"/>
    <col min="9473" max="9473" width="4.375" style="57" customWidth="1"/>
    <col min="9474" max="9474" width="15.375" style="57" customWidth="1"/>
    <col min="9475" max="9475" width="0.5" style="57" customWidth="1"/>
    <col min="9476" max="9476" width="3.25" style="57" customWidth="1"/>
    <col min="9477" max="9477" width="15.25" style="57" customWidth="1"/>
    <col min="9478" max="9479" width="0.875" style="57" customWidth="1"/>
    <col min="9480" max="9480" width="7.375" style="57" customWidth="1"/>
    <col min="9481" max="9481" width="8.875" style="57" customWidth="1"/>
    <col min="9482" max="9482" width="8.125" style="57" customWidth="1"/>
    <col min="9483" max="9483" width="1.5" style="57" customWidth="1"/>
    <col min="9484" max="9484" width="3.375" style="57" customWidth="1"/>
    <col min="9485" max="9485" width="13.375" style="57" customWidth="1"/>
    <col min="9486" max="9486" width="4.375" style="57" customWidth="1"/>
    <col min="9487" max="9487" width="4.25" style="57" customWidth="1"/>
    <col min="9488" max="9488" width="28.125" style="57" customWidth="1"/>
    <col min="9489" max="9728" width="9" style="57"/>
    <col min="9729" max="9729" width="4.375" style="57" customWidth="1"/>
    <col min="9730" max="9730" width="15.375" style="57" customWidth="1"/>
    <col min="9731" max="9731" width="0.5" style="57" customWidth="1"/>
    <col min="9732" max="9732" width="3.25" style="57" customWidth="1"/>
    <col min="9733" max="9733" width="15.25" style="57" customWidth="1"/>
    <col min="9734" max="9735" width="0.875" style="57" customWidth="1"/>
    <col min="9736" max="9736" width="7.375" style="57" customWidth="1"/>
    <col min="9737" max="9737" width="8.875" style="57" customWidth="1"/>
    <col min="9738" max="9738" width="8.125" style="57" customWidth="1"/>
    <col min="9739" max="9739" width="1.5" style="57" customWidth="1"/>
    <col min="9740" max="9740" width="3.375" style="57" customWidth="1"/>
    <col min="9741" max="9741" width="13.375" style="57" customWidth="1"/>
    <col min="9742" max="9742" width="4.375" style="57" customWidth="1"/>
    <col min="9743" max="9743" width="4.25" style="57" customWidth="1"/>
    <col min="9744" max="9744" width="28.125" style="57" customWidth="1"/>
    <col min="9745" max="9984" width="9" style="57"/>
    <col min="9985" max="9985" width="4.375" style="57" customWidth="1"/>
    <col min="9986" max="9986" width="15.375" style="57" customWidth="1"/>
    <col min="9987" max="9987" width="0.5" style="57" customWidth="1"/>
    <col min="9988" max="9988" width="3.25" style="57" customWidth="1"/>
    <col min="9989" max="9989" width="15.25" style="57" customWidth="1"/>
    <col min="9990" max="9991" width="0.875" style="57" customWidth="1"/>
    <col min="9992" max="9992" width="7.375" style="57" customWidth="1"/>
    <col min="9993" max="9993" width="8.875" style="57" customWidth="1"/>
    <col min="9994" max="9994" width="8.125" style="57" customWidth="1"/>
    <col min="9995" max="9995" width="1.5" style="57" customWidth="1"/>
    <col min="9996" max="9996" width="3.375" style="57" customWidth="1"/>
    <col min="9997" max="9997" width="13.375" style="57" customWidth="1"/>
    <col min="9998" max="9998" width="4.375" style="57" customWidth="1"/>
    <col min="9999" max="9999" width="4.25" style="57" customWidth="1"/>
    <col min="10000" max="10000" width="28.125" style="57" customWidth="1"/>
    <col min="10001" max="10240" width="9" style="57"/>
    <col min="10241" max="10241" width="4.375" style="57" customWidth="1"/>
    <col min="10242" max="10242" width="15.375" style="57" customWidth="1"/>
    <col min="10243" max="10243" width="0.5" style="57" customWidth="1"/>
    <col min="10244" max="10244" width="3.25" style="57" customWidth="1"/>
    <col min="10245" max="10245" width="15.25" style="57" customWidth="1"/>
    <col min="10246" max="10247" width="0.875" style="57" customWidth="1"/>
    <col min="10248" max="10248" width="7.375" style="57" customWidth="1"/>
    <col min="10249" max="10249" width="8.875" style="57" customWidth="1"/>
    <col min="10250" max="10250" width="8.125" style="57" customWidth="1"/>
    <col min="10251" max="10251" width="1.5" style="57" customWidth="1"/>
    <col min="10252" max="10252" width="3.375" style="57" customWidth="1"/>
    <col min="10253" max="10253" width="13.375" style="57" customWidth="1"/>
    <col min="10254" max="10254" width="4.375" style="57" customWidth="1"/>
    <col min="10255" max="10255" width="4.25" style="57" customWidth="1"/>
    <col min="10256" max="10256" width="28.125" style="57" customWidth="1"/>
    <col min="10257" max="10496" width="9" style="57"/>
    <col min="10497" max="10497" width="4.375" style="57" customWidth="1"/>
    <col min="10498" max="10498" width="15.375" style="57" customWidth="1"/>
    <col min="10499" max="10499" width="0.5" style="57" customWidth="1"/>
    <col min="10500" max="10500" width="3.25" style="57" customWidth="1"/>
    <col min="10501" max="10501" width="15.25" style="57" customWidth="1"/>
    <col min="10502" max="10503" width="0.875" style="57" customWidth="1"/>
    <col min="10504" max="10504" width="7.375" style="57" customWidth="1"/>
    <col min="10505" max="10505" width="8.875" style="57" customWidth="1"/>
    <col min="10506" max="10506" width="8.125" style="57" customWidth="1"/>
    <col min="10507" max="10507" width="1.5" style="57" customWidth="1"/>
    <col min="10508" max="10508" width="3.375" style="57" customWidth="1"/>
    <col min="10509" max="10509" width="13.375" style="57" customWidth="1"/>
    <col min="10510" max="10510" width="4.375" style="57" customWidth="1"/>
    <col min="10511" max="10511" width="4.25" style="57" customWidth="1"/>
    <col min="10512" max="10512" width="28.125" style="57" customWidth="1"/>
    <col min="10513" max="10752" width="9" style="57"/>
    <col min="10753" max="10753" width="4.375" style="57" customWidth="1"/>
    <col min="10754" max="10754" width="15.375" style="57" customWidth="1"/>
    <col min="10755" max="10755" width="0.5" style="57" customWidth="1"/>
    <col min="10756" max="10756" width="3.25" style="57" customWidth="1"/>
    <col min="10757" max="10757" width="15.25" style="57" customWidth="1"/>
    <col min="10758" max="10759" width="0.875" style="57" customWidth="1"/>
    <col min="10760" max="10760" width="7.375" style="57" customWidth="1"/>
    <col min="10761" max="10761" width="8.875" style="57" customWidth="1"/>
    <col min="10762" max="10762" width="8.125" style="57" customWidth="1"/>
    <col min="10763" max="10763" width="1.5" style="57" customWidth="1"/>
    <col min="10764" max="10764" width="3.375" style="57" customWidth="1"/>
    <col min="10765" max="10765" width="13.375" style="57" customWidth="1"/>
    <col min="10766" max="10766" width="4.375" style="57" customWidth="1"/>
    <col min="10767" max="10767" width="4.25" style="57" customWidth="1"/>
    <col min="10768" max="10768" width="28.125" style="57" customWidth="1"/>
    <col min="10769" max="11008" width="9" style="57"/>
    <col min="11009" max="11009" width="4.375" style="57" customWidth="1"/>
    <col min="11010" max="11010" width="15.375" style="57" customWidth="1"/>
    <col min="11011" max="11011" width="0.5" style="57" customWidth="1"/>
    <col min="11012" max="11012" width="3.25" style="57" customWidth="1"/>
    <col min="11013" max="11013" width="15.25" style="57" customWidth="1"/>
    <col min="11014" max="11015" width="0.875" style="57" customWidth="1"/>
    <col min="11016" max="11016" width="7.375" style="57" customWidth="1"/>
    <col min="11017" max="11017" width="8.875" style="57" customWidth="1"/>
    <col min="11018" max="11018" width="8.125" style="57" customWidth="1"/>
    <col min="11019" max="11019" width="1.5" style="57" customWidth="1"/>
    <col min="11020" max="11020" width="3.375" style="57" customWidth="1"/>
    <col min="11021" max="11021" width="13.375" style="57" customWidth="1"/>
    <col min="11022" max="11022" width="4.375" style="57" customWidth="1"/>
    <col min="11023" max="11023" width="4.25" style="57" customWidth="1"/>
    <col min="11024" max="11024" width="28.125" style="57" customWidth="1"/>
    <col min="11025" max="11264" width="9" style="57"/>
    <col min="11265" max="11265" width="4.375" style="57" customWidth="1"/>
    <col min="11266" max="11266" width="15.375" style="57" customWidth="1"/>
    <col min="11267" max="11267" width="0.5" style="57" customWidth="1"/>
    <col min="11268" max="11268" width="3.25" style="57" customWidth="1"/>
    <col min="11269" max="11269" width="15.25" style="57" customWidth="1"/>
    <col min="11270" max="11271" width="0.875" style="57" customWidth="1"/>
    <col min="11272" max="11272" width="7.375" style="57" customWidth="1"/>
    <col min="11273" max="11273" width="8.875" style="57" customWidth="1"/>
    <col min="11274" max="11274" width="8.125" style="57" customWidth="1"/>
    <col min="11275" max="11275" width="1.5" style="57" customWidth="1"/>
    <col min="11276" max="11276" width="3.375" style="57" customWidth="1"/>
    <col min="11277" max="11277" width="13.375" style="57" customWidth="1"/>
    <col min="11278" max="11278" width="4.375" style="57" customWidth="1"/>
    <col min="11279" max="11279" width="4.25" style="57" customWidth="1"/>
    <col min="11280" max="11280" width="28.125" style="57" customWidth="1"/>
    <col min="11281" max="11520" width="9" style="57"/>
    <col min="11521" max="11521" width="4.375" style="57" customWidth="1"/>
    <col min="11522" max="11522" width="15.375" style="57" customWidth="1"/>
    <col min="11523" max="11523" width="0.5" style="57" customWidth="1"/>
    <col min="11524" max="11524" width="3.25" style="57" customWidth="1"/>
    <col min="11525" max="11525" width="15.25" style="57" customWidth="1"/>
    <col min="11526" max="11527" width="0.875" style="57" customWidth="1"/>
    <col min="11528" max="11528" width="7.375" style="57" customWidth="1"/>
    <col min="11529" max="11529" width="8.875" style="57" customWidth="1"/>
    <col min="11530" max="11530" width="8.125" style="57" customWidth="1"/>
    <col min="11531" max="11531" width="1.5" style="57" customWidth="1"/>
    <col min="11532" max="11532" width="3.375" style="57" customWidth="1"/>
    <col min="11533" max="11533" width="13.375" style="57" customWidth="1"/>
    <col min="11534" max="11534" width="4.375" style="57" customWidth="1"/>
    <col min="11535" max="11535" width="4.25" style="57" customWidth="1"/>
    <col min="11536" max="11536" width="28.125" style="57" customWidth="1"/>
    <col min="11537" max="11776" width="9" style="57"/>
    <col min="11777" max="11777" width="4.375" style="57" customWidth="1"/>
    <col min="11778" max="11778" width="15.375" style="57" customWidth="1"/>
    <col min="11779" max="11779" width="0.5" style="57" customWidth="1"/>
    <col min="11780" max="11780" width="3.25" style="57" customWidth="1"/>
    <col min="11781" max="11781" width="15.25" style="57" customWidth="1"/>
    <col min="11782" max="11783" width="0.875" style="57" customWidth="1"/>
    <col min="11784" max="11784" width="7.375" style="57" customWidth="1"/>
    <col min="11785" max="11785" width="8.875" style="57" customWidth="1"/>
    <col min="11786" max="11786" width="8.125" style="57" customWidth="1"/>
    <col min="11787" max="11787" width="1.5" style="57" customWidth="1"/>
    <col min="11788" max="11788" width="3.375" style="57" customWidth="1"/>
    <col min="11789" max="11789" width="13.375" style="57" customWidth="1"/>
    <col min="11790" max="11790" width="4.375" style="57" customWidth="1"/>
    <col min="11791" max="11791" width="4.25" style="57" customWidth="1"/>
    <col min="11792" max="11792" width="28.125" style="57" customWidth="1"/>
    <col min="11793" max="12032" width="9" style="57"/>
    <col min="12033" max="12033" width="4.375" style="57" customWidth="1"/>
    <col min="12034" max="12034" width="15.375" style="57" customWidth="1"/>
    <col min="12035" max="12035" width="0.5" style="57" customWidth="1"/>
    <col min="12036" max="12036" width="3.25" style="57" customWidth="1"/>
    <col min="12037" max="12037" width="15.25" style="57" customWidth="1"/>
    <col min="12038" max="12039" width="0.875" style="57" customWidth="1"/>
    <col min="12040" max="12040" width="7.375" style="57" customWidth="1"/>
    <col min="12041" max="12041" width="8.875" style="57" customWidth="1"/>
    <col min="12042" max="12042" width="8.125" style="57" customWidth="1"/>
    <col min="12043" max="12043" width="1.5" style="57" customWidth="1"/>
    <col min="12044" max="12044" width="3.375" style="57" customWidth="1"/>
    <col min="12045" max="12045" width="13.375" style="57" customWidth="1"/>
    <col min="12046" max="12046" width="4.375" style="57" customWidth="1"/>
    <col min="12047" max="12047" width="4.25" style="57" customWidth="1"/>
    <col min="12048" max="12048" width="28.125" style="57" customWidth="1"/>
    <col min="12049" max="12288" width="9" style="57"/>
    <col min="12289" max="12289" width="4.375" style="57" customWidth="1"/>
    <col min="12290" max="12290" width="15.375" style="57" customWidth="1"/>
    <col min="12291" max="12291" width="0.5" style="57" customWidth="1"/>
    <col min="12292" max="12292" width="3.25" style="57" customWidth="1"/>
    <col min="12293" max="12293" width="15.25" style="57" customWidth="1"/>
    <col min="12294" max="12295" width="0.875" style="57" customWidth="1"/>
    <col min="12296" max="12296" width="7.375" style="57" customWidth="1"/>
    <col min="12297" max="12297" width="8.875" style="57" customWidth="1"/>
    <col min="12298" max="12298" width="8.125" style="57" customWidth="1"/>
    <col min="12299" max="12299" width="1.5" style="57" customWidth="1"/>
    <col min="12300" max="12300" width="3.375" style="57" customWidth="1"/>
    <col min="12301" max="12301" width="13.375" style="57" customWidth="1"/>
    <col min="12302" max="12302" width="4.375" style="57" customWidth="1"/>
    <col min="12303" max="12303" width="4.25" style="57" customWidth="1"/>
    <col min="12304" max="12304" width="28.125" style="57" customWidth="1"/>
    <col min="12305" max="12544" width="9" style="57"/>
    <col min="12545" max="12545" width="4.375" style="57" customWidth="1"/>
    <col min="12546" max="12546" width="15.375" style="57" customWidth="1"/>
    <col min="12547" max="12547" width="0.5" style="57" customWidth="1"/>
    <col min="12548" max="12548" width="3.25" style="57" customWidth="1"/>
    <col min="12549" max="12549" width="15.25" style="57" customWidth="1"/>
    <col min="12550" max="12551" width="0.875" style="57" customWidth="1"/>
    <col min="12552" max="12552" width="7.375" style="57" customWidth="1"/>
    <col min="12553" max="12553" width="8.875" style="57" customWidth="1"/>
    <col min="12554" max="12554" width="8.125" style="57" customWidth="1"/>
    <col min="12555" max="12555" width="1.5" style="57" customWidth="1"/>
    <col min="12556" max="12556" width="3.375" style="57" customWidth="1"/>
    <col min="12557" max="12557" width="13.375" style="57" customWidth="1"/>
    <col min="12558" max="12558" width="4.375" style="57" customWidth="1"/>
    <col min="12559" max="12559" width="4.25" style="57" customWidth="1"/>
    <col min="12560" max="12560" width="28.125" style="57" customWidth="1"/>
    <col min="12561" max="12800" width="9" style="57"/>
    <col min="12801" max="12801" width="4.375" style="57" customWidth="1"/>
    <col min="12802" max="12802" width="15.375" style="57" customWidth="1"/>
    <col min="12803" max="12803" width="0.5" style="57" customWidth="1"/>
    <col min="12804" max="12804" width="3.25" style="57" customWidth="1"/>
    <col min="12805" max="12805" width="15.25" style="57" customWidth="1"/>
    <col min="12806" max="12807" width="0.875" style="57" customWidth="1"/>
    <col min="12808" max="12808" width="7.375" style="57" customWidth="1"/>
    <col min="12809" max="12809" width="8.875" style="57" customWidth="1"/>
    <col min="12810" max="12810" width="8.125" style="57" customWidth="1"/>
    <col min="12811" max="12811" width="1.5" style="57" customWidth="1"/>
    <col min="12812" max="12812" width="3.375" style="57" customWidth="1"/>
    <col min="12813" max="12813" width="13.375" style="57" customWidth="1"/>
    <col min="12814" max="12814" width="4.375" style="57" customWidth="1"/>
    <col min="12815" max="12815" width="4.25" style="57" customWidth="1"/>
    <col min="12816" max="12816" width="28.125" style="57" customWidth="1"/>
    <col min="12817" max="13056" width="9" style="57"/>
    <col min="13057" max="13057" width="4.375" style="57" customWidth="1"/>
    <col min="13058" max="13058" width="15.375" style="57" customWidth="1"/>
    <col min="13059" max="13059" width="0.5" style="57" customWidth="1"/>
    <col min="13060" max="13060" width="3.25" style="57" customWidth="1"/>
    <col min="13061" max="13061" width="15.25" style="57" customWidth="1"/>
    <col min="13062" max="13063" width="0.875" style="57" customWidth="1"/>
    <col min="13064" max="13064" width="7.375" style="57" customWidth="1"/>
    <col min="13065" max="13065" width="8.875" style="57" customWidth="1"/>
    <col min="13066" max="13066" width="8.125" style="57" customWidth="1"/>
    <col min="13067" max="13067" width="1.5" style="57" customWidth="1"/>
    <col min="13068" max="13068" width="3.375" style="57" customWidth="1"/>
    <col min="13069" max="13069" width="13.375" style="57" customWidth="1"/>
    <col min="13070" max="13070" width="4.375" style="57" customWidth="1"/>
    <col min="13071" max="13071" width="4.25" style="57" customWidth="1"/>
    <col min="13072" max="13072" width="28.125" style="57" customWidth="1"/>
    <col min="13073" max="13312" width="9" style="57"/>
    <col min="13313" max="13313" width="4.375" style="57" customWidth="1"/>
    <col min="13314" max="13314" width="15.375" style="57" customWidth="1"/>
    <col min="13315" max="13315" width="0.5" style="57" customWidth="1"/>
    <col min="13316" max="13316" width="3.25" style="57" customWidth="1"/>
    <col min="13317" max="13317" width="15.25" style="57" customWidth="1"/>
    <col min="13318" max="13319" width="0.875" style="57" customWidth="1"/>
    <col min="13320" max="13320" width="7.375" style="57" customWidth="1"/>
    <col min="13321" max="13321" width="8.875" style="57" customWidth="1"/>
    <col min="13322" max="13322" width="8.125" style="57" customWidth="1"/>
    <col min="13323" max="13323" width="1.5" style="57" customWidth="1"/>
    <col min="13324" max="13324" width="3.375" style="57" customWidth="1"/>
    <col min="13325" max="13325" width="13.375" style="57" customWidth="1"/>
    <col min="13326" max="13326" width="4.375" style="57" customWidth="1"/>
    <col min="13327" max="13327" width="4.25" style="57" customWidth="1"/>
    <col min="13328" max="13328" width="28.125" style="57" customWidth="1"/>
    <col min="13329" max="13568" width="9" style="57"/>
    <col min="13569" max="13569" width="4.375" style="57" customWidth="1"/>
    <col min="13570" max="13570" width="15.375" style="57" customWidth="1"/>
    <col min="13571" max="13571" width="0.5" style="57" customWidth="1"/>
    <col min="13572" max="13572" width="3.25" style="57" customWidth="1"/>
    <col min="13573" max="13573" width="15.25" style="57" customWidth="1"/>
    <col min="13574" max="13575" width="0.875" style="57" customWidth="1"/>
    <col min="13576" max="13576" width="7.375" style="57" customWidth="1"/>
    <col min="13577" max="13577" width="8.875" style="57" customWidth="1"/>
    <col min="13578" max="13578" width="8.125" style="57" customWidth="1"/>
    <col min="13579" max="13579" width="1.5" style="57" customWidth="1"/>
    <col min="13580" max="13580" width="3.375" style="57" customWidth="1"/>
    <col min="13581" max="13581" width="13.375" style="57" customWidth="1"/>
    <col min="13582" max="13582" width="4.375" style="57" customWidth="1"/>
    <col min="13583" max="13583" width="4.25" style="57" customWidth="1"/>
    <col min="13584" max="13584" width="28.125" style="57" customWidth="1"/>
    <col min="13585" max="13824" width="9" style="57"/>
    <col min="13825" max="13825" width="4.375" style="57" customWidth="1"/>
    <col min="13826" max="13826" width="15.375" style="57" customWidth="1"/>
    <col min="13827" max="13827" width="0.5" style="57" customWidth="1"/>
    <col min="13828" max="13828" width="3.25" style="57" customWidth="1"/>
    <col min="13829" max="13829" width="15.25" style="57" customWidth="1"/>
    <col min="13830" max="13831" width="0.875" style="57" customWidth="1"/>
    <col min="13832" max="13832" width="7.375" style="57" customWidth="1"/>
    <col min="13833" max="13833" width="8.875" style="57" customWidth="1"/>
    <col min="13834" max="13834" width="8.125" style="57" customWidth="1"/>
    <col min="13835" max="13835" width="1.5" style="57" customWidth="1"/>
    <col min="13836" max="13836" width="3.375" style="57" customWidth="1"/>
    <col min="13837" max="13837" width="13.375" style="57" customWidth="1"/>
    <col min="13838" max="13838" width="4.375" style="57" customWidth="1"/>
    <col min="13839" max="13839" width="4.25" style="57" customWidth="1"/>
    <col min="13840" max="13840" width="28.125" style="57" customWidth="1"/>
    <col min="13841" max="14080" width="9" style="57"/>
    <col min="14081" max="14081" width="4.375" style="57" customWidth="1"/>
    <col min="14082" max="14082" width="15.375" style="57" customWidth="1"/>
    <col min="14083" max="14083" width="0.5" style="57" customWidth="1"/>
    <col min="14084" max="14084" width="3.25" style="57" customWidth="1"/>
    <col min="14085" max="14085" width="15.25" style="57" customWidth="1"/>
    <col min="14086" max="14087" width="0.875" style="57" customWidth="1"/>
    <col min="14088" max="14088" width="7.375" style="57" customWidth="1"/>
    <col min="14089" max="14089" width="8.875" style="57" customWidth="1"/>
    <col min="14090" max="14090" width="8.125" style="57" customWidth="1"/>
    <col min="14091" max="14091" width="1.5" style="57" customWidth="1"/>
    <col min="14092" max="14092" width="3.375" style="57" customWidth="1"/>
    <col min="14093" max="14093" width="13.375" style="57" customWidth="1"/>
    <col min="14094" max="14094" width="4.375" style="57" customWidth="1"/>
    <col min="14095" max="14095" width="4.25" style="57" customWidth="1"/>
    <col min="14096" max="14096" width="28.125" style="57" customWidth="1"/>
    <col min="14097" max="14336" width="9" style="57"/>
    <col min="14337" max="14337" width="4.375" style="57" customWidth="1"/>
    <col min="14338" max="14338" width="15.375" style="57" customWidth="1"/>
    <col min="14339" max="14339" width="0.5" style="57" customWidth="1"/>
    <col min="14340" max="14340" width="3.25" style="57" customWidth="1"/>
    <col min="14341" max="14341" width="15.25" style="57" customWidth="1"/>
    <col min="14342" max="14343" width="0.875" style="57" customWidth="1"/>
    <col min="14344" max="14344" width="7.375" style="57" customWidth="1"/>
    <col min="14345" max="14345" width="8.875" style="57" customWidth="1"/>
    <col min="14346" max="14346" width="8.125" style="57" customWidth="1"/>
    <col min="14347" max="14347" width="1.5" style="57" customWidth="1"/>
    <col min="14348" max="14348" width="3.375" style="57" customWidth="1"/>
    <col min="14349" max="14349" width="13.375" style="57" customWidth="1"/>
    <col min="14350" max="14350" width="4.375" style="57" customWidth="1"/>
    <col min="14351" max="14351" width="4.25" style="57" customWidth="1"/>
    <col min="14352" max="14352" width="28.125" style="57" customWidth="1"/>
    <col min="14353" max="14592" width="9" style="57"/>
    <col min="14593" max="14593" width="4.375" style="57" customWidth="1"/>
    <col min="14594" max="14594" width="15.375" style="57" customWidth="1"/>
    <col min="14595" max="14595" width="0.5" style="57" customWidth="1"/>
    <col min="14596" max="14596" width="3.25" style="57" customWidth="1"/>
    <col min="14597" max="14597" width="15.25" style="57" customWidth="1"/>
    <col min="14598" max="14599" width="0.875" style="57" customWidth="1"/>
    <col min="14600" max="14600" width="7.375" style="57" customWidth="1"/>
    <col min="14601" max="14601" width="8.875" style="57" customWidth="1"/>
    <col min="14602" max="14602" width="8.125" style="57" customWidth="1"/>
    <col min="14603" max="14603" width="1.5" style="57" customWidth="1"/>
    <col min="14604" max="14604" width="3.375" style="57" customWidth="1"/>
    <col min="14605" max="14605" width="13.375" style="57" customWidth="1"/>
    <col min="14606" max="14606" width="4.375" style="57" customWidth="1"/>
    <col min="14607" max="14607" width="4.25" style="57" customWidth="1"/>
    <col min="14608" max="14608" width="28.125" style="57" customWidth="1"/>
    <col min="14609" max="14848" width="9" style="57"/>
    <col min="14849" max="14849" width="4.375" style="57" customWidth="1"/>
    <col min="14850" max="14850" width="15.375" style="57" customWidth="1"/>
    <col min="14851" max="14851" width="0.5" style="57" customWidth="1"/>
    <col min="14852" max="14852" width="3.25" style="57" customWidth="1"/>
    <col min="14853" max="14853" width="15.25" style="57" customWidth="1"/>
    <col min="14854" max="14855" width="0.875" style="57" customWidth="1"/>
    <col min="14856" max="14856" width="7.375" style="57" customWidth="1"/>
    <col min="14857" max="14857" width="8.875" style="57" customWidth="1"/>
    <col min="14858" max="14858" width="8.125" style="57" customWidth="1"/>
    <col min="14859" max="14859" width="1.5" style="57" customWidth="1"/>
    <col min="14860" max="14860" width="3.375" style="57" customWidth="1"/>
    <col min="14861" max="14861" width="13.375" style="57" customWidth="1"/>
    <col min="14862" max="14862" width="4.375" style="57" customWidth="1"/>
    <col min="14863" max="14863" width="4.25" style="57" customWidth="1"/>
    <col min="14864" max="14864" width="28.125" style="57" customWidth="1"/>
    <col min="14865" max="15104" width="9" style="57"/>
    <col min="15105" max="15105" width="4.375" style="57" customWidth="1"/>
    <col min="15106" max="15106" width="15.375" style="57" customWidth="1"/>
    <col min="15107" max="15107" width="0.5" style="57" customWidth="1"/>
    <col min="15108" max="15108" width="3.25" style="57" customWidth="1"/>
    <col min="15109" max="15109" width="15.25" style="57" customWidth="1"/>
    <col min="15110" max="15111" width="0.875" style="57" customWidth="1"/>
    <col min="15112" max="15112" width="7.375" style="57" customWidth="1"/>
    <col min="15113" max="15113" width="8.875" style="57" customWidth="1"/>
    <col min="15114" max="15114" width="8.125" style="57" customWidth="1"/>
    <col min="15115" max="15115" width="1.5" style="57" customWidth="1"/>
    <col min="15116" max="15116" width="3.375" style="57" customWidth="1"/>
    <col min="15117" max="15117" width="13.375" style="57" customWidth="1"/>
    <col min="15118" max="15118" width="4.375" style="57" customWidth="1"/>
    <col min="15119" max="15119" width="4.25" style="57" customWidth="1"/>
    <col min="15120" max="15120" width="28.125" style="57" customWidth="1"/>
    <col min="15121" max="15360" width="9" style="57"/>
    <col min="15361" max="15361" width="4.375" style="57" customWidth="1"/>
    <col min="15362" max="15362" width="15.375" style="57" customWidth="1"/>
    <col min="15363" max="15363" width="0.5" style="57" customWidth="1"/>
    <col min="15364" max="15364" width="3.25" style="57" customWidth="1"/>
    <col min="15365" max="15365" width="15.25" style="57" customWidth="1"/>
    <col min="15366" max="15367" width="0.875" style="57" customWidth="1"/>
    <col min="15368" max="15368" width="7.375" style="57" customWidth="1"/>
    <col min="15369" max="15369" width="8.875" style="57" customWidth="1"/>
    <col min="15370" max="15370" width="8.125" style="57" customWidth="1"/>
    <col min="15371" max="15371" width="1.5" style="57" customWidth="1"/>
    <col min="15372" max="15372" width="3.375" style="57" customWidth="1"/>
    <col min="15373" max="15373" width="13.375" style="57" customWidth="1"/>
    <col min="15374" max="15374" width="4.375" style="57" customWidth="1"/>
    <col min="15375" max="15375" width="4.25" style="57" customWidth="1"/>
    <col min="15376" max="15376" width="28.125" style="57" customWidth="1"/>
    <col min="15377" max="15616" width="9" style="57"/>
    <col min="15617" max="15617" width="4.375" style="57" customWidth="1"/>
    <col min="15618" max="15618" width="15.375" style="57" customWidth="1"/>
    <col min="15619" max="15619" width="0.5" style="57" customWidth="1"/>
    <col min="15620" max="15620" width="3.25" style="57" customWidth="1"/>
    <col min="15621" max="15621" width="15.25" style="57" customWidth="1"/>
    <col min="15622" max="15623" width="0.875" style="57" customWidth="1"/>
    <col min="15624" max="15624" width="7.375" style="57" customWidth="1"/>
    <col min="15625" max="15625" width="8.875" style="57" customWidth="1"/>
    <col min="15626" max="15626" width="8.125" style="57" customWidth="1"/>
    <col min="15627" max="15627" width="1.5" style="57" customWidth="1"/>
    <col min="15628" max="15628" width="3.375" style="57" customWidth="1"/>
    <col min="15629" max="15629" width="13.375" style="57" customWidth="1"/>
    <col min="15630" max="15630" width="4.375" style="57" customWidth="1"/>
    <col min="15631" max="15631" width="4.25" style="57" customWidth="1"/>
    <col min="15632" max="15632" width="28.125" style="57" customWidth="1"/>
    <col min="15633" max="15872" width="9" style="57"/>
    <col min="15873" max="15873" width="4.375" style="57" customWidth="1"/>
    <col min="15874" max="15874" width="15.375" style="57" customWidth="1"/>
    <col min="15875" max="15875" width="0.5" style="57" customWidth="1"/>
    <col min="15876" max="15876" width="3.25" style="57" customWidth="1"/>
    <col min="15877" max="15877" width="15.25" style="57" customWidth="1"/>
    <col min="15878" max="15879" width="0.875" style="57" customWidth="1"/>
    <col min="15880" max="15880" width="7.375" style="57" customWidth="1"/>
    <col min="15881" max="15881" width="8.875" style="57" customWidth="1"/>
    <col min="15882" max="15882" width="8.125" style="57" customWidth="1"/>
    <col min="15883" max="15883" width="1.5" style="57" customWidth="1"/>
    <col min="15884" max="15884" width="3.375" style="57" customWidth="1"/>
    <col min="15885" max="15885" width="13.375" style="57" customWidth="1"/>
    <col min="15886" max="15886" width="4.375" style="57" customWidth="1"/>
    <col min="15887" max="15887" width="4.25" style="57" customWidth="1"/>
    <col min="15888" max="15888" width="28.125" style="57" customWidth="1"/>
    <col min="15889" max="16128" width="9" style="57"/>
    <col min="16129" max="16129" width="4.375" style="57" customWidth="1"/>
    <col min="16130" max="16130" width="15.375" style="57" customWidth="1"/>
    <col min="16131" max="16131" width="0.5" style="57" customWidth="1"/>
    <col min="16132" max="16132" width="3.25" style="57" customWidth="1"/>
    <col min="16133" max="16133" width="15.25" style="57" customWidth="1"/>
    <col min="16134" max="16135" width="0.875" style="57" customWidth="1"/>
    <col min="16136" max="16136" width="7.375" style="57" customWidth="1"/>
    <col min="16137" max="16137" width="8.875" style="57" customWidth="1"/>
    <col min="16138" max="16138" width="8.125" style="57" customWidth="1"/>
    <col min="16139" max="16139" width="1.5" style="57" customWidth="1"/>
    <col min="16140" max="16140" width="3.375" style="57" customWidth="1"/>
    <col min="16141" max="16141" width="13.375" style="57" customWidth="1"/>
    <col min="16142" max="16142" width="4.375" style="57" customWidth="1"/>
    <col min="16143" max="16143" width="4.25" style="57" customWidth="1"/>
    <col min="16144" max="16144" width="28.125" style="57" customWidth="1"/>
    <col min="16145" max="16384" width="9" style="57"/>
  </cols>
  <sheetData>
    <row r="1" spans="1:16" ht="20.100000000000001" customHeight="1">
      <c r="A1" s="56"/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</row>
    <row r="2" spans="1:16" ht="21" customHeight="1">
      <c r="A2" s="56"/>
      <c r="B2" s="56"/>
      <c r="C2" s="56"/>
      <c r="D2" s="56"/>
      <c r="E2" s="58" t="s">
        <v>81</v>
      </c>
      <c r="F2" s="58"/>
      <c r="G2" s="58"/>
      <c r="H2" s="58"/>
      <c r="I2" s="58"/>
      <c r="J2" s="58"/>
      <c r="K2" s="58"/>
      <c r="L2" s="58"/>
      <c r="M2" s="58"/>
      <c r="N2" s="58"/>
      <c r="O2" s="58"/>
      <c r="P2" s="56"/>
    </row>
    <row r="3" spans="1:16" ht="17.100000000000001" customHeight="1">
      <c r="A3" s="56"/>
      <c r="B3" s="56"/>
      <c r="C3" s="56"/>
      <c r="D3" s="56"/>
      <c r="E3" s="59" t="s">
        <v>609</v>
      </c>
      <c r="F3" s="59"/>
      <c r="G3" s="59"/>
      <c r="H3" s="59"/>
      <c r="I3" s="59"/>
      <c r="J3" s="59"/>
      <c r="K3" s="59"/>
      <c r="L3" s="59"/>
      <c r="M3" s="59"/>
      <c r="N3" s="59"/>
      <c r="O3" s="59"/>
      <c r="P3" s="56"/>
    </row>
    <row r="4" spans="1:16" ht="17.100000000000001" customHeight="1">
      <c r="A4" s="56"/>
      <c r="B4" s="56"/>
      <c r="C4" s="56"/>
      <c r="D4" s="56"/>
      <c r="E4" s="59" t="s">
        <v>610</v>
      </c>
      <c r="F4" s="59"/>
      <c r="G4" s="59"/>
      <c r="H4" s="59"/>
      <c r="I4" s="59"/>
      <c r="J4" s="59"/>
      <c r="K4" s="59"/>
      <c r="L4" s="59"/>
      <c r="M4" s="59"/>
      <c r="N4" s="59"/>
      <c r="O4" s="59"/>
      <c r="P4" s="56"/>
    </row>
    <row r="5" spans="1:16" ht="15" customHeight="1">
      <c r="A5" s="56"/>
      <c r="B5" s="59" t="s">
        <v>250</v>
      </c>
      <c r="C5" s="59"/>
      <c r="D5" s="59"/>
      <c r="E5" s="59"/>
      <c r="F5" s="59"/>
      <c r="G5" s="59" t="s">
        <v>85</v>
      </c>
      <c r="H5" s="59"/>
      <c r="I5" s="59"/>
      <c r="J5" s="59"/>
      <c r="K5" s="59"/>
      <c r="L5" s="59"/>
      <c r="M5" s="59"/>
      <c r="N5" s="59"/>
      <c r="O5" s="59"/>
      <c r="P5" s="56"/>
    </row>
    <row r="6" spans="1:16" ht="15" customHeight="1">
      <c r="A6" s="56"/>
      <c r="B6" s="60" t="s">
        <v>86</v>
      </c>
      <c r="C6" s="60"/>
      <c r="D6" s="60"/>
      <c r="E6" s="60"/>
      <c r="F6" s="60"/>
      <c r="G6" s="59" t="s">
        <v>251</v>
      </c>
      <c r="H6" s="59"/>
      <c r="I6" s="59"/>
      <c r="J6" s="59"/>
      <c r="K6" s="59"/>
      <c r="L6" s="59"/>
      <c r="M6" s="59"/>
      <c r="N6" s="59"/>
      <c r="O6" s="59"/>
      <c r="P6" s="56"/>
    </row>
    <row r="7" spans="1:16" ht="15" customHeight="1">
      <c r="A7" s="56"/>
      <c r="B7" s="61" t="s">
        <v>87</v>
      </c>
      <c r="C7" s="56"/>
      <c r="D7" s="62" t="s">
        <v>611</v>
      </c>
      <c r="E7" s="62"/>
      <c r="F7" s="62"/>
      <c r="G7" s="62"/>
      <c r="H7" s="62"/>
      <c r="I7" s="62"/>
      <c r="J7" s="62"/>
      <c r="K7" s="56"/>
      <c r="L7" s="62" t="s">
        <v>89</v>
      </c>
      <c r="M7" s="62"/>
      <c r="N7" s="56"/>
      <c r="O7" s="56"/>
      <c r="P7" s="56"/>
    </row>
    <row r="8" spans="1:16" ht="30" customHeight="1">
      <c r="A8" s="56"/>
      <c r="B8" s="63" t="s">
        <v>8</v>
      </c>
      <c r="C8" s="63"/>
      <c r="D8" s="63"/>
      <c r="E8" s="63"/>
      <c r="F8" s="64" t="s">
        <v>90</v>
      </c>
      <c r="G8" s="64"/>
      <c r="H8" s="64"/>
      <c r="I8" s="65" t="s">
        <v>612</v>
      </c>
      <c r="J8" s="64" t="s">
        <v>92</v>
      </c>
      <c r="K8" s="64"/>
      <c r="L8" s="64"/>
      <c r="M8" s="65" t="s">
        <v>93</v>
      </c>
      <c r="N8" s="56"/>
      <c r="O8" s="56"/>
      <c r="P8" s="56"/>
    </row>
    <row r="9" spans="1:16" ht="9.9499999999999993" customHeight="1">
      <c r="A9" s="56"/>
      <c r="B9" s="66" t="s">
        <v>14</v>
      </c>
      <c r="C9" s="66"/>
      <c r="D9" s="66"/>
      <c r="E9" s="66"/>
      <c r="F9" s="66"/>
      <c r="G9" s="66"/>
      <c r="H9" s="66"/>
      <c r="I9" s="66"/>
      <c r="J9" s="66"/>
      <c r="K9" s="66"/>
      <c r="L9" s="66"/>
      <c r="M9" s="66"/>
      <c r="N9" s="56"/>
      <c r="O9" s="56"/>
      <c r="P9" s="56"/>
    </row>
    <row r="10" spans="1:16" ht="9.9499999999999993" customHeight="1">
      <c r="A10" s="56"/>
      <c r="B10" s="67" t="s">
        <v>94</v>
      </c>
      <c r="C10" s="67"/>
      <c r="D10" s="67"/>
      <c r="E10" s="67"/>
      <c r="F10" s="67"/>
      <c r="G10" s="67"/>
      <c r="H10" s="68">
        <v>0</v>
      </c>
      <c r="I10" s="68">
        <v>0</v>
      </c>
      <c r="J10" s="69">
        <v>0</v>
      </c>
      <c r="K10" s="69"/>
      <c r="L10" s="69"/>
      <c r="M10" s="68">
        <v>0</v>
      </c>
      <c r="N10" s="56"/>
      <c r="O10" s="56"/>
      <c r="P10" s="56"/>
    </row>
    <row r="11" spans="1:16" ht="9.9499999999999993" customHeight="1">
      <c r="A11" s="56"/>
      <c r="B11" s="67" t="s">
        <v>95</v>
      </c>
      <c r="C11" s="67"/>
      <c r="D11" s="67"/>
      <c r="E11" s="67"/>
      <c r="F11" s="67"/>
      <c r="G11" s="67"/>
      <c r="H11" s="68">
        <v>0</v>
      </c>
      <c r="I11" s="68">
        <v>0</v>
      </c>
      <c r="J11" s="69">
        <v>0</v>
      </c>
      <c r="K11" s="69"/>
      <c r="L11" s="69"/>
      <c r="M11" s="68">
        <v>0</v>
      </c>
      <c r="N11" s="56"/>
      <c r="O11" s="56"/>
      <c r="P11" s="56"/>
    </row>
    <row r="12" spans="1:16" ht="9.9499999999999993" customHeight="1">
      <c r="A12" s="56"/>
      <c r="B12" s="67" t="s">
        <v>96</v>
      </c>
      <c r="C12" s="67"/>
      <c r="D12" s="67"/>
      <c r="E12" s="67"/>
      <c r="F12" s="67"/>
      <c r="G12" s="67"/>
      <c r="H12" s="68"/>
      <c r="I12" s="68"/>
      <c r="J12" s="69"/>
      <c r="K12" s="69"/>
      <c r="L12" s="69"/>
      <c r="M12" s="68"/>
      <c r="N12" s="56"/>
      <c r="O12" s="56"/>
      <c r="P12" s="56"/>
    </row>
    <row r="13" spans="1:16" ht="9.9499999999999993" customHeight="1">
      <c r="A13" s="56"/>
      <c r="B13" s="67" t="s">
        <v>97</v>
      </c>
      <c r="C13" s="67"/>
      <c r="D13" s="67"/>
      <c r="E13" s="67"/>
      <c r="F13" s="67"/>
      <c r="G13" s="67"/>
      <c r="H13" s="68">
        <v>1329.03</v>
      </c>
      <c r="I13" s="68">
        <v>1.59</v>
      </c>
      <c r="J13" s="69">
        <v>13.94</v>
      </c>
      <c r="K13" s="69"/>
      <c r="L13" s="69"/>
      <c r="M13" s="68">
        <v>9.43</v>
      </c>
      <c r="N13" s="56"/>
      <c r="O13" s="56"/>
      <c r="P13" s="56"/>
    </row>
    <row r="14" spans="1:16" ht="9.9499999999999993" customHeight="1">
      <c r="A14" s="56"/>
      <c r="B14" s="67" t="s">
        <v>98</v>
      </c>
      <c r="C14" s="67"/>
      <c r="D14" s="67"/>
      <c r="E14" s="67"/>
      <c r="F14" s="67"/>
      <c r="G14" s="67"/>
      <c r="H14" s="68">
        <v>0</v>
      </c>
      <c r="I14" s="68">
        <v>0</v>
      </c>
      <c r="J14" s="69">
        <v>0</v>
      </c>
      <c r="K14" s="69"/>
      <c r="L14" s="69"/>
      <c r="M14" s="68">
        <v>0</v>
      </c>
      <c r="N14" s="56"/>
      <c r="O14" s="56"/>
      <c r="P14" s="56"/>
    </row>
    <row r="15" spans="1:16" ht="9.9499999999999993" customHeight="1">
      <c r="A15" s="56"/>
      <c r="B15" s="67" t="s">
        <v>99</v>
      </c>
      <c r="C15" s="67"/>
      <c r="D15" s="67"/>
      <c r="E15" s="67"/>
      <c r="F15" s="67"/>
      <c r="G15" s="67"/>
      <c r="H15" s="68">
        <v>0</v>
      </c>
      <c r="I15" s="68">
        <v>0</v>
      </c>
      <c r="J15" s="69">
        <v>0</v>
      </c>
      <c r="K15" s="69"/>
      <c r="L15" s="69"/>
      <c r="M15" s="68">
        <v>0</v>
      </c>
      <c r="N15" s="56"/>
      <c r="O15" s="56"/>
      <c r="P15" s="56"/>
    </row>
    <row r="16" spans="1:16" ht="9.9499999999999993" customHeight="1">
      <c r="A16" s="56"/>
      <c r="B16" s="67" t="s">
        <v>100</v>
      </c>
      <c r="C16" s="67"/>
      <c r="D16" s="67"/>
      <c r="E16" s="67"/>
      <c r="F16" s="67"/>
      <c r="G16" s="67"/>
      <c r="H16" s="68">
        <v>0</v>
      </c>
      <c r="I16" s="68">
        <v>0</v>
      </c>
      <c r="J16" s="69">
        <v>0</v>
      </c>
      <c r="K16" s="69"/>
      <c r="L16" s="69"/>
      <c r="M16" s="68">
        <v>0</v>
      </c>
      <c r="N16" s="56"/>
      <c r="O16" s="56"/>
      <c r="P16" s="56"/>
    </row>
    <row r="17" spans="1:16" ht="9.9499999999999993" customHeight="1">
      <c r="A17" s="56"/>
      <c r="B17" s="67" t="s">
        <v>101</v>
      </c>
      <c r="C17" s="67"/>
      <c r="D17" s="67"/>
      <c r="E17" s="67"/>
      <c r="F17" s="67"/>
      <c r="G17" s="67"/>
      <c r="H17" s="68">
        <v>4725</v>
      </c>
      <c r="I17" s="68">
        <v>5.67</v>
      </c>
      <c r="J17" s="69">
        <v>49.54</v>
      </c>
      <c r="K17" s="69"/>
      <c r="L17" s="69"/>
      <c r="M17" s="68">
        <v>33.520000000000003</v>
      </c>
      <c r="N17" s="56"/>
      <c r="O17" s="56"/>
      <c r="P17" s="56"/>
    </row>
    <row r="18" spans="1:16" ht="9.9499999999999993" customHeight="1">
      <c r="A18" s="56"/>
      <c r="B18" s="67" t="s">
        <v>102</v>
      </c>
      <c r="C18" s="67"/>
      <c r="D18" s="67"/>
      <c r="E18" s="67"/>
      <c r="F18" s="67"/>
      <c r="G18" s="67"/>
      <c r="H18" s="68">
        <v>95.4</v>
      </c>
      <c r="I18" s="68">
        <v>0.12</v>
      </c>
      <c r="J18" s="69">
        <v>1</v>
      </c>
      <c r="K18" s="69"/>
      <c r="L18" s="69"/>
      <c r="M18" s="68">
        <v>0.68</v>
      </c>
      <c r="N18" s="56"/>
      <c r="O18" s="56"/>
      <c r="P18" s="56"/>
    </row>
    <row r="19" spans="1:16" ht="9.9499999999999993" customHeight="1">
      <c r="A19" s="56"/>
      <c r="B19" s="67" t="s">
        <v>103</v>
      </c>
      <c r="C19" s="67"/>
      <c r="D19" s="67"/>
      <c r="E19" s="67"/>
      <c r="F19" s="67"/>
      <c r="G19" s="67"/>
      <c r="H19" s="68">
        <v>0</v>
      </c>
      <c r="I19" s="68">
        <v>0</v>
      </c>
      <c r="J19" s="69">
        <v>0</v>
      </c>
      <c r="K19" s="69"/>
      <c r="L19" s="69"/>
      <c r="M19" s="68">
        <v>0</v>
      </c>
      <c r="N19" s="56"/>
      <c r="O19" s="56"/>
      <c r="P19" s="56"/>
    </row>
    <row r="20" spans="1:16" ht="9.9499999999999993" customHeight="1">
      <c r="A20" s="56"/>
      <c r="B20" s="67" t="s">
        <v>104</v>
      </c>
      <c r="C20" s="67"/>
      <c r="D20" s="67"/>
      <c r="E20" s="67"/>
      <c r="F20" s="67"/>
      <c r="G20" s="67"/>
      <c r="H20" s="68">
        <v>0</v>
      </c>
      <c r="I20" s="68">
        <v>0</v>
      </c>
      <c r="J20" s="69">
        <v>0</v>
      </c>
      <c r="K20" s="69"/>
      <c r="L20" s="69"/>
      <c r="M20" s="68">
        <v>0</v>
      </c>
      <c r="N20" s="56"/>
      <c r="O20" s="56"/>
      <c r="P20" s="56"/>
    </row>
    <row r="21" spans="1:16" ht="9.9499999999999993" customHeight="1">
      <c r="A21" s="56"/>
      <c r="B21" s="67" t="s">
        <v>105</v>
      </c>
      <c r="C21" s="67"/>
      <c r="D21" s="67"/>
      <c r="E21" s="67"/>
      <c r="F21" s="67"/>
      <c r="G21" s="67"/>
      <c r="H21" s="68">
        <v>2023.2</v>
      </c>
      <c r="I21" s="68">
        <v>2.42</v>
      </c>
      <c r="J21" s="69">
        <v>21.21</v>
      </c>
      <c r="K21" s="69"/>
      <c r="L21" s="69"/>
      <c r="M21" s="68">
        <v>14.35</v>
      </c>
      <c r="N21" s="56"/>
      <c r="O21" s="56"/>
      <c r="P21" s="56"/>
    </row>
    <row r="22" spans="1:16" ht="9.9499999999999993" customHeight="1">
      <c r="A22" s="56"/>
      <c r="B22" s="67" t="s">
        <v>106</v>
      </c>
      <c r="C22" s="67"/>
      <c r="D22" s="67"/>
      <c r="E22" s="67"/>
      <c r="F22" s="67"/>
      <c r="G22" s="67"/>
      <c r="H22" s="68">
        <v>590.91</v>
      </c>
      <c r="I22" s="68">
        <v>0.71</v>
      </c>
      <c r="J22" s="69">
        <v>6.2</v>
      </c>
      <c r="K22" s="69"/>
      <c r="L22" s="69"/>
      <c r="M22" s="68">
        <v>4.1900000000000004</v>
      </c>
      <c r="N22" s="56"/>
      <c r="O22" s="56"/>
      <c r="P22" s="56"/>
    </row>
    <row r="23" spans="1:16" ht="9.9499999999999993" customHeight="1">
      <c r="A23" s="56"/>
      <c r="B23" s="67" t="s">
        <v>107</v>
      </c>
      <c r="C23" s="67"/>
      <c r="D23" s="67"/>
      <c r="E23" s="67"/>
      <c r="F23" s="67"/>
      <c r="G23" s="67"/>
      <c r="H23" s="68">
        <v>0</v>
      </c>
      <c r="I23" s="68">
        <v>0</v>
      </c>
      <c r="J23" s="69">
        <v>0</v>
      </c>
      <c r="K23" s="69"/>
      <c r="L23" s="69"/>
      <c r="M23" s="68">
        <v>0</v>
      </c>
      <c r="N23" s="56"/>
      <c r="O23" s="56"/>
      <c r="P23" s="56"/>
    </row>
    <row r="24" spans="1:16" ht="9.9499999999999993" customHeight="1">
      <c r="A24" s="56"/>
      <c r="B24" s="67" t="s">
        <v>108</v>
      </c>
      <c r="C24" s="67"/>
      <c r="D24" s="67"/>
      <c r="E24" s="67"/>
      <c r="F24" s="67"/>
      <c r="G24" s="67"/>
      <c r="H24" s="68">
        <v>0</v>
      </c>
      <c r="I24" s="68">
        <v>0</v>
      </c>
      <c r="J24" s="69">
        <v>0</v>
      </c>
      <c r="K24" s="69"/>
      <c r="L24" s="69"/>
      <c r="M24" s="68">
        <v>0</v>
      </c>
      <c r="N24" s="56"/>
      <c r="O24" s="56"/>
      <c r="P24" s="56"/>
    </row>
    <row r="25" spans="1:16" ht="9.9499999999999993" customHeight="1">
      <c r="A25" s="56"/>
      <c r="B25" s="67" t="s">
        <v>109</v>
      </c>
      <c r="C25" s="67"/>
      <c r="D25" s="67"/>
      <c r="E25" s="67"/>
      <c r="F25" s="67"/>
      <c r="G25" s="67"/>
      <c r="H25" s="68"/>
      <c r="I25" s="68"/>
      <c r="J25" s="69"/>
      <c r="K25" s="69"/>
      <c r="L25" s="69"/>
      <c r="M25" s="68"/>
      <c r="N25" s="56"/>
      <c r="O25" s="56"/>
      <c r="P25" s="56"/>
    </row>
    <row r="26" spans="1:16" ht="9.9499999999999993" customHeight="1">
      <c r="A26" s="56"/>
      <c r="B26" s="67" t="s">
        <v>110</v>
      </c>
      <c r="C26" s="67"/>
      <c r="D26" s="67"/>
      <c r="E26" s="67"/>
      <c r="F26" s="67"/>
      <c r="G26" s="67"/>
      <c r="H26" s="68">
        <v>0</v>
      </c>
      <c r="I26" s="68">
        <v>0</v>
      </c>
      <c r="J26" s="69">
        <v>0</v>
      </c>
      <c r="K26" s="69"/>
      <c r="L26" s="69"/>
      <c r="M26" s="68">
        <v>0</v>
      </c>
      <c r="N26" s="56"/>
      <c r="O26" s="56"/>
      <c r="P26" s="56"/>
    </row>
    <row r="27" spans="1:16" ht="9.9499999999999993" customHeight="1">
      <c r="A27" s="56"/>
      <c r="B27" s="67" t="s">
        <v>111</v>
      </c>
      <c r="C27" s="67"/>
      <c r="D27" s="67"/>
      <c r="E27" s="67"/>
      <c r="F27" s="67"/>
      <c r="G27" s="67"/>
      <c r="H27" s="68">
        <v>0</v>
      </c>
      <c r="I27" s="68">
        <v>0</v>
      </c>
      <c r="J27" s="69">
        <v>0</v>
      </c>
      <c r="K27" s="69"/>
      <c r="L27" s="69"/>
      <c r="M27" s="68">
        <v>0</v>
      </c>
      <c r="N27" s="56"/>
      <c r="O27" s="56"/>
      <c r="P27" s="56"/>
    </row>
    <row r="28" spans="1:16" ht="9.9499999999999993" customHeight="1">
      <c r="A28" s="56"/>
      <c r="B28" s="67" t="s">
        <v>112</v>
      </c>
      <c r="C28" s="67"/>
      <c r="D28" s="67"/>
      <c r="E28" s="67"/>
      <c r="F28" s="67"/>
      <c r="G28" s="67"/>
      <c r="H28" s="68">
        <v>0</v>
      </c>
      <c r="I28" s="68">
        <v>0</v>
      </c>
      <c r="J28" s="69">
        <v>0</v>
      </c>
      <c r="K28" s="69"/>
      <c r="L28" s="69"/>
      <c r="M28" s="68">
        <v>0</v>
      </c>
      <c r="N28" s="56"/>
      <c r="O28" s="56"/>
      <c r="P28" s="56"/>
    </row>
    <row r="29" spans="1:16" ht="9.9499999999999993" customHeight="1">
      <c r="A29" s="56"/>
      <c r="B29" s="67" t="s">
        <v>113</v>
      </c>
      <c r="C29" s="67"/>
      <c r="D29" s="67"/>
      <c r="E29" s="67"/>
      <c r="F29" s="67"/>
      <c r="G29" s="67"/>
      <c r="H29" s="68">
        <v>0</v>
      </c>
      <c r="I29" s="68">
        <v>0</v>
      </c>
      <c r="J29" s="69">
        <v>0</v>
      </c>
      <c r="K29" s="69"/>
      <c r="L29" s="69"/>
      <c r="M29" s="68">
        <v>0</v>
      </c>
      <c r="N29" s="56"/>
      <c r="O29" s="56"/>
      <c r="P29" s="56"/>
    </row>
    <row r="30" spans="1:16" ht="9.9499999999999993" customHeight="1">
      <c r="A30" s="56"/>
      <c r="B30" s="67" t="s">
        <v>114</v>
      </c>
      <c r="C30" s="67"/>
      <c r="D30" s="67"/>
      <c r="E30" s="67"/>
      <c r="F30" s="67"/>
      <c r="G30" s="67"/>
      <c r="H30" s="68">
        <v>0</v>
      </c>
      <c r="I30" s="68">
        <v>0</v>
      </c>
      <c r="J30" s="69">
        <v>0</v>
      </c>
      <c r="K30" s="69"/>
      <c r="L30" s="69"/>
      <c r="M30" s="68">
        <v>0</v>
      </c>
      <c r="N30" s="56"/>
      <c r="O30" s="56"/>
      <c r="P30" s="56"/>
    </row>
    <row r="31" spans="1:16" ht="9.9499999999999993" customHeight="1">
      <c r="A31" s="56"/>
      <c r="B31" s="67" t="s">
        <v>115</v>
      </c>
      <c r="C31" s="67"/>
      <c r="D31" s="67"/>
      <c r="E31" s="67"/>
      <c r="F31" s="67"/>
      <c r="G31" s="67"/>
      <c r="H31" s="68">
        <v>0</v>
      </c>
      <c r="I31" s="68">
        <v>0</v>
      </c>
      <c r="J31" s="69">
        <v>0</v>
      </c>
      <c r="K31" s="69"/>
      <c r="L31" s="69"/>
      <c r="M31" s="68">
        <v>0</v>
      </c>
      <c r="N31" s="56"/>
      <c r="O31" s="56"/>
      <c r="P31" s="56"/>
    </row>
    <row r="32" spans="1:16" ht="9.9499999999999993" customHeight="1">
      <c r="A32" s="56"/>
      <c r="B32" s="67" t="s">
        <v>116</v>
      </c>
      <c r="C32" s="67"/>
      <c r="D32" s="67"/>
      <c r="E32" s="67"/>
      <c r="F32" s="67"/>
      <c r="G32" s="67"/>
      <c r="H32" s="68">
        <v>0</v>
      </c>
      <c r="I32" s="68">
        <v>0</v>
      </c>
      <c r="J32" s="69">
        <v>0</v>
      </c>
      <c r="K32" s="69"/>
      <c r="L32" s="69"/>
      <c r="M32" s="68">
        <v>0</v>
      </c>
      <c r="N32" s="56"/>
      <c r="O32" s="56"/>
      <c r="P32" s="56"/>
    </row>
    <row r="33" spans="1:16" ht="9.9499999999999993" customHeight="1">
      <c r="A33" s="56"/>
      <c r="B33" s="67" t="s">
        <v>117</v>
      </c>
      <c r="C33" s="67"/>
      <c r="D33" s="67"/>
      <c r="E33" s="67"/>
      <c r="F33" s="67"/>
      <c r="G33" s="67"/>
      <c r="H33" s="68">
        <v>0</v>
      </c>
      <c r="I33" s="68">
        <v>0</v>
      </c>
      <c r="J33" s="69">
        <v>0</v>
      </c>
      <c r="K33" s="69"/>
      <c r="L33" s="69"/>
      <c r="M33" s="68">
        <v>0</v>
      </c>
      <c r="N33" s="56"/>
      <c r="O33" s="56"/>
      <c r="P33" s="56"/>
    </row>
    <row r="34" spans="1:16" ht="9.9499999999999993" customHeight="1">
      <c r="A34" s="56"/>
      <c r="B34" s="67" t="s">
        <v>118</v>
      </c>
      <c r="C34" s="67"/>
      <c r="D34" s="67"/>
      <c r="E34" s="67"/>
      <c r="F34" s="67"/>
      <c r="G34" s="67"/>
      <c r="H34" s="68">
        <v>0</v>
      </c>
      <c r="I34" s="68">
        <v>0</v>
      </c>
      <c r="J34" s="69">
        <v>0</v>
      </c>
      <c r="K34" s="69"/>
      <c r="L34" s="69"/>
      <c r="M34" s="68">
        <v>0</v>
      </c>
      <c r="N34" s="56"/>
      <c r="O34" s="56"/>
      <c r="P34" s="56"/>
    </row>
    <row r="35" spans="1:16" ht="9.9499999999999993" customHeight="1">
      <c r="A35" s="56"/>
      <c r="B35" s="70" t="s">
        <v>27</v>
      </c>
      <c r="C35" s="70"/>
      <c r="D35" s="70"/>
      <c r="E35" s="70"/>
      <c r="F35" s="71">
        <v>8763.5400000000009</v>
      </c>
      <c r="G35" s="71"/>
      <c r="H35" s="71"/>
      <c r="I35" s="72">
        <v>10.51</v>
      </c>
      <c r="J35" s="73">
        <v>91.89</v>
      </c>
      <c r="K35" s="73"/>
      <c r="L35" s="73"/>
      <c r="M35" s="72">
        <v>62.17</v>
      </c>
      <c r="N35" s="56"/>
      <c r="O35" s="56"/>
      <c r="P35" s="56"/>
    </row>
    <row r="36" spans="1:16" ht="9.9499999999999993" customHeight="1">
      <c r="A36" s="56"/>
      <c r="B36" s="66" t="s">
        <v>119</v>
      </c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56"/>
      <c r="O36" s="56"/>
      <c r="P36" s="56"/>
    </row>
    <row r="37" spans="1:16" ht="9.9499999999999993" customHeight="1">
      <c r="A37" s="56"/>
      <c r="B37" s="67" t="s">
        <v>120</v>
      </c>
      <c r="C37" s="67"/>
      <c r="D37" s="67"/>
      <c r="E37" s="67"/>
      <c r="F37" s="67"/>
      <c r="G37" s="67"/>
      <c r="H37" s="68">
        <v>0</v>
      </c>
      <c r="I37" s="68">
        <v>0</v>
      </c>
      <c r="J37" s="69">
        <v>0</v>
      </c>
      <c r="K37" s="69"/>
      <c r="L37" s="69"/>
      <c r="M37" s="68">
        <v>0</v>
      </c>
      <c r="N37" s="56"/>
      <c r="O37" s="56"/>
      <c r="P37" s="56"/>
    </row>
    <row r="38" spans="1:16" ht="9.9499999999999993" customHeight="1">
      <c r="A38" s="56"/>
      <c r="B38" s="67" t="s">
        <v>121</v>
      </c>
      <c r="C38" s="67"/>
      <c r="D38" s="67"/>
      <c r="E38" s="67"/>
      <c r="F38" s="67"/>
      <c r="G38" s="67"/>
      <c r="H38" s="68"/>
      <c r="I38" s="68"/>
      <c r="J38" s="69"/>
      <c r="K38" s="69"/>
      <c r="L38" s="69"/>
      <c r="M38" s="68"/>
      <c r="N38" s="56"/>
      <c r="O38" s="56"/>
      <c r="P38" s="56"/>
    </row>
    <row r="39" spans="1:16" ht="9.9499999999999993" customHeight="1">
      <c r="A39" s="56"/>
      <c r="B39" s="67" t="s">
        <v>122</v>
      </c>
      <c r="C39" s="67"/>
      <c r="D39" s="67"/>
      <c r="E39" s="67"/>
      <c r="F39" s="67"/>
      <c r="G39" s="67"/>
      <c r="H39" s="68">
        <v>262.91000000000003</v>
      </c>
      <c r="I39" s="68">
        <v>0.32</v>
      </c>
      <c r="J39" s="69">
        <v>2.76</v>
      </c>
      <c r="K39" s="69"/>
      <c r="L39" s="69"/>
      <c r="M39" s="68">
        <v>1.87</v>
      </c>
      <c r="N39" s="56"/>
      <c r="O39" s="56"/>
      <c r="P39" s="56"/>
    </row>
    <row r="40" spans="1:16" ht="9.9499999999999993" customHeight="1">
      <c r="A40" s="56"/>
      <c r="B40" s="67" t="s">
        <v>123</v>
      </c>
      <c r="C40" s="67"/>
      <c r="D40" s="67"/>
      <c r="E40" s="67"/>
      <c r="F40" s="67"/>
      <c r="G40" s="67"/>
      <c r="H40" s="68">
        <v>0</v>
      </c>
      <c r="I40" s="68">
        <v>0</v>
      </c>
      <c r="J40" s="69">
        <v>0</v>
      </c>
      <c r="K40" s="69"/>
      <c r="L40" s="69"/>
      <c r="M40" s="68">
        <v>0</v>
      </c>
      <c r="N40" s="56"/>
      <c r="O40" s="56"/>
      <c r="P40" s="56"/>
    </row>
    <row r="41" spans="1:16" ht="9.9499999999999993" customHeight="1">
      <c r="A41" s="56"/>
      <c r="B41" s="67" t="s">
        <v>124</v>
      </c>
      <c r="C41" s="67"/>
      <c r="D41" s="67"/>
      <c r="E41" s="67"/>
      <c r="F41" s="67"/>
      <c r="G41" s="67"/>
      <c r="H41" s="68">
        <v>0</v>
      </c>
      <c r="I41" s="68">
        <v>0</v>
      </c>
      <c r="J41" s="69">
        <v>0</v>
      </c>
      <c r="K41" s="69"/>
      <c r="L41" s="69"/>
      <c r="M41" s="68">
        <v>0</v>
      </c>
      <c r="N41" s="56"/>
      <c r="O41" s="56"/>
      <c r="P41" s="56"/>
    </row>
    <row r="42" spans="1:16" ht="9.9499999999999993" customHeight="1">
      <c r="A42" s="56"/>
      <c r="B42" s="67" t="s">
        <v>125</v>
      </c>
      <c r="C42" s="67"/>
      <c r="D42" s="67"/>
      <c r="E42" s="67"/>
      <c r="F42" s="67"/>
      <c r="G42" s="67"/>
      <c r="H42" s="68">
        <v>0</v>
      </c>
      <c r="I42" s="68">
        <v>0</v>
      </c>
      <c r="J42" s="69">
        <v>0</v>
      </c>
      <c r="K42" s="69"/>
      <c r="L42" s="69"/>
      <c r="M42" s="68">
        <v>0</v>
      </c>
      <c r="N42" s="56"/>
      <c r="O42" s="56"/>
      <c r="P42" s="56"/>
    </row>
    <row r="43" spans="1:16" ht="9.9499999999999993" customHeight="1">
      <c r="A43" s="56"/>
      <c r="B43" s="67" t="s">
        <v>126</v>
      </c>
      <c r="C43" s="67"/>
      <c r="D43" s="67"/>
      <c r="E43" s="67"/>
      <c r="F43" s="67"/>
      <c r="G43" s="67"/>
      <c r="H43" s="68">
        <v>0</v>
      </c>
      <c r="I43" s="68">
        <v>0</v>
      </c>
      <c r="J43" s="69">
        <v>0</v>
      </c>
      <c r="K43" s="69"/>
      <c r="L43" s="69"/>
      <c r="M43" s="68">
        <v>0</v>
      </c>
      <c r="N43" s="56"/>
      <c r="O43" s="56"/>
      <c r="P43" s="56"/>
    </row>
    <row r="44" spans="1:16" ht="9.9499999999999993" customHeight="1">
      <c r="A44" s="56"/>
      <c r="B44" s="67" t="s">
        <v>127</v>
      </c>
      <c r="C44" s="67"/>
      <c r="D44" s="67"/>
      <c r="E44" s="67"/>
      <c r="F44" s="67"/>
      <c r="G44" s="67"/>
      <c r="H44" s="68">
        <v>0</v>
      </c>
      <c r="I44" s="68">
        <v>0</v>
      </c>
      <c r="J44" s="69">
        <v>0</v>
      </c>
      <c r="K44" s="69"/>
      <c r="L44" s="69"/>
      <c r="M44" s="68">
        <v>0</v>
      </c>
      <c r="N44" s="56"/>
      <c r="O44" s="56"/>
      <c r="P44" s="56"/>
    </row>
    <row r="45" spans="1:16" ht="9.9499999999999993" customHeight="1">
      <c r="A45" s="56"/>
      <c r="B45" s="67" t="s">
        <v>128</v>
      </c>
      <c r="C45" s="67"/>
      <c r="D45" s="67"/>
      <c r="E45" s="67"/>
      <c r="F45" s="67"/>
      <c r="G45" s="67"/>
      <c r="H45" s="68">
        <v>0</v>
      </c>
      <c r="I45" s="68">
        <v>0</v>
      </c>
      <c r="J45" s="69">
        <v>0</v>
      </c>
      <c r="K45" s="69"/>
      <c r="L45" s="69"/>
      <c r="M45" s="68">
        <v>0</v>
      </c>
      <c r="N45" s="56"/>
      <c r="O45" s="56"/>
      <c r="P45" s="56"/>
    </row>
    <row r="46" spans="1:16" ht="9.9499999999999993" customHeight="1">
      <c r="A46" s="56"/>
      <c r="B46" s="67" t="s">
        <v>129</v>
      </c>
      <c r="C46" s="67"/>
      <c r="D46" s="67"/>
      <c r="E46" s="67"/>
      <c r="F46" s="67"/>
      <c r="G46" s="67"/>
      <c r="H46" s="68">
        <v>0</v>
      </c>
      <c r="I46" s="68">
        <v>0</v>
      </c>
      <c r="J46" s="69">
        <v>0</v>
      </c>
      <c r="K46" s="69"/>
      <c r="L46" s="69"/>
      <c r="M46" s="68">
        <v>0</v>
      </c>
      <c r="N46" s="56"/>
      <c r="O46" s="56"/>
      <c r="P46" s="56"/>
    </row>
    <row r="47" spans="1:16" ht="9.9499999999999993" customHeight="1">
      <c r="A47" s="56"/>
      <c r="B47" s="67" t="s">
        <v>130</v>
      </c>
      <c r="C47" s="67"/>
      <c r="D47" s="67"/>
      <c r="E47" s="67"/>
      <c r="F47" s="67"/>
      <c r="G47" s="67"/>
      <c r="H47" s="68">
        <v>0</v>
      </c>
      <c r="I47" s="68">
        <v>0</v>
      </c>
      <c r="J47" s="69">
        <v>0</v>
      </c>
      <c r="K47" s="69"/>
      <c r="L47" s="69"/>
      <c r="M47" s="68">
        <v>0</v>
      </c>
      <c r="N47" s="56"/>
      <c r="O47" s="56"/>
      <c r="P47" s="56"/>
    </row>
    <row r="48" spans="1:16" ht="9.9499999999999993" customHeight="1">
      <c r="A48" s="56"/>
      <c r="B48" s="67" t="s">
        <v>131</v>
      </c>
      <c r="C48" s="67"/>
      <c r="D48" s="67"/>
      <c r="E48" s="67"/>
      <c r="F48" s="67"/>
      <c r="G48" s="67"/>
      <c r="H48" s="68">
        <v>287.5</v>
      </c>
      <c r="I48" s="68">
        <v>0.35</v>
      </c>
      <c r="J48" s="69">
        <v>3.01</v>
      </c>
      <c r="K48" s="69"/>
      <c r="L48" s="69"/>
      <c r="M48" s="68">
        <v>2.04</v>
      </c>
      <c r="N48" s="56"/>
      <c r="O48" s="56"/>
      <c r="P48" s="56"/>
    </row>
    <row r="49" spans="1:16" ht="9.9499999999999993" customHeight="1">
      <c r="A49" s="56"/>
      <c r="B49" s="67" t="s">
        <v>132</v>
      </c>
      <c r="C49" s="67"/>
      <c r="D49" s="67"/>
      <c r="E49" s="67"/>
      <c r="F49" s="67"/>
      <c r="G49" s="67"/>
      <c r="H49" s="68">
        <v>0</v>
      </c>
      <c r="I49" s="68">
        <v>0</v>
      </c>
      <c r="J49" s="69">
        <v>0</v>
      </c>
      <c r="K49" s="69"/>
      <c r="L49" s="69"/>
      <c r="M49" s="68">
        <v>0</v>
      </c>
      <c r="N49" s="56"/>
      <c r="O49" s="56"/>
      <c r="P49" s="56"/>
    </row>
    <row r="50" spans="1:16" ht="9.9499999999999993" customHeight="1">
      <c r="A50" s="56"/>
      <c r="B50" s="70" t="s">
        <v>133</v>
      </c>
      <c r="C50" s="70"/>
      <c r="D50" s="70"/>
      <c r="E50" s="70"/>
      <c r="F50" s="71">
        <v>550.41</v>
      </c>
      <c r="G50" s="71"/>
      <c r="H50" s="71"/>
      <c r="I50" s="72">
        <v>0.67</v>
      </c>
      <c r="J50" s="73">
        <v>5.77</v>
      </c>
      <c r="K50" s="73"/>
      <c r="L50" s="73"/>
      <c r="M50" s="72">
        <v>3.91</v>
      </c>
      <c r="N50" s="56"/>
      <c r="O50" s="56"/>
      <c r="P50" s="56"/>
    </row>
    <row r="51" spans="1:16" ht="9.9499999999999993" customHeight="1">
      <c r="A51" s="56"/>
      <c r="B51" s="66" t="s">
        <v>38</v>
      </c>
      <c r="C51" s="66"/>
      <c r="D51" s="66"/>
      <c r="E51" s="66"/>
      <c r="F51" s="66"/>
      <c r="G51" s="66"/>
      <c r="H51" s="66"/>
      <c r="I51" s="66"/>
      <c r="J51" s="66"/>
      <c r="K51" s="66"/>
      <c r="L51" s="66"/>
      <c r="M51" s="66"/>
      <c r="N51" s="56"/>
      <c r="O51" s="56"/>
      <c r="P51" s="56"/>
    </row>
    <row r="52" spans="1:16" ht="9.9499999999999993" customHeight="1">
      <c r="A52" s="56"/>
      <c r="B52" s="67" t="s">
        <v>134</v>
      </c>
      <c r="C52" s="67"/>
      <c r="D52" s="67"/>
      <c r="E52" s="67"/>
      <c r="F52" s="67"/>
      <c r="G52" s="67"/>
      <c r="H52" s="68">
        <v>223.06</v>
      </c>
      <c r="I52" s="68">
        <v>0.26</v>
      </c>
      <c r="J52" s="69">
        <v>2.34</v>
      </c>
      <c r="K52" s="69"/>
      <c r="L52" s="69"/>
      <c r="M52" s="68">
        <v>1.58</v>
      </c>
      <c r="N52" s="56"/>
      <c r="O52" s="56"/>
      <c r="P52" s="56"/>
    </row>
    <row r="53" spans="1:16" ht="9.9499999999999993" customHeight="1">
      <c r="A53" s="56"/>
      <c r="B53" s="70" t="s">
        <v>135</v>
      </c>
      <c r="C53" s="70"/>
      <c r="D53" s="70"/>
      <c r="E53" s="70"/>
      <c r="F53" s="71">
        <v>223.06</v>
      </c>
      <c r="G53" s="71"/>
      <c r="H53" s="71"/>
      <c r="I53" s="72">
        <v>0.26</v>
      </c>
      <c r="J53" s="73">
        <v>2.34</v>
      </c>
      <c r="K53" s="73"/>
      <c r="L53" s="73"/>
      <c r="M53" s="72">
        <v>1.58</v>
      </c>
      <c r="N53" s="56"/>
      <c r="O53" s="56"/>
      <c r="P53" s="56"/>
    </row>
    <row r="54" spans="1:16" ht="9.9499999999999993" customHeight="1">
      <c r="A54" s="56"/>
      <c r="B54" s="74" t="s">
        <v>136</v>
      </c>
      <c r="C54" s="74"/>
      <c r="D54" s="74"/>
      <c r="E54" s="74"/>
      <c r="F54" s="75">
        <v>9537.01</v>
      </c>
      <c r="G54" s="75"/>
      <c r="H54" s="75"/>
      <c r="I54" s="76">
        <v>11.44</v>
      </c>
      <c r="J54" s="77">
        <v>100</v>
      </c>
      <c r="K54" s="77"/>
      <c r="L54" s="77"/>
      <c r="M54" s="76">
        <v>67.66</v>
      </c>
      <c r="N54" s="56"/>
      <c r="O54" s="56"/>
      <c r="P54" s="56"/>
    </row>
    <row r="55" spans="1:16" ht="9.9499999999999993" customHeight="1">
      <c r="A55" s="56"/>
      <c r="B55" s="66" t="s">
        <v>137</v>
      </c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56"/>
      <c r="O55" s="56"/>
      <c r="P55" s="56"/>
    </row>
    <row r="56" spans="1:16" ht="9.9499999999999993" customHeight="1">
      <c r="A56" s="56"/>
      <c r="B56" s="67" t="s">
        <v>138</v>
      </c>
      <c r="C56" s="67"/>
      <c r="D56" s="67"/>
      <c r="E56" s="67"/>
      <c r="F56" s="67"/>
      <c r="G56" s="67"/>
      <c r="H56" s="68">
        <v>244.16</v>
      </c>
      <c r="I56" s="68">
        <v>0.28999999999999998</v>
      </c>
      <c r="J56" s="69">
        <v>2.56</v>
      </c>
      <c r="K56" s="69"/>
      <c r="L56" s="69"/>
      <c r="M56" s="68">
        <v>1.73</v>
      </c>
      <c r="N56" s="56"/>
      <c r="O56" s="56"/>
      <c r="P56" s="56"/>
    </row>
    <row r="57" spans="1:16" ht="9.9499999999999993" customHeight="1">
      <c r="A57" s="56"/>
      <c r="B57" s="67" t="s">
        <v>139</v>
      </c>
      <c r="C57" s="67"/>
      <c r="D57" s="67"/>
      <c r="E57" s="67"/>
      <c r="F57" s="67"/>
      <c r="G57" s="67"/>
      <c r="H57" s="68">
        <v>187.98</v>
      </c>
      <c r="I57" s="68">
        <v>0.23</v>
      </c>
      <c r="J57" s="69">
        <v>1.97</v>
      </c>
      <c r="K57" s="69"/>
      <c r="L57" s="69"/>
      <c r="M57" s="68">
        <v>1.33</v>
      </c>
      <c r="N57" s="56"/>
      <c r="O57" s="56"/>
      <c r="P57" s="56"/>
    </row>
    <row r="58" spans="1:16" ht="9.9499999999999993" customHeight="1">
      <c r="A58" s="56"/>
      <c r="B58" s="67" t="s">
        <v>140</v>
      </c>
      <c r="C58" s="67"/>
      <c r="D58" s="67"/>
      <c r="E58" s="67"/>
      <c r="F58" s="67"/>
      <c r="G58" s="67"/>
      <c r="H58" s="68">
        <v>413.84</v>
      </c>
      <c r="I58" s="68">
        <v>0.5</v>
      </c>
      <c r="J58" s="69">
        <v>4.34</v>
      </c>
      <c r="K58" s="69"/>
      <c r="L58" s="69"/>
      <c r="M58" s="68">
        <v>2.94</v>
      </c>
      <c r="N58" s="56"/>
      <c r="O58" s="56"/>
      <c r="P58" s="56"/>
    </row>
    <row r="59" spans="1:16" ht="9.9499999999999993" customHeight="1">
      <c r="A59" s="56"/>
      <c r="B59" s="67" t="s">
        <v>254</v>
      </c>
      <c r="C59" s="67"/>
      <c r="D59" s="67"/>
      <c r="E59" s="67"/>
      <c r="F59" s="67"/>
      <c r="G59" s="67"/>
      <c r="H59" s="68">
        <v>1598.67</v>
      </c>
      <c r="I59" s="68">
        <v>1.92</v>
      </c>
      <c r="J59" s="69">
        <v>16.760000000000002</v>
      </c>
      <c r="K59" s="69"/>
      <c r="L59" s="69"/>
      <c r="M59" s="68">
        <v>11.34</v>
      </c>
      <c r="N59" s="56"/>
      <c r="O59" s="56"/>
      <c r="P59" s="56"/>
    </row>
    <row r="60" spans="1:16" ht="9.9499999999999993" customHeight="1">
      <c r="A60" s="56"/>
      <c r="B60" s="70" t="s">
        <v>141</v>
      </c>
      <c r="C60" s="70"/>
      <c r="D60" s="70"/>
      <c r="E60" s="70"/>
      <c r="F60" s="71">
        <v>2444.65</v>
      </c>
      <c r="G60" s="71"/>
      <c r="H60" s="71"/>
      <c r="I60" s="72">
        <v>2.94</v>
      </c>
      <c r="J60" s="73">
        <v>25.63</v>
      </c>
      <c r="K60" s="73"/>
      <c r="L60" s="73"/>
      <c r="M60" s="72">
        <v>17.34</v>
      </c>
      <c r="N60" s="56"/>
      <c r="O60" s="56"/>
      <c r="P60" s="56"/>
    </row>
    <row r="61" spans="1:16" ht="9.9499999999999993" customHeight="1">
      <c r="A61" s="56"/>
      <c r="B61" s="66" t="s">
        <v>142</v>
      </c>
      <c r="C61" s="66"/>
      <c r="D61" s="66"/>
      <c r="E61" s="66"/>
      <c r="F61" s="66"/>
      <c r="G61" s="66"/>
      <c r="H61" s="66"/>
      <c r="I61" s="66"/>
      <c r="J61" s="66"/>
      <c r="K61" s="66"/>
      <c r="L61" s="66"/>
      <c r="M61" s="66"/>
      <c r="N61" s="56"/>
      <c r="O61" s="56"/>
      <c r="P61" s="56"/>
    </row>
    <row r="62" spans="1:16" ht="9.9499999999999993" customHeight="1">
      <c r="A62" s="56"/>
      <c r="B62" s="67" t="s">
        <v>255</v>
      </c>
      <c r="C62" s="67"/>
      <c r="D62" s="67"/>
      <c r="E62" s="67"/>
      <c r="F62" s="67"/>
      <c r="G62" s="67"/>
      <c r="H62" s="68">
        <v>127.61</v>
      </c>
      <c r="I62" s="68">
        <v>0.15</v>
      </c>
      <c r="J62" s="69">
        <v>1.34</v>
      </c>
      <c r="K62" s="69"/>
      <c r="L62" s="69"/>
      <c r="M62" s="68">
        <v>0.91</v>
      </c>
      <c r="N62" s="56"/>
      <c r="O62" s="56"/>
      <c r="P62" s="56"/>
    </row>
    <row r="63" spans="1:16" ht="9.9499999999999993" customHeight="1">
      <c r="A63" s="56"/>
      <c r="B63" s="67" t="s">
        <v>256</v>
      </c>
      <c r="C63" s="67"/>
      <c r="D63" s="67"/>
      <c r="E63" s="67"/>
      <c r="F63" s="67"/>
      <c r="G63" s="67"/>
      <c r="H63" s="68">
        <v>43.49</v>
      </c>
      <c r="I63" s="68">
        <v>0.05</v>
      </c>
      <c r="J63" s="69">
        <v>0.46</v>
      </c>
      <c r="K63" s="69"/>
      <c r="L63" s="69"/>
      <c r="M63" s="68">
        <v>0.31</v>
      </c>
      <c r="N63" s="56"/>
      <c r="O63" s="56"/>
      <c r="P63" s="56"/>
    </row>
    <row r="64" spans="1:16" ht="9.9499999999999993" customHeight="1">
      <c r="A64" s="56"/>
      <c r="B64" s="67" t="s">
        <v>257</v>
      </c>
      <c r="C64" s="67"/>
      <c r="D64" s="67"/>
      <c r="E64" s="67"/>
      <c r="F64" s="67"/>
      <c r="G64" s="67"/>
      <c r="H64" s="68">
        <v>73.44</v>
      </c>
      <c r="I64" s="68">
        <v>0.09</v>
      </c>
      <c r="J64" s="69">
        <v>0.77</v>
      </c>
      <c r="K64" s="69"/>
      <c r="L64" s="69"/>
      <c r="M64" s="68">
        <v>0.52</v>
      </c>
      <c r="N64" s="56"/>
      <c r="O64" s="56"/>
      <c r="P64" s="56"/>
    </row>
    <row r="65" spans="1:16" ht="9.9499999999999993" customHeight="1">
      <c r="A65" s="56"/>
      <c r="B65" s="70" t="s">
        <v>146</v>
      </c>
      <c r="C65" s="70"/>
      <c r="D65" s="70"/>
      <c r="E65" s="70"/>
      <c r="F65" s="71">
        <v>244.54</v>
      </c>
      <c r="G65" s="71"/>
      <c r="H65" s="71"/>
      <c r="I65" s="72">
        <v>0.28999999999999998</v>
      </c>
      <c r="J65" s="73">
        <v>2.57</v>
      </c>
      <c r="K65" s="73"/>
      <c r="L65" s="73"/>
      <c r="M65" s="72">
        <v>1.74</v>
      </c>
      <c r="N65" s="56"/>
      <c r="O65" s="56"/>
      <c r="P65" s="56"/>
    </row>
    <row r="66" spans="1:16" ht="9.9499999999999993" customHeight="1">
      <c r="A66" s="56"/>
      <c r="B66" s="74" t="s">
        <v>147</v>
      </c>
      <c r="C66" s="74"/>
      <c r="D66" s="74"/>
      <c r="E66" s="74"/>
      <c r="F66" s="77">
        <v>2689.19</v>
      </c>
      <c r="G66" s="77"/>
      <c r="H66" s="77"/>
      <c r="I66" s="76">
        <v>3.23</v>
      </c>
      <c r="J66" s="77">
        <v>28.2</v>
      </c>
      <c r="K66" s="77"/>
      <c r="L66" s="77"/>
      <c r="M66" s="76">
        <v>19.079999999999998</v>
      </c>
      <c r="N66" s="56"/>
      <c r="O66" s="56"/>
      <c r="P66" s="56"/>
    </row>
    <row r="67" spans="1:16" ht="9.9499999999999993" customHeight="1">
      <c r="A67" s="56"/>
      <c r="B67" s="74" t="s">
        <v>148</v>
      </c>
      <c r="C67" s="74"/>
      <c r="D67" s="74"/>
      <c r="E67" s="74"/>
      <c r="F67" s="75">
        <v>12226.2</v>
      </c>
      <c r="G67" s="75"/>
      <c r="H67" s="75"/>
      <c r="I67" s="76">
        <v>14.67</v>
      </c>
      <c r="J67" s="77">
        <v>128.19999999999999</v>
      </c>
      <c r="K67" s="77"/>
      <c r="L67" s="77"/>
      <c r="M67" s="76">
        <v>86.74</v>
      </c>
      <c r="N67" s="56"/>
      <c r="O67" s="56"/>
      <c r="P67" s="56"/>
    </row>
    <row r="68" spans="1:16" ht="9.9499999999999993" customHeight="1">
      <c r="A68" s="56"/>
      <c r="B68" s="66" t="s">
        <v>54</v>
      </c>
      <c r="C68" s="66"/>
      <c r="D68" s="66"/>
      <c r="E68" s="66"/>
      <c r="F68" s="66"/>
      <c r="G68" s="66"/>
      <c r="H68" s="66"/>
      <c r="I68" s="66"/>
      <c r="J68" s="66"/>
      <c r="K68" s="66"/>
      <c r="L68" s="66"/>
      <c r="M68" s="66"/>
      <c r="N68" s="56"/>
      <c r="O68" s="56"/>
      <c r="P68" s="56"/>
    </row>
    <row r="69" spans="1:16" ht="9.9499999999999993" customHeight="1">
      <c r="A69" s="56"/>
      <c r="B69" s="67" t="s">
        <v>258</v>
      </c>
      <c r="C69" s="67"/>
      <c r="D69" s="67"/>
      <c r="E69" s="67"/>
      <c r="F69" s="67"/>
      <c r="G69" s="67"/>
      <c r="H69" s="68">
        <v>792.17</v>
      </c>
      <c r="I69" s="68">
        <v>0.95</v>
      </c>
      <c r="J69" s="69">
        <v>8.31</v>
      </c>
      <c r="K69" s="69"/>
      <c r="L69" s="69"/>
      <c r="M69" s="68">
        <v>5.62</v>
      </c>
      <c r="N69" s="56"/>
      <c r="O69" s="56"/>
      <c r="P69" s="56"/>
    </row>
    <row r="70" spans="1:16" ht="9.9499999999999993" customHeight="1">
      <c r="A70" s="56"/>
      <c r="B70" s="67" t="s">
        <v>259</v>
      </c>
      <c r="C70" s="67"/>
      <c r="D70" s="67"/>
      <c r="E70" s="67"/>
      <c r="F70" s="67"/>
      <c r="G70" s="67"/>
      <c r="H70" s="68">
        <v>64.67</v>
      </c>
      <c r="I70" s="68">
        <v>0.08</v>
      </c>
      <c r="J70" s="69">
        <v>0.68</v>
      </c>
      <c r="K70" s="69"/>
      <c r="L70" s="69"/>
      <c r="M70" s="68">
        <v>0.46</v>
      </c>
      <c r="N70" s="56"/>
      <c r="O70" s="56"/>
      <c r="P70" s="56"/>
    </row>
    <row r="71" spans="1:16" ht="9.9499999999999993" customHeight="1">
      <c r="A71" s="56"/>
      <c r="B71" s="67" t="s">
        <v>260</v>
      </c>
      <c r="C71" s="67"/>
      <c r="D71" s="67"/>
      <c r="E71" s="67"/>
      <c r="F71" s="67"/>
      <c r="G71" s="67"/>
      <c r="H71" s="68">
        <v>1011.25</v>
      </c>
      <c r="I71" s="68">
        <v>1.21</v>
      </c>
      <c r="J71" s="69">
        <v>10.6</v>
      </c>
      <c r="K71" s="69"/>
      <c r="L71" s="69"/>
      <c r="M71" s="68">
        <v>7.17</v>
      </c>
      <c r="N71" s="56"/>
      <c r="O71" s="56"/>
      <c r="P71" s="56"/>
    </row>
    <row r="72" spans="1:16" ht="9.9499999999999993" customHeight="1">
      <c r="A72" s="56"/>
      <c r="B72" s="67" t="s">
        <v>261</v>
      </c>
      <c r="C72" s="67"/>
      <c r="D72" s="67"/>
      <c r="E72" s="67"/>
      <c r="F72" s="67"/>
      <c r="G72" s="67"/>
      <c r="H72" s="68">
        <v>0</v>
      </c>
      <c r="I72" s="68">
        <v>0</v>
      </c>
      <c r="J72" s="69">
        <v>0</v>
      </c>
      <c r="K72" s="69"/>
      <c r="L72" s="69"/>
      <c r="M72" s="68">
        <v>0</v>
      </c>
      <c r="N72" s="56"/>
      <c r="O72" s="56"/>
      <c r="P72" s="56"/>
    </row>
    <row r="73" spans="1:16" ht="9.9499999999999993" customHeight="1">
      <c r="A73" s="56"/>
      <c r="B73" s="70" t="s">
        <v>152</v>
      </c>
      <c r="C73" s="70"/>
      <c r="D73" s="70"/>
      <c r="E73" s="70"/>
      <c r="F73" s="71">
        <v>1868.09</v>
      </c>
      <c r="G73" s="71"/>
      <c r="H73" s="71"/>
      <c r="I73" s="72">
        <v>2.2400000000000002</v>
      </c>
      <c r="J73" s="73">
        <v>19.59</v>
      </c>
      <c r="K73" s="73"/>
      <c r="L73" s="73"/>
      <c r="M73" s="72">
        <v>13.25</v>
      </c>
      <c r="N73" s="56"/>
      <c r="O73" s="56"/>
      <c r="P73" s="56"/>
    </row>
    <row r="74" spans="1:16" ht="9.9499999999999993" customHeight="1">
      <c r="A74" s="56"/>
      <c r="B74" s="74" t="s">
        <v>153</v>
      </c>
      <c r="C74" s="74"/>
      <c r="D74" s="74"/>
      <c r="E74" s="74"/>
      <c r="F74" s="75">
        <v>14094.29</v>
      </c>
      <c r="G74" s="75"/>
      <c r="H74" s="75"/>
      <c r="I74" s="76">
        <v>16.91</v>
      </c>
      <c r="J74" s="77">
        <v>147.79</v>
      </c>
      <c r="K74" s="77"/>
      <c r="L74" s="77"/>
      <c r="M74" s="78" t="s">
        <v>154</v>
      </c>
      <c r="N74" s="56"/>
      <c r="O74" s="56"/>
      <c r="P74" s="56"/>
    </row>
    <row r="75" spans="1:16" ht="32.1" customHeight="1">
      <c r="A75" s="56"/>
      <c r="B75" s="56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</row>
    <row r="76" spans="1:16" ht="20.100000000000001" customHeight="1">
      <c r="A76" s="56"/>
      <c r="B76" s="56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</row>
    <row r="77" spans="1:16" ht="30" customHeight="1">
      <c r="A77" s="56"/>
      <c r="B77" s="63" t="s">
        <v>8</v>
      </c>
      <c r="C77" s="63"/>
      <c r="D77" s="63"/>
      <c r="E77" s="63"/>
      <c r="F77" s="64" t="s">
        <v>90</v>
      </c>
      <c r="G77" s="64"/>
      <c r="H77" s="64"/>
      <c r="I77" s="65" t="s">
        <v>612</v>
      </c>
      <c r="J77" s="64" t="s">
        <v>92</v>
      </c>
      <c r="K77" s="64"/>
      <c r="L77" s="64"/>
      <c r="M77" s="65" t="s">
        <v>93</v>
      </c>
      <c r="N77" s="56"/>
      <c r="O77" s="56"/>
      <c r="P77" s="56"/>
    </row>
    <row r="78" spans="1:16" ht="409.6" customHeight="1">
      <c r="A78" s="56"/>
      <c r="B78" s="56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</row>
    <row r="79" spans="1:16" ht="15" customHeight="1">
      <c r="A79" s="56"/>
      <c r="B79" s="79" t="s">
        <v>59</v>
      </c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</row>
    <row r="80" spans="1:16" ht="20.100000000000001" customHeight="1">
      <c r="A80" s="56"/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</row>
  </sheetData>
  <mergeCells count="152">
    <mergeCell ref="B77:E77"/>
    <mergeCell ref="F77:H77"/>
    <mergeCell ref="J77:L77"/>
    <mergeCell ref="B79:P79"/>
    <mergeCell ref="B73:E73"/>
    <mergeCell ref="F73:H73"/>
    <mergeCell ref="J73:L73"/>
    <mergeCell ref="B74:E74"/>
    <mergeCell ref="F74:H74"/>
    <mergeCell ref="J74:L74"/>
    <mergeCell ref="B70:G70"/>
    <mergeCell ref="J70:L70"/>
    <mergeCell ref="B71:G71"/>
    <mergeCell ref="J71:L71"/>
    <mergeCell ref="B72:G72"/>
    <mergeCell ref="J72:L72"/>
    <mergeCell ref="B67:E67"/>
    <mergeCell ref="F67:H67"/>
    <mergeCell ref="J67:L67"/>
    <mergeCell ref="B68:M68"/>
    <mergeCell ref="B69:G69"/>
    <mergeCell ref="J69:L69"/>
    <mergeCell ref="B65:E65"/>
    <mergeCell ref="F65:H65"/>
    <mergeCell ref="J65:L65"/>
    <mergeCell ref="B66:E66"/>
    <mergeCell ref="F66:H66"/>
    <mergeCell ref="J66:L66"/>
    <mergeCell ref="B62:G62"/>
    <mergeCell ref="J62:L62"/>
    <mergeCell ref="B63:G63"/>
    <mergeCell ref="J63:L63"/>
    <mergeCell ref="B64:G64"/>
    <mergeCell ref="J64:L64"/>
    <mergeCell ref="B59:G59"/>
    <mergeCell ref="J59:L59"/>
    <mergeCell ref="B60:E60"/>
    <mergeCell ref="F60:H60"/>
    <mergeCell ref="J60:L60"/>
    <mergeCell ref="B61:M61"/>
    <mergeCell ref="B55:M55"/>
    <mergeCell ref="B56:G56"/>
    <mergeCell ref="J56:L56"/>
    <mergeCell ref="B57:G57"/>
    <mergeCell ref="J57:L57"/>
    <mergeCell ref="B58:G58"/>
    <mergeCell ref="J58:L58"/>
    <mergeCell ref="B52:G52"/>
    <mergeCell ref="J52:L52"/>
    <mergeCell ref="B53:E53"/>
    <mergeCell ref="F53:H53"/>
    <mergeCell ref="J53:L53"/>
    <mergeCell ref="B54:E54"/>
    <mergeCell ref="F54:H54"/>
    <mergeCell ref="J54:L54"/>
    <mergeCell ref="B49:G49"/>
    <mergeCell ref="J49:L49"/>
    <mergeCell ref="B50:E50"/>
    <mergeCell ref="F50:H50"/>
    <mergeCell ref="J50:L50"/>
    <mergeCell ref="B51:M51"/>
    <mergeCell ref="B46:G46"/>
    <mergeCell ref="J46:L46"/>
    <mergeCell ref="B47:G47"/>
    <mergeCell ref="J47:L47"/>
    <mergeCell ref="B48:G48"/>
    <mergeCell ref="J48:L48"/>
    <mergeCell ref="B43:G43"/>
    <mergeCell ref="J43:L43"/>
    <mergeCell ref="B44:G44"/>
    <mergeCell ref="J44:L44"/>
    <mergeCell ref="B45:G45"/>
    <mergeCell ref="J45:L45"/>
    <mergeCell ref="B40:G40"/>
    <mergeCell ref="J40:L40"/>
    <mergeCell ref="B41:G41"/>
    <mergeCell ref="J41:L41"/>
    <mergeCell ref="B42:G42"/>
    <mergeCell ref="J42:L42"/>
    <mergeCell ref="B37:G37"/>
    <mergeCell ref="J37:L37"/>
    <mergeCell ref="B38:G38"/>
    <mergeCell ref="J38:L38"/>
    <mergeCell ref="B39:G39"/>
    <mergeCell ref="J39:L39"/>
    <mergeCell ref="B34:G34"/>
    <mergeCell ref="J34:L34"/>
    <mergeCell ref="B35:E35"/>
    <mergeCell ref="F35:H35"/>
    <mergeCell ref="J35:L35"/>
    <mergeCell ref="B36:M36"/>
    <mergeCell ref="B31:G31"/>
    <mergeCell ref="J31:L31"/>
    <mergeCell ref="B32:G32"/>
    <mergeCell ref="J32:L32"/>
    <mergeCell ref="B33:G33"/>
    <mergeCell ref="J33:L33"/>
    <mergeCell ref="B28:G28"/>
    <mergeCell ref="J28:L28"/>
    <mergeCell ref="B29:G29"/>
    <mergeCell ref="J29:L29"/>
    <mergeCell ref="B30:G30"/>
    <mergeCell ref="J30:L30"/>
    <mergeCell ref="B25:G25"/>
    <mergeCell ref="J25:L25"/>
    <mergeCell ref="B26:G26"/>
    <mergeCell ref="J26:L26"/>
    <mergeCell ref="B27:G27"/>
    <mergeCell ref="J27:L27"/>
    <mergeCell ref="B22:G22"/>
    <mergeCell ref="J22:L22"/>
    <mergeCell ref="B23:G23"/>
    <mergeCell ref="J23:L23"/>
    <mergeCell ref="B24:G24"/>
    <mergeCell ref="J24:L24"/>
    <mergeCell ref="B19:G19"/>
    <mergeCell ref="J19:L19"/>
    <mergeCell ref="B20:G20"/>
    <mergeCell ref="J20:L20"/>
    <mergeCell ref="B21:G21"/>
    <mergeCell ref="J21:L21"/>
    <mergeCell ref="B16:G16"/>
    <mergeCell ref="J16:L16"/>
    <mergeCell ref="B17:G17"/>
    <mergeCell ref="J17:L17"/>
    <mergeCell ref="B18:G18"/>
    <mergeCell ref="J18:L18"/>
    <mergeCell ref="B13:G13"/>
    <mergeCell ref="J13:L13"/>
    <mergeCell ref="B14:G14"/>
    <mergeCell ref="J14:L14"/>
    <mergeCell ref="B15:G15"/>
    <mergeCell ref="J15:L15"/>
    <mergeCell ref="B10:G10"/>
    <mergeCell ref="J10:L10"/>
    <mergeCell ref="B11:G11"/>
    <mergeCell ref="J11:L11"/>
    <mergeCell ref="B12:G12"/>
    <mergeCell ref="J12:L12"/>
    <mergeCell ref="D7:J7"/>
    <mergeCell ref="L7:M7"/>
    <mergeCell ref="B8:E8"/>
    <mergeCell ref="F8:H8"/>
    <mergeCell ref="J8:L8"/>
    <mergeCell ref="B9:M9"/>
    <mergeCell ref="E2:O2"/>
    <mergeCell ref="E3:O3"/>
    <mergeCell ref="E4:O4"/>
    <mergeCell ref="B5:F5"/>
    <mergeCell ref="G5:O5"/>
    <mergeCell ref="B6:F6"/>
    <mergeCell ref="G6:O6"/>
  </mergeCells>
  <pageMargins left="0.78740157499999996" right="0.78740157499999996" top="0.984251969" bottom="0.984251969" header="0.5" footer="0.5"/>
  <pageSetup orientation="portrait" horizontalDpi="300" verticalDpi="300" copies="0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J55"/>
  <sheetViews>
    <sheetView zoomScaleNormal="100" workbookViewId="0">
      <selection activeCell="G22" sqref="G22"/>
    </sheetView>
  </sheetViews>
  <sheetFormatPr defaultColWidth="11.5" defaultRowHeight="12.75"/>
  <cols>
    <col min="1" max="1" width="45.625" style="3" customWidth="1"/>
    <col min="2" max="3" width="12.625" style="3" customWidth="1"/>
    <col min="4" max="4" width="8.625" style="3" customWidth="1"/>
    <col min="5" max="16384" width="11.5" style="3"/>
  </cols>
  <sheetData>
    <row r="1" spans="1:4">
      <c r="A1" s="1" t="s">
        <v>0</v>
      </c>
      <c r="B1" s="2"/>
      <c r="C1" s="2"/>
      <c r="D1" s="2"/>
    </row>
    <row r="2" spans="1:4">
      <c r="A2" s="1" t="s">
        <v>613</v>
      </c>
      <c r="B2" s="2"/>
      <c r="C2" s="2"/>
      <c r="D2" s="2"/>
    </row>
    <row r="3" spans="1:4">
      <c r="A3" s="1" t="s">
        <v>62</v>
      </c>
      <c r="B3" s="2"/>
      <c r="C3" s="2"/>
      <c r="D3" s="2"/>
    </row>
    <row r="4" spans="1:4">
      <c r="A4" s="1" t="s">
        <v>614</v>
      </c>
      <c r="B4" s="2"/>
      <c r="C4" s="2"/>
      <c r="D4" s="2"/>
    </row>
    <row r="5" spans="1:4" ht="13.5" thickBot="1">
      <c r="A5" s="4" t="s">
        <v>4</v>
      </c>
      <c r="B5" s="5">
        <v>66000</v>
      </c>
      <c r="C5" s="6" t="s">
        <v>5</v>
      </c>
    </row>
    <row r="6" spans="1:4">
      <c r="A6" s="7"/>
      <c r="B6" s="8" t="s">
        <v>6</v>
      </c>
      <c r="C6" s="9">
        <v>43160</v>
      </c>
      <c r="D6" s="10" t="s">
        <v>7</v>
      </c>
    </row>
    <row r="7" spans="1:4">
      <c r="A7" s="11" t="s">
        <v>8</v>
      </c>
      <c r="D7" s="12" t="s">
        <v>9</v>
      </c>
    </row>
    <row r="8" spans="1:4" ht="13.5" thickBot="1">
      <c r="A8" s="13"/>
      <c r="B8" s="14" t="s">
        <v>10</v>
      </c>
      <c r="C8" s="14" t="s">
        <v>205</v>
      </c>
      <c r="D8" s="15" t="s">
        <v>13</v>
      </c>
    </row>
    <row r="9" spans="1:4">
      <c r="A9" s="11" t="s">
        <v>14</v>
      </c>
      <c r="B9" s="16"/>
    </row>
    <row r="10" spans="1:4">
      <c r="A10" s="18" t="s">
        <v>15</v>
      </c>
      <c r="B10" s="16"/>
      <c r="C10" s="16"/>
      <c r="D10" s="19">
        <v>0</v>
      </c>
    </row>
    <row r="11" spans="1:4">
      <c r="A11" s="18" t="s">
        <v>16</v>
      </c>
      <c r="B11" s="3">
        <v>1815</v>
      </c>
      <c r="C11" s="3">
        <v>0.54</v>
      </c>
      <c r="D11" s="51">
        <v>2.4244586219142782E-2</v>
      </c>
    </row>
    <row r="12" spans="1:4">
      <c r="A12" s="18" t="s">
        <v>17</v>
      </c>
      <c r="B12" s="16"/>
      <c r="C12" s="16"/>
      <c r="D12" s="19">
        <v>0</v>
      </c>
    </row>
    <row r="13" spans="1:4">
      <c r="A13" s="18" t="s">
        <v>18</v>
      </c>
      <c r="B13" s="16"/>
      <c r="C13" s="16"/>
      <c r="D13" s="19">
        <v>0</v>
      </c>
    </row>
    <row r="14" spans="1:4">
      <c r="A14" s="18" t="s">
        <v>19</v>
      </c>
      <c r="B14" s="16"/>
      <c r="C14" s="16"/>
      <c r="D14" s="19">
        <v>0</v>
      </c>
    </row>
    <row r="15" spans="1:4">
      <c r="A15" s="6" t="s">
        <v>20</v>
      </c>
      <c r="B15" s="16">
        <v>23566.799999999999</v>
      </c>
      <c r="C15" s="16">
        <v>7.1599999999999993</v>
      </c>
      <c r="D15" s="51">
        <v>0.31480292810429428</v>
      </c>
    </row>
    <row r="16" spans="1:4">
      <c r="A16" s="6" t="s">
        <v>70</v>
      </c>
      <c r="B16" s="16">
        <v>47.72</v>
      </c>
      <c r="C16" s="16">
        <v>0</v>
      </c>
      <c r="D16" s="51">
        <v>6.3743892803167683E-4</v>
      </c>
    </row>
    <row r="17" spans="1:4">
      <c r="A17" s="6" t="s">
        <v>22</v>
      </c>
      <c r="B17" s="16">
        <v>5280</v>
      </c>
      <c r="C17" s="16">
        <v>1.6</v>
      </c>
      <c r="D17" s="51">
        <v>7.0529705364778997E-2</v>
      </c>
    </row>
    <row r="18" spans="1:4">
      <c r="A18" s="6" t="s">
        <v>23</v>
      </c>
      <c r="B18" s="16">
        <v>9375.4</v>
      </c>
      <c r="C18" s="16">
        <v>2.83</v>
      </c>
      <c r="D18" s="51">
        <v>0.12523564387821004</v>
      </c>
    </row>
    <row r="19" spans="1:4">
      <c r="A19" s="6" t="s">
        <v>24</v>
      </c>
      <c r="B19" s="16">
        <v>8108</v>
      </c>
      <c r="C19" s="16">
        <v>2.46</v>
      </c>
      <c r="D19" s="51">
        <v>0.10830584301091442</v>
      </c>
    </row>
    <row r="20" spans="1:4">
      <c r="A20" s="6" t="s">
        <v>71</v>
      </c>
      <c r="B20" s="16">
        <v>20149.600000000002</v>
      </c>
      <c r="C20" s="16">
        <v>6.1099999999999994</v>
      </c>
      <c r="D20" s="51">
        <v>0.26915631651858923</v>
      </c>
    </row>
    <row r="21" spans="1:4">
      <c r="A21" s="22" t="s">
        <v>27</v>
      </c>
      <c r="B21" s="155">
        <v>68342.52</v>
      </c>
      <c r="C21" s="155">
        <v>20.7</v>
      </c>
      <c r="D21" s="52">
        <v>0.91291246202396148</v>
      </c>
    </row>
    <row r="22" spans="1:4">
      <c r="A22" s="25" t="s">
        <v>28</v>
      </c>
    </row>
    <row r="23" spans="1:4">
      <c r="A23" s="18" t="s">
        <v>29</v>
      </c>
      <c r="B23" s="19">
        <v>0</v>
      </c>
      <c r="C23" s="19">
        <v>0</v>
      </c>
      <c r="D23" s="19">
        <v>0</v>
      </c>
    </row>
    <row r="24" spans="1:4">
      <c r="A24" s="18" t="s">
        <v>30</v>
      </c>
      <c r="B24" s="19">
        <v>0</v>
      </c>
      <c r="C24" s="19">
        <v>0</v>
      </c>
      <c r="D24" s="19">
        <v>0</v>
      </c>
    </row>
    <row r="25" spans="1:4">
      <c r="A25" s="6" t="s">
        <v>72</v>
      </c>
      <c r="B25" s="19">
        <v>2050.2800000000002</v>
      </c>
      <c r="C25" s="19">
        <v>0.62</v>
      </c>
      <c r="D25" s="51">
        <v>2.7387432635473316E-2</v>
      </c>
    </row>
    <row r="26" spans="1:4">
      <c r="A26" s="18" t="s">
        <v>73</v>
      </c>
      <c r="B26" s="19">
        <v>0</v>
      </c>
      <c r="C26" s="19">
        <v>0</v>
      </c>
      <c r="D26" s="19">
        <v>0</v>
      </c>
    </row>
    <row r="27" spans="1:4">
      <c r="A27" s="18" t="s">
        <v>74</v>
      </c>
      <c r="B27" s="19">
        <v>0</v>
      </c>
      <c r="C27" s="19">
        <v>0</v>
      </c>
      <c r="D27" s="19">
        <v>0</v>
      </c>
    </row>
    <row r="28" spans="1:4">
      <c r="A28" s="18" t="s">
        <v>75</v>
      </c>
      <c r="B28" s="19">
        <v>2574</v>
      </c>
      <c r="C28" s="19">
        <v>0.78</v>
      </c>
      <c r="D28" s="51">
        <v>3.4383231365329767E-2</v>
      </c>
    </row>
    <row r="29" spans="1:4">
      <c r="A29" s="18" t="s">
        <v>76</v>
      </c>
      <c r="B29" s="19">
        <v>0</v>
      </c>
      <c r="C29" s="19">
        <v>0</v>
      </c>
      <c r="D29" s="19">
        <v>0</v>
      </c>
    </row>
    <row r="30" spans="1:4">
      <c r="A30" s="18" t="s">
        <v>77</v>
      </c>
      <c r="B30" s="19">
        <v>0</v>
      </c>
      <c r="C30" s="19">
        <v>0</v>
      </c>
      <c r="D30" s="19">
        <v>0</v>
      </c>
    </row>
    <row r="31" spans="1:4">
      <c r="A31" s="18" t="s">
        <v>78</v>
      </c>
      <c r="B31" s="19">
        <v>0</v>
      </c>
      <c r="C31" s="19">
        <v>0</v>
      </c>
      <c r="D31" s="19">
        <v>0</v>
      </c>
    </row>
    <row r="32" spans="1:4">
      <c r="A32" s="27" t="s">
        <v>37</v>
      </c>
      <c r="B32" s="28">
        <v>4624.2800000000007</v>
      </c>
      <c r="C32" s="28">
        <v>1.4</v>
      </c>
      <c r="D32" s="53">
        <v>6.1770664000803083E-2</v>
      </c>
    </row>
    <row r="33" spans="1:244" s="30" customFormat="1">
      <c r="A33" s="11" t="s">
        <v>38</v>
      </c>
      <c r="B33" s="21"/>
      <c r="C33" s="21"/>
      <c r="D33" s="3"/>
    </row>
    <row r="34" spans="1:244" s="30" customFormat="1">
      <c r="A34" s="18" t="s">
        <v>39</v>
      </c>
      <c r="B34" s="19">
        <v>1121.1436850081382</v>
      </c>
      <c r="C34" s="19">
        <v>0.34</v>
      </c>
      <c r="D34" s="51">
        <v>1.4976123821061853E-2</v>
      </c>
    </row>
    <row r="35" spans="1:244" s="30" customFormat="1">
      <c r="A35" s="6" t="s">
        <v>40</v>
      </c>
      <c r="B35" s="19">
        <v>1121.1436850081382</v>
      </c>
      <c r="C35" s="19">
        <v>0.34</v>
      </c>
      <c r="D35" s="51">
        <v>1.4976123821061853E-2</v>
      </c>
    </row>
    <row r="36" spans="1:244" s="31" customFormat="1">
      <c r="A36" s="22" t="s">
        <v>41</v>
      </c>
      <c r="B36" s="23">
        <v>74087.94368500814</v>
      </c>
      <c r="C36" s="23">
        <v>22.439999999999998</v>
      </c>
      <c r="D36" s="52">
        <v>0.98965924984582643</v>
      </c>
    </row>
    <row r="37" spans="1:244" s="30" customFormat="1">
      <c r="A37" s="11" t="s">
        <v>42</v>
      </c>
      <c r="B37" s="21"/>
      <c r="C37" s="21"/>
      <c r="D37" s="3"/>
    </row>
    <row r="38" spans="1:244" s="30" customFormat="1">
      <c r="A38" s="6" t="s">
        <v>43</v>
      </c>
      <c r="B38" s="19">
        <v>0</v>
      </c>
      <c r="C38" s="19">
        <v>0</v>
      </c>
      <c r="D38" s="19">
        <v>0</v>
      </c>
    </row>
    <row r="39" spans="1:244" s="30" customFormat="1">
      <c r="A39" s="6" t="s">
        <v>44</v>
      </c>
      <c r="B39" s="19">
        <v>206.63</v>
      </c>
      <c r="C39" s="19">
        <v>0.06</v>
      </c>
      <c r="D39" s="51">
        <v>2.7601426173341449E-3</v>
      </c>
    </row>
    <row r="40" spans="1:244" s="30" customFormat="1">
      <c r="A40" s="18" t="s">
        <v>45</v>
      </c>
      <c r="B40" s="19">
        <v>44.28</v>
      </c>
      <c r="C40" s="19">
        <v>0.01</v>
      </c>
      <c r="D40" s="51">
        <v>5.9148775635462392E-4</v>
      </c>
    </row>
    <row r="41" spans="1:244" s="30" customFormat="1">
      <c r="A41" s="18" t="s">
        <v>79</v>
      </c>
      <c r="B41" s="19">
        <v>0</v>
      </c>
      <c r="C41" s="19">
        <v>0</v>
      </c>
      <c r="D41" s="19">
        <v>0</v>
      </c>
    </row>
    <row r="42" spans="1:244" s="30" customFormat="1">
      <c r="A42" s="27" t="s">
        <v>46</v>
      </c>
      <c r="B42" s="28">
        <v>250.91</v>
      </c>
      <c r="C42" s="28">
        <v>6.9999999999999993E-2</v>
      </c>
      <c r="D42" s="53">
        <v>3.3516303736887687E-3</v>
      </c>
      <c r="E42" s="32"/>
      <c r="F42" s="33"/>
      <c r="G42" s="33"/>
      <c r="H42" s="34"/>
      <c r="I42" s="32"/>
      <c r="J42" s="33"/>
      <c r="K42" s="33"/>
      <c r="L42" s="34"/>
      <c r="M42" s="32"/>
      <c r="N42" s="33"/>
      <c r="O42" s="33"/>
      <c r="P42" s="34"/>
      <c r="Q42" s="32"/>
      <c r="R42" s="33"/>
      <c r="S42" s="33"/>
      <c r="T42" s="34"/>
      <c r="U42" s="32"/>
      <c r="V42" s="33"/>
      <c r="W42" s="33"/>
      <c r="X42" s="34"/>
      <c r="Y42" s="32"/>
      <c r="Z42" s="33"/>
      <c r="AA42" s="33"/>
      <c r="AB42" s="34"/>
      <c r="AC42" s="32"/>
      <c r="AD42" s="33"/>
      <c r="AE42" s="33"/>
      <c r="AF42" s="34"/>
      <c r="AG42" s="32"/>
      <c r="AH42" s="33"/>
      <c r="AI42" s="33"/>
      <c r="AJ42" s="34"/>
      <c r="AK42" s="32"/>
      <c r="AL42" s="33"/>
      <c r="AM42" s="33"/>
      <c r="AN42" s="34"/>
      <c r="AO42" s="32"/>
      <c r="AP42" s="33"/>
      <c r="AQ42" s="33"/>
      <c r="AR42" s="34"/>
      <c r="AS42" s="32"/>
      <c r="AT42" s="33"/>
      <c r="AU42" s="33"/>
      <c r="AV42" s="34"/>
      <c r="AW42" s="32"/>
      <c r="AX42" s="33"/>
      <c r="AY42" s="33"/>
      <c r="AZ42" s="34"/>
      <c r="BA42" s="32"/>
      <c r="BB42" s="33"/>
      <c r="BC42" s="33"/>
      <c r="BD42" s="34"/>
      <c r="BE42" s="32"/>
      <c r="BF42" s="33"/>
      <c r="BG42" s="33"/>
      <c r="BH42" s="34"/>
      <c r="BI42" s="32"/>
      <c r="BJ42" s="33"/>
      <c r="BK42" s="33"/>
      <c r="BL42" s="34"/>
      <c r="BM42" s="32"/>
      <c r="BN42" s="33"/>
      <c r="BO42" s="33"/>
      <c r="BP42" s="34"/>
      <c r="BQ42" s="32"/>
      <c r="BR42" s="33"/>
      <c r="BS42" s="33"/>
      <c r="BT42" s="34"/>
      <c r="BU42" s="32"/>
      <c r="BV42" s="33"/>
      <c r="BW42" s="33"/>
      <c r="BX42" s="34"/>
      <c r="BY42" s="32"/>
      <c r="BZ42" s="33"/>
      <c r="CA42" s="33"/>
      <c r="CB42" s="34"/>
      <c r="CC42" s="32"/>
      <c r="CD42" s="33"/>
      <c r="CE42" s="33"/>
      <c r="CF42" s="34"/>
      <c r="CG42" s="32"/>
      <c r="CH42" s="33"/>
      <c r="CI42" s="33"/>
      <c r="CJ42" s="34"/>
      <c r="CK42" s="32"/>
      <c r="CL42" s="33"/>
      <c r="CM42" s="33"/>
      <c r="CN42" s="34"/>
      <c r="CO42" s="32"/>
      <c r="CP42" s="33"/>
      <c r="CQ42" s="33"/>
      <c r="CR42" s="34"/>
      <c r="CS42" s="32"/>
      <c r="CT42" s="33"/>
      <c r="CU42" s="33"/>
      <c r="CV42" s="34"/>
      <c r="CW42" s="32"/>
      <c r="CX42" s="33"/>
      <c r="CY42" s="33"/>
      <c r="CZ42" s="34"/>
      <c r="DA42" s="32"/>
      <c r="DB42" s="33"/>
      <c r="DC42" s="33"/>
      <c r="DD42" s="34"/>
      <c r="DE42" s="32"/>
      <c r="DF42" s="33"/>
      <c r="DG42" s="33"/>
      <c r="DH42" s="34"/>
      <c r="DI42" s="32"/>
      <c r="DJ42" s="33"/>
      <c r="DK42" s="33"/>
      <c r="DL42" s="34"/>
      <c r="DM42" s="32"/>
      <c r="DN42" s="33"/>
      <c r="DO42" s="33"/>
      <c r="DP42" s="34"/>
      <c r="DQ42" s="32"/>
      <c r="DR42" s="33"/>
      <c r="DS42" s="33"/>
      <c r="DT42" s="34"/>
      <c r="DU42" s="32"/>
      <c r="DV42" s="33"/>
      <c r="DW42" s="33"/>
      <c r="DX42" s="34"/>
      <c r="DY42" s="32"/>
      <c r="DZ42" s="33"/>
      <c r="EA42" s="33"/>
      <c r="EB42" s="34"/>
      <c r="EC42" s="32"/>
      <c r="ED42" s="33"/>
      <c r="EE42" s="33"/>
      <c r="EF42" s="34"/>
      <c r="EG42" s="32"/>
      <c r="EH42" s="33"/>
      <c r="EI42" s="33"/>
      <c r="EJ42" s="34"/>
      <c r="EK42" s="32"/>
      <c r="EL42" s="33"/>
      <c r="EM42" s="33"/>
      <c r="EN42" s="34"/>
      <c r="EO42" s="32"/>
      <c r="EP42" s="33"/>
      <c r="EQ42" s="33"/>
      <c r="ER42" s="34"/>
      <c r="ES42" s="32"/>
      <c r="ET42" s="33"/>
      <c r="EU42" s="33"/>
      <c r="EV42" s="34"/>
      <c r="EW42" s="32"/>
      <c r="EX42" s="33"/>
      <c r="EY42" s="33"/>
      <c r="EZ42" s="34"/>
      <c r="FA42" s="32"/>
      <c r="FB42" s="33"/>
      <c r="FC42" s="33"/>
      <c r="FD42" s="34"/>
      <c r="FE42" s="32"/>
      <c r="FF42" s="33"/>
      <c r="FG42" s="33"/>
      <c r="FH42" s="34"/>
      <c r="FI42" s="32"/>
      <c r="FJ42" s="33"/>
      <c r="FK42" s="33"/>
      <c r="FL42" s="34"/>
      <c r="FM42" s="32"/>
      <c r="FN42" s="33"/>
      <c r="FO42" s="33"/>
      <c r="FP42" s="34"/>
      <c r="FQ42" s="32"/>
      <c r="FR42" s="33"/>
      <c r="FS42" s="33"/>
      <c r="FT42" s="34"/>
      <c r="FU42" s="32"/>
      <c r="FV42" s="33"/>
      <c r="FW42" s="33"/>
      <c r="FX42" s="34"/>
      <c r="FY42" s="32"/>
      <c r="FZ42" s="33"/>
      <c r="GA42" s="33"/>
      <c r="GB42" s="34"/>
      <c r="GC42" s="32"/>
      <c r="GD42" s="33"/>
      <c r="GE42" s="33"/>
      <c r="GF42" s="34"/>
      <c r="GG42" s="32"/>
      <c r="GH42" s="33"/>
      <c r="GI42" s="33"/>
      <c r="GJ42" s="34"/>
      <c r="GK42" s="32"/>
      <c r="GL42" s="33"/>
      <c r="GM42" s="33"/>
      <c r="GN42" s="34"/>
      <c r="GO42" s="32"/>
      <c r="GP42" s="33"/>
      <c r="GQ42" s="33"/>
      <c r="GR42" s="34"/>
      <c r="GS42" s="32"/>
      <c r="GT42" s="33"/>
      <c r="GU42" s="33"/>
      <c r="GV42" s="34"/>
      <c r="GW42" s="32"/>
      <c r="GX42" s="33"/>
      <c r="GY42" s="33"/>
      <c r="GZ42" s="34"/>
      <c r="HA42" s="32"/>
      <c r="HB42" s="33"/>
      <c r="HC42" s="33"/>
      <c r="HD42" s="34"/>
      <c r="HE42" s="32"/>
      <c r="HF42" s="33"/>
      <c r="HG42" s="33"/>
      <c r="HH42" s="34"/>
      <c r="HI42" s="32"/>
      <c r="HJ42" s="33"/>
      <c r="HK42" s="33"/>
      <c r="HL42" s="34"/>
      <c r="HM42" s="32"/>
      <c r="HN42" s="33"/>
      <c r="HO42" s="33"/>
      <c r="HP42" s="34"/>
      <c r="HQ42" s="32"/>
      <c r="HR42" s="33"/>
      <c r="HS42" s="33"/>
      <c r="HT42" s="34"/>
      <c r="HU42" s="32"/>
      <c r="HV42" s="33"/>
      <c r="HW42" s="33"/>
      <c r="HX42" s="34"/>
      <c r="HY42" s="32"/>
      <c r="HZ42" s="33"/>
      <c r="IA42" s="33"/>
      <c r="IB42" s="34"/>
      <c r="IC42" s="32"/>
      <c r="ID42" s="33"/>
      <c r="IE42" s="33"/>
      <c r="IF42" s="34"/>
      <c r="IG42" s="32"/>
      <c r="IH42" s="33"/>
      <c r="II42" s="33"/>
      <c r="IJ42" s="34"/>
    </row>
    <row r="43" spans="1:244" s="30" customFormat="1">
      <c r="A43" s="11" t="s">
        <v>47</v>
      </c>
      <c r="B43" s="21"/>
      <c r="C43" s="21"/>
      <c r="D43" s="3"/>
    </row>
    <row r="44" spans="1:244" s="30" customFormat="1">
      <c r="A44" s="18" t="s">
        <v>80</v>
      </c>
      <c r="B44" s="19">
        <v>13.92</v>
      </c>
      <c r="C44" s="19">
        <v>0</v>
      </c>
      <c r="D44" s="51">
        <v>1.8594195050714463E-4</v>
      </c>
    </row>
    <row r="45" spans="1:244" s="30" customFormat="1">
      <c r="A45" s="18" t="s">
        <v>49</v>
      </c>
      <c r="B45" s="19">
        <v>0</v>
      </c>
      <c r="C45" s="19">
        <v>0</v>
      </c>
      <c r="D45" s="19">
        <v>0</v>
      </c>
    </row>
    <row r="46" spans="1:244" s="30" customFormat="1">
      <c r="A46" s="18" t="s">
        <v>50</v>
      </c>
      <c r="B46" s="19">
        <v>8.4700000000000006</v>
      </c>
      <c r="C46" s="19">
        <v>0</v>
      </c>
      <c r="D46" s="51">
        <v>1.1314140235599965E-4</v>
      </c>
    </row>
    <row r="47" spans="1:244" s="30" customFormat="1">
      <c r="A47" s="27" t="s">
        <v>51</v>
      </c>
      <c r="B47" s="28">
        <v>22.39</v>
      </c>
      <c r="C47" s="28">
        <v>0</v>
      </c>
      <c r="D47" s="53">
        <v>2.9908335286314431E-4</v>
      </c>
      <c r="E47" s="32"/>
      <c r="F47" s="33"/>
      <c r="G47" s="33"/>
      <c r="H47" s="34"/>
      <c r="I47" s="32"/>
      <c r="J47" s="33"/>
      <c r="K47" s="33"/>
      <c r="L47" s="34"/>
      <c r="M47" s="32"/>
      <c r="N47" s="33"/>
      <c r="O47" s="33"/>
      <c r="P47" s="34"/>
      <c r="Q47" s="32"/>
      <c r="R47" s="33"/>
      <c r="S47" s="33"/>
      <c r="T47" s="34"/>
      <c r="U47" s="32"/>
      <c r="V47" s="33"/>
      <c r="W47" s="33"/>
      <c r="X47" s="34"/>
      <c r="Y47" s="32"/>
      <c r="Z47" s="33"/>
      <c r="AA47" s="33"/>
      <c r="AB47" s="34"/>
      <c r="AC47" s="32"/>
      <c r="AD47" s="33"/>
      <c r="AE47" s="33"/>
      <c r="AF47" s="34"/>
      <c r="AG47" s="32"/>
      <c r="AH47" s="33"/>
      <c r="AI47" s="33"/>
      <c r="AJ47" s="34"/>
      <c r="AK47" s="32"/>
      <c r="AL47" s="33"/>
      <c r="AM47" s="33"/>
      <c r="AN47" s="34"/>
      <c r="AO47" s="32"/>
      <c r="AP47" s="33"/>
      <c r="AQ47" s="33"/>
      <c r="AR47" s="34"/>
      <c r="AS47" s="32"/>
      <c r="AT47" s="33"/>
      <c r="AU47" s="33"/>
      <c r="AV47" s="34"/>
      <c r="AW47" s="32"/>
      <c r="AX47" s="33"/>
      <c r="AY47" s="33"/>
      <c r="AZ47" s="34"/>
      <c r="BA47" s="32"/>
      <c r="BB47" s="33"/>
      <c r="BC47" s="33"/>
      <c r="BD47" s="34"/>
      <c r="BE47" s="32"/>
      <c r="BF47" s="33"/>
      <c r="BG47" s="33"/>
      <c r="BH47" s="34"/>
      <c r="BI47" s="32"/>
      <c r="BJ47" s="33"/>
      <c r="BK47" s="33"/>
      <c r="BL47" s="34"/>
      <c r="BM47" s="32"/>
      <c r="BN47" s="33"/>
      <c r="BO47" s="33"/>
      <c r="BP47" s="34"/>
      <c r="BQ47" s="32"/>
      <c r="BR47" s="33"/>
      <c r="BS47" s="33"/>
      <c r="BT47" s="34"/>
      <c r="BU47" s="32"/>
      <c r="BV47" s="33"/>
      <c r="BW47" s="33"/>
      <c r="BX47" s="34"/>
      <c r="BY47" s="32"/>
      <c r="BZ47" s="33"/>
      <c r="CA47" s="33"/>
      <c r="CB47" s="34"/>
      <c r="CC47" s="32"/>
      <c r="CD47" s="33"/>
      <c r="CE47" s="33"/>
      <c r="CF47" s="34"/>
      <c r="CG47" s="32"/>
      <c r="CH47" s="33"/>
      <c r="CI47" s="33"/>
      <c r="CJ47" s="34"/>
      <c r="CK47" s="32"/>
      <c r="CL47" s="33"/>
      <c r="CM47" s="33"/>
      <c r="CN47" s="34"/>
      <c r="CO47" s="32"/>
      <c r="CP47" s="33"/>
      <c r="CQ47" s="33"/>
      <c r="CR47" s="34"/>
      <c r="CS47" s="32"/>
      <c r="CT47" s="33"/>
      <c r="CU47" s="33"/>
      <c r="CV47" s="34"/>
      <c r="CW47" s="32"/>
      <c r="CX47" s="33"/>
      <c r="CY47" s="33"/>
      <c r="CZ47" s="34"/>
      <c r="DA47" s="32"/>
      <c r="DB47" s="33"/>
      <c r="DC47" s="33"/>
      <c r="DD47" s="34"/>
      <c r="DE47" s="32"/>
      <c r="DF47" s="33"/>
      <c r="DG47" s="33"/>
      <c r="DH47" s="34"/>
      <c r="DI47" s="32"/>
      <c r="DJ47" s="33"/>
      <c r="DK47" s="33"/>
      <c r="DL47" s="34"/>
      <c r="DM47" s="32"/>
      <c r="DN47" s="33"/>
      <c r="DO47" s="33"/>
      <c r="DP47" s="34"/>
      <c r="DQ47" s="32"/>
      <c r="DR47" s="33"/>
      <c r="DS47" s="33"/>
      <c r="DT47" s="34"/>
      <c r="DU47" s="32"/>
      <c r="DV47" s="33"/>
      <c r="DW47" s="33"/>
      <c r="DX47" s="34"/>
      <c r="DY47" s="32"/>
      <c r="DZ47" s="33"/>
      <c r="EA47" s="33"/>
      <c r="EB47" s="34"/>
      <c r="EC47" s="32"/>
      <c r="ED47" s="33"/>
      <c r="EE47" s="33"/>
      <c r="EF47" s="34"/>
      <c r="EG47" s="32"/>
      <c r="EH47" s="33"/>
      <c r="EI47" s="33"/>
      <c r="EJ47" s="34"/>
      <c r="EK47" s="32"/>
      <c r="EL47" s="33"/>
      <c r="EM47" s="33"/>
      <c r="EN47" s="34"/>
      <c r="EO47" s="32"/>
      <c r="EP47" s="33"/>
      <c r="EQ47" s="33"/>
      <c r="ER47" s="34"/>
      <c r="ES47" s="32"/>
      <c r="ET47" s="33"/>
      <c r="EU47" s="33"/>
      <c r="EV47" s="34"/>
      <c r="EW47" s="32"/>
      <c r="EX47" s="33"/>
      <c r="EY47" s="33"/>
      <c r="EZ47" s="34"/>
      <c r="FA47" s="32"/>
      <c r="FB47" s="33"/>
      <c r="FC47" s="33"/>
      <c r="FD47" s="34"/>
      <c r="FE47" s="32"/>
      <c r="FF47" s="33"/>
      <c r="FG47" s="33"/>
      <c r="FH47" s="34"/>
      <c r="FI47" s="32"/>
      <c r="FJ47" s="33"/>
      <c r="FK47" s="33"/>
      <c r="FL47" s="34"/>
      <c r="FM47" s="32"/>
      <c r="FN47" s="33"/>
      <c r="FO47" s="33"/>
      <c r="FP47" s="34"/>
      <c r="FQ47" s="32"/>
      <c r="FR47" s="33"/>
      <c r="FS47" s="33"/>
      <c r="FT47" s="34"/>
      <c r="FU47" s="32"/>
      <c r="FV47" s="33"/>
      <c r="FW47" s="33"/>
      <c r="FX47" s="34"/>
      <c r="FY47" s="32"/>
      <c r="FZ47" s="33"/>
      <c r="GA47" s="33"/>
      <c r="GB47" s="34"/>
      <c r="GC47" s="32"/>
      <c r="GD47" s="33"/>
      <c r="GE47" s="33"/>
      <c r="GF47" s="34"/>
      <c r="GG47" s="32"/>
      <c r="GH47" s="33"/>
      <c r="GI47" s="33"/>
      <c r="GJ47" s="34"/>
      <c r="GK47" s="32"/>
      <c r="GL47" s="33"/>
      <c r="GM47" s="33"/>
      <c r="GN47" s="34"/>
      <c r="GO47" s="32"/>
      <c r="GP47" s="33"/>
      <c r="GQ47" s="33"/>
      <c r="GR47" s="34"/>
      <c r="GS47" s="32"/>
      <c r="GT47" s="33"/>
      <c r="GU47" s="33"/>
      <c r="GV47" s="34"/>
      <c r="GW47" s="32"/>
      <c r="GX47" s="33"/>
      <c r="GY47" s="33"/>
      <c r="GZ47" s="34"/>
      <c r="HA47" s="32"/>
      <c r="HB47" s="33"/>
      <c r="HC47" s="33"/>
      <c r="HD47" s="34"/>
      <c r="HE47" s="32"/>
      <c r="HF47" s="33"/>
      <c r="HG47" s="33"/>
      <c r="HH47" s="34"/>
      <c r="HI47" s="32"/>
      <c r="HJ47" s="33"/>
      <c r="HK47" s="33"/>
      <c r="HL47" s="34"/>
      <c r="HM47" s="32"/>
      <c r="HN47" s="33"/>
      <c r="HO47" s="33"/>
      <c r="HP47" s="34"/>
      <c r="HQ47" s="32"/>
      <c r="HR47" s="33"/>
      <c r="HS47" s="33"/>
      <c r="HT47" s="34"/>
      <c r="HU47" s="32"/>
      <c r="HV47" s="33"/>
      <c r="HW47" s="33"/>
      <c r="HX47" s="34"/>
      <c r="HY47" s="32"/>
      <c r="HZ47" s="33"/>
      <c r="IA47" s="33"/>
      <c r="IB47" s="34"/>
      <c r="IC47" s="32"/>
      <c r="ID47" s="33"/>
      <c r="IE47" s="33"/>
      <c r="IF47" s="34"/>
      <c r="IG47" s="32"/>
      <c r="IH47" s="33"/>
      <c r="II47" s="33"/>
      <c r="IJ47" s="34"/>
    </row>
    <row r="48" spans="1:244" s="30" customFormat="1">
      <c r="A48" s="35" t="s">
        <v>52</v>
      </c>
      <c r="B48" s="36">
        <v>273.3</v>
      </c>
      <c r="C48" s="36">
        <v>6.9999999999999993E-2</v>
      </c>
      <c r="D48" s="54">
        <v>3.6507137265519131E-3</v>
      </c>
      <c r="E48" s="33"/>
      <c r="F48" s="33"/>
      <c r="G48" s="32"/>
      <c r="H48" s="33"/>
      <c r="I48" s="33"/>
      <c r="J48" s="33"/>
      <c r="K48" s="32"/>
      <c r="L48" s="33"/>
      <c r="M48" s="33"/>
      <c r="N48" s="33"/>
      <c r="O48" s="32"/>
      <c r="P48" s="33"/>
      <c r="Q48" s="33"/>
      <c r="R48" s="33"/>
      <c r="S48" s="32"/>
      <c r="T48" s="33"/>
      <c r="U48" s="33"/>
      <c r="V48" s="33"/>
      <c r="W48" s="32"/>
      <c r="X48" s="33"/>
      <c r="Y48" s="33"/>
      <c r="Z48" s="33"/>
      <c r="AA48" s="32"/>
      <c r="AB48" s="33"/>
      <c r="AC48" s="33"/>
      <c r="AD48" s="33"/>
      <c r="AE48" s="32"/>
      <c r="AF48" s="33"/>
      <c r="AG48" s="33"/>
      <c r="AH48" s="33"/>
      <c r="AI48" s="32"/>
      <c r="AJ48" s="33"/>
      <c r="AK48" s="33"/>
      <c r="AL48" s="33"/>
      <c r="AM48" s="32"/>
      <c r="AN48" s="33"/>
      <c r="AO48" s="33"/>
      <c r="AP48" s="33"/>
      <c r="AQ48" s="32"/>
      <c r="AR48" s="33"/>
      <c r="AS48" s="33"/>
      <c r="AT48" s="33"/>
      <c r="AU48" s="32"/>
      <c r="AV48" s="33"/>
      <c r="AW48" s="33"/>
      <c r="AX48" s="33"/>
      <c r="AY48" s="32"/>
      <c r="AZ48" s="33"/>
      <c r="BA48" s="33"/>
      <c r="BB48" s="33"/>
      <c r="BC48" s="32"/>
      <c r="BD48" s="33"/>
      <c r="BE48" s="33"/>
      <c r="BF48" s="33"/>
      <c r="BG48" s="32"/>
      <c r="BH48" s="33"/>
      <c r="BI48" s="33"/>
      <c r="BJ48" s="33"/>
      <c r="BK48" s="32"/>
      <c r="BL48" s="33"/>
      <c r="BM48" s="33"/>
      <c r="BN48" s="33"/>
      <c r="BO48" s="32"/>
      <c r="BP48" s="33"/>
      <c r="BQ48" s="33"/>
      <c r="BR48" s="33"/>
      <c r="BS48" s="32"/>
      <c r="BT48" s="33"/>
      <c r="BU48" s="33"/>
      <c r="BV48" s="33"/>
      <c r="BW48" s="32"/>
      <c r="BX48" s="33"/>
      <c r="BY48" s="33"/>
      <c r="BZ48" s="33"/>
      <c r="CA48" s="32"/>
      <c r="CB48" s="33"/>
      <c r="CC48" s="33"/>
      <c r="CD48" s="33"/>
      <c r="CE48" s="32"/>
      <c r="CF48" s="33"/>
      <c r="CG48" s="33"/>
      <c r="CH48" s="33"/>
      <c r="CI48" s="32"/>
      <c r="CJ48" s="33"/>
      <c r="CK48" s="33"/>
      <c r="CL48" s="33"/>
      <c r="CM48" s="32"/>
      <c r="CN48" s="33"/>
      <c r="CO48" s="33"/>
      <c r="CP48" s="33"/>
      <c r="CQ48" s="32"/>
      <c r="CR48" s="33"/>
      <c r="CS48" s="33"/>
      <c r="CT48" s="33"/>
      <c r="CU48" s="32"/>
      <c r="CV48" s="33"/>
      <c r="CW48" s="33"/>
      <c r="CX48" s="33"/>
      <c r="CY48" s="32"/>
      <c r="CZ48" s="33"/>
      <c r="DA48" s="33"/>
      <c r="DB48" s="33"/>
      <c r="DC48" s="32"/>
      <c r="DD48" s="33"/>
      <c r="DE48" s="33"/>
      <c r="DF48" s="33"/>
      <c r="DG48" s="32"/>
      <c r="DH48" s="33"/>
      <c r="DI48" s="33"/>
      <c r="DJ48" s="33"/>
      <c r="DK48" s="32"/>
      <c r="DL48" s="33"/>
      <c r="DM48" s="33"/>
      <c r="DN48" s="33"/>
      <c r="DO48" s="32"/>
      <c r="DP48" s="33"/>
      <c r="DQ48" s="33"/>
      <c r="DR48" s="33"/>
      <c r="DS48" s="32"/>
      <c r="DT48" s="33"/>
      <c r="DU48" s="33"/>
      <c r="DV48" s="33"/>
      <c r="DW48" s="32"/>
      <c r="DX48" s="33"/>
      <c r="DY48" s="33"/>
      <c r="DZ48" s="33"/>
      <c r="EA48" s="32"/>
      <c r="EB48" s="33"/>
      <c r="EC48" s="33"/>
      <c r="ED48" s="33"/>
      <c r="EE48" s="32"/>
      <c r="EF48" s="33"/>
      <c r="EG48" s="33"/>
      <c r="EH48" s="33"/>
      <c r="EI48" s="32"/>
      <c r="EJ48" s="33"/>
      <c r="EK48" s="33"/>
      <c r="EL48" s="33"/>
      <c r="EM48" s="32"/>
      <c r="EN48" s="33"/>
      <c r="EO48" s="33"/>
      <c r="EP48" s="33"/>
      <c r="EQ48" s="32"/>
      <c r="ER48" s="33"/>
      <c r="ES48" s="33"/>
      <c r="ET48" s="33"/>
      <c r="EU48" s="32"/>
      <c r="EV48" s="33"/>
      <c r="EW48" s="33"/>
      <c r="EX48" s="33"/>
      <c r="EY48" s="32"/>
      <c r="EZ48" s="33"/>
      <c r="FA48" s="33"/>
      <c r="FB48" s="33"/>
      <c r="FC48" s="32"/>
      <c r="FD48" s="33"/>
      <c r="FE48" s="33"/>
      <c r="FF48" s="33"/>
      <c r="FG48" s="32"/>
      <c r="FH48" s="33"/>
      <c r="FI48" s="33"/>
      <c r="FJ48" s="33"/>
      <c r="FK48" s="32"/>
      <c r="FL48" s="33"/>
      <c r="FM48" s="33"/>
      <c r="FN48" s="33"/>
      <c r="FO48" s="32"/>
      <c r="FP48" s="33"/>
      <c r="FQ48" s="33"/>
      <c r="FR48" s="33"/>
      <c r="FS48" s="32"/>
      <c r="FT48" s="33"/>
      <c r="FU48" s="33"/>
      <c r="FV48" s="33"/>
      <c r="FW48" s="32"/>
      <c r="FX48" s="33"/>
      <c r="FY48" s="33"/>
      <c r="FZ48" s="33"/>
      <c r="GA48" s="32"/>
      <c r="GB48" s="33"/>
      <c r="GC48" s="33"/>
      <c r="GD48" s="33"/>
      <c r="GE48" s="32"/>
      <c r="GF48" s="33"/>
      <c r="GG48" s="33"/>
      <c r="GH48" s="33"/>
      <c r="GI48" s="32"/>
      <c r="GJ48" s="33"/>
      <c r="GK48" s="33"/>
      <c r="GL48" s="33"/>
      <c r="GM48" s="32"/>
      <c r="GN48" s="33"/>
      <c r="GO48" s="33"/>
      <c r="GP48" s="33"/>
      <c r="GQ48" s="32"/>
      <c r="GR48" s="33"/>
      <c r="GS48" s="33"/>
      <c r="GT48" s="33"/>
      <c r="GU48" s="32"/>
      <c r="GV48" s="33"/>
      <c r="GW48" s="33"/>
      <c r="GX48" s="33"/>
      <c r="GY48" s="32"/>
      <c r="GZ48" s="33"/>
      <c r="HA48" s="33"/>
      <c r="HB48" s="33"/>
      <c r="HC48" s="32"/>
      <c r="HD48" s="33"/>
      <c r="HE48" s="33"/>
      <c r="HF48" s="33"/>
      <c r="HG48" s="32"/>
      <c r="HH48" s="33"/>
      <c r="HI48" s="33"/>
      <c r="HJ48" s="33"/>
      <c r="HK48" s="32"/>
      <c r="HL48" s="33"/>
      <c r="HM48" s="33"/>
      <c r="HN48" s="33"/>
      <c r="HO48" s="32"/>
      <c r="HP48" s="33"/>
      <c r="HQ48" s="33"/>
      <c r="HR48" s="33"/>
      <c r="HS48" s="32"/>
      <c r="HT48" s="33"/>
      <c r="HU48" s="33"/>
      <c r="HV48" s="33"/>
      <c r="HW48" s="32"/>
      <c r="HX48" s="33"/>
      <c r="HY48" s="33"/>
      <c r="HZ48" s="33"/>
      <c r="IA48" s="32"/>
      <c r="IB48" s="33"/>
      <c r="IC48" s="33"/>
      <c r="ID48" s="33"/>
      <c r="IE48" s="32"/>
      <c r="IF48" s="33"/>
      <c r="IG48" s="33"/>
      <c r="IH48" s="33"/>
    </row>
    <row r="49" spans="1:244" s="31" customFormat="1">
      <c r="A49" s="22" t="s">
        <v>53</v>
      </c>
      <c r="B49" s="23">
        <v>74361.243685008143</v>
      </c>
      <c r="C49" s="23">
        <v>22.509999999999998</v>
      </c>
      <c r="D49" s="52">
        <v>0.99330996357237833</v>
      </c>
    </row>
    <row r="50" spans="1:244" s="30" customFormat="1">
      <c r="A50" s="11" t="s">
        <v>54</v>
      </c>
      <c r="B50" s="21"/>
      <c r="C50" s="21"/>
      <c r="D50" s="3"/>
    </row>
    <row r="51" spans="1:244" s="30" customFormat="1">
      <c r="A51" s="6" t="s">
        <v>55</v>
      </c>
      <c r="B51" s="19">
        <v>50.830000000000005</v>
      </c>
      <c r="C51" s="19">
        <v>0.02</v>
      </c>
      <c r="D51" s="51">
        <v>6.7898199312343131E-4</v>
      </c>
    </row>
    <row r="52" spans="1:244" s="30" customFormat="1">
      <c r="A52" s="6" t="s">
        <v>56</v>
      </c>
      <c r="B52" s="19">
        <v>450</v>
      </c>
      <c r="C52" s="19">
        <v>0.14000000000000001</v>
      </c>
      <c r="D52" s="51">
        <v>6.0110544344982109E-3</v>
      </c>
    </row>
    <row r="53" spans="1:244" s="30" customFormat="1">
      <c r="A53" s="27" t="s">
        <v>57</v>
      </c>
      <c r="B53" s="28">
        <v>500.83</v>
      </c>
      <c r="C53" s="28">
        <v>0.16</v>
      </c>
      <c r="D53" s="53">
        <v>6.690036427621642E-3</v>
      </c>
      <c r="E53" s="32"/>
      <c r="F53" s="33"/>
      <c r="G53" s="33"/>
      <c r="H53" s="34"/>
      <c r="I53" s="32"/>
      <c r="J53" s="33"/>
      <c r="K53" s="33"/>
      <c r="L53" s="34"/>
      <c r="M53" s="32"/>
      <c r="N53" s="33"/>
      <c r="O53" s="33"/>
      <c r="P53" s="34"/>
      <c r="Q53" s="32"/>
      <c r="R53" s="33"/>
      <c r="S53" s="33"/>
      <c r="T53" s="34"/>
      <c r="U53" s="32"/>
      <c r="V53" s="33"/>
      <c r="W53" s="33"/>
      <c r="X53" s="34"/>
      <c r="Y53" s="32"/>
      <c r="Z53" s="33"/>
      <c r="AA53" s="33"/>
      <c r="AB53" s="34"/>
      <c r="AC53" s="32"/>
      <c r="AD53" s="33"/>
      <c r="AE53" s="33"/>
      <c r="AF53" s="34"/>
      <c r="AG53" s="32"/>
      <c r="AH53" s="33"/>
      <c r="AI53" s="33"/>
      <c r="AJ53" s="34"/>
      <c r="AK53" s="32"/>
      <c r="AL53" s="33"/>
      <c r="AM53" s="33"/>
      <c r="AN53" s="34"/>
      <c r="AO53" s="32"/>
      <c r="AP53" s="33"/>
      <c r="AQ53" s="33"/>
      <c r="AR53" s="34"/>
      <c r="AS53" s="32"/>
      <c r="AT53" s="33"/>
      <c r="AU53" s="33"/>
      <c r="AV53" s="34"/>
      <c r="AW53" s="32"/>
      <c r="AX53" s="33"/>
      <c r="AY53" s="33"/>
      <c r="AZ53" s="34"/>
      <c r="BA53" s="32"/>
      <c r="BB53" s="33"/>
      <c r="BC53" s="33"/>
      <c r="BD53" s="34"/>
      <c r="BE53" s="32"/>
      <c r="BF53" s="33"/>
      <c r="BG53" s="33"/>
      <c r="BH53" s="34"/>
      <c r="BI53" s="32"/>
      <c r="BJ53" s="33"/>
      <c r="BK53" s="33"/>
      <c r="BL53" s="34"/>
      <c r="BM53" s="32"/>
      <c r="BN53" s="33"/>
      <c r="BO53" s="33"/>
      <c r="BP53" s="34"/>
      <c r="BQ53" s="32"/>
      <c r="BR53" s="33"/>
      <c r="BS53" s="33"/>
      <c r="BT53" s="34"/>
      <c r="BU53" s="32"/>
      <c r="BV53" s="33"/>
      <c r="BW53" s="33"/>
      <c r="BX53" s="34"/>
      <c r="BY53" s="32"/>
      <c r="BZ53" s="33"/>
      <c r="CA53" s="33"/>
      <c r="CB53" s="34"/>
      <c r="CC53" s="32"/>
      <c r="CD53" s="33"/>
      <c r="CE53" s="33"/>
      <c r="CF53" s="34"/>
      <c r="CG53" s="32"/>
      <c r="CH53" s="33"/>
      <c r="CI53" s="33"/>
      <c r="CJ53" s="34"/>
      <c r="CK53" s="32"/>
      <c r="CL53" s="33"/>
      <c r="CM53" s="33"/>
      <c r="CN53" s="34"/>
      <c r="CO53" s="32"/>
      <c r="CP53" s="33"/>
      <c r="CQ53" s="33"/>
      <c r="CR53" s="34"/>
      <c r="CS53" s="32"/>
      <c r="CT53" s="33"/>
      <c r="CU53" s="33"/>
      <c r="CV53" s="34"/>
      <c r="CW53" s="32"/>
      <c r="CX53" s="33"/>
      <c r="CY53" s="33"/>
      <c r="CZ53" s="34"/>
      <c r="DA53" s="32"/>
      <c r="DB53" s="33"/>
      <c r="DC53" s="33"/>
      <c r="DD53" s="34"/>
      <c r="DE53" s="32"/>
      <c r="DF53" s="33"/>
      <c r="DG53" s="33"/>
      <c r="DH53" s="34"/>
      <c r="DI53" s="32"/>
      <c r="DJ53" s="33"/>
      <c r="DK53" s="33"/>
      <c r="DL53" s="34"/>
      <c r="DM53" s="32"/>
      <c r="DN53" s="33"/>
      <c r="DO53" s="33"/>
      <c r="DP53" s="34"/>
      <c r="DQ53" s="32"/>
      <c r="DR53" s="33"/>
      <c r="DS53" s="33"/>
      <c r="DT53" s="34"/>
      <c r="DU53" s="32"/>
      <c r="DV53" s="33"/>
      <c r="DW53" s="33"/>
      <c r="DX53" s="34"/>
      <c r="DY53" s="32"/>
      <c r="DZ53" s="33"/>
      <c r="EA53" s="33"/>
      <c r="EB53" s="34"/>
      <c r="EC53" s="32"/>
      <c r="ED53" s="33"/>
      <c r="EE53" s="33"/>
      <c r="EF53" s="34"/>
      <c r="EG53" s="32"/>
      <c r="EH53" s="33"/>
      <c r="EI53" s="33"/>
      <c r="EJ53" s="34"/>
      <c r="EK53" s="32"/>
      <c r="EL53" s="33"/>
      <c r="EM53" s="33"/>
      <c r="EN53" s="34"/>
      <c r="EO53" s="32"/>
      <c r="EP53" s="33"/>
      <c r="EQ53" s="33"/>
      <c r="ER53" s="34"/>
      <c r="ES53" s="32"/>
      <c r="ET53" s="33"/>
      <c r="EU53" s="33"/>
      <c r="EV53" s="34"/>
      <c r="EW53" s="32"/>
      <c r="EX53" s="33"/>
      <c r="EY53" s="33"/>
      <c r="EZ53" s="34"/>
      <c r="FA53" s="32"/>
      <c r="FB53" s="33"/>
      <c r="FC53" s="33"/>
      <c r="FD53" s="34"/>
      <c r="FE53" s="32"/>
      <c r="FF53" s="33"/>
      <c r="FG53" s="33"/>
      <c r="FH53" s="34"/>
      <c r="FI53" s="32"/>
      <c r="FJ53" s="33"/>
      <c r="FK53" s="33"/>
      <c r="FL53" s="34"/>
      <c r="FM53" s="32"/>
      <c r="FN53" s="33"/>
      <c r="FO53" s="33"/>
      <c r="FP53" s="34"/>
      <c r="FQ53" s="32"/>
      <c r="FR53" s="33"/>
      <c r="FS53" s="33"/>
      <c r="FT53" s="34"/>
      <c r="FU53" s="32"/>
      <c r="FV53" s="33"/>
      <c r="FW53" s="33"/>
      <c r="FX53" s="34"/>
      <c r="FY53" s="32"/>
      <c r="FZ53" s="33"/>
      <c r="GA53" s="33"/>
      <c r="GB53" s="34"/>
      <c r="GC53" s="32"/>
      <c r="GD53" s="33"/>
      <c r="GE53" s="33"/>
      <c r="GF53" s="34"/>
      <c r="GG53" s="32"/>
      <c r="GH53" s="33"/>
      <c r="GI53" s="33"/>
      <c r="GJ53" s="34"/>
      <c r="GK53" s="32"/>
      <c r="GL53" s="33"/>
      <c r="GM53" s="33"/>
      <c r="GN53" s="34"/>
      <c r="GO53" s="32"/>
      <c r="GP53" s="33"/>
      <c r="GQ53" s="33"/>
      <c r="GR53" s="34"/>
      <c r="GS53" s="32"/>
      <c r="GT53" s="33"/>
      <c r="GU53" s="33"/>
      <c r="GV53" s="34"/>
      <c r="GW53" s="32"/>
      <c r="GX53" s="33"/>
      <c r="GY53" s="33"/>
      <c r="GZ53" s="34"/>
      <c r="HA53" s="32"/>
      <c r="HB53" s="33"/>
      <c r="HC53" s="33"/>
      <c r="HD53" s="34"/>
      <c r="HE53" s="32"/>
      <c r="HF53" s="33"/>
      <c r="HG53" s="33"/>
      <c r="HH53" s="34"/>
      <c r="HI53" s="32"/>
      <c r="HJ53" s="33"/>
      <c r="HK53" s="33"/>
      <c r="HL53" s="34"/>
      <c r="HM53" s="32"/>
      <c r="HN53" s="33"/>
      <c r="HO53" s="33"/>
      <c r="HP53" s="34"/>
      <c r="HQ53" s="32"/>
      <c r="HR53" s="33"/>
      <c r="HS53" s="33"/>
      <c r="HT53" s="34"/>
      <c r="HU53" s="32"/>
      <c r="HV53" s="33"/>
      <c r="HW53" s="33"/>
      <c r="HX53" s="34"/>
      <c r="HY53" s="32"/>
      <c r="HZ53" s="33"/>
      <c r="IA53" s="33"/>
      <c r="IB53" s="34"/>
      <c r="IC53" s="32"/>
      <c r="ID53" s="33"/>
      <c r="IE53" s="33"/>
      <c r="IF53" s="34"/>
      <c r="IG53" s="32"/>
      <c r="IH53" s="33"/>
      <c r="II53" s="33"/>
      <c r="IJ53" s="34"/>
    </row>
    <row r="54" spans="1:244" s="41" customFormat="1" ht="13.5" thickBot="1">
      <c r="A54" s="38" t="s">
        <v>58</v>
      </c>
      <c r="B54" s="39">
        <v>74862.073685008145</v>
      </c>
      <c r="C54" s="39">
        <v>22.669999999999998</v>
      </c>
      <c r="D54" s="55">
        <v>1</v>
      </c>
    </row>
    <row r="55" spans="1:244">
      <c r="A55" s="42" t="s">
        <v>59</v>
      </c>
      <c r="D55" s="43"/>
    </row>
  </sheetData>
  <printOptions horizontalCentered="1"/>
  <pageMargins left="0.78740157480314965" right="0.39370078740157483" top="0.78740157480314965" bottom="0.78740157480314965" header="0.59055118110236227" footer="0.59055118110236227"/>
  <pageSetup paperSize="9" orientation="portrait" horizontalDpi="300" verticalDpi="300" r:id="rId1"/>
  <headerFooter alignWithMargins="0">
    <oddHeader>&amp;L&amp;"Tahoma,Negrito"&amp;8Companhia Nacional de Abastecimento - CONAB</oddHeader>
    <oddFooter>&amp;R&amp;6&amp;F - &amp;A
versão - jan/2008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J55"/>
  <sheetViews>
    <sheetView zoomScaleNormal="100" workbookViewId="0">
      <selection activeCell="I31" sqref="I31"/>
    </sheetView>
  </sheetViews>
  <sheetFormatPr defaultColWidth="11.5" defaultRowHeight="12.75"/>
  <cols>
    <col min="1" max="1" width="45.625" style="3" customWidth="1"/>
    <col min="2" max="3" width="12.625" style="3" customWidth="1"/>
    <col min="4" max="4" width="8.625" style="3" customWidth="1"/>
    <col min="5" max="16384" width="11.5" style="3"/>
  </cols>
  <sheetData>
    <row r="1" spans="1:4">
      <c r="A1" s="1" t="s">
        <v>0</v>
      </c>
      <c r="B1" s="2"/>
      <c r="C1" s="2"/>
      <c r="D1" s="2"/>
    </row>
    <row r="2" spans="1:4">
      <c r="A2" s="1" t="s">
        <v>615</v>
      </c>
      <c r="B2" s="2"/>
      <c r="C2" s="2"/>
      <c r="D2" s="2"/>
    </row>
    <row r="3" spans="1:4">
      <c r="A3" s="1" t="s">
        <v>377</v>
      </c>
      <c r="B3" s="2"/>
      <c r="C3" s="2"/>
      <c r="D3" s="2"/>
    </row>
    <row r="4" spans="1:4">
      <c r="A4" s="1" t="s">
        <v>598</v>
      </c>
      <c r="B4" s="2"/>
      <c r="C4" s="2"/>
      <c r="D4" s="2"/>
    </row>
    <row r="5" spans="1:4" ht="13.5" thickBot="1">
      <c r="A5" s="4" t="s">
        <v>4</v>
      </c>
      <c r="B5" s="5">
        <v>104000</v>
      </c>
      <c r="C5" s="6" t="s">
        <v>5</v>
      </c>
    </row>
    <row r="6" spans="1:4">
      <c r="A6" s="7"/>
      <c r="B6" s="8" t="s">
        <v>6</v>
      </c>
      <c r="C6" s="9">
        <v>43160</v>
      </c>
      <c r="D6" s="10" t="s">
        <v>7</v>
      </c>
    </row>
    <row r="7" spans="1:4">
      <c r="A7" s="11" t="s">
        <v>8</v>
      </c>
      <c r="D7" s="12" t="s">
        <v>9</v>
      </c>
    </row>
    <row r="8" spans="1:4" ht="13.5" thickBot="1">
      <c r="A8" s="13"/>
      <c r="B8" s="14" t="s">
        <v>10</v>
      </c>
      <c r="C8" s="14" t="s">
        <v>169</v>
      </c>
      <c r="D8" s="15" t="s">
        <v>13</v>
      </c>
    </row>
    <row r="9" spans="1:4">
      <c r="A9" s="11" t="s">
        <v>14</v>
      </c>
      <c r="B9" s="16"/>
    </row>
    <row r="10" spans="1:4">
      <c r="A10" s="18" t="s">
        <v>15</v>
      </c>
      <c r="B10" s="19">
        <v>0</v>
      </c>
      <c r="C10" s="19">
        <v>0</v>
      </c>
      <c r="D10" s="51">
        <v>0</v>
      </c>
    </row>
    <row r="11" spans="1:4">
      <c r="A11" s="18" t="s">
        <v>16</v>
      </c>
      <c r="B11" s="21">
        <v>0</v>
      </c>
      <c r="C11" s="21">
        <v>0</v>
      </c>
      <c r="D11" s="51">
        <v>0</v>
      </c>
    </row>
    <row r="12" spans="1:4">
      <c r="A12" s="18" t="s">
        <v>17</v>
      </c>
      <c r="B12" s="19">
        <v>1020</v>
      </c>
      <c r="C12" s="19">
        <v>0.01</v>
      </c>
      <c r="D12" s="51">
        <v>9.4685878591186882E-3</v>
      </c>
    </row>
    <row r="13" spans="1:4">
      <c r="A13" s="18" t="s">
        <v>18</v>
      </c>
      <c r="B13" s="19">
        <v>0</v>
      </c>
      <c r="C13" s="19">
        <v>0</v>
      </c>
      <c r="D13" s="51">
        <v>0</v>
      </c>
    </row>
    <row r="14" spans="1:4">
      <c r="A14" s="18" t="s">
        <v>19</v>
      </c>
      <c r="B14" s="19">
        <v>0</v>
      </c>
      <c r="C14" s="19">
        <v>0</v>
      </c>
      <c r="D14" s="51">
        <v>0</v>
      </c>
    </row>
    <row r="15" spans="1:4">
      <c r="A15" s="6" t="s">
        <v>20</v>
      </c>
      <c r="B15" s="19">
        <v>33728</v>
      </c>
      <c r="C15" s="19">
        <v>0.32</v>
      </c>
      <c r="D15" s="51">
        <v>0.31309463854152464</v>
      </c>
    </row>
    <row r="16" spans="1:4">
      <c r="A16" s="6" t="s">
        <v>70</v>
      </c>
      <c r="B16" s="19">
        <v>124.04</v>
      </c>
      <c r="C16" s="19">
        <v>0</v>
      </c>
      <c r="D16" s="51">
        <v>1.1514545471030216E-3</v>
      </c>
    </row>
    <row r="17" spans="1:4">
      <c r="A17" s="6" t="s">
        <v>22</v>
      </c>
      <c r="B17" s="19">
        <v>19200</v>
      </c>
      <c r="C17" s="19">
        <v>0.18</v>
      </c>
      <c r="D17" s="51">
        <v>0.17823224205399885</v>
      </c>
    </row>
    <row r="18" spans="1:4">
      <c r="A18" s="6" t="s">
        <v>23</v>
      </c>
      <c r="B18" s="19">
        <v>7420</v>
      </c>
      <c r="C18" s="19">
        <v>7.0000000000000007E-2</v>
      </c>
      <c r="D18" s="51">
        <v>6.8879335210451628E-2</v>
      </c>
    </row>
    <row r="19" spans="1:4">
      <c r="A19" s="6" t="s">
        <v>24</v>
      </c>
      <c r="B19" s="19">
        <v>5369.77</v>
      </c>
      <c r="C19" s="19">
        <v>0.04</v>
      </c>
      <c r="D19" s="51">
        <v>4.9847195125744863E-2</v>
      </c>
    </row>
    <row r="20" spans="1:4">
      <c r="A20" s="6" t="s">
        <v>71</v>
      </c>
      <c r="B20" s="19">
        <v>6478.88</v>
      </c>
      <c r="C20" s="19">
        <v>0.05</v>
      </c>
      <c r="D20" s="51">
        <v>6.0142984812438127E-2</v>
      </c>
    </row>
    <row r="21" spans="1:4">
      <c r="A21" s="22" t="s">
        <v>27</v>
      </c>
      <c r="B21" s="23">
        <v>73340.69</v>
      </c>
      <c r="C21" s="23">
        <v>0.67000000000000015</v>
      </c>
      <c r="D21" s="52">
        <v>0.68081643815037984</v>
      </c>
    </row>
    <row r="22" spans="1:4">
      <c r="A22" s="25" t="s">
        <v>28</v>
      </c>
      <c r="B22" s="21"/>
      <c r="C22" s="21"/>
    </row>
    <row r="23" spans="1:4">
      <c r="A23" s="18" t="s">
        <v>29</v>
      </c>
      <c r="B23" s="19">
        <v>0</v>
      </c>
      <c r="C23" s="19">
        <v>0</v>
      </c>
      <c r="D23" s="51">
        <v>0</v>
      </c>
    </row>
    <row r="24" spans="1:4">
      <c r="A24" s="18" t="s">
        <v>30</v>
      </c>
      <c r="B24" s="19">
        <v>0</v>
      </c>
      <c r="C24" s="19">
        <v>0</v>
      </c>
      <c r="D24" s="51">
        <v>0</v>
      </c>
    </row>
    <row r="25" spans="1:4">
      <c r="A25" s="6" t="s">
        <v>72</v>
      </c>
      <c r="B25" s="19">
        <v>2200.2199999999998</v>
      </c>
      <c r="C25" s="19">
        <v>0.02</v>
      </c>
      <c r="D25" s="51">
        <v>2.0424486646460901E-2</v>
      </c>
    </row>
    <row r="26" spans="1:4">
      <c r="A26" s="18" t="s">
        <v>73</v>
      </c>
      <c r="B26" s="19">
        <v>26000</v>
      </c>
      <c r="C26" s="19">
        <v>0.25</v>
      </c>
      <c r="D26" s="51">
        <v>0.24135616111479008</v>
      </c>
    </row>
    <row r="27" spans="1:4">
      <c r="A27" s="18" t="s">
        <v>74</v>
      </c>
      <c r="B27" s="19">
        <v>0</v>
      </c>
      <c r="C27" s="19">
        <v>0</v>
      </c>
      <c r="D27" s="51">
        <v>0</v>
      </c>
    </row>
    <row r="28" spans="1:4">
      <c r="A28" s="18" t="s">
        <v>75</v>
      </c>
      <c r="B28" s="19">
        <v>3120</v>
      </c>
      <c r="C28" s="19">
        <v>0.03</v>
      </c>
      <c r="D28" s="51">
        <v>2.8962739333774811E-2</v>
      </c>
    </row>
    <row r="29" spans="1:4">
      <c r="A29" s="18" t="s">
        <v>76</v>
      </c>
      <c r="B29" s="19">
        <v>0</v>
      </c>
      <c r="C29" s="19">
        <v>0</v>
      </c>
      <c r="D29" s="51">
        <v>0</v>
      </c>
    </row>
    <row r="30" spans="1:4">
      <c r="A30" s="18" t="s">
        <v>77</v>
      </c>
      <c r="B30" s="19">
        <v>0</v>
      </c>
      <c r="C30" s="19">
        <v>0</v>
      </c>
      <c r="D30" s="51">
        <v>0</v>
      </c>
    </row>
    <row r="31" spans="1:4">
      <c r="A31" s="18" t="s">
        <v>78</v>
      </c>
      <c r="B31" s="19">
        <v>0</v>
      </c>
      <c r="C31" s="19">
        <v>0</v>
      </c>
      <c r="D31" s="51">
        <v>0</v>
      </c>
    </row>
    <row r="32" spans="1:4">
      <c r="A32" s="27" t="s">
        <v>37</v>
      </c>
      <c r="B32" s="28">
        <v>31320.22</v>
      </c>
      <c r="C32" s="28">
        <v>0.30000000000000004</v>
      </c>
      <c r="D32" s="53">
        <v>0.29074338709502578</v>
      </c>
    </row>
    <row r="33" spans="1:244" s="30" customFormat="1">
      <c r="A33" s="11" t="s">
        <v>38</v>
      </c>
      <c r="B33" s="21"/>
      <c r="C33" s="21"/>
      <c r="D33" s="3"/>
    </row>
    <row r="34" spans="1:244" s="30" customFormat="1">
      <c r="A34" s="18" t="s">
        <v>39</v>
      </c>
      <c r="B34" s="19">
        <v>2007.7069308861428</v>
      </c>
      <c r="C34" s="19">
        <v>0.02</v>
      </c>
      <c r="D34" s="51">
        <v>1.8637401441624485E-2</v>
      </c>
    </row>
    <row r="35" spans="1:244" s="30" customFormat="1">
      <c r="A35" s="6" t="s">
        <v>40</v>
      </c>
      <c r="B35" s="19">
        <v>2007.7069308861428</v>
      </c>
      <c r="C35" s="19">
        <v>0.02</v>
      </c>
      <c r="D35" s="51">
        <v>1.8637401441624485E-2</v>
      </c>
    </row>
    <row r="36" spans="1:244" s="31" customFormat="1">
      <c r="A36" s="22" t="s">
        <v>41</v>
      </c>
      <c r="B36" s="23">
        <v>106668.61693088614</v>
      </c>
      <c r="C36" s="23">
        <v>0.99000000000000021</v>
      </c>
      <c r="D36" s="52">
        <v>0.99019722668703014</v>
      </c>
    </row>
    <row r="37" spans="1:244" s="30" customFormat="1">
      <c r="A37" s="11" t="s">
        <v>42</v>
      </c>
      <c r="B37" s="21"/>
      <c r="C37" s="21"/>
      <c r="D37" s="3"/>
    </row>
    <row r="38" spans="1:244" s="30" customFormat="1">
      <c r="A38" s="6" t="s">
        <v>43</v>
      </c>
      <c r="B38" s="19">
        <v>606</v>
      </c>
      <c r="C38" s="19">
        <v>0.01</v>
      </c>
      <c r="D38" s="51">
        <v>5.6254551398293379E-3</v>
      </c>
    </row>
    <row r="39" spans="1:244" s="30" customFormat="1">
      <c r="A39" s="6" t="s">
        <v>44</v>
      </c>
      <c r="B39" s="19">
        <v>0</v>
      </c>
      <c r="C39" s="19">
        <v>0</v>
      </c>
      <c r="D39" s="51">
        <v>0</v>
      </c>
    </row>
    <row r="40" spans="1:244" s="30" customFormat="1">
      <c r="A40" s="18" t="s">
        <v>45</v>
      </c>
      <c r="B40" s="19">
        <v>0</v>
      </c>
      <c r="C40" s="19">
        <v>0</v>
      </c>
      <c r="D40" s="51">
        <v>0</v>
      </c>
    </row>
    <row r="41" spans="1:244" s="30" customFormat="1">
      <c r="A41" s="18" t="s">
        <v>79</v>
      </c>
      <c r="B41" s="19">
        <v>0</v>
      </c>
      <c r="C41" s="19">
        <v>0</v>
      </c>
      <c r="D41" s="51">
        <v>0</v>
      </c>
    </row>
    <row r="42" spans="1:244" s="30" customFormat="1">
      <c r="A42" s="27" t="s">
        <v>46</v>
      </c>
      <c r="B42" s="28">
        <v>606</v>
      </c>
      <c r="C42" s="28">
        <v>0.01</v>
      </c>
      <c r="D42" s="53">
        <v>5.6254551398293379E-3</v>
      </c>
      <c r="E42" s="32"/>
      <c r="F42" s="33"/>
      <c r="G42" s="33"/>
      <c r="H42" s="34"/>
      <c r="I42" s="32"/>
      <c r="J42" s="33"/>
      <c r="K42" s="33"/>
      <c r="L42" s="34"/>
      <c r="M42" s="32"/>
      <c r="N42" s="33"/>
      <c r="O42" s="33"/>
      <c r="P42" s="34"/>
      <c r="Q42" s="32"/>
      <c r="R42" s="33"/>
      <c r="S42" s="33"/>
      <c r="T42" s="34"/>
      <c r="U42" s="32"/>
      <c r="V42" s="33"/>
      <c r="W42" s="33"/>
      <c r="X42" s="34"/>
      <c r="Y42" s="32"/>
      <c r="Z42" s="33"/>
      <c r="AA42" s="33"/>
      <c r="AB42" s="34"/>
      <c r="AC42" s="32"/>
      <c r="AD42" s="33"/>
      <c r="AE42" s="33"/>
      <c r="AF42" s="34"/>
      <c r="AG42" s="32"/>
      <c r="AH42" s="33"/>
      <c r="AI42" s="33"/>
      <c r="AJ42" s="34"/>
      <c r="AK42" s="32"/>
      <c r="AL42" s="33"/>
      <c r="AM42" s="33"/>
      <c r="AN42" s="34"/>
      <c r="AO42" s="32"/>
      <c r="AP42" s="33"/>
      <c r="AQ42" s="33"/>
      <c r="AR42" s="34"/>
      <c r="AS42" s="32"/>
      <c r="AT42" s="33"/>
      <c r="AU42" s="33"/>
      <c r="AV42" s="34"/>
      <c r="AW42" s="32"/>
      <c r="AX42" s="33"/>
      <c r="AY42" s="33"/>
      <c r="AZ42" s="34"/>
      <c r="BA42" s="32"/>
      <c r="BB42" s="33"/>
      <c r="BC42" s="33"/>
      <c r="BD42" s="34"/>
      <c r="BE42" s="32"/>
      <c r="BF42" s="33"/>
      <c r="BG42" s="33"/>
      <c r="BH42" s="34"/>
      <c r="BI42" s="32"/>
      <c r="BJ42" s="33"/>
      <c r="BK42" s="33"/>
      <c r="BL42" s="34"/>
      <c r="BM42" s="32"/>
      <c r="BN42" s="33"/>
      <c r="BO42" s="33"/>
      <c r="BP42" s="34"/>
      <c r="BQ42" s="32"/>
      <c r="BR42" s="33"/>
      <c r="BS42" s="33"/>
      <c r="BT42" s="34"/>
      <c r="BU42" s="32"/>
      <c r="BV42" s="33"/>
      <c r="BW42" s="33"/>
      <c r="BX42" s="34"/>
      <c r="BY42" s="32"/>
      <c r="BZ42" s="33"/>
      <c r="CA42" s="33"/>
      <c r="CB42" s="34"/>
      <c r="CC42" s="32"/>
      <c r="CD42" s="33"/>
      <c r="CE42" s="33"/>
      <c r="CF42" s="34"/>
      <c r="CG42" s="32"/>
      <c r="CH42" s="33"/>
      <c r="CI42" s="33"/>
      <c r="CJ42" s="34"/>
      <c r="CK42" s="32"/>
      <c r="CL42" s="33"/>
      <c r="CM42" s="33"/>
      <c r="CN42" s="34"/>
      <c r="CO42" s="32"/>
      <c r="CP42" s="33"/>
      <c r="CQ42" s="33"/>
      <c r="CR42" s="34"/>
      <c r="CS42" s="32"/>
      <c r="CT42" s="33"/>
      <c r="CU42" s="33"/>
      <c r="CV42" s="34"/>
      <c r="CW42" s="32"/>
      <c r="CX42" s="33"/>
      <c r="CY42" s="33"/>
      <c r="CZ42" s="34"/>
      <c r="DA42" s="32"/>
      <c r="DB42" s="33"/>
      <c r="DC42" s="33"/>
      <c r="DD42" s="34"/>
      <c r="DE42" s="32"/>
      <c r="DF42" s="33"/>
      <c r="DG42" s="33"/>
      <c r="DH42" s="34"/>
      <c r="DI42" s="32"/>
      <c r="DJ42" s="33"/>
      <c r="DK42" s="33"/>
      <c r="DL42" s="34"/>
      <c r="DM42" s="32"/>
      <c r="DN42" s="33"/>
      <c r="DO42" s="33"/>
      <c r="DP42" s="34"/>
      <c r="DQ42" s="32"/>
      <c r="DR42" s="33"/>
      <c r="DS42" s="33"/>
      <c r="DT42" s="34"/>
      <c r="DU42" s="32"/>
      <c r="DV42" s="33"/>
      <c r="DW42" s="33"/>
      <c r="DX42" s="34"/>
      <c r="DY42" s="32"/>
      <c r="DZ42" s="33"/>
      <c r="EA42" s="33"/>
      <c r="EB42" s="34"/>
      <c r="EC42" s="32"/>
      <c r="ED42" s="33"/>
      <c r="EE42" s="33"/>
      <c r="EF42" s="34"/>
      <c r="EG42" s="32"/>
      <c r="EH42" s="33"/>
      <c r="EI42" s="33"/>
      <c r="EJ42" s="34"/>
      <c r="EK42" s="32"/>
      <c r="EL42" s="33"/>
      <c r="EM42" s="33"/>
      <c r="EN42" s="34"/>
      <c r="EO42" s="32"/>
      <c r="EP42" s="33"/>
      <c r="EQ42" s="33"/>
      <c r="ER42" s="34"/>
      <c r="ES42" s="32"/>
      <c r="ET42" s="33"/>
      <c r="EU42" s="33"/>
      <c r="EV42" s="34"/>
      <c r="EW42" s="32"/>
      <c r="EX42" s="33"/>
      <c r="EY42" s="33"/>
      <c r="EZ42" s="34"/>
      <c r="FA42" s="32"/>
      <c r="FB42" s="33"/>
      <c r="FC42" s="33"/>
      <c r="FD42" s="34"/>
      <c r="FE42" s="32"/>
      <c r="FF42" s="33"/>
      <c r="FG42" s="33"/>
      <c r="FH42" s="34"/>
      <c r="FI42" s="32"/>
      <c r="FJ42" s="33"/>
      <c r="FK42" s="33"/>
      <c r="FL42" s="34"/>
      <c r="FM42" s="32"/>
      <c r="FN42" s="33"/>
      <c r="FO42" s="33"/>
      <c r="FP42" s="34"/>
      <c r="FQ42" s="32"/>
      <c r="FR42" s="33"/>
      <c r="FS42" s="33"/>
      <c r="FT42" s="34"/>
      <c r="FU42" s="32"/>
      <c r="FV42" s="33"/>
      <c r="FW42" s="33"/>
      <c r="FX42" s="34"/>
      <c r="FY42" s="32"/>
      <c r="FZ42" s="33"/>
      <c r="GA42" s="33"/>
      <c r="GB42" s="34"/>
      <c r="GC42" s="32"/>
      <c r="GD42" s="33"/>
      <c r="GE42" s="33"/>
      <c r="GF42" s="34"/>
      <c r="GG42" s="32"/>
      <c r="GH42" s="33"/>
      <c r="GI42" s="33"/>
      <c r="GJ42" s="34"/>
      <c r="GK42" s="32"/>
      <c r="GL42" s="33"/>
      <c r="GM42" s="33"/>
      <c r="GN42" s="34"/>
      <c r="GO42" s="32"/>
      <c r="GP42" s="33"/>
      <c r="GQ42" s="33"/>
      <c r="GR42" s="34"/>
      <c r="GS42" s="32"/>
      <c r="GT42" s="33"/>
      <c r="GU42" s="33"/>
      <c r="GV42" s="34"/>
      <c r="GW42" s="32"/>
      <c r="GX42" s="33"/>
      <c r="GY42" s="33"/>
      <c r="GZ42" s="34"/>
      <c r="HA42" s="32"/>
      <c r="HB42" s="33"/>
      <c r="HC42" s="33"/>
      <c r="HD42" s="34"/>
      <c r="HE42" s="32"/>
      <c r="HF42" s="33"/>
      <c r="HG42" s="33"/>
      <c r="HH42" s="34"/>
      <c r="HI42" s="32"/>
      <c r="HJ42" s="33"/>
      <c r="HK42" s="33"/>
      <c r="HL42" s="34"/>
      <c r="HM42" s="32"/>
      <c r="HN42" s="33"/>
      <c r="HO42" s="33"/>
      <c r="HP42" s="34"/>
      <c r="HQ42" s="32"/>
      <c r="HR42" s="33"/>
      <c r="HS42" s="33"/>
      <c r="HT42" s="34"/>
      <c r="HU42" s="32"/>
      <c r="HV42" s="33"/>
      <c r="HW42" s="33"/>
      <c r="HX42" s="34"/>
      <c r="HY42" s="32"/>
      <c r="HZ42" s="33"/>
      <c r="IA42" s="33"/>
      <c r="IB42" s="34"/>
      <c r="IC42" s="32"/>
      <c r="ID42" s="33"/>
      <c r="IE42" s="33"/>
      <c r="IF42" s="34"/>
      <c r="IG42" s="32"/>
      <c r="IH42" s="33"/>
      <c r="II42" s="33"/>
      <c r="IJ42" s="34"/>
    </row>
    <row r="43" spans="1:244" s="30" customFormat="1">
      <c r="A43" s="11" t="s">
        <v>47</v>
      </c>
      <c r="B43" s="21"/>
      <c r="C43" s="21"/>
      <c r="D43" s="3"/>
    </row>
    <row r="44" spans="1:244" s="30" customFormat="1">
      <c r="A44" s="18" t="s">
        <v>80</v>
      </c>
      <c r="B44" s="19">
        <v>0</v>
      </c>
      <c r="C44" s="19">
        <v>0</v>
      </c>
      <c r="D44" s="51">
        <v>0</v>
      </c>
    </row>
    <row r="45" spans="1:244" s="30" customFormat="1">
      <c r="A45" s="18" t="s">
        <v>49</v>
      </c>
      <c r="B45" s="19">
        <v>0</v>
      </c>
      <c r="C45" s="19">
        <v>0</v>
      </c>
      <c r="D45" s="51">
        <v>0</v>
      </c>
    </row>
    <row r="46" spans="1:244" s="30" customFormat="1">
      <c r="A46" s="18" t="s">
        <v>50</v>
      </c>
      <c r="B46" s="19">
        <v>0</v>
      </c>
      <c r="C46" s="19">
        <v>0</v>
      </c>
      <c r="D46" s="51">
        <v>0</v>
      </c>
    </row>
    <row r="47" spans="1:244" s="30" customFormat="1">
      <c r="A47" s="27" t="s">
        <v>51</v>
      </c>
      <c r="B47" s="28">
        <v>0</v>
      </c>
      <c r="C47" s="28">
        <v>0</v>
      </c>
      <c r="D47" s="53">
        <v>0</v>
      </c>
      <c r="E47" s="32"/>
      <c r="F47" s="33"/>
      <c r="G47" s="33"/>
      <c r="H47" s="34"/>
      <c r="I47" s="32"/>
      <c r="J47" s="33"/>
      <c r="K47" s="33"/>
      <c r="L47" s="34"/>
      <c r="M47" s="32"/>
      <c r="N47" s="33"/>
      <c r="O47" s="33"/>
      <c r="P47" s="34"/>
      <c r="Q47" s="32"/>
      <c r="R47" s="33"/>
      <c r="S47" s="33"/>
      <c r="T47" s="34"/>
      <c r="U47" s="32"/>
      <c r="V47" s="33"/>
      <c r="W47" s="33"/>
      <c r="X47" s="34"/>
      <c r="Y47" s="32"/>
      <c r="Z47" s="33"/>
      <c r="AA47" s="33"/>
      <c r="AB47" s="34"/>
      <c r="AC47" s="32"/>
      <c r="AD47" s="33"/>
      <c r="AE47" s="33"/>
      <c r="AF47" s="34"/>
      <c r="AG47" s="32"/>
      <c r="AH47" s="33"/>
      <c r="AI47" s="33"/>
      <c r="AJ47" s="34"/>
      <c r="AK47" s="32"/>
      <c r="AL47" s="33"/>
      <c r="AM47" s="33"/>
      <c r="AN47" s="34"/>
      <c r="AO47" s="32"/>
      <c r="AP47" s="33"/>
      <c r="AQ47" s="33"/>
      <c r="AR47" s="34"/>
      <c r="AS47" s="32"/>
      <c r="AT47" s="33"/>
      <c r="AU47" s="33"/>
      <c r="AV47" s="34"/>
      <c r="AW47" s="32"/>
      <c r="AX47" s="33"/>
      <c r="AY47" s="33"/>
      <c r="AZ47" s="34"/>
      <c r="BA47" s="32"/>
      <c r="BB47" s="33"/>
      <c r="BC47" s="33"/>
      <c r="BD47" s="34"/>
      <c r="BE47" s="32"/>
      <c r="BF47" s="33"/>
      <c r="BG47" s="33"/>
      <c r="BH47" s="34"/>
      <c r="BI47" s="32"/>
      <c r="BJ47" s="33"/>
      <c r="BK47" s="33"/>
      <c r="BL47" s="34"/>
      <c r="BM47" s="32"/>
      <c r="BN47" s="33"/>
      <c r="BO47" s="33"/>
      <c r="BP47" s="34"/>
      <c r="BQ47" s="32"/>
      <c r="BR47" s="33"/>
      <c r="BS47" s="33"/>
      <c r="BT47" s="34"/>
      <c r="BU47" s="32"/>
      <c r="BV47" s="33"/>
      <c r="BW47" s="33"/>
      <c r="BX47" s="34"/>
      <c r="BY47" s="32"/>
      <c r="BZ47" s="33"/>
      <c r="CA47" s="33"/>
      <c r="CB47" s="34"/>
      <c r="CC47" s="32"/>
      <c r="CD47" s="33"/>
      <c r="CE47" s="33"/>
      <c r="CF47" s="34"/>
      <c r="CG47" s="32"/>
      <c r="CH47" s="33"/>
      <c r="CI47" s="33"/>
      <c r="CJ47" s="34"/>
      <c r="CK47" s="32"/>
      <c r="CL47" s="33"/>
      <c r="CM47" s="33"/>
      <c r="CN47" s="34"/>
      <c r="CO47" s="32"/>
      <c r="CP47" s="33"/>
      <c r="CQ47" s="33"/>
      <c r="CR47" s="34"/>
      <c r="CS47" s="32"/>
      <c r="CT47" s="33"/>
      <c r="CU47" s="33"/>
      <c r="CV47" s="34"/>
      <c r="CW47" s="32"/>
      <c r="CX47" s="33"/>
      <c r="CY47" s="33"/>
      <c r="CZ47" s="34"/>
      <c r="DA47" s="32"/>
      <c r="DB47" s="33"/>
      <c r="DC47" s="33"/>
      <c r="DD47" s="34"/>
      <c r="DE47" s="32"/>
      <c r="DF47" s="33"/>
      <c r="DG47" s="33"/>
      <c r="DH47" s="34"/>
      <c r="DI47" s="32"/>
      <c r="DJ47" s="33"/>
      <c r="DK47" s="33"/>
      <c r="DL47" s="34"/>
      <c r="DM47" s="32"/>
      <c r="DN47" s="33"/>
      <c r="DO47" s="33"/>
      <c r="DP47" s="34"/>
      <c r="DQ47" s="32"/>
      <c r="DR47" s="33"/>
      <c r="DS47" s="33"/>
      <c r="DT47" s="34"/>
      <c r="DU47" s="32"/>
      <c r="DV47" s="33"/>
      <c r="DW47" s="33"/>
      <c r="DX47" s="34"/>
      <c r="DY47" s="32"/>
      <c r="DZ47" s="33"/>
      <c r="EA47" s="33"/>
      <c r="EB47" s="34"/>
      <c r="EC47" s="32"/>
      <c r="ED47" s="33"/>
      <c r="EE47" s="33"/>
      <c r="EF47" s="34"/>
      <c r="EG47" s="32"/>
      <c r="EH47" s="33"/>
      <c r="EI47" s="33"/>
      <c r="EJ47" s="34"/>
      <c r="EK47" s="32"/>
      <c r="EL47" s="33"/>
      <c r="EM47" s="33"/>
      <c r="EN47" s="34"/>
      <c r="EO47" s="32"/>
      <c r="EP47" s="33"/>
      <c r="EQ47" s="33"/>
      <c r="ER47" s="34"/>
      <c r="ES47" s="32"/>
      <c r="ET47" s="33"/>
      <c r="EU47" s="33"/>
      <c r="EV47" s="34"/>
      <c r="EW47" s="32"/>
      <c r="EX47" s="33"/>
      <c r="EY47" s="33"/>
      <c r="EZ47" s="34"/>
      <c r="FA47" s="32"/>
      <c r="FB47" s="33"/>
      <c r="FC47" s="33"/>
      <c r="FD47" s="34"/>
      <c r="FE47" s="32"/>
      <c r="FF47" s="33"/>
      <c r="FG47" s="33"/>
      <c r="FH47" s="34"/>
      <c r="FI47" s="32"/>
      <c r="FJ47" s="33"/>
      <c r="FK47" s="33"/>
      <c r="FL47" s="34"/>
      <c r="FM47" s="32"/>
      <c r="FN47" s="33"/>
      <c r="FO47" s="33"/>
      <c r="FP47" s="34"/>
      <c r="FQ47" s="32"/>
      <c r="FR47" s="33"/>
      <c r="FS47" s="33"/>
      <c r="FT47" s="34"/>
      <c r="FU47" s="32"/>
      <c r="FV47" s="33"/>
      <c r="FW47" s="33"/>
      <c r="FX47" s="34"/>
      <c r="FY47" s="32"/>
      <c r="FZ47" s="33"/>
      <c r="GA47" s="33"/>
      <c r="GB47" s="34"/>
      <c r="GC47" s="32"/>
      <c r="GD47" s="33"/>
      <c r="GE47" s="33"/>
      <c r="GF47" s="34"/>
      <c r="GG47" s="32"/>
      <c r="GH47" s="33"/>
      <c r="GI47" s="33"/>
      <c r="GJ47" s="34"/>
      <c r="GK47" s="32"/>
      <c r="GL47" s="33"/>
      <c r="GM47" s="33"/>
      <c r="GN47" s="34"/>
      <c r="GO47" s="32"/>
      <c r="GP47" s="33"/>
      <c r="GQ47" s="33"/>
      <c r="GR47" s="34"/>
      <c r="GS47" s="32"/>
      <c r="GT47" s="33"/>
      <c r="GU47" s="33"/>
      <c r="GV47" s="34"/>
      <c r="GW47" s="32"/>
      <c r="GX47" s="33"/>
      <c r="GY47" s="33"/>
      <c r="GZ47" s="34"/>
      <c r="HA47" s="32"/>
      <c r="HB47" s="33"/>
      <c r="HC47" s="33"/>
      <c r="HD47" s="34"/>
      <c r="HE47" s="32"/>
      <c r="HF47" s="33"/>
      <c r="HG47" s="33"/>
      <c r="HH47" s="34"/>
      <c r="HI47" s="32"/>
      <c r="HJ47" s="33"/>
      <c r="HK47" s="33"/>
      <c r="HL47" s="34"/>
      <c r="HM47" s="32"/>
      <c r="HN47" s="33"/>
      <c r="HO47" s="33"/>
      <c r="HP47" s="34"/>
      <c r="HQ47" s="32"/>
      <c r="HR47" s="33"/>
      <c r="HS47" s="33"/>
      <c r="HT47" s="34"/>
      <c r="HU47" s="32"/>
      <c r="HV47" s="33"/>
      <c r="HW47" s="33"/>
      <c r="HX47" s="34"/>
      <c r="HY47" s="32"/>
      <c r="HZ47" s="33"/>
      <c r="IA47" s="33"/>
      <c r="IB47" s="34"/>
      <c r="IC47" s="32"/>
      <c r="ID47" s="33"/>
      <c r="IE47" s="33"/>
      <c r="IF47" s="34"/>
      <c r="IG47" s="32"/>
      <c r="IH47" s="33"/>
      <c r="II47" s="33"/>
      <c r="IJ47" s="34"/>
    </row>
    <row r="48" spans="1:244" s="30" customFormat="1">
      <c r="A48" s="35" t="s">
        <v>52</v>
      </c>
      <c r="B48" s="36">
        <v>606</v>
      </c>
      <c r="C48" s="36">
        <v>0.01</v>
      </c>
      <c r="D48" s="54">
        <v>5.6254551398293379E-3</v>
      </c>
      <c r="E48" s="33"/>
      <c r="F48" s="33"/>
      <c r="G48" s="32"/>
      <c r="H48" s="33"/>
      <c r="I48" s="33"/>
      <c r="J48" s="33"/>
      <c r="K48" s="32"/>
      <c r="L48" s="33"/>
      <c r="M48" s="33"/>
      <c r="N48" s="33"/>
      <c r="O48" s="32"/>
      <c r="P48" s="33"/>
      <c r="Q48" s="33"/>
      <c r="R48" s="33"/>
      <c r="S48" s="32"/>
      <c r="T48" s="33"/>
      <c r="U48" s="33"/>
      <c r="V48" s="33"/>
      <c r="W48" s="32"/>
      <c r="X48" s="33"/>
      <c r="Y48" s="33"/>
      <c r="Z48" s="33"/>
      <c r="AA48" s="32"/>
      <c r="AB48" s="33"/>
      <c r="AC48" s="33"/>
      <c r="AD48" s="33"/>
      <c r="AE48" s="32"/>
      <c r="AF48" s="33"/>
      <c r="AG48" s="33"/>
      <c r="AH48" s="33"/>
      <c r="AI48" s="32"/>
      <c r="AJ48" s="33"/>
      <c r="AK48" s="33"/>
      <c r="AL48" s="33"/>
      <c r="AM48" s="32"/>
      <c r="AN48" s="33"/>
      <c r="AO48" s="33"/>
      <c r="AP48" s="33"/>
      <c r="AQ48" s="32"/>
      <c r="AR48" s="33"/>
      <c r="AS48" s="33"/>
      <c r="AT48" s="33"/>
      <c r="AU48" s="32"/>
      <c r="AV48" s="33"/>
      <c r="AW48" s="33"/>
      <c r="AX48" s="33"/>
      <c r="AY48" s="32"/>
      <c r="AZ48" s="33"/>
      <c r="BA48" s="33"/>
      <c r="BB48" s="33"/>
      <c r="BC48" s="32"/>
      <c r="BD48" s="33"/>
      <c r="BE48" s="33"/>
      <c r="BF48" s="33"/>
      <c r="BG48" s="32"/>
      <c r="BH48" s="33"/>
      <c r="BI48" s="33"/>
      <c r="BJ48" s="33"/>
      <c r="BK48" s="32"/>
      <c r="BL48" s="33"/>
      <c r="BM48" s="33"/>
      <c r="BN48" s="33"/>
      <c r="BO48" s="32"/>
      <c r="BP48" s="33"/>
      <c r="BQ48" s="33"/>
      <c r="BR48" s="33"/>
      <c r="BS48" s="32"/>
      <c r="BT48" s="33"/>
      <c r="BU48" s="33"/>
      <c r="BV48" s="33"/>
      <c r="BW48" s="32"/>
      <c r="BX48" s="33"/>
      <c r="BY48" s="33"/>
      <c r="BZ48" s="33"/>
      <c r="CA48" s="32"/>
      <c r="CB48" s="33"/>
      <c r="CC48" s="33"/>
      <c r="CD48" s="33"/>
      <c r="CE48" s="32"/>
      <c r="CF48" s="33"/>
      <c r="CG48" s="33"/>
      <c r="CH48" s="33"/>
      <c r="CI48" s="32"/>
      <c r="CJ48" s="33"/>
      <c r="CK48" s="33"/>
      <c r="CL48" s="33"/>
      <c r="CM48" s="32"/>
      <c r="CN48" s="33"/>
      <c r="CO48" s="33"/>
      <c r="CP48" s="33"/>
      <c r="CQ48" s="32"/>
      <c r="CR48" s="33"/>
      <c r="CS48" s="33"/>
      <c r="CT48" s="33"/>
      <c r="CU48" s="32"/>
      <c r="CV48" s="33"/>
      <c r="CW48" s="33"/>
      <c r="CX48" s="33"/>
      <c r="CY48" s="32"/>
      <c r="CZ48" s="33"/>
      <c r="DA48" s="33"/>
      <c r="DB48" s="33"/>
      <c r="DC48" s="32"/>
      <c r="DD48" s="33"/>
      <c r="DE48" s="33"/>
      <c r="DF48" s="33"/>
      <c r="DG48" s="32"/>
      <c r="DH48" s="33"/>
      <c r="DI48" s="33"/>
      <c r="DJ48" s="33"/>
      <c r="DK48" s="32"/>
      <c r="DL48" s="33"/>
      <c r="DM48" s="33"/>
      <c r="DN48" s="33"/>
      <c r="DO48" s="32"/>
      <c r="DP48" s="33"/>
      <c r="DQ48" s="33"/>
      <c r="DR48" s="33"/>
      <c r="DS48" s="32"/>
      <c r="DT48" s="33"/>
      <c r="DU48" s="33"/>
      <c r="DV48" s="33"/>
      <c r="DW48" s="32"/>
      <c r="DX48" s="33"/>
      <c r="DY48" s="33"/>
      <c r="DZ48" s="33"/>
      <c r="EA48" s="32"/>
      <c r="EB48" s="33"/>
      <c r="EC48" s="33"/>
      <c r="ED48" s="33"/>
      <c r="EE48" s="32"/>
      <c r="EF48" s="33"/>
      <c r="EG48" s="33"/>
      <c r="EH48" s="33"/>
      <c r="EI48" s="32"/>
      <c r="EJ48" s="33"/>
      <c r="EK48" s="33"/>
      <c r="EL48" s="33"/>
      <c r="EM48" s="32"/>
      <c r="EN48" s="33"/>
      <c r="EO48" s="33"/>
      <c r="EP48" s="33"/>
      <c r="EQ48" s="32"/>
      <c r="ER48" s="33"/>
      <c r="ES48" s="33"/>
      <c r="ET48" s="33"/>
      <c r="EU48" s="32"/>
      <c r="EV48" s="33"/>
      <c r="EW48" s="33"/>
      <c r="EX48" s="33"/>
      <c r="EY48" s="32"/>
      <c r="EZ48" s="33"/>
      <c r="FA48" s="33"/>
      <c r="FB48" s="33"/>
      <c r="FC48" s="32"/>
      <c r="FD48" s="33"/>
      <c r="FE48" s="33"/>
      <c r="FF48" s="33"/>
      <c r="FG48" s="32"/>
      <c r="FH48" s="33"/>
      <c r="FI48" s="33"/>
      <c r="FJ48" s="33"/>
      <c r="FK48" s="32"/>
      <c r="FL48" s="33"/>
      <c r="FM48" s="33"/>
      <c r="FN48" s="33"/>
      <c r="FO48" s="32"/>
      <c r="FP48" s="33"/>
      <c r="FQ48" s="33"/>
      <c r="FR48" s="33"/>
      <c r="FS48" s="32"/>
      <c r="FT48" s="33"/>
      <c r="FU48" s="33"/>
      <c r="FV48" s="33"/>
      <c r="FW48" s="32"/>
      <c r="FX48" s="33"/>
      <c r="FY48" s="33"/>
      <c r="FZ48" s="33"/>
      <c r="GA48" s="32"/>
      <c r="GB48" s="33"/>
      <c r="GC48" s="33"/>
      <c r="GD48" s="33"/>
      <c r="GE48" s="32"/>
      <c r="GF48" s="33"/>
      <c r="GG48" s="33"/>
      <c r="GH48" s="33"/>
      <c r="GI48" s="32"/>
      <c r="GJ48" s="33"/>
      <c r="GK48" s="33"/>
      <c r="GL48" s="33"/>
      <c r="GM48" s="32"/>
      <c r="GN48" s="33"/>
      <c r="GO48" s="33"/>
      <c r="GP48" s="33"/>
      <c r="GQ48" s="32"/>
      <c r="GR48" s="33"/>
      <c r="GS48" s="33"/>
      <c r="GT48" s="33"/>
      <c r="GU48" s="32"/>
      <c r="GV48" s="33"/>
      <c r="GW48" s="33"/>
      <c r="GX48" s="33"/>
      <c r="GY48" s="32"/>
      <c r="GZ48" s="33"/>
      <c r="HA48" s="33"/>
      <c r="HB48" s="33"/>
      <c r="HC48" s="32"/>
      <c r="HD48" s="33"/>
      <c r="HE48" s="33"/>
      <c r="HF48" s="33"/>
      <c r="HG48" s="32"/>
      <c r="HH48" s="33"/>
      <c r="HI48" s="33"/>
      <c r="HJ48" s="33"/>
      <c r="HK48" s="32"/>
      <c r="HL48" s="33"/>
      <c r="HM48" s="33"/>
      <c r="HN48" s="33"/>
      <c r="HO48" s="32"/>
      <c r="HP48" s="33"/>
      <c r="HQ48" s="33"/>
      <c r="HR48" s="33"/>
      <c r="HS48" s="32"/>
      <c r="HT48" s="33"/>
      <c r="HU48" s="33"/>
      <c r="HV48" s="33"/>
      <c r="HW48" s="32"/>
      <c r="HX48" s="33"/>
      <c r="HY48" s="33"/>
      <c r="HZ48" s="33"/>
      <c r="IA48" s="32"/>
      <c r="IB48" s="33"/>
      <c r="IC48" s="33"/>
      <c r="ID48" s="33"/>
      <c r="IE48" s="32"/>
      <c r="IF48" s="33"/>
      <c r="IG48" s="33"/>
      <c r="IH48" s="33"/>
    </row>
    <row r="49" spans="1:244" s="31" customFormat="1">
      <c r="A49" s="22" t="s">
        <v>53</v>
      </c>
      <c r="B49" s="23">
        <v>107274.61693088614</v>
      </c>
      <c r="C49" s="23">
        <v>1.0000000000000002</v>
      </c>
      <c r="D49" s="52">
        <v>0.99582268182685951</v>
      </c>
    </row>
    <row r="50" spans="1:244" s="30" customFormat="1">
      <c r="A50" s="11" t="s">
        <v>54</v>
      </c>
      <c r="B50" s="21"/>
      <c r="C50" s="21"/>
      <c r="D50" s="3"/>
    </row>
    <row r="51" spans="1:244" s="30" customFormat="1">
      <c r="A51" s="6" t="s">
        <v>55</v>
      </c>
      <c r="B51" s="19">
        <v>0</v>
      </c>
      <c r="C51" s="19">
        <v>0</v>
      </c>
      <c r="D51" s="51">
        <v>0</v>
      </c>
    </row>
    <row r="52" spans="1:244" s="30" customFormat="1">
      <c r="A52" s="6" t="s">
        <v>56</v>
      </c>
      <c r="B52" s="19">
        <v>450</v>
      </c>
      <c r="C52" s="19">
        <v>0</v>
      </c>
      <c r="D52" s="51">
        <v>4.1773181731405975E-3</v>
      </c>
    </row>
    <row r="53" spans="1:244" s="30" customFormat="1">
      <c r="A53" s="27" t="s">
        <v>57</v>
      </c>
      <c r="B53" s="28">
        <v>450</v>
      </c>
      <c r="C53" s="28">
        <v>0</v>
      </c>
      <c r="D53" s="53">
        <v>4.1773181731405975E-3</v>
      </c>
      <c r="E53" s="32"/>
      <c r="F53" s="33"/>
      <c r="G53" s="33"/>
      <c r="H53" s="34"/>
      <c r="I53" s="32"/>
      <c r="J53" s="33"/>
      <c r="K53" s="33"/>
      <c r="L53" s="34"/>
      <c r="M53" s="32"/>
      <c r="N53" s="33"/>
      <c r="O53" s="33"/>
      <c r="P53" s="34"/>
      <c r="Q53" s="32"/>
      <c r="R53" s="33"/>
      <c r="S53" s="33"/>
      <c r="T53" s="34"/>
      <c r="U53" s="32"/>
      <c r="V53" s="33"/>
      <c r="W53" s="33"/>
      <c r="X53" s="34"/>
      <c r="Y53" s="32"/>
      <c r="Z53" s="33"/>
      <c r="AA53" s="33"/>
      <c r="AB53" s="34"/>
      <c r="AC53" s="32"/>
      <c r="AD53" s="33"/>
      <c r="AE53" s="33"/>
      <c r="AF53" s="34"/>
      <c r="AG53" s="32"/>
      <c r="AH53" s="33"/>
      <c r="AI53" s="33"/>
      <c r="AJ53" s="34"/>
      <c r="AK53" s="32"/>
      <c r="AL53" s="33"/>
      <c r="AM53" s="33"/>
      <c r="AN53" s="34"/>
      <c r="AO53" s="32"/>
      <c r="AP53" s="33"/>
      <c r="AQ53" s="33"/>
      <c r="AR53" s="34"/>
      <c r="AS53" s="32"/>
      <c r="AT53" s="33"/>
      <c r="AU53" s="33"/>
      <c r="AV53" s="34"/>
      <c r="AW53" s="32"/>
      <c r="AX53" s="33"/>
      <c r="AY53" s="33"/>
      <c r="AZ53" s="34"/>
      <c r="BA53" s="32"/>
      <c r="BB53" s="33"/>
      <c r="BC53" s="33"/>
      <c r="BD53" s="34"/>
      <c r="BE53" s="32"/>
      <c r="BF53" s="33"/>
      <c r="BG53" s="33"/>
      <c r="BH53" s="34"/>
      <c r="BI53" s="32"/>
      <c r="BJ53" s="33"/>
      <c r="BK53" s="33"/>
      <c r="BL53" s="34"/>
      <c r="BM53" s="32"/>
      <c r="BN53" s="33"/>
      <c r="BO53" s="33"/>
      <c r="BP53" s="34"/>
      <c r="BQ53" s="32"/>
      <c r="BR53" s="33"/>
      <c r="BS53" s="33"/>
      <c r="BT53" s="34"/>
      <c r="BU53" s="32"/>
      <c r="BV53" s="33"/>
      <c r="BW53" s="33"/>
      <c r="BX53" s="34"/>
      <c r="BY53" s="32"/>
      <c r="BZ53" s="33"/>
      <c r="CA53" s="33"/>
      <c r="CB53" s="34"/>
      <c r="CC53" s="32"/>
      <c r="CD53" s="33"/>
      <c r="CE53" s="33"/>
      <c r="CF53" s="34"/>
      <c r="CG53" s="32"/>
      <c r="CH53" s="33"/>
      <c r="CI53" s="33"/>
      <c r="CJ53" s="34"/>
      <c r="CK53" s="32"/>
      <c r="CL53" s="33"/>
      <c r="CM53" s="33"/>
      <c r="CN53" s="34"/>
      <c r="CO53" s="32"/>
      <c r="CP53" s="33"/>
      <c r="CQ53" s="33"/>
      <c r="CR53" s="34"/>
      <c r="CS53" s="32"/>
      <c r="CT53" s="33"/>
      <c r="CU53" s="33"/>
      <c r="CV53" s="34"/>
      <c r="CW53" s="32"/>
      <c r="CX53" s="33"/>
      <c r="CY53" s="33"/>
      <c r="CZ53" s="34"/>
      <c r="DA53" s="32"/>
      <c r="DB53" s="33"/>
      <c r="DC53" s="33"/>
      <c r="DD53" s="34"/>
      <c r="DE53" s="32"/>
      <c r="DF53" s="33"/>
      <c r="DG53" s="33"/>
      <c r="DH53" s="34"/>
      <c r="DI53" s="32"/>
      <c r="DJ53" s="33"/>
      <c r="DK53" s="33"/>
      <c r="DL53" s="34"/>
      <c r="DM53" s="32"/>
      <c r="DN53" s="33"/>
      <c r="DO53" s="33"/>
      <c r="DP53" s="34"/>
      <c r="DQ53" s="32"/>
      <c r="DR53" s="33"/>
      <c r="DS53" s="33"/>
      <c r="DT53" s="34"/>
      <c r="DU53" s="32"/>
      <c r="DV53" s="33"/>
      <c r="DW53" s="33"/>
      <c r="DX53" s="34"/>
      <c r="DY53" s="32"/>
      <c r="DZ53" s="33"/>
      <c r="EA53" s="33"/>
      <c r="EB53" s="34"/>
      <c r="EC53" s="32"/>
      <c r="ED53" s="33"/>
      <c r="EE53" s="33"/>
      <c r="EF53" s="34"/>
      <c r="EG53" s="32"/>
      <c r="EH53" s="33"/>
      <c r="EI53" s="33"/>
      <c r="EJ53" s="34"/>
      <c r="EK53" s="32"/>
      <c r="EL53" s="33"/>
      <c r="EM53" s="33"/>
      <c r="EN53" s="34"/>
      <c r="EO53" s="32"/>
      <c r="EP53" s="33"/>
      <c r="EQ53" s="33"/>
      <c r="ER53" s="34"/>
      <c r="ES53" s="32"/>
      <c r="ET53" s="33"/>
      <c r="EU53" s="33"/>
      <c r="EV53" s="34"/>
      <c r="EW53" s="32"/>
      <c r="EX53" s="33"/>
      <c r="EY53" s="33"/>
      <c r="EZ53" s="34"/>
      <c r="FA53" s="32"/>
      <c r="FB53" s="33"/>
      <c r="FC53" s="33"/>
      <c r="FD53" s="34"/>
      <c r="FE53" s="32"/>
      <c r="FF53" s="33"/>
      <c r="FG53" s="33"/>
      <c r="FH53" s="34"/>
      <c r="FI53" s="32"/>
      <c r="FJ53" s="33"/>
      <c r="FK53" s="33"/>
      <c r="FL53" s="34"/>
      <c r="FM53" s="32"/>
      <c r="FN53" s="33"/>
      <c r="FO53" s="33"/>
      <c r="FP53" s="34"/>
      <c r="FQ53" s="32"/>
      <c r="FR53" s="33"/>
      <c r="FS53" s="33"/>
      <c r="FT53" s="34"/>
      <c r="FU53" s="32"/>
      <c r="FV53" s="33"/>
      <c r="FW53" s="33"/>
      <c r="FX53" s="34"/>
      <c r="FY53" s="32"/>
      <c r="FZ53" s="33"/>
      <c r="GA53" s="33"/>
      <c r="GB53" s="34"/>
      <c r="GC53" s="32"/>
      <c r="GD53" s="33"/>
      <c r="GE53" s="33"/>
      <c r="GF53" s="34"/>
      <c r="GG53" s="32"/>
      <c r="GH53" s="33"/>
      <c r="GI53" s="33"/>
      <c r="GJ53" s="34"/>
      <c r="GK53" s="32"/>
      <c r="GL53" s="33"/>
      <c r="GM53" s="33"/>
      <c r="GN53" s="34"/>
      <c r="GO53" s="32"/>
      <c r="GP53" s="33"/>
      <c r="GQ53" s="33"/>
      <c r="GR53" s="34"/>
      <c r="GS53" s="32"/>
      <c r="GT53" s="33"/>
      <c r="GU53" s="33"/>
      <c r="GV53" s="34"/>
      <c r="GW53" s="32"/>
      <c r="GX53" s="33"/>
      <c r="GY53" s="33"/>
      <c r="GZ53" s="34"/>
      <c r="HA53" s="32"/>
      <c r="HB53" s="33"/>
      <c r="HC53" s="33"/>
      <c r="HD53" s="34"/>
      <c r="HE53" s="32"/>
      <c r="HF53" s="33"/>
      <c r="HG53" s="33"/>
      <c r="HH53" s="34"/>
      <c r="HI53" s="32"/>
      <c r="HJ53" s="33"/>
      <c r="HK53" s="33"/>
      <c r="HL53" s="34"/>
      <c r="HM53" s="32"/>
      <c r="HN53" s="33"/>
      <c r="HO53" s="33"/>
      <c r="HP53" s="34"/>
      <c r="HQ53" s="32"/>
      <c r="HR53" s="33"/>
      <c r="HS53" s="33"/>
      <c r="HT53" s="34"/>
      <c r="HU53" s="32"/>
      <c r="HV53" s="33"/>
      <c r="HW53" s="33"/>
      <c r="HX53" s="34"/>
      <c r="HY53" s="32"/>
      <c r="HZ53" s="33"/>
      <c r="IA53" s="33"/>
      <c r="IB53" s="34"/>
      <c r="IC53" s="32"/>
      <c r="ID53" s="33"/>
      <c r="IE53" s="33"/>
      <c r="IF53" s="34"/>
      <c r="IG53" s="32"/>
      <c r="IH53" s="33"/>
      <c r="II53" s="33"/>
      <c r="IJ53" s="34"/>
    </row>
    <row r="54" spans="1:244" s="41" customFormat="1" ht="13.5" thickBot="1">
      <c r="A54" s="38" t="s">
        <v>58</v>
      </c>
      <c r="B54" s="39">
        <v>107724.61693088614</v>
      </c>
      <c r="C54" s="39">
        <v>1.0000000000000002</v>
      </c>
      <c r="D54" s="55">
        <v>1</v>
      </c>
    </row>
    <row r="55" spans="1:244">
      <c r="A55" s="42" t="s">
        <v>59</v>
      </c>
      <c r="D55" s="43"/>
    </row>
  </sheetData>
  <printOptions horizontalCentered="1"/>
  <pageMargins left="0.78740157480314965" right="0.39370078740157483" top="0.78740157480314965" bottom="0.78740157480314965" header="0.59055118110236227" footer="0.59055118110236227"/>
  <pageSetup paperSize="9" orientation="portrait" horizontalDpi="300" verticalDpi="300" r:id="rId1"/>
  <headerFooter alignWithMargins="0">
    <oddHeader>&amp;L&amp;"Tahoma,Negrito"&amp;8Companhia Nacional de Abastecimento - CONAB</oddHeader>
    <oddFooter>&amp;R&amp;6&amp;F - &amp;A
versão - jan/2008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J55"/>
  <sheetViews>
    <sheetView zoomScaleNormal="100" workbookViewId="0">
      <selection activeCell="I31" sqref="I31"/>
    </sheetView>
  </sheetViews>
  <sheetFormatPr defaultColWidth="11.5" defaultRowHeight="12.75"/>
  <cols>
    <col min="1" max="1" width="45.625" style="3" customWidth="1"/>
    <col min="2" max="3" width="12.625" style="3" customWidth="1"/>
    <col min="4" max="4" width="8.625" style="3" customWidth="1"/>
    <col min="5" max="16384" width="11.5" style="3"/>
  </cols>
  <sheetData>
    <row r="1" spans="1:4">
      <c r="A1" s="1" t="s">
        <v>0</v>
      </c>
      <c r="B1" s="2"/>
      <c r="C1" s="2"/>
      <c r="D1" s="2"/>
    </row>
    <row r="2" spans="1:4">
      <c r="A2" s="1" t="s">
        <v>616</v>
      </c>
      <c r="B2" s="2"/>
      <c r="C2" s="2"/>
      <c r="D2" s="2"/>
    </row>
    <row r="3" spans="1:4">
      <c r="A3" s="1" t="s">
        <v>377</v>
      </c>
      <c r="B3" s="2"/>
      <c r="C3" s="2"/>
      <c r="D3" s="2"/>
    </row>
    <row r="4" spans="1:4">
      <c r="A4" s="1" t="s">
        <v>617</v>
      </c>
      <c r="B4" s="2"/>
      <c r="C4" s="2"/>
      <c r="D4" s="2"/>
    </row>
    <row r="5" spans="1:4" ht="13.5" thickBot="1">
      <c r="A5" s="4" t="s">
        <v>4</v>
      </c>
      <c r="B5" s="5">
        <v>70000</v>
      </c>
      <c r="C5" s="6" t="s">
        <v>5</v>
      </c>
    </row>
    <row r="6" spans="1:4">
      <c r="A6" s="7"/>
      <c r="B6" s="8" t="s">
        <v>6</v>
      </c>
      <c r="C6" s="9">
        <v>43160</v>
      </c>
      <c r="D6" s="10" t="s">
        <v>7</v>
      </c>
    </row>
    <row r="7" spans="1:4">
      <c r="A7" s="11" t="s">
        <v>8</v>
      </c>
      <c r="D7" s="12" t="s">
        <v>9</v>
      </c>
    </row>
    <row r="8" spans="1:4" ht="13.5" thickBot="1">
      <c r="A8" s="13"/>
      <c r="B8" s="14" t="s">
        <v>10</v>
      </c>
      <c r="C8" s="14" t="s">
        <v>169</v>
      </c>
      <c r="D8" s="15" t="s">
        <v>13</v>
      </c>
    </row>
    <row r="9" spans="1:4">
      <c r="A9" s="11" t="s">
        <v>14</v>
      </c>
      <c r="B9" s="16"/>
    </row>
    <row r="10" spans="1:4">
      <c r="A10" s="18" t="s">
        <v>15</v>
      </c>
      <c r="B10" s="19">
        <v>0</v>
      </c>
      <c r="C10" s="19">
        <v>0</v>
      </c>
      <c r="D10" s="19">
        <v>0</v>
      </c>
    </row>
    <row r="11" spans="1:4">
      <c r="A11" s="18" t="s">
        <v>16</v>
      </c>
      <c r="B11" s="21">
        <v>0</v>
      </c>
      <c r="C11" s="21">
        <v>0</v>
      </c>
      <c r="D11" s="19">
        <v>0</v>
      </c>
    </row>
    <row r="12" spans="1:4">
      <c r="A12" s="18" t="s">
        <v>17</v>
      </c>
      <c r="B12" s="19">
        <v>255.01999999999998</v>
      </c>
      <c r="C12" s="19">
        <v>0</v>
      </c>
      <c r="D12" s="51">
        <v>4.3538680798112708E-3</v>
      </c>
    </row>
    <row r="13" spans="1:4">
      <c r="A13" s="18" t="s">
        <v>18</v>
      </c>
      <c r="B13" s="19">
        <v>0</v>
      </c>
      <c r="C13" s="19">
        <v>0</v>
      </c>
      <c r="D13" s="19">
        <v>0</v>
      </c>
    </row>
    <row r="14" spans="1:4">
      <c r="A14" s="18" t="s">
        <v>19</v>
      </c>
      <c r="B14" s="19">
        <v>0</v>
      </c>
      <c r="C14" s="19">
        <v>0</v>
      </c>
      <c r="D14" s="19">
        <v>0</v>
      </c>
    </row>
    <row r="15" spans="1:4">
      <c r="A15" s="6" t="s">
        <v>20</v>
      </c>
      <c r="B15" s="19">
        <v>23289</v>
      </c>
      <c r="C15" s="19">
        <v>0.32</v>
      </c>
      <c r="D15" s="51">
        <v>0.3976050259223774</v>
      </c>
    </row>
    <row r="16" spans="1:4">
      <c r="A16" s="6" t="s">
        <v>70</v>
      </c>
      <c r="B16" s="19">
        <v>76.319999999999993</v>
      </c>
      <c r="C16" s="19">
        <v>0</v>
      </c>
      <c r="D16" s="51">
        <v>1.3029849104038748E-3</v>
      </c>
    </row>
    <row r="17" spans="1:4">
      <c r="A17" s="6" t="s">
        <v>22</v>
      </c>
      <c r="B17" s="19">
        <v>6720</v>
      </c>
      <c r="C17" s="19">
        <v>9.9999999999999992E-2</v>
      </c>
      <c r="D17" s="51">
        <v>0.11472823110474371</v>
      </c>
    </row>
    <row r="18" spans="1:4">
      <c r="A18" s="6" t="s">
        <v>23</v>
      </c>
      <c r="B18" s="19">
        <v>9343.4800000000014</v>
      </c>
      <c r="C18" s="19">
        <v>0.13</v>
      </c>
      <c r="D18" s="51">
        <v>0.15951799594680818</v>
      </c>
    </row>
    <row r="19" spans="1:4">
      <c r="A19" s="6" t="s">
        <v>24</v>
      </c>
      <c r="B19" s="19">
        <v>8384.02</v>
      </c>
      <c r="C19" s="19">
        <v>0.12000000000000001</v>
      </c>
      <c r="D19" s="51">
        <v>0.14313746787898712</v>
      </c>
    </row>
    <row r="20" spans="1:4">
      <c r="A20" s="6" t="s">
        <v>71</v>
      </c>
      <c r="B20" s="19">
        <v>5290.3399999999992</v>
      </c>
      <c r="C20" s="19">
        <v>7.0000000000000007E-2</v>
      </c>
      <c r="D20" s="51">
        <v>9.0320141390278233E-2</v>
      </c>
    </row>
    <row r="21" spans="1:4">
      <c r="A21" s="22" t="s">
        <v>27</v>
      </c>
      <c r="B21" s="23">
        <v>53358.179999999993</v>
      </c>
      <c r="C21" s="23">
        <v>0.74</v>
      </c>
      <c r="D21" s="52">
        <v>0.91096571523340975</v>
      </c>
    </row>
    <row r="22" spans="1:4">
      <c r="A22" s="25" t="s">
        <v>28</v>
      </c>
      <c r="B22" s="21"/>
      <c r="C22" s="21"/>
    </row>
    <row r="23" spans="1:4">
      <c r="A23" s="18" t="s">
        <v>29</v>
      </c>
      <c r="B23" s="19">
        <v>1067.1600000000001</v>
      </c>
      <c r="C23" s="19">
        <v>0.02</v>
      </c>
      <c r="D23" s="51">
        <v>1.8219252843115818E-2</v>
      </c>
    </row>
    <row r="24" spans="1:4">
      <c r="A24" s="18" t="s">
        <v>30</v>
      </c>
      <c r="B24" s="19">
        <v>0</v>
      </c>
      <c r="C24" s="19">
        <v>0</v>
      </c>
      <c r="D24" s="19">
        <v>0</v>
      </c>
    </row>
    <row r="25" spans="1:4">
      <c r="A25" s="6" t="s">
        <v>72</v>
      </c>
      <c r="B25" s="19">
        <v>1600.75</v>
      </c>
      <c r="C25" s="19">
        <v>0.02</v>
      </c>
      <c r="D25" s="51">
        <v>2.732904999120811E-2</v>
      </c>
    </row>
    <row r="26" spans="1:4">
      <c r="A26" s="18" t="s">
        <v>73</v>
      </c>
      <c r="B26" s="19">
        <v>0</v>
      </c>
      <c r="C26" s="19">
        <v>0</v>
      </c>
      <c r="D26" s="19">
        <v>0</v>
      </c>
    </row>
    <row r="27" spans="1:4">
      <c r="A27" s="18" t="s">
        <v>74</v>
      </c>
      <c r="B27" s="19">
        <v>0</v>
      </c>
      <c r="C27" s="19">
        <v>0</v>
      </c>
      <c r="D27" s="19">
        <v>0</v>
      </c>
    </row>
    <row r="28" spans="1:4">
      <c r="A28" s="18" t="s">
        <v>75</v>
      </c>
      <c r="B28" s="19">
        <v>913.5</v>
      </c>
      <c r="C28" s="19">
        <v>0.01</v>
      </c>
      <c r="D28" s="51">
        <v>1.5595868915801097E-2</v>
      </c>
    </row>
    <row r="29" spans="1:4">
      <c r="A29" s="18" t="s">
        <v>76</v>
      </c>
      <c r="B29" s="19">
        <v>0</v>
      </c>
      <c r="C29" s="19">
        <v>0</v>
      </c>
      <c r="D29" s="19">
        <v>0</v>
      </c>
    </row>
    <row r="30" spans="1:4">
      <c r="A30" s="18" t="s">
        <v>77</v>
      </c>
      <c r="B30" s="19">
        <v>0</v>
      </c>
      <c r="C30" s="19">
        <v>0</v>
      </c>
      <c r="D30" s="19">
        <v>0</v>
      </c>
    </row>
    <row r="31" spans="1:4">
      <c r="A31" s="18" t="s">
        <v>78</v>
      </c>
      <c r="B31" s="19">
        <v>0</v>
      </c>
      <c r="C31" s="19">
        <v>0</v>
      </c>
      <c r="D31" s="19">
        <v>0</v>
      </c>
    </row>
    <row r="32" spans="1:4">
      <c r="A32" s="27" t="s">
        <v>37</v>
      </c>
      <c r="B32" s="28">
        <v>3581.41</v>
      </c>
      <c r="C32" s="28">
        <v>0.05</v>
      </c>
      <c r="D32" s="53">
        <v>6.1144171750125029E-2</v>
      </c>
    </row>
    <row r="33" spans="1:244" s="30" customFormat="1">
      <c r="A33" s="11" t="s">
        <v>38</v>
      </c>
      <c r="B33" s="21"/>
      <c r="C33" s="21"/>
      <c r="D33" s="3"/>
    </row>
    <row r="34" spans="1:244" s="30" customFormat="1">
      <c r="A34" s="18" t="s">
        <v>39</v>
      </c>
      <c r="B34" s="19">
        <v>1264.613258619283</v>
      </c>
      <c r="C34" s="19">
        <v>0.02</v>
      </c>
      <c r="D34" s="51">
        <v>2.1590303897767279E-2</v>
      </c>
    </row>
    <row r="35" spans="1:244" s="30" customFormat="1">
      <c r="A35" s="6" t="s">
        <v>40</v>
      </c>
      <c r="B35" s="19">
        <v>1264.613258619283</v>
      </c>
      <c r="C35" s="19">
        <v>0.02</v>
      </c>
      <c r="D35" s="51">
        <v>2.1590303897767279E-2</v>
      </c>
    </row>
    <row r="36" spans="1:244" s="31" customFormat="1">
      <c r="A36" s="22" t="s">
        <v>41</v>
      </c>
      <c r="B36" s="23">
        <v>58204.20325861928</v>
      </c>
      <c r="C36" s="23">
        <v>0.81</v>
      </c>
      <c r="D36" s="52">
        <v>0.99370019088130201</v>
      </c>
    </row>
    <row r="37" spans="1:244" s="30" customFormat="1">
      <c r="A37" s="11" t="s">
        <v>42</v>
      </c>
      <c r="B37" s="21"/>
      <c r="C37" s="21"/>
      <c r="D37" s="3"/>
    </row>
    <row r="38" spans="1:244" s="30" customFormat="1">
      <c r="A38" s="6" t="s">
        <v>43</v>
      </c>
      <c r="B38" s="19">
        <v>31.5</v>
      </c>
      <c r="C38" s="19">
        <v>0</v>
      </c>
      <c r="D38" s="51">
        <v>5.3778858330348611E-4</v>
      </c>
    </row>
    <row r="39" spans="1:244" s="30" customFormat="1">
      <c r="A39" s="6" t="s">
        <v>44</v>
      </c>
      <c r="B39" s="19">
        <v>0</v>
      </c>
      <c r="C39" s="19">
        <v>0</v>
      </c>
      <c r="D39" s="19">
        <v>0</v>
      </c>
    </row>
    <row r="40" spans="1:244" s="30" customFormat="1">
      <c r="A40" s="18" t="s">
        <v>45</v>
      </c>
      <c r="B40" s="19">
        <v>0</v>
      </c>
      <c r="C40" s="19">
        <v>0</v>
      </c>
      <c r="D40" s="19">
        <v>0</v>
      </c>
    </row>
    <row r="41" spans="1:244" s="30" customFormat="1">
      <c r="A41" s="18" t="s">
        <v>79</v>
      </c>
      <c r="B41" s="19">
        <v>0</v>
      </c>
      <c r="C41" s="19">
        <v>0</v>
      </c>
      <c r="D41" s="19">
        <v>0</v>
      </c>
    </row>
    <row r="42" spans="1:244" s="30" customFormat="1">
      <c r="A42" s="27" t="s">
        <v>46</v>
      </c>
      <c r="B42" s="28">
        <v>31.5</v>
      </c>
      <c r="C42" s="28">
        <v>0</v>
      </c>
      <c r="D42" s="53">
        <v>5.3778858330348611E-4</v>
      </c>
      <c r="E42" s="32"/>
      <c r="F42" s="33"/>
      <c r="G42" s="33"/>
      <c r="H42" s="34"/>
      <c r="I42" s="32"/>
      <c r="J42" s="33"/>
      <c r="K42" s="33"/>
      <c r="L42" s="34"/>
      <c r="M42" s="32"/>
      <c r="N42" s="33"/>
      <c r="O42" s="33"/>
      <c r="P42" s="34"/>
      <c r="Q42" s="32"/>
      <c r="R42" s="33"/>
      <c r="S42" s="33"/>
      <c r="T42" s="34"/>
      <c r="U42" s="32"/>
      <c r="V42" s="33"/>
      <c r="W42" s="33"/>
      <c r="X42" s="34"/>
      <c r="Y42" s="32"/>
      <c r="Z42" s="33"/>
      <c r="AA42" s="33"/>
      <c r="AB42" s="34"/>
      <c r="AC42" s="32"/>
      <c r="AD42" s="33"/>
      <c r="AE42" s="33"/>
      <c r="AF42" s="34"/>
      <c r="AG42" s="32"/>
      <c r="AH42" s="33"/>
      <c r="AI42" s="33"/>
      <c r="AJ42" s="34"/>
      <c r="AK42" s="32"/>
      <c r="AL42" s="33"/>
      <c r="AM42" s="33"/>
      <c r="AN42" s="34"/>
      <c r="AO42" s="32"/>
      <c r="AP42" s="33"/>
      <c r="AQ42" s="33"/>
      <c r="AR42" s="34"/>
      <c r="AS42" s="32"/>
      <c r="AT42" s="33"/>
      <c r="AU42" s="33"/>
      <c r="AV42" s="34"/>
      <c r="AW42" s="32"/>
      <c r="AX42" s="33"/>
      <c r="AY42" s="33"/>
      <c r="AZ42" s="34"/>
      <c r="BA42" s="32"/>
      <c r="BB42" s="33"/>
      <c r="BC42" s="33"/>
      <c r="BD42" s="34"/>
      <c r="BE42" s="32"/>
      <c r="BF42" s="33"/>
      <c r="BG42" s="33"/>
      <c r="BH42" s="34"/>
      <c r="BI42" s="32"/>
      <c r="BJ42" s="33"/>
      <c r="BK42" s="33"/>
      <c r="BL42" s="34"/>
      <c r="BM42" s="32"/>
      <c r="BN42" s="33"/>
      <c r="BO42" s="33"/>
      <c r="BP42" s="34"/>
      <c r="BQ42" s="32"/>
      <c r="BR42" s="33"/>
      <c r="BS42" s="33"/>
      <c r="BT42" s="34"/>
      <c r="BU42" s="32"/>
      <c r="BV42" s="33"/>
      <c r="BW42" s="33"/>
      <c r="BX42" s="34"/>
      <c r="BY42" s="32"/>
      <c r="BZ42" s="33"/>
      <c r="CA42" s="33"/>
      <c r="CB42" s="34"/>
      <c r="CC42" s="32"/>
      <c r="CD42" s="33"/>
      <c r="CE42" s="33"/>
      <c r="CF42" s="34"/>
      <c r="CG42" s="32"/>
      <c r="CH42" s="33"/>
      <c r="CI42" s="33"/>
      <c r="CJ42" s="34"/>
      <c r="CK42" s="32"/>
      <c r="CL42" s="33"/>
      <c r="CM42" s="33"/>
      <c r="CN42" s="34"/>
      <c r="CO42" s="32"/>
      <c r="CP42" s="33"/>
      <c r="CQ42" s="33"/>
      <c r="CR42" s="34"/>
      <c r="CS42" s="32"/>
      <c r="CT42" s="33"/>
      <c r="CU42" s="33"/>
      <c r="CV42" s="34"/>
      <c r="CW42" s="32"/>
      <c r="CX42" s="33"/>
      <c r="CY42" s="33"/>
      <c r="CZ42" s="34"/>
      <c r="DA42" s="32"/>
      <c r="DB42" s="33"/>
      <c r="DC42" s="33"/>
      <c r="DD42" s="34"/>
      <c r="DE42" s="32"/>
      <c r="DF42" s="33"/>
      <c r="DG42" s="33"/>
      <c r="DH42" s="34"/>
      <c r="DI42" s="32"/>
      <c r="DJ42" s="33"/>
      <c r="DK42" s="33"/>
      <c r="DL42" s="34"/>
      <c r="DM42" s="32"/>
      <c r="DN42" s="33"/>
      <c r="DO42" s="33"/>
      <c r="DP42" s="34"/>
      <c r="DQ42" s="32"/>
      <c r="DR42" s="33"/>
      <c r="DS42" s="33"/>
      <c r="DT42" s="34"/>
      <c r="DU42" s="32"/>
      <c r="DV42" s="33"/>
      <c r="DW42" s="33"/>
      <c r="DX42" s="34"/>
      <c r="DY42" s="32"/>
      <c r="DZ42" s="33"/>
      <c r="EA42" s="33"/>
      <c r="EB42" s="34"/>
      <c r="EC42" s="32"/>
      <c r="ED42" s="33"/>
      <c r="EE42" s="33"/>
      <c r="EF42" s="34"/>
      <c r="EG42" s="32"/>
      <c r="EH42" s="33"/>
      <c r="EI42" s="33"/>
      <c r="EJ42" s="34"/>
      <c r="EK42" s="32"/>
      <c r="EL42" s="33"/>
      <c r="EM42" s="33"/>
      <c r="EN42" s="34"/>
      <c r="EO42" s="32"/>
      <c r="EP42" s="33"/>
      <c r="EQ42" s="33"/>
      <c r="ER42" s="34"/>
      <c r="ES42" s="32"/>
      <c r="ET42" s="33"/>
      <c r="EU42" s="33"/>
      <c r="EV42" s="34"/>
      <c r="EW42" s="32"/>
      <c r="EX42" s="33"/>
      <c r="EY42" s="33"/>
      <c r="EZ42" s="34"/>
      <c r="FA42" s="32"/>
      <c r="FB42" s="33"/>
      <c r="FC42" s="33"/>
      <c r="FD42" s="34"/>
      <c r="FE42" s="32"/>
      <c r="FF42" s="33"/>
      <c r="FG42" s="33"/>
      <c r="FH42" s="34"/>
      <c r="FI42" s="32"/>
      <c r="FJ42" s="33"/>
      <c r="FK42" s="33"/>
      <c r="FL42" s="34"/>
      <c r="FM42" s="32"/>
      <c r="FN42" s="33"/>
      <c r="FO42" s="33"/>
      <c r="FP42" s="34"/>
      <c r="FQ42" s="32"/>
      <c r="FR42" s="33"/>
      <c r="FS42" s="33"/>
      <c r="FT42" s="34"/>
      <c r="FU42" s="32"/>
      <c r="FV42" s="33"/>
      <c r="FW42" s="33"/>
      <c r="FX42" s="34"/>
      <c r="FY42" s="32"/>
      <c r="FZ42" s="33"/>
      <c r="GA42" s="33"/>
      <c r="GB42" s="34"/>
      <c r="GC42" s="32"/>
      <c r="GD42" s="33"/>
      <c r="GE42" s="33"/>
      <c r="GF42" s="34"/>
      <c r="GG42" s="32"/>
      <c r="GH42" s="33"/>
      <c r="GI42" s="33"/>
      <c r="GJ42" s="34"/>
      <c r="GK42" s="32"/>
      <c r="GL42" s="33"/>
      <c r="GM42" s="33"/>
      <c r="GN42" s="34"/>
      <c r="GO42" s="32"/>
      <c r="GP42" s="33"/>
      <c r="GQ42" s="33"/>
      <c r="GR42" s="34"/>
      <c r="GS42" s="32"/>
      <c r="GT42" s="33"/>
      <c r="GU42" s="33"/>
      <c r="GV42" s="34"/>
      <c r="GW42" s="32"/>
      <c r="GX42" s="33"/>
      <c r="GY42" s="33"/>
      <c r="GZ42" s="34"/>
      <c r="HA42" s="32"/>
      <c r="HB42" s="33"/>
      <c r="HC42" s="33"/>
      <c r="HD42" s="34"/>
      <c r="HE42" s="32"/>
      <c r="HF42" s="33"/>
      <c r="HG42" s="33"/>
      <c r="HH42" s="34"/>
      <c r="HI42" s="32"/>
      <c r="HJ42" s="33"/>
      <c r="HK42" s="33"/>
      <c r="HL42" s="34"/>
      <c r="HM42" s="32"/>
      <c r="HN42" s="33"/>
      <c r="HO42" s="33"/>
      <c r="HP42" s="34"/>
      <c r="HQ42" s="32"/>
      <c r="HR42" s="33"/>
      <c r="HS42" s="33"/>
      <c r="HT42" s="34"/>
      <c r="HU42" s="32"/>
      <c r="HV42" s="33"/>
      <c r="HW42" s="33"/>
      <c r="HX42" s="34"/>
      <c r="HY42" s="32"/>
      <c r="HZ42" s="33"/>
      <c r="IA42" s="33"/>
      <c r="IB42" s="34"/>
      <c r="IC42" s="32"/>
      <c r="ID42" s="33"/>
      <c r="IE42" s="33"/>
      <c r="IF42" s="34"/>
      <c r="IG42" s="32"/>
      <c r="IH42" s="33"/>
      <c r="II42" s="33"/>
      <c r="IJ42" s="34"/>
    </row>
    <row r="43" spans="1:244" s="30" customFormat="1">
      <c r="A43" s="11" t="s">
        <v>47</v>
      </c>
      <c r="B43" s="21"/>
      <c r="C43" s="21"/>
      <c r="D43" s="3"/>
    </row>
    <row r="44" spans="1:244" s="30" customFormat="1">
      <c r="A44" s="18" t="s">
        <v>80</v>
      </c>
      <c r="B44" s="19">
        <v>0</v>
      </c>
      <c r="C44" s="19">
        <v>0</v>
      </c>
      <c r="D44" s="19">
        <v>0</v>
      </c>
    </row>
    <row r="45" spans="1:244" s="30" customFormat="1">
      <c r="A45" s="18" t="s">
        <v>49</v>
      </c>
      <c r="B45" s="19">
        <v>0</v>
      </c>
      <c r="C45" s="19">
        <v>0</v>
      </c>
      <c r="D45" s="19">
        <v>0</v>
      </c>
    </row>
    <row r="46" spans="1:244" s="30" customFormat="1">
      <c r="A46" s="18" t="s">
        <v>50</v>
      </c>
      <c r="B46" s="19">
        <v>0</v>
      </c>
      <c r="C46" s="19">
        <v>0</v>
      </c>
      <c r="D46" s="19">
        <v>0</v>
      </c>
    </row>
    <row r="47" spans="1:244" s="30" customFormat="1">
      <c r="A47" s="27" t="s">
        <v>51</v>
      </c>
      <c r="B47" s="28">
        <v>0</v>
      </c>
      <c r="C47" s="28">
        <v>0</v>
      </c>
      <c r="D47" s="28">
        <v>0</v>
      </c>
      <c r="E47" s="32"/>
      <c r="F47" s="33"/>
      <c r="G47" s="33"/>
      <c r="H47" s="34"/>
      <c r="I47" s="32"/>
      <c r="J47" s="33"/>
      <c r="K47" s="33"/>
      <c r="L47" s="34"/>
      <c r="M47" s="32"/>
      <c r="N47" s="33"/>
      <c r="O47" s="33"/>
      <c r="P47" s="34"/>
      <c r="Q47" s="32"/>
      <c r="R47" s="33"/>
      <c r="S47" s="33"/>
      <c r="T47" s="34"/>
      <c r="U47" s="32"/>
      <c r="V47" s="33"/>
      <c r="W47" s="33"/>
      <c r="X47" s="34"/>
      <c r="Y47" s="32"/>
      <c r="Z47" s="33"/>
      <c r="AA47" s="33"/>
      <c r="AB47" s="34"/>
      <c r="AC47" s="32"/>
      <c r="AD47" s="33"/>
      <c r="AE47" s="33"/>
      <c r="AF47" s="34"/>
      <c r="AG47" s="32"/>
      <c r="AH47" s="33"/>
      <c r="AI47" s="33"/>
      <c r="AJ47" s="34"/>
      <c r="AK47" s="32"/>
      <c r="AL47" s="33"/>
      <c r="AM47" s="33"/>
      <c r="AN47" s="34"/>
      <c r="AO47" s="32"/>
      <c r="AP47" s="33"/>
      <c r="AQ47" s="33"/>
      <c r="AR47" s="34"/>
      <c r="AS47" s="32"/>
      <c r="AT47" s="33"/>
      <c r="AU47" s="33"/>
      <c r="AV47" s="34"/>
      <c r="AW47" s="32"/>
      <c r="AX47" s="33"/>
      <c r="AY47" s="33"/>
      <c r="AZ47" s="34"/>
      <c r="BA47" s="32"/>
      <c r="BB47" s="33"/>
      <c r="BC47" s="33"/>
      <c r="BD47" s="34"/>
      <c r="BE47" s="32"/>
      <c r="BF47" s="33"/>
      <c r="BG47" s="33"/>
      <c r="BH47" s="34"/>
      <c r="BI47" s="32"/>
      <c r="BJ47" s="33"/>
      <c r="BK47" s="33"/>
      <c r="BL47" s="34"/>
      <c r="BM47" s="32"/>
      <c r="BN47" s="33"/>
      <c r="BO47" s="33"/>
      <c r="BP47" s="34"/>
      <c r="BQ47" s="32"/>
      <c r="BR47" s="33"/>
      <c r="BS47" s="33"/>
      <c r="BT47" s="34"/>
      <c r="BU47" s="32"/>
      <c r="BV47" s="33"/>
      <c r="BW47" s="33"/>
      <c r="BX47" s="34"/>
      <c r="BY47" s="32"/>
      <c r="BZ47" s="33"/>
      <c r="CA47" s="33"/>
      <c r="CB47" s="34"/>
      <c r="CC47" s="32"/>
      <c r="CD47" s="33"/>
      <c r="CE47" s="33"/>
      <c r="CF47" s="34"/>
      <c r="CG47" s="32"/>
      <c r="CH47" s="33"/>
      <c r="CI47" s="33"/>
      <c r="CJ47" s="34"/>
      <c r="CK47" s="32"/>
      <c r="CL47" s="33"/>
      <c r="CM47" s="33"/>
      <c r="CN47" s="34"/>
      <c r="CO47" s="32"/>
      <c r="CP47" s="33"/>
      <c r="CQ47" s="33"/>
      <c r="CR47" s="34"/>
      <c r="CS47" s="32"/>
      <c r="CT47" s="33"/>
      <c r="CU47" s="33"/>
      <c r="CV47" s="34"/>
      <c r="CW47" s="32"/>
      <c r="CX47" s="33"/>
      <c r="CY47" s="33"/>
      <c r="CZ47" s="34"/>
      <c r="DA47" s="32"/>
      <c r="DB47" s="33"/>
      <c r="DC47" s="33"/>
      <c r="DD47" s="34"/>
      <c r="DE47" s="32"/>
      <c r="DF47" s="33"/>
      <c r="DG47" s="33"/>
      <c r="DH47" s="34"/>
      <c r="DI47" s="32"/>
      <c r="DJ47" s="33"/>
      <c r="DK47" s="33"/>
      <c r="DL47" s="34"/>
      <c r="DM47" s="32"/>
      <c r="DN47" s="33"/>
      <c r="DO47" s="33"/>
      <c r="DP47" s="34"/>
      <c r="DQ47" s="32"/>
      <c r="DR47" s="33"/>
      <c r="DS47" s="33"/>
      <c r="DT47" s="34"/>
      <c r="DU47" s="32"/>
      <c r="DV47" s="33"/>
      <c r="DW47" s="33"/>
      <c r="DX47" s="34"/>
      <c r="DY47" s="32"/>
      <c r="DZ47" s="33"/>
      <c r="EA47" s="33"/>
      <c r="EB47" s="34"/>
      <c r="EC47" s="32"/>
      <c r="ED47" s="33"/>
      <c r="EE47" s="33"/>
      <c r="EF47" s="34"/>
      <c r="EG47" s="32"/>
      <c r="EH47" s="33"/>
      <c r="EI47" s="33"/>
      <c r="EJ47" s="34"/>
      <c r="EK47" s="32"/>
      <c r="EL47" s="33"/>
      <c r="EM47" s="33"/>
      <c r="EN47" s="34"/>
      <c r="EO47" s="32"/>
      <c r="EP47" s="33"/>
      <c r="EQ47" s="33"/>
      <c r="ER47" s="34"/>
      <c r="ES47" s="32"/>
      <c r="ET47" s="33"/>
      <c r="EU47" s="33"/>
      <c r="EV47" s="34"/>
      <c r="EW47" s="32"/>
      <c r="EX47" s="33"/>
      <c r="EY47" s="33"/>
      <c r="EZ47" s="34"/>
      <c r="FA47" s="32"/>
      <c r="FB47" s="33"/>
      <c r="FC47" s="33"/>
      <c r="FD47" s="34"/>
      <c r="FE47" s="32"/>
      <c r="FF47" s="33"/>
      <c r="FG47" s="33"/>
      <c r="FH47" s="34"/>
      <c r="FI47" s="32"/>
      <c r="FJ47" s="33"/>
      <c r="FK47" s="33"/>
      <c r="FL47" s="34"/>
      <c r="FM47" s="32"/>
      <c r="FN47" s="33"/>
      <c r="FO47" s="33"/>
      <c r="FP47" s="34"/>
      <c r="FQ47" s="32"/>
      <c r="FR47" s="33"/>
      <c r="FS47" s="33"/>
      <c r="FT47" s="34"/>
      <c r="FU47" s="32"/>
      <c r="FV47" s="33"/>
      <c r="FW47" s="33"/>
      <c r="FX47" s="34"/>
      <c r="FY47" s="32"/>
      <c r="FZ47" s="33"/>
      <c r="GA47" s="33"/>
      <c r="GB47" s="34"/>
      <c r="GC47" s="32"/>
      <c r="GD47" s="33"/>
      <c r="GE47" s="33"/>
      <c r="GF47" s="34"/>
      <c r="GG47" s="32"/>
      <c r="GH47" s="33"/>
      <c r="GI47" s="33"/>
      <c r="GJ47" s="34"/>
      <c r="GK47" s="32"/>
      <c r="GL47" s="33"/>
      <c r="GM47" s="33"/>
      <c r="GN47" s="34"/>
      <c r="GO47" s="32"/>
      <c r="GP47" s="33"/>
      <c r="GQ47" s="33"/>
      <c r="GR47" s="34"/>
      <c r="GS47" s="32"/>
      <c r="GT47" s="33"/>
      <c r="GU47" s="33"/>
      <c r="GV47" s="34"/>
      <c r="GW47" s="32"/>
      <c r="GX47" s="33"/>
      <c r="GY47" s="33"/>
      <c r="GZ47" s="34"/>
      <c r="HA47" s="32"/>
      <c r="HB47" s="33"/>
      <c r="HC47" s="33"/>
      <c r="HD47" s="34"/>
      <c r="HE47" s="32"/>
      <c r="HF47" s="33"/>
      <c r="HG47" s="33"/>
      <c r="HH47" s="34"/>
      <c r="HI47" s="32"/>
      <c r="HJ47" s="33"/>
      <c r="HK47" s="33"/>
      <c r="HL47" s="34"/>
      <c r="HM47" s="32"/>
      <c r="HN47" s="33"/>
      <c r="HO47" s="33"/>
      <c r="HP47" s="34"/>
      <c r="HQ47" s="32"/>
      <c r="HR47" s="33"/>
      <c r="HS47" s="33"/>
      <c r="HT47" s="34"/>
      <c r="HU47" s="32"/>
      <c r="HV47" s="33"/>
      <c r="HW47" s="33"/>
      <c r="HX47" s="34"/>
      <c r="HY47" s="32"/>
      <c r="HZ47" s="33"/>
      <c r="IA47" s="33"/>
      <c r="IB47" s="34"/>
      <c r="IC47" s="32"/>
      <c r="ID47" s="33"/>
      <c r="IE47" s="33"/>
      <c r="IF47" s="34"/>
      <c r="IG47" s="32"/>
      <c r="IH47" s="33"/>
      <c r="II47" s="33"/>
      <c r="IJ47" s="34"/>
    </row>
    <row r="48" spans="1:244" s="30" customFormat="1">
      <c r="A48" s="35" t="s">
        <v>52</v>
      </c>
      <c r="B48" s="36">
        <v>31.5</v>
      </c>
      <c r="C48" s="36">
        <v>0</v>
      </c>
      <c r="D48" s="54">
        <v>5.3778858330348611E-4</v>
      </c>
      <c r="E48" s="33"/>
      <c r="F48" s="33"/>
      <c r="G48" s="32"/>
      <c r="H48" s="33"/>
      <c r="I48" s="33"/>
      <c r="J48" s="33"/>
      <c r="K48" s="32"/>
      <c r="L48" s="33"/>
      <c r="M48" s="33"/>
      <c r="N48" s="33"/>
      <c r="O48" s="32"/>
      <c r="P48" s="33"/>
      <c r="Q48" s="33"/>
      <c r="R48" s="33"/>
      <c r="S48" s="32"/>
      <c r="T48" s="33"/>
      <c r="U48" s="33"/>
      <c r="V48" s="33"/>
      <c r="W48" s="32"/>
      <c r="X48" s="33"/>
      <c r="Y48" s="33"/>
      <c r="Z48" s="33"/>
      <c r="AA48" s="32"/>
      <c r="AB48" s="33"/>
      <c r="AC48" s="33"/>
      <c r="AD48" s="33"/>
      <c r="AE48" s="32"/>
      <c r="AF48" s="33"/>
      <c r="AG48" s="33"/>
      <c r="AH48" s="33"/>
      <c r="AI48" s="32"/>
      <c r="AJ48" s="33"/>
      <c r="AK48" s="33"/>
      <c r="AL48" s="33"/>
      <c r="AM48" s="32"/>
      <c r="AN48" s="33"/>
      <c r="AO48" s="33"/>
      <c r="AP48" s="33"/>
      <c r="AQ48" s="32"/>
      <c r="AR48" s="33"/>
      <c r="AS48" s="33"/>
      <c r="AT48" s="33"/>
      <c r="AU48" s="32"/>
      <c r="AV48" s="33"/>
      <c r="AW48" s="33"/>
      <c r="AX48" s="33"/>
      <c r="AY48" s="32"/>
      <c r="AZ48" s="33"/>
      <c r="BA48" s="33"/>
      <c r="BB48" s="33"/>
      <c r="BC48" s="32"/>
      <c r="BD48" s="33"/>
      <c r="BE48" s="33"/>
      <c r="BF48" s="33"/>
      <c r="BG48" s="32"/>
      <c r="BH48" s="33"/>
      <c r="BI48" s="33"/>
      <c r="BJ48" s="33"/>
      <c r="BK48" s="32"/>
      <c r="BL48" s="33"/>
      <c r="BM48" s="33"/>
      <c r="BN48" s="33"/>
      <c r="BO48" s="32"/>
      <c r="BP48" s="33"/>
      <c r="BQ48" s="33"/>
      <c r="BR48" s="33"/>
      <c r="BS48" s="32"/>
      <c r="BT48" s="33"/>
      <c r="BU48" s="33"/>
      <c r="BV48" s="33"/>
      <c r="BW48" s="32"/>
      <c r="BX48" s="33"/>
      <c r="BY48" s="33"/>
      <c r="BZ48" s="33"/>
      <c r="CA48" s="32"/>
      <c r="CB48" s="33"/>
      <c r="CC48" s="33"/>
      <c r="CD48" s="33"/>
      <c r="CE48" s="32"/>
      <c r="CF48" s="33"/>
      <c r="CG48" s="33"/>
      <c r="CH48" s="33"/>
      <c r="CI48" s="32"/>
      <c r="CJ48" s="33"/>
      <c r="CK48" s="33"/>
      <c r="CL48" s="33"/>
      <c r="CM48" s="32"/>
      <c r="CN48" s="33"/>
      <c r="CO48" s="33"/>
      <c r="CP48" s="33"/>
      <c r="CQ48" s="32"/>
      <c r="CR48" s="33"/>
      <c r="CS48" s="33"/>
      <c r="CT48" s="33"/>
      <c r="CU48" s="32"/>
      <c r="CV48" s="33"/>
      <c r="CW48" s="33"/>
      <c r="CX48" s="33"/>
      <c r="CY48" s="32"/>
      <c r="CZ48" s="33"/>
      <c r="DA48" s="33"/>
      <c r="DB48" s="33"/>
      <c r="DC48" s="32"/>
      <c r="DD48" s="33"/>
      <c r="DE48" s="33"/>
      <c r="DF48" s="33"/>
      <c r="DG48" s="32"/>
      <c r="DH48" s="33"/>
      <c r="DI48" s="33"/>
      <c r="DJ48" s="33"/>
      <c r="DK48" s="32"/>
      <c r="DL48" s="33"/>
      <c r="DM48" s="33"/>
      <c r="DN48" s="33"/>
      <c r="DO48" s="32"/>
      <c r="DP48" s="33"/>
      <c r="DQ48" s="33"/>
      <c r="DR48" s="33"/>
      <c r="DS48" s="32"/>
      <c r="DT48" s="33"/>
      <c r="DU48" s="33"/>
      <c r="DV48" s="33"/>
      <c r="DW48" s="32"/>
      <c r="DX48" s="33"/>
      <c r="DY48" s="33"/>
      <c r="DZ48" s="33"/>
      <c r="EA48" s="32"/>
      <c r="EB48" s="33"/>
      <c r="EC48" s="33"/>
      <c r="ED48" s="33"/>
      <c r="EE48" s="32"/>
      <c r="EF48" s="33"/>
      <c r="EG48" s="33"/>
      <c r="EH48" s="33"/>
      <c r="EI48" s="32"/>
      <c r="EJ48" s="33"/>
      <c r="EK48" s="33"/>
      <c r="EL48" s="33"/>
      <c r="EM48" s="32"/>
      <c r="EN48" s="33"/>
      <c r="EO48" s="33"/>
      <c r="EP48" s="33"/>
      <c r="EQ48" s="32"/>
      <c r="ER48" s="33"/>
      <c r="ES48" s="33"/>
      <c r="ET48" s="33"/>
      <c r="EU48" s="32"/>
      <c r="EV48" s="33"/>
      <c r="EW48" s="33"/>
      <c r="EX48" s="33"/>
      <c r="EY48" s="32"/>
      <c r="EZ48" s="33"/>
      <c r="FA48" s="33"/>
      <c r="FB48" s="33"/>
      <c r="FC48" s="32"/>
      <c r="FD48" s="33"/>
      <c r="FE48" s="33"/>
      <c r="FF48" s="33"/>
      <c r="FG48" s="32"/>
      <c r="FH48" s="33"/>
      <c r="FI48" s="33"/>
      <c r="FJ48" s="33"/>
      <c r="FK48" s="32"/>
      <c r="FL48" s="33"/>
      <c r="FM48" s="33"/>
      <c r="FN48" s="33"/>
      <c r="FO48" s="32"/>
      <c r="FP48" s="33"/>
      <c r="FQ48" s="33"/>
      <c r="FR48" s="33"/>
      <c r="FS48" s="32"/>
      <c r="FT48" s="33"/>
      <c r="FU48" s="33"/>
      <c r="FV48" s="33"/>
      <c r="FW48" s="32"/>
      <c r="FX48" s="33"/>
      <c r="FY48" s="33"/>
      <c r="FZ48" s="33"/>
      <c r="GA48" s="32"/>
      <c r="GB48" s="33"/>
      <c r="GC48" s="33"/>
      <c r="GD48" s="33"/>
      <c r="GE48" s="32"/>
      <c r="GF48" s="33"/>
      <c r="GG48" s="33"/>
      <c r="GH48" s="33"/>
      <c r="GI48" s="32"/>
      <c r="GJ48" s="33"/>
      <c r="GK48" s="33"/>
      <c r="GL48" s="33"/>
      <c r="GM48" s="32"/>
      <c r="GN48" s="33"/>
      <c r="GO48" s="33"/>
      <c r="GP48" s="33"/>
      <c r="GQ48" s="32"/>
      <c r="GR48" s="33"/>
      <c r="GS48" s="33"/>
      <c r="GT48" s="33"/>
      <c r="GU48" s="32"/>
      <c r="GV48" s="33"/>
      <c r="GW48" s="33"/>
      <c r="GX48" s="33"/>
      <c r="GY48" s="32"/>
      <c r="GZ48" s="33"/>
      <c r="HA48" s="33"/>
      <c r="HB48" s="33"/>
      <c r="HC48" s="32"/>
      <c r="HD48" s="33"/>
      <c r="HE48" s="33"/>
      <c r="HF48" s="33"/>
      <c r="HG48" s="32"/>
      <c r="HH48" s="33"/>
      <c r="HI48" s="33"/>
      <c r="HJ48" s="33"/>
      <c r="HK48" s="32"/>
      <c r="HL48" s="33"/>
      <c r="HM48" s="33"/>
      <c r="HN48" s="33"/>
      <c r="HO48" s="32"/>
      <c r="HP48" s="33"/>
      <c r="HQ48" s="33"/>
      <c r="HR48" s="33"/>
      <c r="HS48" s="32"/>
      <c r="HT48" s="33"/>
      <c r="HU48" s="33"/>
      <c r="HV48" s="33"/>
      <c r="HW48" s="32"/>
      <c r="HX48" s="33"/>
      <c r="HY48" s="33"/>
      <c r="HZ48" s="33"/>
      <c r="IA48" s="32"/>
      <c r="IB48" s="33"/>
      <c r="IC48" s="33"/>
      <c r="ID48" s="33"/>
      <c r="IE48" s="32"/>
      <c r="IF48" s="33"/>
      <c r="IG48" s="33"/>
      <c r="IH48" s="33"/>
    </row>
    <row r="49" spans="1:244" s="31" customFormat="1">
      <c r="A49" s="22" t="s">
        <v>53</v>
      </c>
      <c r="B49" s="23">
        <v>58235.70325861928</v>
      </c>
      <c r="C49" s="23">
        <v>0.81</v>
      </c>
      <c r="D49" s="52">
        <v>0.99423797946460546</v>
      </c>
    </row>
    <row r="50" spans="1:244" s="30" customFormat="1">
      <c r="A50" s="11" t="s">
        <v>54</v>
      </c>
      <c r="B50" s="21"/>
      <c r="C50" s="21"/>
      <c r="D50" s="3"/>
    </row>
    <row r="51" spans="1:244" s="30" customFormat="1">
      <c r="A51" s="6" t="s">
        <v>55</v>
      </c>
      <c r="B51" s="19">
        <v>0</v>
      </c>
      <c r="C51" s="19">
        <v>0</v>
      </c>
      <c r="D51" s="19">
        <v>0</v>
      </c>
    </row>
    <row r="52" spans="1:244" s="30" customFormat="1">
      <c r="A52" s="6" t="s">
        <v>56</v>
      </c>
      <c r="B52" s="19">
        <v>337.5</v>
      </c>
      <c r="C52" s="19">
        <v>0</v>
      </c>
      <c r="D52" s="51">
        <v>5.762020535394494E-3</v>
      </c>
    </row>
    <row r="53" spans="1:244" s="30" customFormat="1">
      <c r="A53" s="27" t="s">
        <v>57</v>
      </c>
      <c r="B53" s="28">
        <v>337.5</v>
      </c>
      <c r="C53" s="28">
        <v>0</v>
      </c>
      <c r="D53" s="53">
        <v>5.762020535394494E-3</v>
      </c>
      <c r="E53" s="32"/>
      <c r="F53" s="33"/>
      <c r="G53" s="33"/>
      <c r="H53" s="34"/>
      <c r="I53" s="32"/>
      <c r="J53" s="33"/>
      <c r="K53" s="33"/>
      <c r="L53" s="34"/>
      <c r="M53" s="32"/>
      <c r="N53" s="33"/>
      <c r="O53" s="33"/>
      <c r="P53" s="34"/>
      <c r="Q53" s="32"/>
      <c r="R53" s="33"/>
      <c r="S53" s="33"/>
      <c r="T53" s="34"/>
      <c r="U53" s="32"/>
      <c r="V53" s="33"/>
      <c r="W53" s="33"/>
      <c r="X53" s="34"/>
      <c r="Y53" s="32"/>
      <c r="Z53" s="33"/>
      <c r="AA53" s="33"/>
      <c r="AB53" s="34"/>
      <c r="AC53" s="32"/>
      <c r="AD53" s="33"/>
      <c r="AE53" s="33"/>
      <c r="AF53" s="34"/>
      <c r="AG53" s="32"/>
      <c r="AH53" s="33"/>
      <c r="AI53" s="33"/>
      <c r="AJ53" s="34"/>
      <c r="AK53" s="32"/>
      <c r="AL53" s="33"/>
      <c r="AM53" s="33"/>
      <c r="AN53" s="34"/>
      <c r="AO53" s="32"/>
      <c r="AP53" s="33"/>
      <c r="AQ53" s="33"/>
      <c r="AR53" s="34"/>
      <c r="AS53" s="32"/>
      <c r="AT53" s="33"/>
      <c r="AU53" s="33"/>
      <c r="AV53" s="34"/>
      <c r="AW53" s="32"/>
      <c r="AX53" s="33"/>
      <c r="AY53" s="33"/>
      <c r="AZ53" s="34"/>
      <c r="BA53" s="32"/>
      <c r="BB53" s="33"/>
      <c r="BC53" s="33"/>
      <c r="BD53" s="34"/>
      <c r="BE53" s="32"/>
      <c r="BF53" s="33"/>
      <c r="BG53" s="33"/>
      <c r="BH53" s="34"/>
      <c r="BI53" s="32"/>
      <c r="BJ53" s="33"/>
      <c r="BK53" s="33"/>
      <c r="BL53" s="34"/>
      <c r="BM53" s="32"/>
      <c r="BN53" s="33"/>
      <c r="BO53" s="33"/>
      <c r="BP53" s="34"/>
      <c r="BQ53" s="32"/>
      <c r="BR53" s="33"/>
      <c r="BS53" s="33"/>
      <c r="BT53" s="34"/>
      <c r="BU53" s="32"/>
      <c r="BV53" s="33"/>
      <c r="BW53" s="33"/>
      <c r="BX53" s="34"/>
      <c r="BY53" s="32"/>
      <c r="BZ53" s="33"/>
      <c r="CA53" s="33"/>
      <c r="CB53" s="34"/>
      <c r="CC53" s="32"/>
      <c r="CD53" s="33"/>
      <c r="CE53" s="33"/>
      <c r="CF53" s="34"/>
      <c r="CG53" s="32"/>
      <c r="CH53" s="33"/>
      <c r="CI53" s="33"/>
      <c r="CJ53" s="34"/>
      <c r="CK53" s="32"/>
      <c r="CL53" s="33"/>
      <c r="CM53" s="33"/>
      <c r="CN53" s="34"/>
      <c r="CO53" s="32"/>
      <c r="CP53" s="33"/>
      <c r="CQ53" s="33"/>
      <c r="CR53" s="34"/>
      <c r="CS53" s="32"/>
      <c r="CT53" s="33"/>
      <c r="CU53" s="33"/>
      <c r="CV53" s="34"/>
      <c r="CW53" s="32"/>
      <c r="CX53" s="33"/>
      <c r="CY53" s="33"/>
      <c r="CZ53" s="34"/>
      <c r="DA53" s="32"/>
      <c r="DB53" s="33"/>
      <c r="DC53" s="33"/>
      <c r="DD53" s="34"/>
      <c r="DE53" s="32"/>
      <c r="DF53" s="33"/>
      <c r="DG53" s="33"/>
      <c r="DH53" s="34"/>
      <c r="DI53" s="32"/>
      <c r="DJ53" s="33"/>
      <c r="DK53" s="33"/>
      <c r="DL53" s="34"/>
      <c r="DM53" s="32"/>
      <c r="DN53" s="33"/>
      <c r="DO53" s="33"/>
      <c r="DP53" s="34"/>
      <c r="DQ53" s="32"/>
      <c r="DR53" s="33"/>
      <c r="DS53" s="33"/>
      <c r="DT53" s="34"/>
      <c r="DU53" s="32"/>
      <c r="DV53" s="33"/>
      <c r="DW53" s="33"/>
      <c r="DX53" s="34"/>
      <c r="DY53" s="32"/>
      <c r="DZ53" s="33"/>
      <c r="EA53" s="33"/>
      <c r="EB53" s="34"/>
      <c r="EC53" s="32"/>
      <c r="ED53" s="33"/>
      <c r="EE53" s="33"/>
      <c r="EF53" s="34"/>
      <c r="EG53" s="32"/>
      <c r="EH53" s="33"/>
      <c r="EI53" s="33"/>
      <c r="EJ53" s="34"/>
      <c r="EK53" s="32"/>
      <c r="EL53" s="33"/>
      <c r="EM53" s="33"/>
      <c r="EN53" s="34"/>
      <c r="EO53" s="32"/>
      <c r="EP53" s="33"/>
      <c r="EQ53" s="33"/>
      <c r="ER53" s="34"/>
      <c r="ES53" s="32"/>
      <c r="ET53" s="33"/>
      <c r="EU53" s="33"/>
      <c r="EV53" s="34"/>
      <c r="EW53" s="32"/>
      <c r="EX53" s="33"/>
      <c r="EY53" s="33"/>
      <c r="EZ53" s="34"/>
      <c r="FA53" s="32"/>
      <c r="FB53" s="33"/>
      <c r="FC53" s="33"/>
      <c r="FD53" s="34"/>
      <c r="FE53" s="32"/>
      <c r="FF53" s="33"/>
      <c r="FG53" s="33"/>
      <c r="FH53" s="34"/>
      <c r="FI53" s="32"/>
      <c r="FJ53" s="33"/>
      <c r="FK53" s="33"/>
      <c r="FL53" s="34"/>
      <c r="FM53" s="32"/>
      <c r="FN53" s="33"/>
      <c r="FO53" s="33"/>
      <c r="FP53" s="34"/>
      <c r="FQ53" s="32"/>
      <c r="FR53" s="33"/>
      <c r="FS53" s="33"/>
      <c r="FT53" s="34"/>
      <c r="FU53" s="32"/>
      <c r="FV53" s="33"/>
      <c r="FW53" s="33"/>
      <c r="FX53" s="34"/>
      <c r="FY53" s="32"/>
      <c r="FZ53" s="33"/>
      <c r="GA53" s="33"/>
      <c r="GB53" s="34"/>
      <c r="GC53" s="32"/>
      <c r="GD53" s="33"/>
      <c r="GE53" s="33"/>
      <c r="GF53" s="34"/>
      <c r="GG53" s="32"/>
      <c r="GH53" s="33"/>
      <c r="GI53" s="33"/>
      <c r="GJ53" s="34"/>
      <c r="GK53" s="32"/>
      <c r="GL53" s="33"/>
      <c r="GM53" s="33"/>
      <c r="GN53" s="34"/>
      <c r="GO53" s="32"/>
      <c r="GP53" s="33"/>
      <c r="GQ53" s="33"/>
      <c r="GR53" s="34"/>
      <c r="GS53" s="32"/>
      <c r="GT53" s="33"/>
      <c r="GU53" s="33"/>
      <c r="GV53" s="34"/>
      <c r="GW53" s="32"/>
      <c r="GX53" s="33"/>
      <c r="GY53" s="33"/>
      <c r="GZ53" s="34"/>
      <c r="HA53" s="32"/>
      <c r="HB53" s="33"/>
      <c r="HC53" s="33"/>
      <c r="HD53" s="34"/>
      <c r="HE53" s="32"/>
      <c r="HF53" s="33"/>
      <c r="HG53" s="33"/>
      <c r="HH53" s="34"/>
      <c r="HI53" s="32"/>
      <c r="HJ53" s="33"/>
      <c r="HK53" s="33"/>
      <c r="HL53" s="34"/>
      <c r="HM53" s="32"/>
      <c r="HN53" s="33"/>
      <c r="HO53" s="33"/>
      <c r="HP53" s="34"/>
      <c r="HQ53" s="32"/>
      <c r="HR53" s="33"/>
      <c r="HS53" s="33"/>
      <c r="HT53" s="34"/>
      <c r="HU53" s="32"/>
      <c r="HV53" s="33"/>
      <c r="HW53" s="33"/>
      <c r="HX53" s="34"/>
      <c r="HY53" s="32"/>
      <c r="HZ53" s="33"/>
      <c r="IA53" s="33"/>
      <c r="IB53" s="34"/>
      <c r="IC53" s="32"/>
      <c r="ID53" s="33"/>
      <c r="IE53" s="33"/>
      <c r="IF53" s="34"/>
      <c r="IG53" s="32"/>
      <c r="IH53" s="33"/>
      <c r="II53" s="33"/>
      <c r="IJ53" s="34"/>
    </row>
    <row r="54" spans="1:244" s="41" customFormat="1" ht="13.5" thickBot="1">
      <c r="A54" s="38" t="s">
        <v>58</v>
      </c>
      <c r="B54" s="39">
        <v>58573.20325861928</v>
      </c>
      <c r="C54" s="39">
        <v>0.81</v>
      </c>
      <c r="D54" s="55">
        <v>1</v>
      </c>
    </row>
    <row r="55" spans="1:244">
      <c r="A55" s="42" t="s">
        <v>59</v>
      </c>
      <c r="D55" s="43"/>
    </row>
  </sheetData>
  <printOptions horizontalCentered="1"/>
  <pageMargins left="0.78740157480314965" right="0.39370078740157483" top="0.78740157480314965" bottom="0.78740157480314965" header="0.59055118110236227" footer="0.59055118110236227"/>
  <pageSetup paperSize="9" orientation="portrait" horizontalDpi="300" verticalDpi="300" r:id="rId1"/>
  <headerFooter alignWithMargins="0">
    <oddHeader>&amp;L&amp;"Tahoma,Negrito"&amp;8Companhia Nacional de Abastecimento - CONAB</oddHeader>
    <oddFooter>&amp;R&amp;6&amp;F - &amp;A
versão - jan/2008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J55"/>
  <sheetViews>
    <sheetView zoomScaleNormal="100" workbookViewId="0">
      <selection activeCell="I31" sqref="I31"/>
    </sheetView>
  </sheetViews>
  <sheetFormatPr defaultColWidth="11.5" defaultRowHeight="12.75"/>
  <cols>
    <col min="1" max="1" width="45.625" style="3" customWidth="1"/>
    <col min="2" max="3" width="12.625" style="3" customWidth="1"/>
    <col min="4" max="4" width="8.625" style="3" customWidth="1"/>
    <col min="5" max="16384" width="11.5" style="3"/>
  </cols>
  <sheetData>
    <row r="1" spans="1:4">
      <c r="A1" s="1" t="s">
        <v>0</v>
      </c>
      <c r="B1" s="2"/>
      <c r="C1" s="2"/>
      <c r="D1" s="2"/>
    </row>
    <row r="2" spans="1:4">
      <c r="A2" s="1" t="s">
        <v>618</v>
      </c>
      <c r="B2" s="2"/>
      <c r="C2" s="2"/>
      <c r="D2" s="2"/>
    </row>
    <row r="3" spans="1:4">
      <c r="A3" s="1" t="s">
        <v>377</v>
      </c>
      <c r="B3" s="2"/>
      <c r="C3" s="2"/>
      <c r="D3" s="2"/>
    </row>
    <row r="4" spans="1:4">
      <c r="A4" s="1" t="s">
        <v>619</v>
      </c>
      <c r="B4" s="2"/>
      <c r="C4" s="2"/>
      <c r="D4" s="2"/>
    </row>
    <row r="5" spans="1:4" ht="13.5" thickBot="1">
      <c r="A5" s="4" t="s">
        <v>4</v>
      </c>
      <c r="B5" s="5">
        <v>95000</v>
      </c>
      <c r="C5" s="6" t="s">
        <v>5</v>
      </c>
    </row>
    <row r="6" spans="1:4">
      <c r="A6" s="7"/>
      <c r="B6" s="8" t="s">
        <v>6</v>
      </c>
      <c r="C6" s="50" t="s">
        <v>69</v>
      </c>
      <c r="D6" s="10" t="s">
        <v>7</v>
      </c>
    </row>
    <row r="7" spans="1:4">
      <c r="A7" s="11" t="s">
        <v>8</v>
      </c>
      <c r="D7" s="12" t="s">
        <v>9</v>
      </c>
    </row>
    <row r="8" spans="1:4" ht="13.5" thickBot="1">
      <c r="A8" s="13"/>
      <c r="B8" s="14" t="s">
        <v>10</v>
      </c>
      <c r="C8" s="14" t="s">
        <v>169</v>
      </c>
      <c r="D8" s="15" t="s">
        <v>13</v>
      </c>
    </row>
    <row r="9" spans="1:4">
      <c r="A9" s="11" t="s">
        <v>14</v>
      </c>
      <c r="B9" s="16"/>
    </row>
    <row r="10" spans="1:4">
      <c r="A10" s="18" t="s">
        <v>15</v>
      </c>
      <c r="B10" s="16"/>
      <c r="C10" s="16"/>
      <c r="D10" s="51">
        <v>0</v>
      </c>
    </row>
    <row r="11" spans="1:4">
      <c r="A11" s="18" t="s">
        <v>16</v>
      </c>
      <c r="B11" s="3">
        <v>3312</v>
      </c>
      <c r="C11" s="3">
        <v>0.03</v>
      </c>
      <c r="D11" s="51">
        <v>3.1236244754193811E-2</v>
      </c>
    </row>
    <row r="12" spans="1:4">
      <c r="A12" s="18" t="s">
        <v>17</v>
      </c>
      <c r="B12" s="16">
        <v>1560</v>
      </c>
      <c r="C12" s="16">
        <v>0.02</v>
      </c>
      <c r="D12" s="51">
        <v>1.4712723978424621E-2</v>
      </c>
    </row>
    <row r="13" spans="1:4">
      <c r="A13" s="18" t="s">
        <v>18</v>
      </c>
      <c r="B13" s="16"/>
      <c r="C13" s="16"/>
      <c r="D13" s="51">
        <v>0</v>
      </c>
    </row>
    <row r="14" spans="1:4">
      <c r="A14" s="18" t="s">
        <v>19</v>
      </c>
      <c r="B14" s="16"/>
      <c r="C14" s="16"/>
      <c r="D14" s="51">
        <v>0</v>
      </c>
    </row>
    <row r="15" spans="1:4">
      <c r="A15" s="6" t="s">
        <v>20</v>
      </c>
      <c r="B15" s="16">
        <v>20160</v>
      </c>
      <c r="C15" s="16">
        <v>0.22</v>
      </c>
      <c r="D15" s="51">
        <v>0.19013366372117974</v>
      </c>
    </row>
    <row r="16" spans="1:4">
      <c r="A16" s="6" t="s">
        <v>70</v>
      </c>
      <c r="B16" s="16">
        <v>76.319999999999993</v>
      </c>
      <c r="C16" s="16">
        <v>0</v>
      </c>
      <c r="D16" s="51">
        <v>7.19791726944466E-4</v>
      </c>
    </row>
    <row r="17" spans="1:4">
      <c r="A17" s="6" t="s">
        <v>22</v>
      </c>
      <c r="B17" s="16">
        <v>5850</v>
      </c>
      <c r="C17" s="16">
        <v>6.0000000000000005E-2</v>
      </c>
      <c r="D17" s="51">
        <v>5.5172714919092328E-2</v>
      </c>
    </row>
    <row r="18" spans="1:4">
      <c r="A18" s="6" t="s">
        <v>23</v>
      </c>
      <c r="B18" s="16">
        <v>26057.03</v>
      </c>
      <c r="C18" s="16">
        <v>0.28000000000000003</v>
      </c>
      <c r="D18" s="51">
        <v>0.24574992954328828</v>
      </c>
    </row>
    <row r="19" spans="1:4">
      <c r="A19" s="6" t="s">
        <v>24</v>
      </c>
      <c r="B19" s="16">
        <v>25020.03</v>
      </c>
      <c r="C19" s="16">
        <v>0.27</v>
      </c>
      <c r="D19" s="51">
        <v>0.23596974059096371</v>
      </c>
    </row>
    <row r="20" spans="1:4">
      <c r="A20" s="6" t="s">
        <v>71</v>
      </c>
      <c r="B20" s="16">
        <v>2663.13</v>
      </c>
      <c r="C20" s="16">
        <v>0.02</v>
      </c>
      <c r="D20" s="51">
        <v>2.5116600390167925E-2</v>
      </c>
    </row>
    <row r="21" spans="1:4">
      <c r="A21" s="22" t="s">
        <v>27</v>
      </c>
      <c r="B21" s="155">
        <v>84698.510000000009</v>
      </c>
      <c r="C21" s="155">
        <v>0.90000000000000013</v>
      </c>
      <c r="D21" s="52">
        <v>0.7988114096242549</v>
      </c>
    </row>
    <row r="22" spans="1:4">
      <c r="A22" s="25" t="s">
        <v>28</v>
      </c>
    </row>
    <row r="23" spans="1:4">
      <c r="A23" s="18" t="s">
        <v>29</v>
      </c>
      <c r="B23" s="16">
        <v>0</v>
      </c>
      <c r="C23" s="16">
        <v>0</v>
      </c>
      <c r="D23" s="51">
        <v>0</v>
      </c>
    </row>
    <row r="24" spans="1:4">
      <c r="A24" s="18" t="s">
        <v>30</v>
      </c>
      <c r="B24" s="16">
        <v>0</v>
      </c>
      <c r="C24" s="16">
        <v>0</v>
      </c>
      <c r="D24" s="51">
        <v>0</v>
      </c>
    </row>
    <row r="25" spans="1:4">
      <c r="A25" s="6" t="s">
        <v>72</v>
      </c>
      <c r="B25" s="16">
        <v>2540.96</v>
      </c>
      <c r="C25" s="16">
        <v>0.03</v>
      </c>
      <c r="D25" s="51">
        <v>2.3964386615524247E-2</v>
      </c>
    </row>
    <row r="26" spans="1:4">
      <c r="A26" s="18" t="s">
        <v>73</v>
      </c>
      <c r="B26" s="16">
        <v>12954.55</v>
      </c>
      <c r="C26" s="16">
        <v>0.14000000000000001</v>
      </c>
      <c r="D26" s="51">
        <v>0.12217738359916709</v>
      </c>
    </row>
    <row r="27" spans="1:4">
      <c r="A27" s="18" t="s">
        <v>74</v>
      </c>
      <c r="B27" s="16">
        <v>0</v>
      </c>
      <c r="C27" s="16">
        <v>0</v>
      </c>
      <c r="D27" s="51">
        <v>0</v>
      </c>
    </row>
    <row r="28" spans="1:4">
      <c r="A28" s="18" t="s">
        <v>75</v>
      </c>
      <c r="B28" s="16">
        <v>2137.5</v>
      </c>
      <c r="C28" s="16">
        <v>0.02</v>
      </c>
      <c r="D28" s="51">
        <v>2.0159261220437583E-2</v>
      </c>
    </row>
    <row r="29" spans="1:4">
      <c r="A29" s="18" t="s">
        <v>76</v>
      </c>
      <c r="B29" s="16">
        <v>0</v>
      </c>
      <c r="C29" s="16">
        <v>0</v>
      </c>
      <c r="D29" s="51">
        <v>0</v>
      </c>
    </row>
    <row r="30" spans="1:4">
      <c r="A30" s="18" t="s">
        <v>77</v>
      </c>
      <c r="B30" s="16">
        <v>0</v>
      </c>
      <c r="C30" s="16">
        <v>0</v>
      </c>
      <c r="D30" s="51">
        <v>0</v>
      </c>
    </row>
    <row r="31" spans="1:4">
      <c r="A31" s="18" t="s">
        <v>78</v>
      </c>
      <c r="B31" s="16">
        <v>0</v>
      </c>
      <c r="C31" s="16">
        <v>0</v>
      </c>
      <c r="D31" s="51">
        <v>0</v>
      </c>
    </row>
    <row r="32" spans="1:4">
      <c r="A32" s="27" t="s">
        <v>37</v>
      </c>
      <c r="B32" s="156">
        <v>17633.009999999998</v>
      </c>
      <c r="C32" s="156">
        <v>0.19</v>
      </c>
      <c r="D32" s="53">
        <v>0.16630103143512892</v>
      </c>
    </row>
    <row r="33" spans="1:244" s="30" customFormat="1">
      <c r="A33" s="11" t="s">
        <v>38</v>
      </c>
      <c r="B33" s="3"/>
      <c r="C33" s="3"/>
      <c r="D33" s="3"/>
    </row>
    <row r="34" spans="1:244" s="30" customFormat="1">
      <c r="A34" s="18" t="s">
        <v>39</v>
      </c>
      <c r="B34" s="16">
        <v>2713.9112942927331</v>
      </c>
      <c r="C34" s="16">
        <v>0.03</v>
      </c>
      <c r="D34" s="51">
        <v>2.5595530624909036E-2</v>
      </c>
    </row>
    <row r="35" spans="1:244" s="30" customFormat="1">
      <c r="A35" s="6" t="s">
        <v>40</v>
      </c>
      <c r="B35" s="16">
        <v>2713.9112942927331</v>
      </c>
      <c r="C35" s="16">
        <v>0.03</v>
      </c>
      <c r="D35" s="51">
        <v>2.5595530624909036E-2</v>
      </c>
    </row>
    <row r="36" spans="1:244" s="31" customFormat="1">
      <c r="A36" s="22" t="s">
        <v>41</v>
      </c>
      <c r="B36" s="155">
        <v>105045.43129429274</v>
      </c>
      <c r="C36" s="155">
        <v>1.1200000000000001</v>
      </c>
      <c r="D36" s="52">
        <v>0.99070797168429292</v>
      </c>
    </row>
    <row r="37" spans="1:244" s="30" customFormat="1">
      <c r="A37" s="11" t="s">
        <v>42</v>
      </c>
      <c r="B37" s="3"/>
      <c r="C37" s="3"/>
      <c r="D37" s="3"/>
    </row>
    <row r="38" spans="1:244" s="30" customFormat="1">
      <c r="A38" s="6" t="s">
        <v>43</v>
      </c>
      <c r="B38" s="16">
        <v>320</v>
      </c>
      <c r="C38" s="16">
        <v>0</v>
      </c>
      <c r="D38" s="51">
        <v>3.0179946622409478E-3</v>
      </c>
    </row>
    <row r="39" spans="1:244" s="30" customFormat="1">
      <c r="A39" s="6" t="s">
        <v>44</v>
      </c>
      <c r="B39" s="16">
        <v>0</v>
      </c>
      <c r="C39" s="16">
        <v>0</v>
      </c>
      <c r="D39" s="51">
        <v>0</v>
      </c>
    </row>
    <row r="40" spans="1:244" s="30" customFormat="1">
      <c r="A40" s="18" t="s">
        <v>45</v>
      </c>
      <c r="B40" s="16">
        <v>273.60000000000002</v>
      </c>
      <c r="C40" s="16">
        <v>0</v>
      </c>
      <c r="D40" s="51">
        <v>2.5803854362160109E-3</v>
      </c>
    </row>
    <row r="41" spans="1:244" s="30" customFormat="1">
      <c r="A41" s="18" t="s">
        <v>79</v>
      </c>
      <c r="B41" s="16">
        <v>0</v>
      </c>
      <c r="C41" s="16">
        <v>0</v>
      </c>
      <c r="D41" s="51">
        <v>0</v>
      </c>
    </row>
    <row r="42" spans="1:244" s="30" customFormat="1">
      <c r="A42" s="27" t="s">
        <v>46</v>
      </c>
      <c r="B42" s="156">
        <v>593.6</v>
      </c>
      <c r="C42" s="156">
        <v>0</v>
      </c>
      <c r="D42" s="53">
        <v>5.5983800984569588E-3</v>
      </c>
      <c r="E42" s="32"/>
      <c r="F42" s="33"/>
      <c r="G42" s="33"/>
      <c r="H42" s="34"/>
      <c r="I42" s="32"/>
      <c r="J42" s="33"/>
      <c r="K42" s="33"/>
      <c r="L42" s="34"/>
      <c r="M42" s="32"/>
      <c r="N42" s="33"/>
      <c r="O42" s="33"/>
      <c r="P42" s="34"/>
      <c r="Q42" s="32"/>
      <c r="R42" s="33"/>
      <c r="S42" s="33"/>
      <c r="T42" s="34"/>
      <c r="U42" s="32"/>
      <c r="V42" s="33"/>
      <c r="W42" s="33"/>
      <c r="X42" s="34"/>
      <c r="Y42" s="32"/>
      <c r="Z42" s="33"/>
      <c r="AA42" s="33"/>
      <c r="AB42" s="34"/>
      <c r="AC42" s="32"/>
      <c r="AD42" s="33"/>
      <c r="AE42" s="33"/>
      <c r="AF42" s="34"/>
      <c r="AG42" s="32"/>
      <c r="AH42" s="33"/>
      <c r="AI42" s="33"/>
      <c r="AJ42" s="34"/>
      <c r="AK42" s="32"/>
      <c r="AL42" s="33"/>
      <c r="AM42" s="33"/>
      <c r="AN42" s="34"/>
      <c r="AO42" s="32"/>
      <c r="AP42" s="33"/>
      <c r="AQ42" s="33"/>
      <c r="AR42" s="34"/>
      <c r="AS42" s="32"/>
      <c r="AT42" s="33"/>
      <c r="AU42" s="33"/>
      <c r="AV42" s="34"/>
      <c r="AW42" s="32"/>
      <c r="AX42" s="33"/>
      <c r="AY42" s="33"/>
      <c r="AZ42" s="34"/>
      <c r="BA42" s="32"/>
      <c r="BB42" s="33"/>
      <c r="BC42" s="33"/>
      <c r="BD42" s="34"/>
      <c r="BE42" s="32"/>
      <c r="BF42" s="33"/>
      <c r="BG42" s="33"/>
      <c r="BH42" s="34"/>
      <c r="BI42" s="32"/>
      <c r="BJ42" s="33"/>
      <c r="BK42" s="33"/>
      <c r="BL42" s="34"/>
      <c r="BM42" s="32"/>
      <c r="BN42" s="33"/>
      <c r="BO42" s="33"/>
      <c r="BP42" s="34"/>
      <c r="BQ42" s="32"/>
      <c r="BR42" s="33"/>
      <c r="BS42" s="33"/>
      <c r="BT42" s="34"/>
      <c r="BU42" s="32"/>
      <c r="BV42" s="33"/>
      <c r="BW42" s="33"/>
      <c r="BX42" s="34"/>
      <c r="BY42" s="32"/>
      <c r="BZ42" s="33"/>
      <c r="CA42" s="33"/>
      <c r="CB42" s="34"/>
      <c r="CC42" s="32"/>
      <c r="CD42" s="33"/>
      <c r="CE42" s="33"/>
      <c r="CF42" s="34"/>
      <c r="CG42" s="32"/>
      <c r="CH42" s="33"/>
      <c r="CI42" s="33"/>
      <c r="CJ42" s="34"/>
      <c r="CK42" s="32"/>
      <c r="CL42" s="33"/>
      <c r="CM42" s="33"/>
      <c r="CN42" s="34"/>
      <c r="CO42" s="32"/>
      <c r="CP42" s="33"/>
      <c r="CQ42" s="33"/>
      <c r="CR42" s="34"/>
      <c r="CS42" s="32"/>
      <c r="CT42" s="33"/>
      <c r="CU42" s="33"/>
      <c r="CV42" s="34"/>
      <c r="CW42" s="32"/>
      <c r="CX42" s="33"/>
      <c r="CY42" s="33"/>
      <c r="CZ42" s="34"/>
      <c r="DA42" s="32"/>
      <c r="DB42" s="33"/>
      <c r="DC42" s="33"/>
      <c r="DD42" s="34"/>
      <c r="DE42" s="32"/>
      <c r="DF42" s="33"/>
      <c r="DG42" s="33"/>
      <c r="DH42" s="34"/>
      <c r="DI42" s="32"/>
      <c r="DJ42" s="33"/>
      <c r="DK42" s="33"/>
      <c r="DL42" s="34"/>
      <c r="DM42" s="32"/>
      <c r="DN42" s="33"/>
      <c r="DO42" s="33"/>
      <c r="DP42" s="34"/>
      <c r="DQ42" s="32"/>
      <c r="DR42" s="33"/>
      <c r="DS42" s="33"/>
      <c r="DT42" s="34"/>
      <c r="DU42" s="32"/>
      <c r="DV42" s="33"/>
      <c r="DW42" s="33"/>
      <c r="DX42" s="34"/>
      <c r="DY42" s="32"/>
      <c r="DZ42" s="33"/>
      <c r="EA42" s="33"/>
      <c r="EB42" s="34"/>
      <c r="EC42" s="32"/>
      <c r="ED42" s="33"/>
      <c r="EE42" s="33"/>
      <c r="EF42" s="34"/>
      <c r="EG42" s="32"/>
      <c r="EH42" s="33"/>
      <c r="EI42" s="33"/>
      <c r="EJ42" s="34"/>
      <c r="EK42" s="32"/>
      <c r="EL42" s="33"/>
      <c r="EM42" s="33"/>
      <c r="EN42" s="34"/>
      <c r="EO42" s="32"/>
      <c r="EP42" s="33"/>
      <c r="EQ42" s="33"/>
      <c r="ER42" s="34"/>
      <c r="ES42" s="32"/>
      <c r="ET42" s="33"/>
      <c r="EU42" s="33"/>
      <c r="EV42" s="34"/>
      <c r="EW42" s="32"/>
      <c r="EX42" s="33"/>
      <c r="EY42" s="33"/>
      <c r="EZ42" s="34"/>
      <c r="FA42" s="32"/>
      <c r="FB42" s="33"/>
      <c r="FC42" s="33"/>
      <c r="FD42" s="34"/>
      <c r="FE42" s="32"/>
      <c r="FF42" s="33"/>
      <c r="FG42" s="33"/>
      <c r="FH42" s="34"/>
      <c r="FI42" s="32"/>
      <c r="FJ42" s="33"/>
      <c r="FK42" s="33"/>
      <c r="FL42" s="34"/>
      <c r="FM42" s="32"/>
      <c r="FN42" s="33"/>
      <c r="FO42" s="33"/>
      <c r="FP42" s="34"/>
      <c r="FQ42" s="32"/>
      <c r="FR42" s="33"/>
      <c r="FS42" s="33"/>
      <c r="FT42" s="34"/>
      <c r="FU42" s="32"/>
      <c r="FV42" s="33"/>
      <c r="FW42" s="33"/>
      <c r="FX42" s="34"/>
      <c r="FY42" s="32"/>
      <c r="FZ42" s="33"/>
      <c r="GA42" s="33"/>
      <c r="GB42" s="34"/>
      <c r="GC42" s="32"/>
      <c r="GD42" s="33"/>
      <c r="GE42" s="33"/>
      <c r="GF42" s="34"/>
      <c r="GG42" s="32"/>
      <c r="GH42" s="33"/>
      <c r="GI42" s="33"/>
      <c r="GJ42" s="34"/>
      <c r="GK42" s="32"/>
      <c r="GL42" s="33"/>
      <c r="GM42" s="33"/>
      <c r="GN42" s="34"/>
      <c r="GO42" s="32"/>
      <c r="GP42" s="33"/>
      <c r="GQ42" s="33"/>
      <c r="GR42" s="34"/>
      <c r="GS42" s="32"/>
      <c r="GT42" s="33"/>
      <c r="GU42" s="33"/>
      <c r="GV42" s="34"/>
      <c r="GW42" s="32"/>
      <c r="GX42" s="33"/>
      <c r="GY42" s="33"/>
      <c r="GZ42" s="34"/>
      <c r="HA42" s="32"/>
      <c r="HB42" s="33"/>
      <c r="HC42" s="33"/>
      <c r="HD42" s="34"/>
      <c r="HE42" s="32"/>
      <c r="HF42" s="33"/>
      <c r="HG42" s="33"/>
      <c r="HH42" s="34"/>
      <c r="HI42" s="32"/>
      <c r="HJ42" s="33"/>
      <c r="HK42" s="33"/>
      <c r="HL42" s="34"/>
      <c r="HM42" s="32"/>
      <c r="HN42" s="33"/>
      <c r="HO42" s="33"/>
      <c r="HP42" s="34"/>
      <c r="HQ42" s="32"/>
      <c r="HR42" s="33"/>
      <c r="HS42" s="33"/>
      <c r="HT42" s="34"/>
      <c r="HU42" s="32"/>
      <c r="HV42" s="33"/>
      <c r="HW42" s="33"/>
      <c r="HX42" s="34"/>
      <c r="HY42" s="32"/>
      <c r="HZ42" s="33"/>
      <c r="IA42" s="33"/>
      <c r="IB42" s="34"/>
      <c r="IC42" s="32"/>
      <c r="ID42" s="33"/>
      <c r="IE42" s="33"/>
      <c r="IF42" s="34"/>
      <c r="IG42" s="32"/>
      <c r="IH42" s="33"/>
      <c r="II42" s="33"/>
      <c r="IJ42" s="34"/>
    </row>
    <row r="43" spans="1:244" s="30" customFormat="1">
      <c r="A43" s="11" t="s">
        <v>47</v>
      </c>
      <c r="B43" s="3"/>
      <c r="C43" s="3"/>
      <c r="D43" s="3"/>
    </row>
    <row r="44" spans="1:244" s="30" customFormat="1">
      <c r="A44" s="18" t="s">
        <v>80</v>
      </c>
      <c r="B44" s="16">
        <v>0</v>
      </c>
      <c r="C44" s="16">
        <v>0</v>
      </c>
      <c r="D44" s="51">
        <v>0</v>
      </c>
    </row>
    <row r="45" spans="1:244" s="30" customFormat="1">
      <c r="A45" s="18" t="s">
        <v>49</v>
      </c>
      <c r="B45" s="16">
        <v>34.79</v>
      </c>
      <c r="C45" s="16">
        <v>0</v>
      </c>
      <c r="D45" s="51">
        <v>3.2811260718550807E-4</v>
      </c>
    </row>
    <row r="46" spans="1:244" s="30" customFormat="1">
      <c r="A46" s="18" t="s">
        <v>50</v>
      </c>
      <c r="B46" s="16">
        <v>10.8</v>
      </c>
      <c r="C46" s="16">
        <v>0</v>
      </c>
      <c r="D46" s="51">
        <v>1.0185731985063201E-4</v>
      </c>
    </row>
    <row r="47" spans="1:244" s="30" customFormat="1">
      <c r="A47" s="27" t="s">
        <v>51</v>
      </c>
      <c r="B47" s="156">
        <v>45.59</v>
      </c>
      <c r="C47" s="156">
        <v>0</v>
      </c>
      <c r="D47" s="53">
        <v>4.2996992703614006E-4</v>
      </c>
      <c r="E47" s="32"/>
      <c r="F47" s="33"/>
      <c r="G47" s="33"/>
      <c r="H47" s="34"/>
      <c r="I47" s="32"/>
      <c r="J47" s="33"/>
      <c r="K47" s="33"/>
      <c r="L47" s="34"/>
      <c r="M47" s="32"/>
      <c r="N47" s="33"/>
      <c r="O47" s="33"/>
      <c r="P47" s="34"/>
      <c r="Q47" s="32"/>
      <c r="R47" s="33"/>
      <c r="S47" s="33"/>
      <c r="T47" s="34"/>
      <c r="U47" s="32"/>
      <c r="V47" s="33"/>
      <c r="W47" s="33"/>
      <c r="X47" s="34"/>
      <c r="Y47" s="32"/>
      <c r="Z47" s="33"/>
      <c r="AA47" s="33"/>
      <c r="AB47" s="34"/>
      <c r="AC47" s="32"/>
      <c r="AD47" s="33"/>
      <c r="AE47" s="33"/>
      <c r="AF47" s="34"/>
      <c r="AG47" s="32"/>
      <c r="AH47" s="33"/>
      <c r="AI47" s="33"/>
      <c r="AJ47" s="34"/>
      <c r="AK47" s="32"/>
      <c r="AL47" s="33"/>
      <c r="AM47" s="33"/>
      <c r="AN47" s="34"/>
      <c r="AO47" s="32"/>
      <c r="AP47" s="33"/>
      <c r="AQ47" s="33"/>
      <c r="AR47" s="34"/>
      <c r="AS47" s="32"/>
      <c r="AT47" s="33"/>
      <c r="AU47" s="33"/>
      <c r="AV47" s="34"/>
      <c r="AW47" s="32"/>
      <c r="AX47" s="33"/>
      <c r="AY47" s="33"/>
      <c r="AZ47" s="34"/>
      <c r="BA47" s="32"/>
      <c r="BB47" s="33"/>
      <c r="BC47" s="33"/>
      <c r="BD47" s="34"/>
      <c r="BE47" s="32"/>
      <c r="BF47" s="33"/>
      <c r="BG47" s="33"/>
      <c r="BH47" s="34"/>
      <c r="BI47" s="32"/>
      <c r="BJ47" s="33"/>
      <c r="BK47" s="33"/>
      <c r="BL47" s="34"/>
      <c r="BM47" s="32"/>
      <c r="BN47" s="33"/>
      <c r="BO47" s="33"/>
      <c r="BP47" s="34"/>
      <c r="BQ47" s="32"/>
      <c r="BR47" s="33"/>
      <c r="BS47" s="33"/>
      <c r="BT47" s="34"/>
      <c r="BU47" s="32"/>
      <c r="BV47" s="33"/>
      <c r="BW47" s="33"/>
      <c r="BX47" s="34"/>
      <c r="BY47" s="32"/>
      <c r="BZ47" s="33"/>
      <c r="CA47" s="33"/>
      <c r="CB47" s="34"/>
      <c r="CC47" s="32"/>
      <c r="CD47" s="33"/>
      <c r="CE47" s="33"/>
      <c r="CF47" s="34"/>
      <c r="CG47" s="32"/>
      <c r="CH47" s="33"/>
      <c r="CI47" s="33"/>
      <c r="CJ47" s="34"/>
      <c r="CK47" s="32"/>
      <c r="CL47" s="33"/>
      <c r="CM47" s="33"/>
      <c r="CN47" s="34"/>
      <c r="CO47" s="32"/>
      <c r="CP47" s="33"/>
      <c r="CQ47" s="33"/>
      <c r="CR47" s="34"/>
      <c r="CS47" s="32"/>
      <c r="CT47" s="33"/>
      <c r="CU47" s="33"/>
      <c r="CV47" s="34"/>
      <c r="CW47" s="32"/>
      <c r="CX47" s="33"/>
      <c r="CY47" s="33"/>
      <c r="CZ47" s="34"/>
      <c r="DA47" s="32"/>
      <c r="DB47" s="33"/>
      <c r="DC47" s="33"/>
      <c r="DD47" s="34"/>
      <c r="DE47" s="32"/>
      <c r="DF47" s="33"/>
      <c r="DG47" s="33"/>
      <c r="DH47" s="34"/>
      <c r="DI47" s="32"/>
      <c r="DJ47" s="33"/>
      <c r="DK47" s="33"/>
      <c r="DL47" s="34"/>
      <c r="DM47" s="32"/>
      <c r="DN47" s="33"/>
      <c r="DO47" s="33"/>
      <c r="DP47" s="34"/>
      <c r="DQ47" s="32"/>
      <c r="DR47" s="33"/>
      <c r="DS47" s="33"/>
      <c r="DT47" s="34"/>
      <c r="DU47" s="32"/>
      <c r="DV47" s="33"/>
      <c r="DW47" s="33"/>
      <c r="DX47" s="34"/>
      <c r="DY47" s="32"/>
      <c r="DZ47" s="33"/>
      <c r="EA47" s="33"/>
      <c r="EB47" s="34"/>
      <c r="EC47" s="32"/>
      <c r="ED47" s="33"/>
      <c r="EE47" s="33"/>
      <c r="EF47" s="34"/>
      <c r="EG47" s="32"/>
      <c r="EH47" s="33"/>
      <c r="EI47" s="33"/>
      <c r="EJ47" s="34"/>
      <c r="EK47" s="32"/>
      <c r="EL47" s="33"/>
      <c r="EM47" s="33"/>
      <c r="EN47" s="34"/>
      <c r="EO47" s="32"/>
      <c r="EP47" s="33"/>
      <c r="EQ47" s="33"/>
      <c r="ER47" s="34"/>
      <c r="ES47" s="32"/>
      <c r="ET47" s="33"/>
      <c r="EU47" s="33"/>
      <c r="EV47" s="34"/>
      <c r="EW47" s="32"/>
      <c r="EX47" s="33"/>
      <c r="EY47" s="33"/>
      <c r="EZ47" s="34"/>
      <c r="FA47" s="32"/>
      <c r="FB47" s="33"/>
      <c r="FC47" s="33"/>
      <c r="FD47" s="34"/>
      <c r="FE47" s="32"/>
      <c r="FF47" s="33"/>
      <c r="FG47" s="33"/>
      <c r="FH47" s="34"/>
      <c r="FI47" s="32"/>
      <c r="FJ47" s="33"/>
      <c r="FK47" s="33"/>
      <c r="FL47" s="34"/>
      <c r="FM47" s="32"/>
      <c r="FN47" s="33"/>
      <c r="FO47" s="33"/>
      <c r="FP47" s="34"/>
      <c r="FQ47" s="32"/>
      <c r="FR47" s="33"/>
      <c r="FS47" s="33"/>
      <c r="FT47" s="34"/>
      <c r="FU47" s="32"/>
      <c r="FV47" s="33"/>
      <c r="FW47" s="33"/>
      <c r="FX47" s="34"/>
      <c r="FY47" s="32"/>
      <c r="FZ47" s="33"/>
      <c r="GA47" s="33"/>
      <c r="GB47" s="34"/>
      <c r="GC47" s="32"/>
      <c r="GD47" s="33"/>
      <c r="GE47" s="33"/>
      <c r="GF47" s="34"/>
      <c r="GG47" s="32"/>
      <c r="GH47" s="33"/>
      <c r="GI47" s="33"/>
      <c r="GJ47" s="34"/>
      <c r="GK47" s="32"/>
      <c r="GL47" s="33"/>
      <c r="GM47" s="33"/>
      <c r="GN47" s="34"/>
      <c r="GO47" s="32"/>
      <c r="GP47" s="33"/>
      <c r="GQ47" s="33"/>
      <c r="GR47" s="34"/>
      <c r="GS47" s="32"/>
      <c r="GT47" s="33"/>
      <c r="GU47" s="33"/>
      <c r="GV47" s="34"/>
      <c r="GW47" s="32"/>
      <c r="GX47" s="33"/>
      <c r="GY47" s="33"/>
      <c r="GZ47" s="34"/>
      <c r="HA47" s="32"/>
      <c r="HB47" s="33"/>
      <c r="HC47" s="33"/>
      <c r="HD47" s="34"/>
      <c r="HE47" s="32"/>
      <c r="HF47" s="33"/>
      <c r="HG47" s="33"/>
      <c r="HH47" s="34"/>
      <c r="HI47" s="32"/>
      <c r="HJ47" s="33"/>
      <c r="HK47" s="33"/>
      <c r="HL47" s="34"/>
      <c r="HM47" s="32"/>
      <c r="HN47" s="33"/>
      <c r="HO47" s="33"/>
      <c r="HP47" s="34"/>
      <c r="HQ47" s="32"/>
      <c r="HR47" s="33"/>
      <c r="HS47" s="33"/>
      <c r="HT47" s="34"/>
      <c r="HU47" s="32"/>
      <c r="HV47" s="33"/>
      <c r="HW47" s="33"/>
      <c r="HX47" s="34"/>
      <c r="HY47" s="32"/>
      <c r="HZ47" s="33"/>
      <c r="IA47" s="33"/>
      <c r="IB47" s="34"/>
      <c r="IC47" s="32"/>
      <c r="ID47" s="33"/>
      <c r="IE47" s="33"/>
      <c r="IF47" s="34"/>
      <c r="IG47" s="32"/>
      <c r="IH47" s="33"/>
      <c r="II47" s="33"/>
      <c r="IJ47" s="34"/>
    </row>
    <row r="48" spans="1:244" s="30" customFormat="1">
      <c r="A48" s="35" t="s">
        <v>52</v>
      </c>
      <c r="B48" s="157">
        <v>639.19000000000005</v>
      </c>
      <c r="C48" s="157">
        <v>0</v>
      </c>
      <c r="D48" s="54">
        <v>6.028350025493099E-3</v>
      </c>
      <c r="E48" s="33"/>
      <c r="F48" s="33"/>
      <c r="G48" s="32"/>
      <c r="H48" s="33"/>
      <c r="I48" s="33"/>
      <c r="J48" s="33"/>
      <c r="K48" s="32"/>
      <c r="L48" s="33"/>
      <c r="M48" s="33"/>
      <c r="N48" s="33"/>
      <c r="O48" s="32"/>
      <c r="P48" s="33"/>
      <c r="Q48" s="33"/>
      <c r="R48" s="33"/>
      <c r="S48" s="32"/>
      <c r="T48" s="33"/>
      <c r="U48" s="33"/>
      <c r="V48" s="33"/>
      <c r="W48" s="32"/>
      <c r="X48" s="33"/>
      <c r="Y48" s="33"/>
      <c r="Z48" s="33"/>
      <c r="AA48" s="32"/>
      <c r="AB48" s="33"/>
      <c r="AC48" s="33"/>
      <c r="AD48" s="33"/>
      <c r="AE48" s="32"/>
      <c r="AF48" s="33"/>
      <c r="AG48" s="33"/>
      <c r="AH48" s="33"/>
      <c r="AI48" s="32"/>
      <c r="AJ48" s="33"/>
      <c r="AK48" s="33"/>
      <c r="AL48" s="33"/>
      <c r="AM48" s="32"/>
      <c r="AN48" s="33"/>
      <c r="AO48" s="33"/>
      <c r="AP48" s="33"/>
      <c r="AQ48" s="32"/>
      <c r="AR48" s="33"/>
      <c r="AS48" s="33"/>
      <c r="AT48" s="33"/>
      <c r="AU48" s="32"/>
      <c r="AV48" s="33"/>
      <c r="AW48" s="33"/>
      <c r="AX48" s="33"/>
      <c r="AY48" s="32"/>
      <c r="AZ48" s="33"/>
      <c r="BA48" s="33"/>
      <c r="BB48" s="33"/>
      <c r="BC48" s="32"/>
      <c r="BD48" s="33"/>
      <c r="BE48" s="33"/>
      <c r="BF48" s="33"/>
      <c r="BG48" s="32"/>
      <c r="BH48" s="33"/>
      <c r="BI48" s="33"/>
      <c r="BJ48" s="33"/>
      <c r="BK48" s="32"/>
      <c r="BL48" s="33"/>
      <c r="BM48" s="33"/>
      <c r="BN48" s="33"/>
      <c r="BO48" s="32"/>
      <c r="BP48" s="33"/>
      <c r="BQ48" s="33"/>
      <c r="BR48" s="33"/>
      <c r="BS48" s="32"/>
      <c r="BT48" s="33"/>
      <c r="BU48" s="33"/>
      <c r="BV48" s="33"/>
      <c r="BW48" s="32"/>
      <c r="BX48" s="33"/>
      <c r="BY48" s="33"/>
      <c r="BZ48" s="33"/>
      <c r="CA48" s="32"/>
      <c r="CB48" s="33"/>
      <c r="CC48" s="33"/>
      <c r="CD48" s="33"/>
      <c r="CE48" s="32"/>
      <c r="CF48" s="33"/>
      <c r="CG48" s="33"/>
      <c r="CH48" s="33"/>
      <c r="CI48" s="32"/>
      <c r="CJ48" s="33"/>
      <c r="CK48" s="33"/>
      <c r="CL48" s="33"/>
      <c r="CM48" s="32"/>
      <c r="CN48" s="33"/>
      <c r="CO48" s="33"/>
      <c r="CP48" s="33"/>
      <c r="CQ48" s="32"/>
      <c r="CR48" s="33"/>
      <c r="CS48" s="33"/>
      <c r="CT48" s="33"/>
      <c r="CU48" s="32"/>
      <c r="CV48" s="33"/>
      <c r="CW48" s="33"/>
      <c r="CX48" s="33"/>
      <c r="CY48" s="32"/>
      <c r="CZ48" s="33"/>
      <c r="DA48" s="33"/>
      <c r="DB48" s="33"/>
      <c r="DC48" s="32"/>
      <c r="DD48" s="33"/>
      <c r="DE48" s="33"/>
      <c r="DF48" s="33"/>
      <c r="DG48" s="32"/>
      <c r="DH48" s="33"/>
      <c r="DI48" s="33"/>
      <c r="DJ48" s="33"/>
      <c r="DK48" s="32"/>
      <c r="DL48" s="33"/>
      <c r="DM48" s="33"/>
      <c r="DN48" s="33"/>
      <c r="DO48" s="32"/>
      <c r="DP48" s="33"/>
      <c r="DQ48" s="33"/>
      <c r="DR48" s="33"/>
      <c r="DS48" s="32"/>
      <c r="DT48" s="33"/>
      <c r="DU48" s="33"/>
      <c r="DV48" s="33"/>
      <c r="DW48" s="32"/>
      <c r="DX48" s="33"/>
      <c r="DY48" s="33"/>
      <c r="DZ48" s="33"/>
      <c r="EA48" s="32"/>
      <c r="EB48" s="33"/>
      <c r="EC48" s="33"/>
      <c r="ED48" s="33"/>
      <c r="EE48" s="32"/>
      <c r="EF48" s="33"/>
      <c r="EG48" s="33"/>
      <c r="EH48" s="33"/>
      <c r="EI48" s="32"/>
      <c r="EJ48" s="33"/>
      <c r="EK48" s="33"/>
      <c r="EL48" s="33"/>
      <c r="EM48" s="32"/>
      <c r="EN48" s="33"/>
      <c r="EO48" s="33"/>
      <c r="EP48" s="33"/>
      <c r="EQ48" s="32"/>
      <c r="ER48" s="33"/>
      <c r="ES48" s="33"/>
      <c r="ET48" s="33"/>
      <c r="EU48" s="32"/>
      <c r="EV48" s="33"/>
      <c r="EW48" s="33"/>
      <c r="EX48" s="33"/>
      <c r="EY48" s="32"/>
      <c r="EZ48" s="33"/>
      <c r="FA48" s="33"/>
      <c r="FB48" s="33"/>
      <c r="FC48" s="32"/>
      <c r="FD48" s="33"/>
      <c r="FE48" s="33"/>
      <c r="FF48" s="33"/>
      <c r="FG48" s="32"/>
      <c r="FH48" s="33"/>
      <c r="FI48" s="33"/>
      <c r="FJ48" s="33"/>
      <c r="FK48" s="32"/>
      <c r="FL48" s="33"/>
      <c r="FM48" s="33"/>
      <c r="FN48" s="33"/>
      <c r="FO48" s="32"/>
      <c r="FP48" s="33"/>
      <c r="FQ48" s="33"/>
      <c r="FR48" s="33"/>
      <c r="FS48" s="32"/>
      <c r="FT48" s="33"/>
      <c r="FU48" s="33"/>
      <c r="FV48" s="33"/>
      <c r="FW48" s="32"/>
      <c r="FX48" s="33"/>
      <c r="FY48" s="33"/>
      <c r="FZ48" s="33"/>
      <c r="GA48" s="32"/>
      <c r="GB48" s="33"/>
      <c r="GC48" s="33"/>
      <c r="GD48" s="33"/>
      <c r="GE48" s="32"/>
      <c r="GF48" s="33"/>
      <c r="GG48" s="33"/>
      <c r="GH48" s="33"/>
      <c r="GI48" s="32"/>
      <c r="GJ48" s="33"/>
      <c r="GK48" s="33"/>
      <c r="GL48" s="33"/>
      <c r="GM48" s="32"/>
      <c r="GN48" s="33"/>
      <c r="GO48" s="33"/>
      <c r="GP48" s="33"/>
      <c r="GQ48" s="32"/>
      <c r="GR48" s="33"/>
      <c r="GS48" s="33"/>
      <c r="GT48" s="33"/>
      <c r="GU48" s="32"/>
      <c r="GV48" s="33"/>
      <c r="GW48" s="33"/>
      <c r="GX48" s="33"/>
      <c r="GY48" s="32"/>
      <c r="GZ48" s="33"/>
      <c r="HA48" s="33"/>
      <c r="HB48" s="33"/>
      <c r="HC48" s="32"/>
      <c r="HD48" s="33"/>
      <c r="HE48" s="33"/>
      <c r="HF48" s="33"/>
      <c r="HG48" s="32"/>
      <c r="HH48" s="33"/>
      <c r="HI48" s="33"/>
      <c r="HJ48" s="33"/>
      <c r="HK48" s="32"/>
      <c r="HL48" s="33"/>
      <c r="HM48" s="33"/>
      <c r="HN48" s="33"/>
      <c r="HO48" s="32"/>
      <c r="HP48" s="33"/>
      <c r="HQ48" s="33"/>
      <c r="HR48" s="33"/>
      <c r="HS48" s="32"/>
      <c r="HT48" s="33"/>
      <c r="HU48" s="33"/>
      <c r="HV48" s="33"/>
      <c r="HW48" s="32"/>
      <c r="HX48" s="33"/>
      <c r="HY48" s="33"/>
      <c r="HZ48" s="33"/>
      <c r="IA48" s="32"/>
      <c r="IB48" s="33"/>
      <c r="IC48" s="33"/>
      <c r="ID48" s="33"/>
      <c r="IE48" s="32"/>
      <c r="IF48" s="33"/>
      <c r="IG48" s="33"/>
      <c r="IH48" s="33"/>
    </row>
    <row r="49" spans="1:244" s="31" customFormat="1">
      <c r="A49" s="22" t="s">
        <v>53</v>
      </c>
      <c r="B49" s="155">
        <v>105684.62129429274</v>
      </c>
      <c r="C49" s="155">
        <v>1.1200000000000001</v>
      </c>
      <c r="D49" s="52">
        <v>0.99673632170978599</v>
      </c>
    </row>
    <row r="50" spans="1:244" s="30" customFormat="1">
      <c r="A50" s="11" t="s">
        <v>54</v>
      </c>
      <c r="B50" s="3"/>
      <c r="C50" s="3"/>
      <c r="D50" s="3"/>
    </row>
    <row r="51" spans="1:244" s="30" customFormat="1">
      <c r="A51" s="6" t="s">
        <v>55</v>
      </c>
      <c r="B51" s="16">
        <v>64.8</v>
      </c>
      <c r="C51" s="16">
        <v>0</v>
      </c>
      <c r="D51" s="51">
        <v>6.1114391910379196E-4</v>
      </c>
    </row>
    <row r="52" spans="1:244" s="30" customFormat="1">
      <c r="A52" s="6" t="s">
        <v>56</v>
      </c>
      <c r="B52" s="16">
        <v>281.25</v>
      </c>
      <c r="C52" s="16">
        <v>0</v>
      </c>
      <c r="D52" s="51">
        <v>2.6525343711102083E-3</v>
      </c>
    </row>
    <row r="53" spans="1:244" s="30" customFormat="1">
      <c r="A53" s="27" t="s">
        <v>57</v>
      </c>
      <c r="B53" s="156">
        <v>346.05</v>
      </c>
      <c r="C53" s="156">
        <v>0</v>
      </c>
      <c r="D53" s="53">
        <v>3.2636782902140003E-3</v>
      </c>
      <c r="E53" s="32"/>
      <c r="F53" s="33"/>
      <c r="G53" s="33"/>
      <c r="H53" s="34"/>
      <c r="I53" s="32"/>
      <c r="J53" s="33"/>
      <c r="K53" s="33"/>
      <c r="L53" s="34"/>
      <c r="M53" s="32"/>
      <c r="N53" s="33"/>
      <c r="O53" s="33"/>
      <c r="P53" s="34"/>
      <c r="Q53" s="32"/>
      <c r="R53" s="33"/>
      <c r="S53" s="33"/>
      <c r="T53" s="34"/>
      <c r="U53" s="32"/>
      <c r="V53" s="33"/>
      <c r="W53" s="33"/>
      <c r="X53" s="34"/>
      <c r="Y53" s="32"/>
      <c r="Z53" s="33"/>
      <c r="AA53" s="33"/>
      <c r="AB53" s="34"/>
      <c r="AC53" s="32"/>
      <c r="AD53" s="33"/>
      <c r="AE53" s="33"/>
      <c r="AF53" s="34"/>
      <c r="AG53" s="32"/>
      <c r="AH53" s="33"/>
      <c r="AI53" s="33"/>
      <c r="AJ53" s="34"/>
      <c r="AK53" s="32"/>
      <c r="AL53" s="33"/>
      <c r="AM53" s="33"/>
      <c r="AN53" s="34"/>
      <c r="AO53" s="32"/>
      <c r="AP53" s="33"/>
      <c r="AQ53" s="33"/>
      <c r="AR53" s="34"/>
      <c r="AS53" s="32"/>
      <c r="AT53" s="33"/>
      <c r="AU53" s="33"/>
      <c r="AV53" s="34"/>
      <c r="AW53" s="32"/>
      <c r="AX53" s="33"/>
      <c r="AY53" s="33"/>
      <c r="AZ53" s="34"/>
      <c r="BA53" s="32"/>
      <c r="BB53" s="33"/>
      <c r="BC53" s="33"/>
      <c r="BD53" s="34"/>
      <c r="BE53" s="32"/>
      <c r="BF53" s="33"/>
      <c r="BG53" s="33"/>
      <c r="BH53" s="34"/>
      <c r="BI53" s="32"/>
      <c r="BJ53" s="33"/>
      <c r="BK53" s="33"/>
      <c r="BL53" s="34"/>
      <c r="BM53" s="32"/>
      <c r="BN53" s="33"/>
      <c r="BO53" s="33"/>
      <c r="BP53" s="34"/>
      <c r="BQ53" s="32"/>
      <c r="BR53" s="33"/>
      <c r="BS53" s="33"/>
      <c r="BT53" s="34"/>
      <c r="BU53" s="32"/>
      <c r="BV53" s="33"/>
      <c r="BW53" s="33"/>
      <c r="BX53" s="34"/>
      <c r="BY53" s="32"/>
      <c r="BZ53" s="33"/>
      <c r="CA53" s="33"/>
      <c r="CB53" s="34"/>
      <c r="CC53" s="32"/>
      <c r="CD53" s="33"/>
      <c r="CE53" s="33"/>
      <c r="CF53" s="34"/>
      <c r="CG53" s="32"/>
      <c r="CH53" s="33"/>
      <c r="CI53" s="33"/>
      <c r="CJ53" s="34"/>
      <c r="CK53" s="32"/>
      <c r="CL53" s="33"/>
      <c r="CM53" s="33"/>
      <c r="CN53" s="34"/>
      <c r="CO53" s="32"/>
      <c r="CP53" s="33"/>
      <c r="CQ53" s="33"/>
      <c r="CR53" s="34"/>
      <c r="CS53" s="32"/>
      <c r="CT53" s="33"/>
      <c r="CU53" s="33"/>
      <c r="CV53" s="34"/>
      <c r="CW53" s="32"/>
      <c r="CX53" s="33"/>
      <c r="CY53" s="33"/>
      <c r="CZ53" s="34"/>
      <c r="DA53" s="32"/>
      <c r="DB53" s="33"/>
      <c r="DC53" s="33"/>
      <c r="DD53" s="34"/>
      <c r="DE53" s="32"/>
      <c r="DF53" s="33"/>
      <c r="DG53" s="33"/>
      <c r="DH53" s="34"/>
      <c r="DI53" s="32"/>
      <c r="DJ53" s="33"/>
      <c r="DK53" s="33"/>
      <c r="DL53" s="34"/>
      <c r="DM53" s="32"/>
      <c r="DN53" s="33"/>
      <c r="DO53" s="33"/>
      <c r="DP53" s="34"/>
      <c r="DQ53" s="32"/>
      <c r="DR53" s="33"/>
      <c r="DS53" s="33"/>
      <c r="DT53" s="34"/>
      <c r="DU53" s="32"/>
      <c r="DV53" s="33"/>
      <c r="DW53" s="33"/>
      <c r="DX53" s="34"/>
      <c r="DY53" s="32"/>
      <c r="DZ53" s="33"/>
      <c r="EA53" s="33"/>
      <c r="EB53" s="34"/>
      <c r="EC53" s="32"/>
      <c r="ED53" s="33"/>
      <c r="EE53" s="33"/>
      <c r="EF53" s="34"/>
      <c r="EG53" s="32"/>
      <c r="EH53" s="33"/>
      <c r="EI53" s="33"/>
      <c r="EJ53" s="34"/>
      <c r="EK53" s="32"/>
      <c r="EL53" s="33"/>
      <c r="EM53" s="33"/>
      <c r="EN53" s="34"/>
      <c r="EO53" s="32"/>
      <c r="EP53" s="33"/>
      <c r="EQ53" s="33"/>
      <c r="ER53" s="34"/>
      <c r="ES53" s="32"/>
      <c r="ET53" s="33"/>
      <c r="EU53" s="33"/>
      <c r="EV53" s="34"/>
      <c r="EW53" s="32"/>
      <c r="EX53" s="33"/>
      <c r="EY53" s="33"/>
      <c r="EZ53" s="34"/>
      <c r="FA53" s="32"/>
      <c r="FB53" s="33"/>
      <c r="FC53" s="33"/>
      <c r="FD53" s="34"/>
      <c r="FE53" s="32"/>
      <c r="FF53" s="33"/>
      <c r="FG53" s="33"/>
      <c r="FH53" s="34"/>
      <c r="FI53" s="32"/>
      <c r="FJ53" s="33"/>
      <c r="FK53" s="33"/>
      <c r="FL53" s="34"/>
      <c r="FM53" s="32"/>
      <c r="FN53" s="33"/>
      <c r="FO53" s="33"/>
      <c r="FP53" s="34"/>
      <c r="FQ53" s="32"/>
      <c r="FR53" s="33"/>
      <c r="FS53" s="33"/>
      <c r="FT53" s="34"/>
      <c r="FU53" s="32"/>
      <c r="FV53" s="33"/>
      <c r="FW53" s="33"/>
      <c r="FX53" s="34"/>
      <c r="FY53" s="32"/>
      <c r="FZ53" s="33"/>
      <c r="GA53" s="33"/>
      <c r="GB53" s="34"/>
      <c r="GC53" s="32"/>
      <c r="GD53" s="33"/>
      <c r="GE53" s="33"/>
      <c r="GF53" s="34"/>
      <c r="GG53" s="32"/>
      <c r="GH53" s="33"/>
      <c r="GI53" s="33"/>
      <c r="GJ53" s="34"/>
      <c r="GK53" s="32"/>
      <c r="GL53" s="33"/>
      <c r="GM53" s="33"/>
      <c r="GN53" s="34"/>
      <c r="GO53" s="32"/>
      <c r="GP53" s="33"/>
      <c r="GQ53" s="33"/>
      <c r="GR53" s="34"/>
      <c r="GS53" s="32"/>
      <c r="GT53" s="33"/>
      <c r="GU53" s="33"/>
      <c r="GV53" s="34"/>
      <c r="GW53" s="32"/>
      <c r="GX53" s="33"/>
      <c r="GY53" s="33"/>
      <c r="GZ53" s="34"/>
      <c r="HA53" s="32"/>
      <c r="HB53" s="33"/>
      <c r="HC53" s="33"/>
      <c r="HD53" s="34"/>
      <c r="HE53" s="32"/>
      <c r="HF53" s="33"/>
      <c r="HG53" s="33"/>
      <c r="HH53" s="34"/>
      <c r="HI53" s="32"/>
      <c r="HJ53" s="33"/>
      <c r="HK53" s="33"/>
      <c r="HL53" s="34"/>
      <c r="HM53" s="32"/>
      <c r="HN53" s="33"/>
      <c r="HO53" s="33"/>
      <c r="HP53" s="34"/>
      <c r="HQ53" s="32"/>
      <c r="HR53" s="33"/>
      <c r="HS53" s="33"/>
      <c r="HT53" s="34"/>
      <c r="HU53" s="32"/>
      <c r="HV53" s="33"/>
      <c r="HW53" s="33"/>
      <c r="HX53" s="34"/>
      <c r="HY53" s="32"/>
      <c r="HZ53" s="33"/>
      <c r="IA53" s="33"/>
      <c r="IB53" s="34"/>
      <c r="IC53" s="32"/>
      <c r="ID53" s="33"/>
      <c r="IE53" s="33"/>
      <c r="IF53" s="34"/>
      <c r="IG53" s="32"/>
      <c r="IH53" s="33"/>
      <c r="II53" s="33"/>
      <c r="IJ53" s="34"/>
    </row>
    <row r="54" spans="1:244" s="41" customFormat="1" ht="13.5" thickBot="1">
      <c r="A54" s="38" t="s">
        <v>58</v>
      </c>
      <c r="B54" s="158">
        <v>106030.67129429274</v>
      </c>
      <c r="C54" s="158">
        <v>1.1200000000000001</v>
      </c>
      <c r="D54" s="55">
        <v>1</v>
      </c>
    </row>
    <row r="55" spans="1:244">
      <c r="A55" s="42" t="s">
        <v>59</v>
      </c>
      <c r="D55" s="43"/>
    </row>
  </sheetData>
  <printOptions horizontalCentered="1"/>
  <pageMargins left="0.78740157480314965" right="0.39370078740157483" top="0.78740157480314965" bottom="0.78740157480314965" header="0.59055118110236227" footer="0.59055118110236227"/>
  <pageSetup paperSize="9" orientation="portrait" horizontalDpi="300" verticalDpi="300" r:id="rId1"/>
  <headerFooter alignWithMargins="0">
    <oddHeader>&amp;L&amp;"Tahoma,Negrito"&amp;8Companhia Nacional de Abastecimento - CONAB</oddHeader>
    <oddFooter>&amp;R&amp;6&amp;F - &amp;A
versão - jan/2008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J55"/>
  <sheetViews>
    <sheetView tabSelected="1" zoomScaleNormal="100" workbookViewId="0">
      <selection activeCell="G22" sqref="G22"/>
    </sheetView>
  </sheetViews>
  <sheetFormatPr defaultColWidth="11.5" defaultRowHeight="12.75"/>
  <cols>
    <col min="1" max="1" width="45.625" style="3" customWidth="1"/>
    <col min="2" max="3" width="12.625" style="3" customWidth="1"/>
    <col min="4" max="4" width="8.625" style="3" customWidth="1"/>
    <col min="5" max="16384" width="11.5" style="3"/>
  </cols>
  <sheetData>
    <row r="1" spans="1:4">
      <c r="A1" s="1" t="s">
        <v>0</v>
      </c>
      <c r="B1" s="2"/>
      <c r="C1" s="2"/>
      <c r="D1" s="2"/>
    </row>
    <row r="2" spans="1:4">
      <c r="A2" s="1" t="s">
        <v>620</v>
      </c>
      <c r="B2" s="2"/>
      <c r="C2" s="2"/>
      <c r="D2" s="2"/>
    </row>
    <row r="3" spans="1:4">
      <c r="A3" s="1" t="s">
        <v>377</v>
      </c>
      <c r="B3" s="2"/>
      <c r="C3" s="2"/>
      <c r="D3" s="2"/>
    </row>
    <row r="4" spans="1:4">
      <c r="A4" s="1" t="s">
        <v>621</v>
      </c>
      <c r="B4" s="2"/>
      <c r="C4" s="2"/>
      <c r="D4" s="2"/>
    </row>
    <row r="5" spans="1:4" ht="13.5" thickBot="1">
      <c r="A5" s="4" t="s">
        <v>4</v>
      </c>
      <c r="B5" s="5">
        <v>2700</v>
      </c>
      <c r="C5" s="6" t="s">
        <v>5</v>
      </c>
    </row>
    <row r="6" spans="1:4">
      <c r="A6" s="7"/>
      <c r="B6" s="8" t="s">
        <v>6</v>
      </c>
      <c r="C6" s="50">
        <v>43160</v>
      </c>
      <c r="D6" s="10" t="s">
        <v>7</v>
      </c>
    </row>
    <row r="7" spans="1:4">
      <c r="A7" s="11" t="s">
        <v>8</v>
      </c>
      <c r="D7" s="12" t="s">
        <v>9</v>
      </c>
    </row>
    <row r="8" spans="1:4" ht="13.5" thickBot="1">
      <c r="A8" s="13"/>
      <c r="B8" s="14" t="s">
        <v>10</v>
      </c>
      <c r="C8" s="14" t="s">
        <v>174</v>
      </c>
      <c r="D8" s="15" t="s">
        <v>13</v>
      </c>
    </row>
    <row r="9" spans="1:4">
      <c r="A9" s="11" t="s">
        <v>14</v>
      </c>
      <c r="B9" s="16"/>
    </row>
    <row r="10" spans="1:4">
      <c r="A10" s="18" t="s">
        <v>15</v>
      </c>
      <c r="B10" s="16">
        <v>0</v>
      </c>
      <c r="C10" s="16">
        <v>0</v>
      </c>
      <c r="D10" s="51">
        <v>0</v>
      </c>
    </row>
    <row r="11" spans="1:4">
      <c r="A11" s="18" t="s">
        <v>16</v>
      </c>
      <c r="B11" s="3">
        <v>201.59</v>
      </c>
      <c r="C11" s="3">
        <v>4.47</v>
      </c>
      <c r="D11" s="51">
        <v>7.076926467010175E-2</v>
      </c>
    </row>
    <row r="12" spans="1:4">
      <c r="A12" s="18" t="s">
        <v>17</v>
      </c>
      <c r="B12" s="16">
        <v>0</v>
      </c>
      <c r="C12" s="16">
        <v>0</v>
      </c>
      <c r="D12" s="51">
        <v>0</v>
      </c>
    </row>
    <row r="13" spans="1:4">
      <c r="A13" s="18" t="s">
        <v>18</v>
      </c>
      <c r="B13" s="16">
        <v>0</v>
      </c>
      <c r="C13" s="16">
        <v>0</v>
      </c>
      <c r="D13" s="51">
        <v>0</v>
      </c>
    </row>
    <row r="14" spans="1:4">
      <c r="A14" s="18" t="s">
        <v>19</v>
      </c>
      <c r="B14" s="16">
        <v>0</v>
      </c>
      <c r="C14" s="16">
        <v>0</v>
      </c>
      <c r="D14" s="51">
        <v>0</v>
      </c>
    </row>
    <row r="15" spans="1:4">
      <c r="A15" s="6" t="s">
        <v>20</v>
      </c>
      <c r="B15" s="16">
        <v>0</v>
      </c>
      <c r="C15" s="16">
        <v>0</v>
      </c>
      <c r="D15" s="51">
        <v>0</v>
      </c>
    </row>
    <row r="16" spans="1:4">
      <c r="A16" s="6" t="s">
        <v>70</v>
      </c>
      <c r="B16" s="16">
        <v>66.8</v>
      </c>
      <c r="C16" s="16">
        <v>1.48</v>
      </c>
      <c r="D16" s="51">
        <v>2.3450502901745107E-2</v>
      </c>
    </row>
    <row r="17" spans="1:4">
      <c r="A17" s="6" t="s">
        <v>22</v>
      </c>
      <c r="B17" s="16">
        <v>252</v>
      </c>
      <c r="C17" s="16">
        <v>5.6</v>
      </c>
      <c r="D17" s="51">
        <v>8.8465969030535441E-2</v>
      </c>
    </row>
    <row r="18" spans="1:4">
      <c r="A18" s="6" t="s">
        <v>23</v>
      </c>
      <c r="B18" s="16">
        <v>490.8</v>
      </c>
      <c r="C18" s="16">
        <v>10.91</v>
      </c>
      <c r="D18" s="51">
        <v>0.1722980063499476</v>
      </c>
    </row>
    <row r="19" spans="1:4">
      <c r="A19" s="6" t="s">
        <v>24</v>
      </c>
      <c r="B19" s="16">
        <v>464.55</v>
      </c>
      <c r="C19" s="16">
        <v>10.32</v>
      </c>
      <c r="D19" s="51">
        <v>0.16308280124260016</v>
      </c>
    </row>
    <row r="20" spans="1:4">
      <c r="A20" s="6" t="s">
        <v>71</v>
      </c>
      <c r="B20" s="16">
        <v>0</v>
      </c>
      <c r="C20" s="16">
        <v>0</v>
      </c>
      <c r="D20" s="51">
        <v>0</v>
      </c>
    </row>
    <row r="21" spans="1:4">
      <c r="A21" s="22" t="s">
        <v>27</v>
      </c>
      <c r="B21" s="155">
        <v>1475.74</v>
      </c>
      <c r="C21" s="155">
        <v>32.78</v>
      </c>
      <c r="D21" s="52">
        <v>0.51806654419493015</v>
      </c>
    </row>
    <row r="22" spans="1:4">
      <c r="A22" s="25" t="s">
        <v>28</v>
      </c>
    </row>
    <row r="23" spans="1:4">
      <c r="A23" s="18" t="s">
        <v>29</v>
      </c>
      <c r="B23" s="16">
        <v>41.32</v>
      </c>
      <c r="C23" s="16">
        <v>0.92</v>
      </c>
      <c r="D23" s="51">
        <v>1.4505610477546525E-2</v>
      </c>
    </row>
    <row r="24" spans="1:4">
      <c r="A24" s="18" t="s">
        <v>30</v>
      </c>
      <c r="B24" s="16">
        <v>29.51</v>
      </c>
      <c r="C24" s="16">
        <v>0.66</v>
      </c>
      <c r="D24" s="51">
        <v>1.035964581782183E-2</v>
      </c>
    </row>
    <row r="25" spans="1:4">
      <c r="A25" s="6" t="s">
        <v>72</v>
      </c>
      <c r="B25" s="16">
        <v>44.27</v>
      </c>
      <c r="C25" s="16">
        <v>0.98</v>
      </c>
      <c r="D25" s="51">
        <v>1.5541224003896049E-2</v>
      </c>
    </row>
    <row r="26" spans="1:4">
      <c r="A26" s="18" t="s">
        <v>73</v>
      </c>
      <c r="B26" s="16">
        <v>56.7</v>
      </c>
      <c r="C26" s="16">
        <v>1.26</v>
      </c>
      <c r="D26" s="51">
        <v>1.9904843031870477E-2</v>
      </c>
    </row>
    <row r="27" spans="1:4">
      <c r="A27" s="18" t="s">
        <v>74</v>
      </c>
      <c r="B27" s="16">
        <v>0</v>
      </c>
      <c r="C27" s="16">
        <v>0</v>
      </c>
      <c r="D27" s="51">
        <v>0</v>
      </c>
    </row>
    <row r="28" spans="1:4">
      <c r="A28" s="18" t="s">
        <v>75</v>
      </c>
      <c r="B28" s="16">
        <v>24.98</v>
      </c>
      <c r="C28" s="16">
        <v>0.56000000000000005</v>
      </c>
      <c r="D28" s="51">
        <v>8.7693647078681564E-3</v>
      </c>
    </row>
    <row r="29" spans="1:4">
      <c r="A29" s="18" t="s">
        <v>76</v>
      </c>
      <c r="B29" s="16">
        <v>0</v>
      </c>
      <c r="C29" s="16">
        <v>0</v>
      </c>
      <c r="D29" s="51">
        <v>0</v>
      </c>
    </row>
    <row r="30" spans="1:4">
      <c r="A30" s="18" t="s">
        <v>77</v>
      </c>
      <c r="B30" s="16">
        <v>0</v>
      </c>
      <c r="C30" s="16">
        <v>0</v>
      </c>
      <c r="D30" s="51">
        <v>0</v>
      </c>
    </row>
    <row r="31" spans="1:4">
      <c r="A31" s="18" t="s">
        <v>78</v>
      </c>
      <c r="B31" s="16">
        <v>0</v>
      </c>
      <c r="C31" s="16">
        <v>0</v>
      </c>
      <c r="D31" s="51">
        <v>0</v>
      </c>
    </row>
    <row r="32" spans="1:4">
      <c r="A32" s="27" t="s">
        <v>37</v>
      </c>
      <c r="B32" s="156">
        <v>196.78</v>
      </c>
      <c r="C32" s="156">
        <v>4.3800000000000008</v>
      </c>
      <c r="D32" s="53">
        <v>6.9080688039003038E-2</v>
      </c>
    </row>
    <row r="33" spans="1:244" s="30" customFormat="1">
      <c r="A33" s="11" t="s">
        <v>38</v>
      </c>
      <c r="B33" s="3"/>
      <c r="C33" s="3"/>
      <c r="D33" s="3"/>
    </row>
    <row r="34" spans="1:244" s="30" customFormat="1">
      <c r="A34" s="18" t="s">
        <v>39</v>
      </c>
      <c r="B34" s="16">
        <v>27.74146771666959</v>
      </c>
      <c r="C34" s="16">
        <v>0.61</v>
      </c>
      <c r="D34" s="51">
        <v>9.738792951922582E-3</v>
      </c>
    </row>
    <row r="35" spans="1:244" s="30" customFormat="1">
      <c r="A35" s="6" t="s">
        <v>40</v>
      </c>
      <c r="B35" s="16">
        <v>27.74146771666959</v>
      </c>
      <c r="C35" s="16">
        <v>0.61</v>
      </c>
      <c r="D35" s="51">
        <v>9.738792951922582E-3</v>
      </c>
    </row>
    <row r="36" spans="1:244" s="31" customFormat="1">
      <c r="A36" s="22" t="s">
        <v>41</v>
      </c>
      <c r="B36" s="155">
        <v>1700.2614677166696</v>
      </c>
      <c r="C36" s="155">
        <v>37.770000000000003</v>
      </c>
      <c r="D36" s="52">
        <v>0.59688602518585576</v>
      </c>
    </row>
    <row r="37" spans="1:244" s="30" customFormat="1">
      <c r="A37" s="11" t="s">
        <v>42</v>
      </c>
      <c r="B37" s="3"/>
      <c r="C37" s="3"/>
      <c r="D37" s="3"/>
    </row>
    <row r="38" spans="1:244" s="30" customFormat="1">
      <c r="A38" s="6" t="s">
        <v>43</v>
      </c>
      <c r="B38" s="16">
        <v>116.62</v>
      </c>
      <c r="C38" s="16">
        <v>2.59</v>
      </c>
      <c r="D38" s="51">
        <v>4.0940084556908903E-2</v>
      </c>
    </row>
    <row r="39" spans="1:244" s="30" customFormat="1">
      <c r="A39" s="6" t="s">
        <v>44</v>
      </c>
      <c r="B39" s="16">
        <v>69.53</v>
      </c>
      <c r="C39" s="16">
        <v>1.55</v>
      </c>
      <c r="D39" s="51">
        <v>2.4408884232909243E-2</v>
      </c>
    </row>
    <row r="40" spans="1:244" s="30" customFormat="1">
      <c r="A40" s="18" t="s">
        <v>45</v>
      </c>
      <c r="B40" s="16">
        <v>82.71</v>
      </c>
      <c r="C40" s="16">
        <v>1.84</v>
      </c>
      <c r="D40" s="51">
        <v>2.9035794835379308E-2</v>
      </c>
    </row>
    <row r="41" spans="1:244" s="30" customFormat="1">
      <c r="A41" s="18" t="s">
        <v>79</v>
      </c>
      <c r="B41" s="16">
        <v>0</v>
      </c>
      <c r="C41" s="16">
        <v>0</v>
      </c>
      <c r="D41" s="51">
        <v>0</v>
      </c>
    </row>
    <row r="42" spans="1:244" s="30" customFormat="1">
      <c r="A42" s="27" t="s">
        <v>46</v>
      </c>
      <c r="B42" s="156">
        <v>268.86</v>
      </c>
      <c r="C42" s="156">
        <v>5.9799999999999995</v>
      </c>
      <c r="D42" s="53">
        <v>9.438476362519746E-2</v>
      </c>
      <c r="E42" s="32"/>
      <c r="F42" s="33"/>
      <c r="G42" s="33"/>
      <c r="H42" s="34"/>
      <c r="I42" s="32"/>
      <c r="J42" s="33"/>
      <c r="K42" s="33"/>
      <c r="L42" s="34"/>
      <c r="M42" s="32"/>
      <c r="N42" s="33"/>
      <c r="O42" s="33"/>
      <c r="P42" s="34"/>
      <c r="Q42" s="32"/>
      <c r="R42" s="33"/>
      <c r="S42" s="33"/>
      <c r="T42" s="34"/>
      <c r="U42" s="32"/>
      <c r="V42" s="33"/>
      <c r="W42" s="33"/>
      <c r="X42" s="34"/>
      <c r="Y42" s="32"/>
      <c r="Z42" s="33"/>
      <c r="AA42" s="33"/>
      <c r="AB42" s="34"/>
      <c r="AC42" s="32"/>
      <c r="AD42" s="33"/>
      <c r="AE42" s="33"/>
      <c r="AF42" s="34"/>
      <c r="AG42" s="32"/>
      <c r="AH42" s="33"/>
      <c r="AI42" s="33"/>
      <c r="AJ42" s="34"/>
      <c r="AK42" s="32"/>
      <c r="AL42" s="33"/>
      <c r="AM42" s="33"/>
      <c r="AN42" s="34"/>
      <c r="AO42" s="32"/>
      <c r="AP42" s="33"/>
      <c r="AQ42" s="33"/>
      <c r="AR42" s="34"/>
      <c r="AS42" s="32"/>
      <c r="AT42" s="33"/>
      <c r="AU42" s="33"/>
      <c r="AV42" s="34"/>
      <c r="AW42" s="32"/>
      <c r="AX42" s="33"/>
      <c r="AY42" s="33"/>
      <c r="AZ42" s="34"/>
      <c r="BA42" s="32"/>
      <c r="BB42" s="33"/>
      <c r="BC42" s="33"/>
      <c r="BD42" s="34"/>
      <c r="BE42" s="32"/>
      <c r="BF42" s="33"/>
      <c r="BG42" s="33"/>
      <c r="BH42" s="34"/>
      <c r="BI42" s="32"/>
      <c r="BJ42" s="33"/>
      <c r="BK42" s="33"/>
      <c r="BL42" s="34"/>
      <c r="BM42" s="32"/>
      <c r="BN42" s="33"/>
      <c r="BO42" s="33"/>
      <c r="BP42" s="34"/>
      <c r="BQ42" s="32"/>
      <c r="BR42" s="33"/>
      <c r="BS42" s="33"/>
      <c r="BT42" s="34"/>
      <c r="BU42" s="32"/>
      <c r="BV42" s="33"/>
      <c r="BW42" s="33"/>
      <c r="BX42" s="34"/>
      <c r="BY42" s="32"/>
      <c r="BZ42" s="33"/>
      <c r="CA42" s="33"/>
      <c r="CB42" s="34"/>
      <c r="CC42" s="32"/>
      <c r="CD42" s="33"/>
      <c r="CE42" s="33"/>
      <c r="CF42" s="34"/>
      <c r="CG42" s="32"/>
      <c r="CH42" s="33"/>
      <c r="CI42" s="33"/>
      <c r="CJ42" s="34"/>
      <c r="CK42" s="32"/>
      <c r="CL42" s="33"/>
      <c r="CM42" s="33"/>
      <c r="CN42" s="34"/>
      <c r="CO42" s="32"/>
      <c r="CP42" s="33"/>
      <c r="CQ42" s="33"/>
      <c r="CR42" s="34"/>
      <c r="CS42" s="32"/>
      <c r="CT42" s="33"/>
      <c r="CU42" s="33"/>
      <c r="CV42" s="34"/>
      <c r="CW42" s="32"/>
      <c r="CX42" s="33"/>
      <c r="CY42" s="33"/>
      <c r="CZ42" s="34"/>
      <c r="DA42" s="32"/>
      <c r="DB42" s="33"/>
      <c r="DC42" s="33"/>
      <c r="DD42" s="34"/>
      <c r="DE42" s="32"/>
      <c r="DF42" s="33"/>
      <c r="DG42" s="33"/>
      <c r="DH42" s="34"/>
      <c r="DI42" s="32"/>
      <c r="DJ42" s="33"/>
      <c r="DK42" s="33"/>
      <c r="DL42" s="34"/>
      <c r="DM42" s="32"/>
      <c r="DN42" s="33"/>
      <c r="DO42" s="33"/>
      <c r="DP42" s="34"/>
      <c r="DQ42" s="32"/>
      <c r="DR42" s="33"/>
      <c r="DS42" s="33"/>
      <c r="DT42" s="34"/>
      <c r="DU42" s="32"/>
      <c r="DV42" s="33"/>
      <c r="DW42" s="33"/>
      <c r="DX42" s="34"/>
      <c r="DY42" s="32"/>
      <c r="DZ42" s="33"/>
      <c r="EA42" s="33"/>
      <c r="EB42" s="34"/>
      <c r="EC42" s="32"/>
      <c r="ED42" s="33"/>
      <c r="EE42" s="33"/>
      <c r="EF42" s="34"/>
      <c r="EG42" s="32"/>
      <c r="EH42" s="33"/>
      <c r="EI42" s="33"/>
      <c r="EJ42" s="34"/>
      <c r="EK42" s="32"/>
      <c r="EL42" s="33"/>
      <c r="EM42" s="33"/>
      <c r="EN42" s="34"/>
      <c r="EO42" s="32"/>
      <c r="EP42" s="33"/>
      <c r="EQ42" s="33"/>
      <c r="ER42" s="34"/>
      <c r="ES42" s="32"/>
      <c r="ET42" s="33"/>
      <c r="EU42" s="33"/>
      <c r="EV42" s="34"/>
      <c r="EW42" s="32"/>
      <c r="EX42" s="33"/>
      <c r="EY42" s="33"/>
      <c r="EZ42" s="34"/>
      <c r="FA42" s="32"/>
      <c r="FB42" s="33"/>
      <c r="FC42" s="33"/>
      <c r="FD42" s="34"/>
      <c r="FE42" s="32"/>
      <c r="FF42" s="33"/>
      <c r="FG42" s="33"/>
      <c r="FH42" s="34"/>
      <c r="FI42" s="32"/>
      <c r="FJ42" s="33"/>
      <c r="FK42" s="33"/>
      <c r="FL42" s="34"/>
      <c r="FM42" s="32"/>
      <c r="FN42" s="33"/>
      <c r="FO42" s="33"/>
      <c r="FP42" s="34"/>
      <c r="FQ42" s="32"/>
      <c r="FR42" s="33"/>
      <c r="FS42" s="33"/>
      <c r="FT42" s="34"/>
      <c r="FU42" s="32"/>
      <c r="FV42" s="33"/>
      <c r="FW42" s="33"/>
      <c r="FX42" s="34"/>
      <c r="FY42" s="32"/>
      <c r="FZ42" s="33"/>
      <c r="GA42" s="33"/>
      <c r="GB42" s="34"/>
      <c r="GC42" s="32"/>
      <c r="GD42" s="33"/>
      <c r="GE42" s="33"/>
      <c r="GF42" s="34"/>
      <c r="GG42" s="32"/>
      <c r="GH42" s="33"/>
      <c r="GI42" s="33"/>
      <c r="GJ42" s="34"/>
      <c r="GK42" s="32"/>
      <c r="GL42" s="33"/>
      <c r="GM42" s="33"/>
      <c r="GN42" s="34"/>
      <c r="GO42" s="32"/>
      <c r="GP42" s="33"/>
      <c r="GQ42" s="33"/>
      <c r="GR42" s="34"/>
      <c r="GS42" s="32"/>
      <c r="GT42" s="33"/>
      <c r="GU42" s="33"/>
      <c r="GV42" s="34"/>
      <c r="GW42" s="32"/>
      <c r="GX42" s="33"/>
      <c r="GY42" s="33"/>
      <c r="GZ42" s="34"/>
      <c r="HA42" s="32"/>
      <c r="HB42" s="33"/>
      <c r="HC42" s="33"/>
      <c r="HD42" s="34"/>
      <c r="HE42" s="32"/>
      <c r="HF42" s="33"/>
      <c r="HG42" s="33"/>
      <c r="HH42" s="34"/>
      <c r="HI42" s="32"/>
      <c r="HJ42" s="33"/>
      <c r="HK42" s="33"/>
      <c r="HL42" s="34"/>
      <c r="HM42" s="32"/>
      <c r="HN42" s="33"/>
      <c r="HO42" s="33"/>
      <c r="HP42" s="34"/>
      <c r="HQ42" s="32"/>
      <c r="HR42" s="33"/>
      <c r="HS42" s="33"/>
      <c r="HT42" s="34"/>
      <c r="HU42" s="32"/>
      <c r="HV42" s="33"/>
      <c r="HW42" s="33"/>
      <c r="HX42" s="34"/>
      <c r="HY42" s="32"/>
      <c r="HZ42" s="33"/>
      <c r="IA42" s="33"/>
      <c r="IB42" s="34"/>
      <c r="IC42" s="32"/>
      <c r="ID42" s="33"/>
      <c r="IE42" s="33"/>
      <c r="IF42" s="34"/>
      <c r="IG42" s="32"/>
      <c r="IH42" s="33"/>
      <c r="II42" s="33"/>
      <c r="IJ42" s="34"/>
    </row>
    <row r="43" spans="1:244" s="30" customFormat="1">
      <c r="A43" s="11" t="s">
        <v>47</v>
      </c>
      <c r="B43" s="3"/>
      <c r="C43" s="3"/>
      <c r="D43" s="3"/>
    </row>
    <row r="44" spans="1:244" s="30" customFormat="1">
      <c r="A44" s="18" t="s">
        <v>80</v>
      </c>
      <c r="B44" s="16">
        <v>6.8515155555555562</v>
      </c>
      <c r="C44" s="16">
        <v>0.15</v>
      </c>
      <c r="D44" s="51">
        <v>2.4052617577381336E-3</v>
      </c>
    </row>
    <row r="45" spans="1:244" s="30" customFormat="1">
      <c r="A45" s="18" t="s">
        <v>49</v>
      </c>
      <c r="B45" s="16">
        <v>30.45</v>
      </c>
      <c r="C45" s="16">
        <v>0.68</v>
      </c>
      <c r="D45" s="51">
        <v>1.0689637924523033E-2</v>
      </c>
    </row>
    <row r="46" spans="1:244" s="30" customFormat="1">
      <c r="A46" s="18" t="s">
        <v>50</v>
      </c>
      <c r="B46" s="16">
        <v>7.7999999999999989</v>
      </c>
      <c r="C46" s="16">
        <v>0.17</v>
      </c>
      <c r="D46" s="51">
        <v>2.738232374754668E-3</v>
      </c>
    </row>
    <row r="47" spans="1:244" s="30" customFormat="1">
      <c r="A47" s="27" t="s">
        <v>51</v>
      </c>
      <c r="B47" s="156">
        <v>45.101515555555551</v>
      </c>
      <c r="C47" s="156">
        <v>1</v>
      </c>
      <c r="D47" s="53">
        <v>1.5833132057015833E-2</v>
      </c>
      <c r="E47" s="32"/>
      <c r="F47" s="33"/>
      <c r="G47" s="33"/>
      <c r="H47" s="34"/>
      <c r="I47" s="32"/>
      <c r="J47" s="33"/>
      <c r="K47" s="33"/>
      <c r="L47" s="34"/>
      <c r="M47" s="32"/>
      <c r="N47" s="33"/>
      <c r="O47" s="33"/>
      <c r="P47" s="34"/>
      <c r="Q47" s="32"/>
      <c r="R47" s="33"/>
      <c r="S47" s="33"/>
      <c r="T47" s="34"/>
      <c r="U47" s="32"/>
      <c r="V47" s="33"/>
      <c r="W47" s="33"/>
      <c r="X47" s="34"/>
      <c r="Y47" s="32"/>
      <c r="Z47" s="33"/>
      <c r="AA47" s="33"/>
      <c r="AB47" s="34"/>
      <c r="AC47" s="32"/>
      <c r="AD47" s="33"/>
      <c r="AE47" s="33"/>
      <c r="AF47" s="34"/>
      <c r="AG47" s="32"/>
      <c r="AH47" s="33"/>
      <c r="AI47" s="33"/>
      <c r="AJ47" s="34"/>
      <c r="AK47" s="32"/>
      <c r="AL47" s="33"/>
      <c r="AM47" s="33"/>
      <c r="AN47" s="34"/>
      <c r="AO47" s="32"/>
      <c r="AP47" s="33"/>
      <c r="AQ47" s="33"/>
      <c r="AR47" s="34"/>
      <c r="AS47" s="32"/>
      <c r="AT47" s="33"/>
      <c r="AU47" s="33"/>
      <c r="AV47" s="34"/>
      <c r="AW47" s="32"/>
      <c r="AX47" s="33"/>
      <c r="AY47" s="33"/>
      <c r="AZ47" s="34"/>
      <c r="BA47" s="32"/>
      <c r="BB47" s="33"/>
      <c r="BC47" s="33"/>
      <c r="BD47" s="34"/>
      <c r="BE47" s="32"/>
      <c r="BF47" s="33"/>
      <c r="BG47" s="33"/>
      <c r="BH47" s="34"/>
      <c r="BI47" s="32"/>
      <c r="BJ47" s="33"/>
      <c r="BK47" s="33"/>
      <c r="BL47" s="34"/>
      <c r="BM47" s="32"/>
      <c r="BN47" s="33"/>
      <c r="BO47" s="33"/>
      <c r="BP47" s="34"/>
      <c r="BQ47" s="32"/>
      <c r="BR47" s="33"/>
      <c r="BS47" s="33"/>
      <c r="BT47" s="34"/>
      <c r="BU47" s="32"/>
      <c r="BV47" s="33"/>
      <c r="BW47" s="33"/>
      <c r="BX47" s="34"/>
      <c r="BY47" s="32"/>
      <c r="BZ47" s="33"/>
      <c r="CA47" s="33"/>
      <c r="CB47" s="34"/>
      <c r="CC47" s="32"/>
      <c r="CD47" s="33"/>
      <c r="CE47" s="33"/>
      <c r="CF47" s="34"/>
      <c r="CG47" s="32"/>
      <c r="CH47" s="33"/>
      <c r="CI47" s="33"/>
      <c r="CJ47" s="34"/>
      <c r="CK47" s="32"/>
      <c r="CL47" s="33"/>
      <c r="CM47" s="33"/>
      <c r="CN47" s="34"/>
      <c r="CO47" s="32"/>
      <c r="CP47" s="33"/>
      <c r="CQ47" s="33"/>
      <c r="CR47" s="34"/>
      <c r="CS47" s="32"/>
      <c r="CT47" s="33"/>
      <c r="CU47" s="33"/>
      <c r="CV47" s="34"/>
      <c r="CW47" s="32"/>
      <c r="CX47" s="33"/>
      <c r="CY47" s="33"/>
      <c r="CZ47" s="34"/>
      <c r="DA47" s="32"/>
      <c r="DB47" s="33"/>
      <c r="DC47" s="33"/>
      <c r="DD47" s="34"/>
      <c r="DE47" s="32"/>
      <c r="DF47" s="33"/>
      <c r="DG47" s="33"/>
      <c r="DH47" s="34"/>
      <c r="DI47" s="32"/>
      <c r="DJ47" s="33"/>
      <c r="DK47" s="33"/>
      <c r="DL47" s="34"/>
      <c r="DM47" s="32"/>
      <c r="DN47" s="33"/>
      <c r="DO47" s="33"/>
      <c r="DP47" s="34"/>
      <c r="DQ47" s="32"/>
      <c r="DR47" s="33"/>
      <c r="DS47" s="33"/>
      <c r="DT47" s="34"/>
      <c r="DU47" s="32"/>
      <c r="DV47" s="33"/>
      <c r="DW47" s="33"/>
      <c r="DX47" s="34"/>
      <c r="DY47" s="32"/>
      <c r="DZ47" s="33"/>
      <c r="EA47" s="33"/>
      <c r="EB47" s="34"/>
      <c r="EC47" s="32"/>
      <c r="ED47" s="33"/>
      <c r="EE47" s="33"/>
      <c r="EF47" s="34"/>
      <c r="EG47" s="32"/>
      <c r="EH47" s="33"/>
      <c r="EI47" s="33"/>
      <c r="EJ47" s="34"/>
      <c r="EK47" s="32"/>
      <c r="EL47" s="33"/>
      <c r="EM47" s="33"/>
      <c r="EN47" s="34"/>
      <c r="EO47" s="32"/>
      <c r="EP47" s="33"/>
      <c r="EQ47" s="33"/>
      <c r="ER47" s="34"/>
      <c r="ES47" s="32"/>
      <c r="ET47" s="33"/>
      <c r="EU47" s="33"/>
      <c r="EV47" s="34"/>
      <c r="EW47" s="32"/>
      <c r="EX47" s="33"/>
      <c r="EY47" s="33"/>
      <c r="EZ47" s="34"/>
      <c r="FA47" s="32"/>
      <c r="FB47" s="33"/>
      <c r="FC47" s="33"/>
      <c r="FD47" s="34"/>
      <c r="FE47" s="32"/>
      <c r="FF47" s="33"/>
      <c r="FG47" s="33"/>
      <c r="FH47" s="34"/>
      <c r="FI47" s="32"/>
      <c r="FJ47" s="33"/>
      <c r="FK47" s="33"/>
      <c r="FL47" s="34"/>
      <c r="FM47" s="32"/>
      <c r="FN47" s="33"/>
      <c r="FO47" s="33"/>
      <c r="FP47" s="34"/>
      <c r="FQ47" s="32"/>
      <c r="FR47" s="33"/>
      <c r="FS47" s="33"/>
      <c r="FT47" s="34"/>
      <c r="FU47" s="32"/>
      <c r="FV47" s="33"/>
      <c r="FW47" s="33"/>
      <c r="FX47" s="34"/>
      <c r="FY47" s="32"/>
      <c r="FZ47" s="33"/>
      <c r="GA47" s="33"/>
      <c r="GB47" s="34"/>
      <c r="GC47" s="32"/>
      <c r="GD47" s="33"/>
      <c r="GE47" s="33"/>
      <c r="GF47" s="34"/>
      <c r="GG47" s="32"/>
      <c r="GH47" s="33"/>
      <c r="GI47" s="33"/>
      <c r="GJ47" s="34"/>
      <c r="GK47" s="32"/>
      <c r="GL47" s="33"/>
      <c r="GM47" s="33"/>
      <c r="GN47" s="34"/>
      <c r="GO47" s="32"/>
      <c r="GP47" s="33"/>
      <c r="GQ47" s="33"/>
      <c r="GR47" s="34"/>
      <c r="GS47" s="32"/>
      <c r="GT47" s="33"/>
      <c r="GU47" s="33"/>
      <c r="GV47" s="34"/>
      <c r="GW47" s="32"/>
      <c r="GX47" s="33"/>
      <c r="GY47" s="33"/>
      <c r="GZ47" s="34"/>
      <c r="HA47" s="32"/>
      <c r="HB47" s="33"/>
      <c r="HC47" s="33"/>
      <c r="HD47" s="34"/>
      <c r="HE47" s="32"/>
      <c r="HF47" s="33"/>
      <c r="HG47" s="33"/>
      <c r="HH47" s="34"/>
      <c r="HI47" s="32"/>
      <c r="HJ47" s="33"/>
      <c r="HK47" s="33"/>
      <c r="HL47" s="34"/>
      <c r="HM47" s="32"/>
      <c r="HN47" s="33"/>
      <c r="HO47" s="33"/>
      <c r="HP47" s="34"/>
      <c r="HQ47" s="32"/>
      <c r="HR47" s="33"/>
      <c r="HS47" s="33"/>
      <c r="HT47" s="34"/>
      <c r="HU47" s="32"/>
      <c r="HV47" s="33"/>
      <c r="HW47" s="33"/>
      <c r="HX47" s="34"/>
      <c r="HY47" s="32"/>
      <c r="HZ47" s="33"/>
      <c r="IA47" s="33"/>
      <c r="IB47" s="34"/>
      <c r="IC47" s="32"/>
      <c r="ID47" s="33"/>
      <c r="IE47" s="33"/>
      <c r="IF47" s="34"/>
      <c r="IG47" s="32"/>
      <c r="IH47" s="33"/>
      <c r="II47" s="33"/>
      <c r="IJ47" s="34"/>
    </row>
    <row r="48" spans="1:244" s="30" customFormat="1">
      <c r="A48" s="35" t="s">
        <v>52</v>
      </c>
      <c r="B48" s="157">
        <v>313.96151555555559</v>
      </c>
      <c r="C48" s="157">
        <v>6.9799999999999995</v>
      </c>
      <c r="D48" s="54">
        <v>0.1102178956822133</v>
      </c>
      <c r="E48" s="33"/>
      <c r="F48" s="33"/>
      <c r="G48" s="32"/>
      <c r="H48" s="33"/>
      <c r="I48" s="33"/>
      <c r="J48" s="33"/>
      <c r="K48" s="32"/>
      <c r="L48" s="33"/>
      <c r="M48" s="33"/>
      <c r="N48" s="33"/>
      <c r="O48" s="32"/>
      <c r="P48" s="33"/>
      <c r="Q48" s="33"/>
      <c r="R48" s="33"/>
      <c r="S48" s="32"/>
      <c r="T48" s="33"/>
      <c r="U48" s="33"/>
      <c r="V48" s="33"/>
      <c r="W48" s="32"/>
      <c r="X48" s="33"/>
      <c r="Y48" s="33"/>
      <c r="Z48" s="33"/>
      <c r="AA48" s="32"/>
      <c r="AB48" s="33"/>
      <c r="AC48" s="33"/>
      <c r="AD48" s="33"/>
      <c r="AE48" s="32"/>
      <c r="AF48" s="33"/>
      <c r="AG48" s="33"/>
      <c r="AH48" s="33"/>
      <c r="AI48" s="32"/>
      <c r="AJ48" s="33"/>
      <c r="AK48" s="33"/>
      <c r="AL48" s="33"/>
      <c r="AM48" s="32"/>
      <c r="AN48" s="33"/>
      <c r="AO48" s="33"/>
      <c r="AP48" s="33"/>
      <c r="AQ48" s="32"/>
      <c r="AR48" s="33"/>
      <c r="AS48" s="33"/>
      <c r="AT48" s="33"/>
      <c r="AU48" s="32"/>
      <c r="AV48" s="33"/>
      <c r="AW48" s="33"/>
      <c r="AX48" s="33"/>
      <c r="AY48" s="32"/>
      <c r="AZ48" s="33"/>
      <c r="BA48" s="33"/>
      <c r="BB48" s="33"/>
      <c r="BC48" s="32"/>
      <c r="BD48" s="33"/>
      <c r="BE48" s="33"/>
      <c r="BF48" s="33"/>
      <c r="BG48" s="32"/>
      <c r="BH48" s="33"/>
      <c r="BI48" s="33"/>
      <c r="BJ48" s="33"/>
      <c r="BK48" s="32"/>
      <c r="BL48" s="33"/>
      <c r="BM48" s="33"/>
      <c r="BN48" s="33"/>
      <c r="BO48" s="32"/>
      <c r="BP48" s="33"/>
      <c r="BQ48" s="33"/>
      <c r="BR48" s="33"/>
      <c r="BS48" s="32"/>
      <c r="BT48" s="33"/>
      <c r="BU48" s="33"/>
      <c r="BV48" s="33"/>
      <c r="BW48" s="32"/>
      <c r="BX48" s="33"/>
      <c r="BY48" s="33"/>
      <c r="BZ48" s="33"/>
      <c r="CA48" s="32"/>
      <c r="CB48" s="33"/>
      <c r="CC48" s="33"/>
      <c r="CD48" s="33"/>
      <c r="CE48" s="32"/>
      <c r="CF48" s="33"/>
      <c r="CG48" s="33"/>
      <c r="CH48" s="33"/>
      <c r="CI48" s="32"/>
      <c r="CJ48" s="33"/>
      <c r="CK48" s="33"/>
      <c r="CL48" s="33"/>
      <c r="CM48" s="32"/>
      <c r="CN48" s="33"/>
      <c r="CO48" s="33"/>
      <c r="CP48" s="33"/>
      <c r="CQ48" s="32"/>
      <c r="CR48" s="33"/>
      <c r="CS48" s="33"/>
      <c r="CT48" s="33"/>
      <c r="CU48" s="32"/>
      <c r="CV48" s="33"/>
      <c r="CW48" s="33"/>
      <c r="CX48" s="33"/>
      <c r="CY48" s="32"/>
      <c r="CZ48" s="33"/>
      <c r="DA48" s="33"/>
      <c r="DB48" s="33"/>
      <c r="DC48" s="32"/>
      <c r="DD48" s="33"/>
      <c r="DE48" s="33"/>
      <c r="DF48" s="33"/>
      <c r="DG48" s="32"/>
      <c r="DH48" s="33"/>
      <c r="DI48" s="33"/>
      <c r="DJ48" s="33"/>
      <c r="DK48" s="32"/>
      <c r="DL48" s="33"/>
      <c r="DM48" s="33"/>
      <c r="DN48" s="33"/>
      <c r="DO48" s="32"/>
      <c r="DP48" s="33"/>
      <c r="DQ48" s="33"/>
      <c r="DR48" s="33"/>
      <c r="DS48" s="32"/>
      <c r="DT48" s="33"/>
      <c r="DU48" s="33"/>
      <c r="DV48" s="33"/>
      <c r="DW48" s="32"/>
      <c r="DX48" s="33"/>
      <c r="DY48" s="33"/>
      <c r="DZ48" s="33"/>
      <c r="EA48" s="32"/>
      <c r="EB48" s="33"/>
      <c r="EC48" s="33"/>
      <c r="ED48" s="33"/>
      <c r="EE48" s="32"/>
      <c r="EF48" s="33"/>
      <c r="EG48" s="33"/>
      <c r="EH48" s="33"/>
      <c r="EI48" s="32"/>
      <c r="EJ48" s="33"/>
      <c r="EK48" s="33"/>
      <c r="EL48" s="33"/>
      <c r="EM48" s="32"/>
      <c r="EN48" s="33"/>
      <c r="EO48" s="33"/>
      <c r="EP48" s="33"/>
      <c r="EQ48" s="32"/>
      <c r="ER48" s="33"/>
      <c r="ES48" s="33"/>
      <c r="ET48" s="33"/>
      <c r="EU48" s="32"/>
      <c r="EV48" s="33"/>
      <c r="EW48" s="33"/>
      <c r="EX48" s="33"/>
      <c r="EY48" s="32"/>
      <c r="EZ48" s="33"/>
      <c r="FA48" s="33"/>
      <c r="FB48" s="33"/>
      <c r="FC48" s="32"/>
      <c r="FD48" s="33"/>
      <c r="FE48" s="33"/>
      <c r="FF48" s="33"/>
      <c r="FG48" s="32"/>
      <c r="FH48" s="33"/>
      <c r="FI48" s="33"/>
      <c r="FJ48" s="33"/>
      <c r="FK48" s="32"/>
      <c r="FL48" s="33"/>
      <c r="FM48" s="33"/>
      <c r="FN48" s="33"/>
      <c r="FO48" s="32"/>
      <c r="FP48" s="33"/>
      <c r="FQ48" s="33"/>
      <c r="FR48" s="33"/>
      <c r="FS48" s="32"/>
      <c r="FT48" s="33"/>
      <c r="FU48" s="33"/>
      <c r="FV48" s="33"/>
      <c r="FW48" s="32"/>
      <c r="FX48" s="33"/>
      <c r="FY48" s="33"/>
      <c r="FZ48" s="33"/>
      <c r="GA48" s="32"/>
      <c r="GB48" s="33"/>
      <c r="GC48" s="33"/>
      <c r="GD48" s="33"/>
      <c r="GE48" s="32"/>
      <c r="GF48" s="33"/>
      <c r="GG48" s="33"/>
      <c r="GH48" s="33"/>
      <c r="GI48" s="32"/>
      <c r="GJ48" s="33"/>
      <c r="GK48" s="33"/>
      <c r="GL48" s="33"/>
      <c r="GM48" s="32"/>
      <c r="GN48" s="33"/>
      <c r="GO48" s="33"/>
      <c r="GP48" s="33"/>
      <c r="GQ48" s="32"/>
      <c r="GR48" s="33"/>
      <c r="GS48" s="33"/>
      <c r="GT48" s="33"/>
      <c r="GU48" s="32"/>
      <c r="GV48" s="33"/>
      <c r="GW48" s="33"/>
      <c r="GX48" s="33"/>
      <c r="GY48" s="32"/>
      <c r="GZ48" s="33"/>
      <c r="HA48" s="33"/>
      <c r="HB48" s="33"/>
      <c r="HC48" s="32"/>
      <c r="HD48" s="33"/>
      <c r="HE48" s="33"/>
      <c r="HF48" s="33"/>
      <c r="HG48" s="32"/>
      <c r="HH48" s="33"/>
      <c r="HI48" s="33"/>
      <c r="HJ48" s="33"/>
      <c r="HK48" s="32"/>
      <c r="HL48" s="33"/>
      <c r="HM48" s="33"/>
      <c r="HN48" s="33"/>
      <c r="HO48" s="32"/>
      <c r="HP48" s="33"/>
      <c r="HQ48" s="33"/>
      <c r="HR48" s="33"/>
      <c r="HS48" s="32"/>
      <c r="HT48" s="33"/>
      <c r="HU48" s="33"/>
      <c r="HV48" s="33"/>
      <c r="HW48" s="32"/>
      <c r="HX48" s="33"/>
      <c r="HY48" s="33"/>
      <c r="HZ48" s="33"/>
      <c r="IA48" s="32"/>
      <c r="IB48" s="33"/>
      <c r="IC48" s="33"/>
      <c r="ID48" s="33"/>
      <c r="IE48" s="32"/>
      <c r="IF48" s="33"/>
      <c r="IG48" s="33"/>
      <c r="IH48" s="33"/>
    </row>
    <row r="49" spans="1:244" s="31" customFormat="1">
      <c r="A49" s="22" t="s">
        <v>53</v>
      </c>
      <c r="B49" s="155">
        <v>2014.2229832722251</v>
      </c>
      <c r="C49" s="155">
        <v>44.75</v>
      </c>
      <c r="D49" s="52">
        <v>0.70710392086806906</v>
      </c>
    </row>
    <row r="50" spans="1:244" s="30" customFormat="1">
      <c r="A50" s="11" t="s">
        <v>54</v>
      </c>
      <c r="B50" s="3"/>
      <c r="C50" s="3"/>
      <c r="D50" s="3"/>
    </row>
    <row r="51" spans="1:244" s="30" customFormat="1">
      <c r="A51" s="6" t="s">
        <v>55</v>
      </c>
      <c r="B51" s="16">
        <v>46.83</v>
      </c>
      <c r="C51" s="16">
        <v>1.04</v>
      </c>
      <c r="D51" s="51">
        <v>1.6439925911507836E-2</v>
      </c>
    </row>
    <row r="52" spans="1:244" s="30" customFormat="1">
      <c r="A52" s="6" t="s">
        <v>56</v>
      </c>
      <c r="B52" s="16">
        <v>787.5</v>
      </c>
      <c r="C52" s="16">
        <v>17.5</v>
      </c>
      <c r="D52" s="51">
        <v>0.27645615322042327</v>
      </c>
    </row>
    <row r="53" spans="1:244" s="30" customFormat="1">
      <c r="A53" s="27" t="s">
        <v>57</v>
      </c>
      <c r="B53" s="156">
        <v>834.33</v>
      </c>
      <c r="C53" s="156">
        <v>18.54</v>
      </c>
      <c r="D53" s="53">
        <v>0.29289607913193111</v>
      </c>
      <c r="E53" s="32"/>
      <c r="F53" s="33"/>
      <c r="G53" s="33"/>
      <c r="H53" s="34"/>
      <c r="I53" s="32"/>
      <c r="J53" s="33"/>
      <c r="K53" s="33"/>
      <c r="L53" s="34"/>
      <c r="M53" s="32"/>
      <c r="N53" s="33"/>
      <c r="O53" s="33"/>
      <c r="P53" s="34"/>
      <c r="Q53" s="32"/>
      <c r="R53" s="33"/>
      <c r="S53" s="33"/>
      <c r="T53" s="34"/>
      <c r="U53" s="32"/>
      <c r="V53" s="33"/>
      <c r="W53" s="33"/>
      <c r="X53" s="34"/>
      <c r="Y53" s="32"/>
      <c r="Z53" s="33"/>
      <c r="AA53" s="33"/>
      <c r="AB53" s="34"/>
      <c r="AC53" s="32"/>
      <c r="AD53" s="33"/>
      <c r="AE53" s="33"/>
      <c r="AF53" s="34"/>
      <c r="AG53" s="32"/>
      <c r="AH53" s="33"/>
      <c r="AI53" s="33"/>
      <c r="AJ53" s="34"/>
      <c r="AK53" s="32"/>
      <c r="AL53" s="33"/>
      <c r="AM53" s="33"/>
      <c r="AN53" s="34"/>
      <c r="AO53" s="32"/>
      <c r="AP53" s="33"/>
      <c r="AQ53" s="33"/>
      <c r="AR53" s="34"/>
      <c r="AS53" s="32"/>
      <c r="AT53" s="33"/>
      <c r="AU53" s="33"/>
      <c r="AV53" s="34"/>
      <c r="AW53" s="32"/>
      <c r="AX53" s="33"/>
      <c r="AY53" s="33"/>
      <c r="AZ53" s="34"/>
      <c r="BA53" s="32"/>
      <c r="BB53" s="33"/>
      <c r="BC53" s="33"/>
      <c r="BD53" s="34"/>
      <c r="BE53" s="32"/>
      <c r="BF53" s="33"/>
      <c r="BG53" s="33"/>
      <c r="BH53" s="34"/>
      <c r="BI53" s="32"/>
      <c r="BJ53" s="33"/>
      <c r="BK53" s="33"/>
      <c r="BL53" s="34"/>
      <c r="BM53" s="32"/>
      <c r="BN53" s="33"/>
      <c r="BO53" s="33"/>
      <c r="BP53" s="34"/>
      <c r="BQ53" s="32"/>
      <c r="BR53" s="33"/>
      <c r="BS53" s="33"/>
      <c r="BT53" s="34"/>
      <c r="BU53" s="32"/>
      <c r="BV53" s="33"/>
      <c r="BW53" s="33"/>
      <c r="BX53" s="34"/>
      <c r="BY53" s="32"/>
      <c r="BZ53" s="33"/>
      <c r="CA53" s="33"/>
      <c r="CB53" s="34"/>
      <c r="CC53" s="32"/>
      <c r="CD53" s="33"/>
      <c r="CE53" s="33"/>
      <c r="CF53" s="34"/>
      <c r="CG53" s="32"/>
      <c r="CH53" s="33"/>
      <c r="CI53" s="33"/>
      <c r="CJ53" s="34"/>
      <c r="CK53" s="32"/>
      <c r="CL53" s="33"/>
      <c r="CM53" s="33"/>
      <c r="CN53" s="34"/>
      <c r="CO53" s="32"/>
      <c r="CP53" s="33"/>
      <c r="CQ53" s="33"/>
      <c r="CR53" s="34"/>
      <c r="CS53" s="32"/>
      <c r="CT53" s="33"/>
      <c r="CU53" s="33"/>
      <c r="CV53" s="34"/>
      <c r="CW53" s="32"/>
      <c r="CX53" s="33"/>
      <c r="CY53" s="33"/>
      <c r="CZ53" s="34"/>
      <c r="DA53" s="32"/>
      <c r="DB53" s="33"/>
      <c r="DC53" s="33"/>
      <c r="DD53" s="34"/>
      <c r="DE53" s="32"/>
      <c r="DF53" s="33"/>
      <c r="DG53" s="33"/>
      <c r="DH53" s="34"/>
      <c r="DI53" s="32"/>
      <c r="DJ53" s="33"/>
      <c r="DK53" s="33"/>
      <c r="DL53" s="34"/>
      <c r="DM53" s="32"/>
      <c r="DN53" s="33"/>
      <c r="DO53" s="33"/>
      <c r="DP53" s="34"/>
      <c r="DQ53" s="32"/>
      <c r="DR53" s="33"/>
      <c r="DS53" s="33"/>
      <c r="DT53" s="34"/>
      <c r="DU53" s="32"/>
      <c r="DV53" s="33"/>
      <c r="DW53" s="33"/>
      <c r="DX53" s="34"/>
      <c r="DY53" s="32"/>
      <c r="DZ53" s="33"/>
      <c r="EA53" s="33"/>
      <c r="EB53" s="34"/>
      <c r="EC53" s="32"/>
      <c r="ED53" s="33"/>
      <c r="EE53" s="33"/>
      <c r="EF53" s="34"/>
      <c r="EG53" s="32"/>
      <c r="EH53" s="33"/>
      <c r="EI53" s="33"/>
      <c r="EJ53" s="34"/>
      <c r="EK53" s="32"/>
      <c r="EL53" s="33"/>
      <c r="EM53" s="33"/>
      <c r="EN53" s="34"/>
      <c r="EO53" s="32"/>
      <c r="EP53" s="33"/>
      <c r="EQ53" s="33"/>
      <c r="ER53" s="34"/>
      <c r="ES53" s="32"/>
      <c r="ET53" s="33"/>
      <c r="EU53" s="33"/>
      <c r="EV53" s="34"/>
      <c r="EW53" s="32"/>
      <c r="EX53" s="33"/>
      <c r="EY53" s="33"/>
      <c r="EZ53" s="34"/>
      <c r="FA53" s="32"/>
      <c r="FB53" s="33"/>
      <c r="FC53" s="33"/>
      <c r="FD53" s="34"/>
      <c r="FE53" s="32"/>
      <c r="FF53" s="33"/>
      <c r="FG53" s="33"/>
      <c r="FH53" s="34"/>
      <c r="FI53" s="32"/>
      <c r="FJ53" s="33"/>
      <c r="FK53" s="33"/>
      <c r="FL53" s="34"/>
      <c r="FM53" s="32"/>
      <c r="FN53" s="33"/>
      <c r="FO53" s="33"/>
      <c r="FP53" s="34"/>
      <c r="FQ53" s="32"/>
      <c r="FR53" s="33"/>
      <c r="FS53" s="33"/>
      <c r="FT53" s="34"/>
      <c r="FU53" s="32"/>
      <c r="FV53" s="33"/>
      <c r="FW53" s="33"/>
      <c r="FX53" s="34"/>
      <c r="FY53" s="32"/>
      <c r="FZ53" s="33"/>
      <c r="GA53" s="33"/>
      <c r="GB53" s="34"/>
      <c r="GC53" s="32"/>
      <c r="GD53" s="33"/>
      <c r="GE53" s="33"/>
      <c r="GF53" s="34"/>
      <c r="GG53" s="32"/>
      <c r="GH53" s="33"/>
      <c r="GI53" s="33"/>
      <c r="GJ53" s="34"/>
      <c r="GK53" s="32"/>
      <c r="GL53" s="33"/>
      <c r="GM53" s="33"/>
      <c r="GN53" s="34"/>
      <c r="GO53" s="32"/>
      <c r="GP53" s="33"/>
      <c r="GQ53" s="33"/>
      <c r="GR53" s="34"/>
      <c r="GS53" s="32"/>
      <c r="GT53" s="33"/>
      <c r="GU53" s="33"/>
      <c r="GV53" s="34"/>
      <c r="GW53" s="32"/>
      <c r="GX53" s="33"/>
      <c r="GY53" s="33"/>
      <c r="GZ53" s="34"/>
      <c r="HA53" s="32"/>
      <c r="HB53" s="33"/>
      <c r="HC53" s="33"/>
      <c r="HD53" s="34"/>
      <c r="HE53" s="32"/>
      <c r="HF53" s="33"/>
      <c r="HG53" s="33"/>
      <c r="HH53" s="34"/>
      <c r="HI53" s="32"/>
      <c r="HJ53" s="33"/>
      <c r="HK53" s="33"/>
      <c r="HL53" s="34"/>
      <c r="HM53" s="32"/>
      <c r="HN53" s="33"/>
      <c r="HO53" s="33"/>
      <c r="HP53" s="34"/>
      <c r="HQ53" s="32"/>
      <c r="HR53" s="33"/>
      <c r="HS53" s="33"/>
      <c r="HT53" s="34"/>
      <c r="HU53" s="32"/>
      <c r="HV53" s="33"/>
      <c r="HW53" s="33"/>
      <c r="HX53" s="34"/>
      <c r="HY53" s="32"/>
      <c r="HZ53" s="33"/>
      <c r="IA53" s="33"/>
      <c r="IB53" s="34"/>
      <c r="IC53" s="32"/>
      <c r="ID53" s="33"/>
      <c r="IE53" s="33"/>
      <c r="IF53" s="34"/>
      <c r="IG53" s="32"/>
      <c r="IH53" s="33"/>
      <c r="II53" s="33"/>
      <c r="IJ53" s="34"/>
    </row>
    <row r="54" spans="1:244" s="41" customFormat="1" ht="13.5" thickBot="1">
      <c r="A54" s="38" t="s">
        <v>58</v>
      </c>
      <c r="B54" s="158">
        <v>2848.552983272225</v>
      </c>
      <c r="C54" s="158">
        <v>63.29</v>
      </c>
      <c r="D54" s="55">
        <v>1.0000000000000002</v>
      </c>
    </row>
    <row r="55" spans="1:244">
      <c r="A55" s="42" t="s">
        <v>59</v>
      </c>
      <c r="D55" s="43"/>
    </row>
  </sheetData>
  <printOptions horizontalCentered="1"/>
  <pageMargins left="0.78740157480314965" right="0.39370078740157483" top="0.78740157480314965" bottom="0.78740157480314965" header="0.59055118110236227" footer="0.59055118110236227"/>
  <pageSetup paperSize="9" orientation="portrait" horizontalDpi="300" verticalDpi="300" r:id="rId1"/>
  <headerFooter alignWithMargins="0">
    <oddHeader>&amp;L&amp;"Tahoma,Negrito"&amp;8Companhia Nacional de Abastecimento - CONAB</oddHeader>
    <oddFooter>&amp;R&amp;6&amp;F - &amp;A
versão - jan/2008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J55"/>
  <sheetViews>
    <sheetView zoomScaleNormal="100" workbookViewId="0">
      <selection activeCell="E35" sqref="E35"/>
    </sheetView>
  </sheetViews>
  <sheetFormatPr defaultColWidth="11.5" defaultRowHeight="12.75"/>
  <cols>
    <col min="1" max="1" width="45.625" style="3" customWidth="1"/>
    <col min="2" max="3" width="12.625" style="3" customWidth="1"/>
    <col min="4" max="4" width="8.625" style="3" customWidth="1"/>
    <col min="5" max="16384" width="11.5" style="3"/>
  </cols>
  <sheetData>
    <row r="1" spans="1:4">
      <c r="A1" s="1" t="s">
        <v>0</v>
      </c>
      <c r="B1" s="2"/>
      <c r="C1" s="2"/>
      <c r="D1" s="2"/>
    </row>
    <row r="2" spans="1:4">
      <c r="A2" s="1" t="s">
        <v>622</v>
      </c>
      <c r="B2" s="2"/>
      <c r="C2" s="2"/>
      <c r="D2" s="2"/>
    </row>
    <row r="3" spans="1:4">
      <c r="A3" s="1" t="s">
        <v>377</v>
      </c>
      <c r="B3" s="2"/>
      <c r="C3" s="2"/>
      <c r="D3" s="2"/>
    </row>
    <row r="4" spans="1:4">
      <c r="A4" s="1" t="s">
        <v>623</v>
      </c>
      <c r="B4" s="2"/>
      <c r="C4" s="2"/>
      <c r="D4" s="2"/>
    </row>
    <row r="5" spans="1:4" ht="13.5" thickBot="1">
      <c r="A5" s="4" t="s">
        <v>4</v>
      </c>
      <c r="B5" s="5">
        <v>3300</v>
      </c>
      <c r="C5" s="6" t="s">
        <v>5</v>
      </c>
    </row>
    <row r="6" spans="1:4">
      <c r="A6" s="7"/>
      <c r="B6" s="8" t="s">
        <v>6</v>
      </c>
      <c r="C6" s="50" t="s">
        <v>69</v>
      </c>
      <c r="D6" s="10" t="s">
        <v>7</v>
      </c>
    </row>
    <row r="7" spans="1:4">
      <c r="A7" s="11" t="s">
        <v>8</v>
      </c>
      <c r="D7" s="12" t="s">
        <v>9</v>
      </c>
    </row>
    <row r="8" spans="1:4" ht="13.5" thickBot="1">
      <c r="A8" s="13"/>
      <c r="B8" s="14" t="s">
        <v>10</v>
      </c>
      <c r="C8" s="14" t="s">
        <v>174</v>
      </c>
      <c r="D8" s="15" t="s">
        <v>13</v>
      </c>
    </row>
    <row r="9" spans="1:4">
      <c r="A9" s="11" t="s">
        <v>14</v>
      </c>
      <c r="B9" s="16"/>
    </row>
    <row r="10" spans="1:4">
      <c r="A10" s="18" t="s">
        <v>15</v>
      </c>
      <c r="B10" s="16">
        <v>0</v>
      </c>
      <c r="C10" s="16">
        <v>0</v>
      </c>
      <c r="D10" s="51">
        <v>0</v>
      </c>
    </row>
    <row r="11" spans="1:4">
      <c r="A11" s="18" t="s">
        <v>16</v>
      </c>
      <c r="B11" s="3">
        <v>185.13</v>
      </c>
      <c r="C11" s="3">
        <v>3.37</v>
      </c>
      <c r="D11" s="51">
        <v>8.3710030220138773E-2</v>
      </c>
    </row>
    <row r="12" spans="1:4">
      <c r="A12" s="18" t="s">
        <v>17</v>
      </c>
      <c r="B12" s="16">
        <v>0</v>
      </c>
      <c r="C12" s="16">
        <v>0</v>
      </c>
      <c r="D12" s="51">
        <v>0</v>
      </c>
    </row>
    <row r="13" spans="1:4">
      <c r="A13" s="18" t="s">
        <v>18</v>
      </c>
      <c r="B13" s="16">
        <v>0</v>
      </c>
      <c r="C13" s="16">
        <v>0</v>
      </c>
      <c r="D13" s="51">
        <v>0</v>
      </c>
    </row>
    <row r="14" spans="1:4">
      <c r="A14" s="18" t="s">
        <v>19</v>
      </c>
      <c r="B14" s="16">
        <v>0</v>
      </c>
      <c r="C14" s="16">
        <v>0</v>
      </c>
      <c r="D14" s="51">
        <v>0</v>
      </c>
    </row>
    <row r="15" spans="1:4">
      <c r="A15" s="6" t="s">
        <v>20</v>
      </c>
      <c r="B15" s="16">
        <v>0</v>
      </c>
      <c r="C15" s="16">
        <v>0</v>
      </c>
      <c r="D15" s="51">
        <v>0</v>
      </c>
    </row>
    <row r="16" spans="1:4">
      <c r="A16" s="6" t="s">
        <v>70</v>
      </c>
      <c r="B16" s="16">
        <v>66.8</v>
      </c>
      <c r="C16" s="16">
        <v>1.2</v>
      </c>
      <c r="D16" s="51">
        <v>3.0204883156189001E-2</v>
      </c>
    </row>
    <row r="17" spans="1:4">
      <c r="A17" s="6" t="s">
        <v>22</v>
      </c>
      <c r="B17" s="16">
        <v>247.5</v>
      </c>
      <c r="C17" s="16">
        <v>4.5</v>
      </c>
      <c r="D17" s="51">
        <v>0.1119118051071374</v>
      </c>
    </row>
    <row r="18" spans="1:4">
      <c r="A18" s="6" t="s">
        <v>23</v>
      </c>
      <c r="B18" s="16">
        <v>401.25</v>
      </c>
      <c r="C18" s="16">
        <v>7.2900000000000009</v>
      </c>
      <c r="D18" s="51">
        <v>0.18143277494641971</v>
      </c>
    </row>
    <row r="19" spans="1:4">
      <c r="A19" s="6" t="s">
        <v>24</v>
      </c>
      <c r="B19" s="16">
        <v>326.48</v>
      </c>
      <c r="C19" s="16">
        <v>5.9399999999999995</v>
      </c>
      <c r="D19" s="51">
        <v>0.14762410558132613</v>
      </c>
    </row>
    <row r="20" spans="1:4">
      <c r="A20" s="6" t="s">
        <v>71</v>
      </c>
      <c r="B20" s="16">
        <v>0</v>
      </c>
      <c r="C20" s="16">
        <v>0</v>
      </c>
      <c r="D20" s="51">
        <v>0</v>
      </c>
    </row>
    <row r="21" spans="1:4">
      <c r="A21" s="22" t="s">
        <v>27</v>
      </c>
      <c r="B21" s="155">
        <v>1227.1600000000001</v>
      </c>
      <c r="C21" s="155">
        <v>22.299999999999997</v>
      </c>
      <c r="D21" s="52">
        <v>0.55488359901121098</v>
      </c>
    </row>
    <row r="22" spans="1:4">
      <c r="A22" s="25" t="s">
        <v>28</v>
      </c>
    </row>
    <row r="23" spans="1:4">
      <c r="A23" s="18" t="s">
        <v>29</v>
      </c>
      <c r="B23" s="16">
        <v>24.54</v>
      </c>
      <c r="C23" s="16">
        <v>0.45</v>
      </c>
      <c r="D23" s="51">
        <v>1.1096225039713744E-2</v>
      </c>
    </row>
    <row r="24" spans="1:4">
      <c r="A24" s="18" t="s">
        <v>30</v>
      </c>
      <c r="B24" s="16">
        <v>0</v>
      </c>
      <c r="C24" s="16">
        <v>0</v>
      </c>
      <c r="D24" s="51">
        <v>0</v>
      </c>
    </row>
    <row r="25" spans="1:4">
      <c r="A25" s="6" t="s">
        <v>72</v>
      </c>
      <c r="B25" s="16">
        <v>36.81</v>
      </c>
      <c r="C25" s="16">
        <v>0.67</v>
      </c>
      <c r="D25" s="51">
        <v>1.6644337559570618E-2</v>
      </c>
    </row>
    <row r="26" spans="1:4">
      <c r="A26" s="18" t="s">
        <v>73</v>
      </c>
      <c r="B26" s="16">
        <v>69.3</v>
      </c>
      <c r="C26" s="16">
        <v>1.26</v>
      </c>
      <c r="D26" s="51">
        <v>3.1335305429998468E-2</v>
      </c>
    </row>
    <row r="27" spans="1:4">
      <c r="A27" s="18" t="s">
        <v>74</v>
      </c>
      <c r="B27" s="16">
        <v>0</v>
      </c>
      <c r="C27" s="16">
        <v>0</v>
      </c>
      <c r="D27" s="51">
        <v>0</v>
      </c>
    </row>
    <row r="28" spans="1:4">
      <c r="A28" s="18" t="s">
        <v>75</v>
      </c>
      <c r="B28" s="16">
        <v>26.81</v>
      </c>
      <c r="C28" s="16">
        <v>0.49</v>
      </c>
      <c r="D28" s="51">
        <v>1.212264846433274E-2</v>
      </c>
    </row>
    <row r="29" spans="1:4">
      <c r="A29" s="18" t="s">
        <v>76</v>
      </c>
      <c r="B29" s="16">
        <v>0</v>
      </c>
      <c r="C29" s="16">
        <v>0</v>
      </c>
      <c r="D29" s="51">
        <v>0</v>
      </c>
    </row>
    <row r="30" spans="1:4">
      <c r="A30" s="18" t="s">
        <v>77</v>
      </c>
      <c r="B30" s="16">
        <v>0</v>
      </c>
      <c r="C30" s="16">
        <v>0</v>
      </c>
      <c r="D30" s="51">
        <v>0</v>
      </c>
    </row>
    <row r="31" spans="1:4">
      <c r="A31" s="18" t="s">
        <v>78</v>
      </c>
      <c r="B31" s="16">
        <v>0</v>
      </c>
      <c r="C31" s="16">
        <v>0</v>
      </c>
      <c r="D31" s="51">
        <v>0</v>
      </c>
    </row>
    <row r="32" spans="1:4">
      <c r="A32" s="27" t="s">
        <v>37</v>
      </c>
      <c r="B32" s="156">
        <v>157.46</v>
      </c>
      <c r="C32" s="156">
        <v>2.87</v>
      </c>
      <c r="D32" s="53">
        <v>7.1198516493615568E-2</v>
      </c>
    </row>
    <row r="33" spans="1:244" s="30" customFormat="1">
      <c r="A33" s="11" t="s">
        <v>38</v>
      </c>
      <c r="B33" s="3"/>
      <c r="C33" s="3"/>
      <c r="D33" s="3"/>
    </row>
    <row r="34" spans="1:244" s="30" customFormat="1">
      <c r="A34" s="18" t="s">
        <v>39</v>
      </c>
      <c r="B34" s="16">
        <v>28.493429935554047</v>
      </c>
      <c r="C34" s="16">
        <v>0.51</v>
      </c>
      <c r="D34" s="51">
        <v>1.2883843142551915E-2</v>
      </c>
    </row>
    <row r="35" spans="1:244" s="30" customFormat="1">
      <c r="A35" s="6" t="s">
        <v>40</v>
      </c>
      <c r="B35" s="16">
        <v>28.493429935554047</v>
      </c>
      <c r="C35" s="16">
        <v>0.51</v>
      </c>
      <c r="D35" s="51">
        <v>1.2883843142551915E-2</v>
      </c>
    </row>
    <row r="36" spans="1:244" s="31" customFormat="1">
      <c r="A36" s="22" t="s">
        <v>41</v>
      </c>
      <c r="B36" s="155">
        <v>1413.1134299355542</v>
      </c>
      <c r="C36" s="155">
        <v>25.68</v>
      </c>
      <c r="D36" s="52">
        <v>0.63896595864737837</v>
      </c>
    </row>
    <row r="37" spans="1:244" s="30" customFormat="1">
      <c r="A37" s="11" t="s">
        <v>42</v>
      </c>
      <c r="B37" s="3"/>
      <c r="C37" s="3"/>
      <c r="D37" s="3"/>
    </row>
    <row r="38" spans="1:244" s="30" customFormat="1">
      <c r="A38" s="6" t="s">
        <v>43</v>
      </c>
      <c r="B38" s="16">
        <v>134.9</v>
      </c>
      <c r="C38" s="16">
        <v>2.4500000000000002</v>
      </c>
      <c r="D38" s="51">
        <v>6.0997585894758927E-2</v>
      </c>
    </row>
    <row r="39" spans="1:244" s="30" customFormat="1">
      <c r="A39" s="6" t="s">
        <v>44</v>
      </c>
      <c r="B39" s="16">
        <v>28.22</v>
      </c>
      <c r="C39" s="16">
        <v>0.51</v>
      </c>
      <c r="D39" s="51">
        <v>1.2760206626761281E-2</v>
      </c>
    </row>
    <row r="40" spans="1:244" s="30" customFormat="1">
      <c r="A40" s="18" t="s">
        <v>45</v>
      </c>
      <c r="B40" s="16">
        <v>87.36</v>
      </c>
      <c r="C40" s="16">
        <v>1.59</v>
      </c>
      <c r="D40" s="51">
        <v>3.9501475935998072E-2</v>
      </c>
    </row>
    <row r="41" spans="1:244" s="30" customFormat="1">
      <c r="A41" s="18" t="s">
        <v>79</v>
      </c>
      <c r="B41" s="16">
        <v>0</v>
      </c>
      <c r="C41" s="16">
        <v>0</v>
      </c>
      <c r="D41" s="51">
        <v>0</v>
      </c>
    </row>
    <row r="42" spans="1:244" s="30" customFormat="1">
      <c r="A42" s="27" t="s">
        <v>46</v>
      </c>
      <c r="B42" s="156">
        <v>250.48000000000002</v>
      </c>
      <c r="C42" s="156">
        <v>4.55</v>
      </c>
      <c r="D42" s="53">
        <v>0.11325926845751827</v>
      </c>
      <c r="E42" s="32"/>
      <c r="F42" s="33"/>
      <c r="G42" s="33"/>
      <c r="H42" s="34"/>
      <c r="I42" s="32"/>
      <c r="J42" s="33"/>
      <c r="K42" s="33"/>
      <c r="L42" s="34"/>
      <c r="M42" s="32"/>
      <c r="N42" s="33"/>
      <c r="O42" s="33"/>
      <c r="P42" s="34"/>
      <c r="Q42" s="32"/>
      <c r="R42" s="33"/>
      <c r="S42" s="33"/>
      <c r="T42" s="34"/>
      <c r="U42" s="32"/>
      <c r="V42" s="33"/>
      <c r="W42" s="33"/>
      <c r="X42" s="34"/>
      <c r="Y42" s="32"/>
      <c r="Z42" s="33"/>
      <c r="AA42" s="33"/>
      <c r="AB42" s="34"/>
      <c r="AC42" s="32"/>
      <c r="AD42" s="33"/>
      <c r="AE42" s="33"/>
      <c r="AF42" s="34"/>
      <c r="AG42" s="32"/>
      <c r="AH42" s="33"/>
      <c r="AI42" s="33"/>
      <c r="AJ42" s="34"/>
      <c r="AK42" s="32"/>
      <c r="AL42" s="33"/>
      <c r="AM42" s="33"/>
      <c r="AN42" s="34"/>
      <c r="AO42" s="32"/>
      <c r="AP42" s="33"/>
      <c r="AQ42" s="33"/>
      <c r="AR42" s="34"/>
      <c r="AS42" s="32"/>
      <c r="AT42" s="33"/>
      <c r="AU42" s="33"/>
      <c r="AV42" s="34"/>
      <c r="AW42" s="32"/>
      <c r="AX42" s="33"/>
      <c r="AY42" s="33"/>
      <c r="AZ42" s="34"/>
      <c r="BA42" s="32"/>
      <c r="BB42" s="33"/>
      <c r="BC42" s="33"/>
      <c r="BD42" s="34"/>
      <c r="BE42" s="32"/>
      <c r="BF42" s="33"/>
      <c r="BG42" s="33"/>
      <c r="BH42" s="34"/>
      <c r="BI42" s="32"/>
      <c r="BJ42" s="33"/>
      <c r="BK42" s="33"/>
      <c r="BL42" s="34"/>
      <c r="BM42" s="32"/>
      <c r="BN42" s="33"/>
      <c r="BO42" s="33"/>
      <c r="BP42" s="34"/>
      <c r="BQ42" s="32"/>
      <c r="BR42" s="33"/>
      <c r="BS42" s="33"/>
      <c r="BT42" s="34"/>
      <c r="BU42" s="32"/>
      <c r="BV42" s="33"/>
      <c r="BW42" s="33"/>
      <c r="BX42" s="34"/>
      <c r="BY42" s="32"/>
      <c r="BZ42" s="33"/>
      <c r="CA42" s="33"/>
      <c r="CB42" s="34"/>
      <c r="CC42" s="32"/>
      <c r="CD42" s="33"/>
      <c r="CE42" s="33"/>
      <c r="CF42" s="34"/>
      <c r="CG42" s="32"/>
      <c r="CH42" s="33"/>
      <c r="CI42" s="33"/>
      <c r="CJ42" s="34"/>
      <c r="CK42" s="32"/>
      <c r="CL42" s="33"/>
      <c r="CM42" s="33"/>
      <c r="CN42" s="34"/>
      <c r="CO42" s="32"/>
      <c r="CP42" s="33"/>
      <c r="CQ42" s="33"/>
      <c r="CR42" s="34"/>
      <c r="CS42" s="32"/>
      <c r="CT42" s="33"/>
      <c r="CU42" s="33"/>
      <c r="CV42" s="34"/>
      <c r="CW42" s="32"/>
      <c r="CX42" s="33"/>
      <c r="CY42" s="33"/>
      <c r="CZ42" s="34"/>
      <c r="DA42" s="32"/>
      <c r="DB42" s="33"/>
      <c r="DC42" s="33"/>
      <c r="DD42" s="34"/>
      <c r="DE42" s="32"/>
      <c r="DF42" s="33"/>
      <c r="DG42" s="33"/>
      <c r="DH42" s="34"/>
      <c r="DI42" s="32"/>
      <c r="DJ42" s="33"/>
      <c r="DK42" s="33"/>
      <c r="DL42" s="34"/>
      <c r="DM42" s="32"/>
      <c r="DN42" s="33"/>
      <c r="DO42" s="33"/>
      <c r="DP42" s="34"/>
      <c r="DQ42" s="32"/>
      <c r="DR42" s="33"/>
      <c r="DS42" s="33"/>
      <c r="DT42" s="34"/>
      <c r="DU42" s="32"/>
      <c r="DV42" s="33"/>
      <c r="DW42" s="33"/>
      <c r="DX42" s="34"/>
      <c r="DY42" s="32"/>
      <c r="DZ42" s="33"/>
      <c r="EA42" s="33"/>
      <c r="EB42" s="34"/>
      <c r="EC42" s="32"/>
      <c r="ED42" s="33"/>
      <c r="EE42" s="33"/>
      <c r="EF42" s="34"/>
      <c r="EG42" s="32"/>
      <c r="EH42" s="33"/>
      <c r="EI42" s="33"/>
      <c r="EJ42" s="34"/>
      <c r="EK42" s="32"/>
      <c r="EL42" s="33"/>
      <c r="EM42" s="33"/>
      <c r="EN42" s="34"/>
      <c r="EO42" s="32"/>
      <c r="EP42" s="33"/>
      <c r="EQ42" s="33"/>
      <c r="ER42" s="34"/>
      <c r="ES42" s="32"/>
      <c r="ET42" s="33"/>
      <c r="EU42" s="33"/>
      <c r="EV42" s="34"/>
      <c r="EW42" s="32"/>
      <c r="EX42" s="33"/>
      <c r="EY42" s="33"/>
      <c r="EZ42" s="34"/>
      <c r="FA42" s="32"/>
      <c r="FB42" s="33"/>
      <c r="FC42" s="33"/>
      <c r="FD42" s="34"/>
      <c r="FE42" s="32"/>
      <c r="FF42" s="33"/>
      <c r="FG42" s="33"/>
      <c r="FH42" s="34"/>
      <c r="FI42" s="32"/>
      <c r="FJ42" s="33"/>
      <c r="FK42" s="33"/>
      <c r="FL42" s="34"/>
      <c r="FM42" s="32"/>
      <c r="FN42" s="33"/>
      <c r="FO42" s="33"/>
      <c r="FP42" s="34"/>
      <c r="FQ42" s="32"/>
      <c r="FR42" s="33"/>
      <c r="FS42" s="33"/>
      <c r="FT42" s="34"/>
      <c r="FU42" s="32"/>
      <c r="FV42" s="33"/>
      <c r="FW42" s="33"/>
      <c r="FX42" s="34"/>
      <c r="FY42" s="32"/>
      <c r="FZ42" s="33"/>
      <c r="GA42" s="33"/>
      <c r="GB42" s="34"/>
      <c r="GC42" s="32"/>
      <c r="GD42" s="33"/>
      <c r="GE42" s="33"/>
      <c r="GF42" s="34"/>
      <c r="GG42" s="32"/>
      <c r="GH42" s="33"/>
      <c r="GI42" s="33"/>
      <c r="GJ42" s="34"/>
      <c r="GK42" s="32"/>
      <c r="GL42" s="33"/>
      <c r="GM42" s="33"/>
      <c r="GN42" s="34"/>
      <c r="GO42" s="32"/>
      <c r="GP42" s="33"/>
      <c r="GQ42" s="33"/>
      <c r="GR42" s="34"/>
      <c r="GS42" s="32"/>
      <c r="GT42" s="33"/>
      <c r="GU42" s="33"/>
      <c r="GV42" s="34"/>
      <c r="GW42" s="32"/>
      <c r="GX42" s="33"/>
      <c r="GY42" s="33"/>
      <c r="GZ42" s="34"/>
      <c r="HA42" s="32"/>
      <c r="HB42" s="33"/>
      <c r="HC42" s="33"/>
      <c r="HD42" s="34"/>
      <c r="HE42" s="32"/>
      <c r="HF42" s="33"/>
      <c r="HG42" s="33"/>
      <c r="HH42" s="34"/>
      <c r="HI42" s="32"/>
      <c r="HJ42" s="33"/>
      <c r="HK42" s="33"/>
      <c r="HL42" s="34"/>
      <c r="HM42" s="32"/>
      <c r="HN42" s="33"/>
      <c r="HO42" s="33"/>
      <c r="HP42" s="34"/>
      <c r="HQ42" s="32"/>
      <c r="HR42" s="33"/>
      <c r="HS42" s="33"/>
      <c r="HT42" s="34"/>
      <c r="HU42" s="32"/>
      <c r="HV42" s="33"/>
      <c r="HW42" s="33"/>
      <c r="HX42" s="34"/>
      <c r="HY42" s="32"/>
      <c r="HZ42" s="33"/>
      <c r="IA42" s="33"/>
      <c r="IB42" s="34"/>
      <c r="IC42" s="32"/>
      <c r="ID42" s="33"/>
      <c r="IE42" s="33"/>
      <c r="IF42" s="34"/>
      <c r="IG42" s="32"/>
      <c r="IH42" s="33"/>
      <c r="II42" s="33"/>
      <c r="IJ42" s="34"/>
    </row>
    <row r="43" spans="1:244" s="30" customFormat="1">
      <c r="A43" s="11" t="s">
        <v>47</v>
      </c>
      <c r="B43" s="3"/>
      <c r="C43" s="3"/>
      <c r="D43" s="3"/>
    </row>
    <row r="44" spans="1:244" s="30" customFormat="1">
      <c r="A44" s="18" t="s">
        <v>80</v>
      </c>
      <c r="B44" s="16">
        <v>3.2495035999999997</v>
      </c>
      <c r="C44" s="16">
        <v>0.06</v>
      </c>
      <c r="D44" s="51">
        <v>1.4693244993056215E-3</v>
      </c>
    </row>
    <row r="45" spans="1:244" s="30" customFormat="1">
      <c r="A45" s="18" t="s">
        <v>49</v>
      </c>
      <c r="B45" s="16">
        <v>30.45</v>
      </c>
      <c r="C45" s="16">
        <v>0.55000000000000004</v>
      </c>
      <c r="D45" s="51">
        <v>1.3768543294999328E-2</v>
      </c>
    </row>
    <row r="46" spans="1:244" s="30" customFormat="1">
      <c r="A46" s="18" t="s">
        <v>50</v>
      </c>
      <c r="B46" s="16">
        <v>9.18</v>
      </c>
      <c r="C46" s="16">
        <v>0.17</v>
      </c>
      <c r="D46" s="51">
        <v>4.1509105894283688E-3</v>
      </c>
    </row>
    <row r="47" spans="1:244" s="30" customFormat="1">
      <c r="A47" s="27" t="s">
        <v>51</v>
      </c>
      <c r="B47" s="156">
        <v>42.8795036</v>
      </c>
      <c r="C47" s="156">
        <v>0.78000000000000014</v>
      </c>
      <c r="D47" s="53">
        <v>1.9388778383733318E-2</v>
      </c>
      <c r="E47" s="32"/>
      <c r="F47" s="33"/>
      <c r="G47" s="33"/>
      <c r="H47" s="34"/>
      <c r="I47" s="32"/>
      <c r="J47" s="33"/>
      <c r="K47" s="33"/>
      <c r="L47" s="34"/>
      <c r="M47" s="32"/>
      <c r="N47" s="33"/>
      <c r="O47" s="33"/>
      <c r="P47" s="34"/>
      <c r="Q47" s="32"/>
      <c r="R47" s="33"/>
      <c r="S47" s="33"/>
      <c r="T47" s="34"/>
      <c r="U47" s="32"/>
      <c r="V47" s="33"/>
      <c r="W47" s="33"/>
      <c r="X47" s="34"/>
      <c r="Y47" s="32"/>
      <c r="Z47" s="33"/>
      <c r="AA47" s="33"/>
      <c r="AB47" s="34"/>
      <c r="AC47" s="32"/>
      <c r="AD47" s="33"/>
      <c r="AE47" s="33"/>
      <c r="AF47" s="34"/>
      <c r="AG47" s="32"/>
      <c r="AH47" s="33"/>
      <c r="AI47" s="33"/>
      <c r="AJ47" s="34"/>
      <c r="AK47" s="32"/>
      <c r="AL47" s="33"/>
      <c r="AM47" s="33"/>
      <c r="AN47" s="34"/>
      <c r="AO47" s="32"/>
      <c r="AP47" s="33"/>
      <c r="AQ47" s="33"/>
      <c r="AR47" s="34"/>
      <c r="AS47" s="32"/>
      <c r="AT47" s="33"/>
      <c r="AU47" s="33"/>
      <c r="AV47" s="34"/>
      <c r="AW47" s="32"/>
      <c r="AX47" s="33"/>
      <c r="AY47" s="33"/>
      <c r="AZ47" s="34"/>
      <c r="BA47" s="32"/>
      <c r="BB47" s="33"/>
      <c r="BC47" s="33"/>
      <c r="BD47" s="34"/>
      <c r="BE47" s="32"/>
      <c r="BF47" s="33"/>
      <c r="BG47" s="33"/>
      <c r="BH47" s="34"/>
      <c r="BI47" s="32"/>
      <c r="BJ47" s="33"/>
      <c r="BK47" s="33"/>
      <c r="BL47" s="34"/>
      <c r="BM47" s="32"/>
      <c r="BN47" s="33"/>
      <c r="BO47" s="33"/>
      <c r="BP47" s="34"/>
      <c r="BQ47" s="32"/>
      <c r="BR47" s="33"/>
      <c r="BS47" s="33"/>
      <c r="BT47" s="34"/>
      <c r="BU47" s="32"/>
      <c r="BV47" s="33"/>
      <c r="BW47" s="33"/>
      <c r="BX47" s="34"/>
      <c r="BY47" s="32"/>
      <c r="BZ47" s="33"/>
      <c r="CA47" s="33"/>
      <c r="CB47" s="34"/>
      <c r="CC47" s="32"/>
      <c r="CD47" s="33"/>
      <c r="CE47" s="33"/>
      <c r="CF47" s="34"/>
      <c r="CG47" s="32"/>
      <c r="CH47" s="33"/>
      <c r="CI47" s="33"/>
      <c r="CJ47" s="34"/>
      <c r="CK47" s="32"/>
      <c r="CL47" s="33"/>
      <c r="CM47" s="33"/>
      <c r="CN47" s="34"/>
      <c r="CO47" s="32"/>
      <c r="CP47" s="33"/>
      <c r="CQ47" s="33"/>
      <c r="CR47" s="34"/>
      <c r="CS47" s="32"/>
      <c r="CT47" s="33"/>
      <c r="CU47" s="33"/>
      <c r="CV47" s="34"/>
      <c r="CW47" s="32"/>
      <c r="CX47" s="33"/>
      <c r="CY47" s="33"/>
      <c r="CZ47" s="34"/>
      <c r="DA47" s="32"/>
      <c r="DB47" s="33"/>
      <c r="DC47" s="33"/>
      <c r="DD47" s="34"/>
      <c r="DE47" s="32"/>
      <c r="DF47" s="33"/>
      <c r="DG47" s="33"/>
      <c r="DH47" s="34"/>
      <c r="DI47" s="32"/>
      <c r="DJ47" s="33"/>
      <c r="DK47" s="33"/>
      <c r="DL47" s="34"/>
      <c r="DM47" s="32"/>
      <c r="DN47" s="33"/>
      <c r="DO47" s="33"/>
      <c r="DP47" s="34"/>
      <c r="DQ47" s="32"/>
      <c r="DR47" s="33"/>
      <c r="DS47" s="33"/>
      <c r="DT47" s="34"/>
      <c r="DU47" s="32"/>
      <c r="DV47" s="33"/>
      <c r="DW47" s="33"/>
      <c r="DX47" s="34"/>
      <c r="DY47" s="32"/>
      <c r="DZ47" s="33"/>
      <c r="EA47" s="33"/>
      <c r="EB47" s="34"/>
      <c r="EC47" s="32"/>
      <c r="ED47" s="33"/>
      <c r="EE47" s="33"/>
      <c r="EF47" s="34"/>
      <c r="EG47" s="32"/>
      <c r="EH47" s="33"/>
      <c r="EI47" s="33"/>
      <c r="EJ47" s="34"/>
      <c r="EK47" s="32"/>
      <c r="EL47" s="33"/>
      <c r="EM47" s="33"/>
      <c r="EN47" s="34"/>
      <c r="EO47" s="32"/>
      <c r="EP47" s="33"/>
      <c r="EQ47" s="33"/>
      <c r="ER47" s="34"/>
      <c r="ES47" s="32"/>
      <c r="ET47" s="33"/>
      <c r="EU47" s="33"/>
      <c r="EV47" s="34"/>
      <c r="EW47" s="32"/>
      <c r="EX47" s="33"/>
      <c r="EY47" s="33"/>
      <c r="EZ47" s="34"/>
      <c r="FA47" s="32"/>
      <c r="FB47" s="33"/>
      <c r="FC47" s="33"/>
      <c r="FD47" s="34"/>
      <c r="FE47" s="32"/>
      <c r="FF47" s="33"/>
      <c r="FG47" s="33"/>
      <c r="FH47" s="34"/>
      <c r="FI47" s="32"/>
      <c r="FJ47" s="33"/>
      <c r="FK47" s="33"/>
      <c r="FL47" s="34"/>
      <c r="FM47" s="32"/>
      <c r="FN47" s="33"/>
      <c r="FO47" s="33"/>
      <c r="FP47" s="34"/>
      <c r="FQ47" s="32"/>
      <c r="FR47" s="33"/>
      <c r="FS47" s="33"/>
      <c r="FT47" s="34"/>
      <c r="FU47" s="32"/>
      <c r="FV47" s="33"/>
      <c r="FW47" s="33"/>
      <c r="FX47" s="34"/>
      <c r="FY47" s="32"/>
      <c r="FZ47" s="33"/>
      <c r="GA47" s="33"/>
      <c r="GB47" s="34"/>
      <c r="GC47" s="32"/>
      <c r="GD47" s="33"/>
      <c r="GE47" s="33"/>
      <c r="GF47" s="34"/>
      <c r="GG47" s="32"/>
      <c r="GH47" s="33"/>
      <c r="GI47" s="33"/>
      <c r="GJ47" s="34"/>
      <c r="GK47" s="32"/>
      <c r="GL47" s="33"/>
      <c r="GM47" s="33"/>
      <c r="GN47" s="34"/>
      <c r="GO47" s="32"/>
      <c r="GP47" s="33"/>
      <c r="GQ47" s="33"/>
      <c r="GR47" s="34"/>
      <c r="GS47" s="32"/>
      <c r="GT47" s="33"/>
      <c r="GU47" s="33"/>
      <c r="GV47" s="34"/>
      <c r="GW47" s="32"/>
      <c r="GX47" s="33"/>
      <c r="GY47" s="33"/>
      <c r="GZ47" s="34"/>
      <c r="HA47" s="32"/>
      <c r="HB47" s="33"/>
      <c r="HC47" s="33"/>
      <c r="HD47" s="34"/>
      <c r="HE47" s="32"/>
      <c r="HF47" s="33"/>
      <c r="HG47" s="33"/>
      <c r="HH47" s="34"/>
      <c r="HI47" s="32"/>
      <c r="HJ47" s="33"/>
      <c r="HK47" s="33"/>
      <c r="HL47" s="34"/>
      <c r="HM47" s="32"/>
      <c r="HN47" s="33"/>
      <c r="HO47" s="33"/>
      <c r="HP47" s="34"/>
      <c r="HQ47" s="32"/>
      <c r="HR47" s="33"/>
      <c r="HS47" s="33"/>
      <c r="HT47" s="34"/>
      <c r="HU47" s="32"/>
      <c r="HV47" s="33"/>
      <c r="HW47" s="33"/>
      <c r="HX47" s="34"/>
      <c r="HY47" s="32"/>
      <c r="HZ47" s="33"/>
      <c r="IA47" s="33"/>
      <c r="IB47" s="34"/>
      <c r="IC47" s="32"/>
      <c r="ID47" s="33"/>
      <c r="IE47" s="33"/>
      <c r="IF47" s="34"/>
      <c r="IG47" s="32"/>
      <c r="IH47" s="33"/>
      <c r="II47" s="33"/>
      <c r="IJ47" s="34"/>
    </row>
    <row r="48" spans="1:244" s="30" customFormat="1">
      <c r="A48" s="35" t="s">
        <v>52</v>
      </c>
      <c r="B48" s="157">
        <v>293.35950360000004</v>
      </c>
      <c r="C48" s="157">
        <v>5.33</v>
      </c>
      <c r="D48" s="54">
        <v>0.13264804684125159</v>
      </c>
      <c r="E48" s="33"/>
      <c r="F48" s="33"/>
      <c r="G48" s="32"/>
      <c r="H48" s="33"/>
      <c r="I48" s="33"/>
      <c r="J48" s="33"/>
      <c r="K48" s="32"/>
      <c r="L48" s="33"/>
      <c r="M48" s="33"/>
      <c r="N48" s="33"/>
      <c r="O48" s="32"/>
      <c r="P48" s="33"/>
      <c r="Q48" s="33"/>
      <c r="R48" s="33"/>
      <c r="S48" s="32"/>
      <c r="T48" s="33"/>
      <c r="U48" s="33"/>
      <c r="V48" s="33"/>
      <c r="W48" s="32"/>
      <c r="X48" s="33"/>
      <c r="Y48" s="33"/>
      <c r="Z48" s="33"/>
      <c r="AA48" s="32"/>
      <c r="AB48" s="33"/>
      <c r="AC48" s="33"/>
      <c r="AD48" s="33"/>
      <c r="AE48" s="32"/>
      <c r="AF48" s="33"/>
      <c r="AG48" s="33"/>
      <c r="AH48" s="33"/>
      <c r="AI48" s="32"/>
      <c r="AJ48" s="33"/>
      <c r="AK48" s="33"/>
      <c r="AL48" s="33"/>
      <c r="AM48" s="32"/>
      <c r="AN48" s="33"/>
      <c r="AO48" s="33"/>
      <c r="AP48" s="33"/>
      <c r="AQ48" s="32"/>
      <c r="AR48" s="33"/>
      <c r="AS48" s="33"/>
      <c r="AT48" s="33"/>
      <c r="AU48" s="32"/>
      <c r="AV48" s="33"/>
      <c r="AW48" s="33"/>
      <c r="AX48" s="33"/>
      <c r="AY48" s="32"/>
      <c r="AZ48" s="33"/>
      <c r="BA48" s="33"/>
      <c r="BB48" s="33"/>
      <c r="BC48" s="32"/>
      <c r="BD48" s="33"/>
      <c r="BE48" s="33"/>
      <c r="BF48" s="33"/>
      <c r="BG48" s="32"/>
      <c r="BH48" s="33"/>
      <c r="BI48" s="33"/>
      <c r="BJ48" s="33"/>
      <c r="BK48" s="32"/>
      <c r="BL48" s="33"/>
      <c r="BM48" s="33"/>
      <c r="BN48" s="33"/>
      <c r="BO48" s="32"/>
      <c r="BP48" s="33"/>
      <c r="BQ48" s="33"/>
      <c r="BR48" s="33"/>
      <c r="BS48" s="32"/>
      <c r="BT48" s="33"/>
      <c r="BU48" s="33"/>
      <c r="BV48" s="33"/>
      <c r="BW48" s="32"/>
      <c r="BX48" s="33"/>
      <c r="BY48" s="33"/>
      <c r="BZ48" s="33"/>
      <c r="CA48" s="32"/>
      <c r="CB48" s="33"/>
      <c r="CC48" s="33"/>
      <c r="CD48" s="33"/>
      <c r="CE48" s="32"/>
      <c r="CF48" s="33"/>
      <c r="CG48" s="33"/>
      <c r="CH48" s="33"/>
      <c r="CI48" s="32"/>
      <c r="CJ48" s="33"/>
      <c r="CK48" s="33"/>
      <c r="CL48" s="33"/>
      <c r="CM48" s="32"/>
      <c r="CN48" s="33"/>
      <c r="CO48" s="33"/>
      <c r="CP48" s="33"/>
      <c r="CQ48" s="32"/>
      <c r="CR48" s="33"/>
      <c r="CS48" s="33"/>
      <c r="CT48" s="33"/>
      <c r="CU48" s="32"/>
      <c r="CV48" s="33"/>
      <c r="CW48" s="33"/>
      <c r="CX48" s="33"/>
      <c r="CY48" s="32"/>
      <c r="CZ48" s="33"/>
      <c r="DA48" s="33"/>
      <c r="DB48" s="33"/>
      <c r="DC48" s="32"/>
      <c r="DD48" s="33"/>
      <c r="DE48" s="33"/>
      <c r="DF48" s="33"/>
      <c r="DG48" s="32"/>
      <c r="DH48" s="33"/>
      <c r="DI48" s="33"/>
      <c r="DJ48" s="33"/>
      <c r="DK48" s="32"/>
      <c r="DL48" s="33"/>
      <c r="DM48" s="33"/>
      <c r="DN48" s="33"/>
      <c r="DO48" s="32"/>
      <c r="DP48" s="33"/>
      <c r="DQ48" s="33"/>
      <c r="DR48" s="33"/>
      <c r="DS48" s="32"/>
      <c r="DT48" s="33"/>
      <c r="DU48" s="33"/>
      <c r="DV48" s="33"/>
      <c r="DW48" s="32"/>
      <c r="DX48" s="33"/>
      <c r="DY48" s="33"/>
      <c r="DZ48" s="33"/>
      <c r="EA48" s="32"/>
      <c r="EB48" s="33"/>
      <c r="EC48" s="33"/>
      <c r="ED48" s="33"/>
      <c r="EE48" s="32"/>
      <c r="EF48" s="33"/>
      <c r="EG48" s="33"/>
      <c r="EH48" s="33"/>
      <c r="EI48" s="32"/>
      <c r="EJ48" s="33"/>
      <c r="EK48" s="33"/>
      <c r="EL48" s="33"/>
      <c r="EM48" s="32"/>
      <c r="EN48" s="33"/>
      <c r="EO48" s="33"/>
      <c r="EP48" s="33"/>
      <c r="EQ48" s="32"/>
      <c r="ER48" s="33"/>
      <c r="ES48" s="33"/>
      <c r="ET48" s="33"/>
      <c r="EU48" s="32"/>
      <c r="EV48" s="33"/>
      <c r="EW48" s="33"/>
      <c r="EX48" s="33"/>
      <c r="EY48" s="32"/>
      <c r="EZ48" s="33"/>
      <c r="FA48" s="33"/>
      <c r="FB48" s="33"/>
      <c r="FC48" s="32"/>
      <c r="FD48" s="33"/>
      <c r="FE48" s="33"/>
      <c r="FF48" s="33"/>
      <c r="FG48" s="32"/>
      <c r="FH48" s="33"/>
      <c r="FI48" s="33"/>
      <c r="FJ48" s="33"/>
      <c r="FK48" s="32"/>
      <c r="FL48" s="33"/>
      <c r="FM48" s="33"/>
      <c r="FN48" s="33"/>
      <c r="FO48" s="32"/>
      <c r="FP48" s="33"/>
      <c r="FQ48" s="33"/>
      <c r="FR48" s="33"/>
      <c r="FS48" s="32"/>
      <c r="FT48" s="33"/>
      <c r="FU48" s="33"/>
      <c r="FV48" s="33"/>
      <c r="FW48" s="32"/>
      <c r="FX48" s="33"/>
      <c r="FY48" s="33"/>
      <c r="FZ48" s="33"/>
      <c r="GA48" s="32"/>
      <c r="GB48" s="33"/>
      <c r="GC48" s="33"/>
      <c r="GD48" s="33"/>
      <c r="GE48" s="32"/>
      <c r="GF48" s="33"/>
      <c r="GG48" s="33"/>
      <c r="GH48" s="33"/>
      <c r="GI48" s="32"/>
      <c r="GJ48" s="33"/>
      <c r="GK48" s="33"/>
      <c r="GL48" s="33"/>
      <c r="GM48" s="32"/>
      <c r="GN48" s="33"/>
      <c r="GO48" s="33"/>
      <c r="GP48" s="33"/>
      <c r="GQ48" s="32"/>
      <c r="GR48" s="33"/>
      <c r="GS48" s="33"/>
      <c r="GT48" s="33"/>
      <c r="GU48" s="32"/>
      <c r="GV48" s="33"/>
      <c r="GW48" s="33"/>
      <c r="GX48" s="33"/>
      <c r="GY48" s="32"/>
      <c r="GZ48" s="33"/>
      <c r="HA48" s="33"/>
      <c r="HB48" s="33"/>
      <c r="HC48" s="32"/>
      <c r="HD48" s="33"/>
      <c r="HE48" s="33"/>
      <c r="HF48" s="33"/>
      <c r="HG48" s="32"/>
      <c r="HH48" s="33"/>
      <c r="HI48" s="33"/>
      <c r="HJ48" s="33"/>
      <c r="HK48" s="32"/>
      <c r="HL48" s="33"/>
      <c r="HM48" s="33"/>
      <c r="HN48" s="33"/>
      <c r="HO48" s="32"/>
      <c r="HP48" s="33"/>
      <c r="HQ48" s="33"/>
      <c r="HR48" s="33"/>
      <c r="HS48" s="32"/>
      <c r="HT48" s="33"/>
      <c r="HU48" s="33"/>
      <c r="HV48" s="33"/>
      <c r="HW48" s="32"/>
      <c r="HX48" s="33"/>
      <c r="HY48" s="33"/>
      <c r="HZ48" s="33"/>
      <c r="IA48" s="32"/>
      <c r="IB48" s="33"/>
      <c r="IC48" s="33"/>
      <c r="ID48" s="33"/>
      <c r="IE48" s="32"/>
      <c r="IF48" s="33"/>
      <c r="IG48" s="33"/>
      <c r="IH48" s="33"/>
    </row>
    <row r="49" spans="1:244" s="31" customFormat="1">
      <c r="A49" s="22" t="s">
        <v>53</v>
      </c>
      <c r="B49" s="155">
        <v>1706.4729335355541</v>
      </c>
      <c r="C49" s="155">
        <v>31.009999999999998</v>
      </c>
      <c r="D49" s="52">
        <v>0.77161400548863002</v>
      </c>
    </row>
    <row r="50" spans="1:244" s="30" customFormat="1">
      <c r="A50" s="11" t="s">
        <v>54</v>
      </c>
      <c r="B50" s="3"/>
      <c r="C50" s="3"/>
      <c r="D50" s="3"/>
    </row>
    <row r="51" spans="1:244" s="30" customFormat="1">
      <c r="A51" s="6" t="s">
        <v>55</v>
      </c>
      <c r="B51" s="16">
        <v>55.089999999999996</v>
      </c>
      <c r="C51" s="16">
        <v>1</v>
      </c>
      <c r="D51" s="51">
        <v>2.4909985225665447E-2</v>
      </c>
    </row>
    <row r="52" spans="1:244" s="30" customFormat="1">
      <c r="A52" s="6" t="s">
        <v>56</v>
      </c>
      <c r="B52" s="16">
        <v>450</v>
      </c>
      <c r="C52" s="16">
        <v>8.18</v>
      </c>
      <c r="D52" s="51">
        <v>0.20347600928570436</v>
      </c>
    </row>
    <row r="53" spans="1:244" s="30" customFormat="1">
      <c r="A53" s="27" t="s">
        <v>57</v>
      </c>
      <c r="B53" s="156">
        <v>505.09</v>
      </c>
      <c r="C53" s="156">
        <v>9.18</v>
      </c>
      <c r="D53" s="53">
        <v>0.22838599451136982</v>
      </c>
      <c r="E53" s="32"/>
      <c r="F53" s="33"/>
      <c r="G53" s="33"/>
      <c r="H53" s="34"/>
      <c r="I53" s="32"/>
      <c r="J53" s="33"/>
      <c r="K53" s="33"/>
      <c r="L53" s="34"/>
      <c r="M53" s="32"/>
      <c r="N53" s="33"/>
      <c r="O53" s="33"/>
      <c r="P53" s="34"/>
      <c r="Q53" s="32"/>
      <c r="R53" s="33"/>
      <c r="S53" s="33"/>
      <c r="T53" s="34"/>
      <c r="U53" s="32"/>
      <c r="V53" s="33"/>
      <c r="W53" s="33"/>
      <c r="X53" s="34"/>
      <c r="Y53" s="32"/>
      <c r="Z53" s="33"/>
      <c r="AA53" s="33"/>
      <c r="AB53" s="34"/>
      <c r="AC53" s="32"/>
      <c r="AD53" s="33"/>
      <c r="AE53" s="33"/>
      <c r="AF53" s="34"/>
      <c r="AG53" s="32"/>
      <c r="AH53" s="33"/>
      <c r="AI53" s="33"/>
      <c r="AJ53" s="34"/>
      <c r="AK53" s="32"/>
      <c r="AL53" s="33"/>
      <c r="AM53" s="33"/>
      <c r="AN53" s="34"/>
      <c r="AO53" s="32"/>
      <c r="AP53" s="33"/>
      <c r="AQ53" s="33"/>
      <c r="AR53" s="34"/>
      <c r="AS53" s="32"/>
      <c r="AT53" s="33"/>
      <c r="AU53" s="33"/>
      <c r="AV53" s="34"/>
      <c r="AW53" s="32"/>
      <c r="AX53" s="33"/>
      <c r="AY53" s="33"/>
      <c r="AZ53" s="34"/>
      <c r="BA53" s="32"/>
      <c r="BB53" s="33"/>
      <c r="BC53" s="33"/>
      <c r="BD53" s="34"/>
      <c r="BE53" s="32"/>
      <c r="BF53" s="33"/>
      <c r="BG53" s="33"/>
      <c r="BH53" s="34"/>
      <c r="BI53" s="32"/>
      <c r="BJ53" s="33"/>
      <c r="BK53" s="33"/>
      <c r="BL53" s="34"/>
      <c r="BM53" s="32"/>
      <c r="BN53" s="33"/>
      <c r="BO53" s="33"/>
      <c r="BP53" s="34"/>
      <c r="BQ53" s="32"/>
      <c r="BR53" s="33"/>
      <c r="BS53" s="33"/>
      <c r="BT53" s="34"/>
      <c r="BU53" s="32"/>
      <c r="BV53" s="33"/>
      <c r="BW53" s="33"/>
      <c r="BX53" s="34"/>
      <c r="BY53" s="32"/>
      <c r="BZ53" s="33"/>
      <c r="CA53" s="33"/>
      <c r="CB53" s="34"/>
      <c r="CC53" s="32"/>
      <c r="CD53" s="33"/>
      <c r="CE53" s="33"/>
      <c r="CF53" s="34"/>
      <c r="CG53" s="32"/>
      <c r="CH53" s="33"/>
      <c r="CI53" s="33"/>
      <c r="CJ53" s="34"/>
      <c r="CK53" s="32"/>
      <c r="CL53" s="33"/>
      <c r="CM53" s="33"/>
      <c r="CN53" s="34"/>
      <c r="CO53" s="32"/>
      <c r="CP53" s="33"/>
      <c r="CQ53" s="33"/>
      <c r="CR53" s="34"/>
      <c r="CS53" s="32"/>
      <c r="CT53" s="33"/>
      <c r="CU53" s="33"/>
      <c r="CV53" s="34"/>
      <c r="CW53" s="32"/>
      <c r="CX53" s="33"/>
      <c r="CY53" s="33"/>
      <c r="CZ53" s="34"/>
      <c r="DA53" s="32"/>
      <c r="DB53" s="33"/>
      <c r="DC53" s="33"/>
      <c r="DD53" s="34"/>
      <c r="DE53" s="32"/>
      <c r="DF53" s="33"/>
      <c r="DG53" s="33"/>
      <c r="DH53" s="34"/>
      <c r="DI53" s="32"/>
      <c r="DJ53" s="33"/>
      <c r="DK53" s="33"/>
      <c r="DL53" s="34"/>
      <c r="DM53" s="32"/>
      <c r="DN53" s="33"/>
      <c r="DO53" s="33"/>
      <c r="DP53" s="34"/>
      <c r="DQ53" s="32"/>
      <c r="DR53" s="33"/>
      <c r="DS53" s="33"/>
      <c r="DT53" s="34"/>
      <c r="DU53" s="32"/>
      <c r="DV53" s="33"/>
      <c r="DW53" s="33"/>
      <c r="DX53" s="34"/>
      <c r="DY53" s="32"/>
      <c r="DZ53" s="33"/>
      <c r="EA53" s="33"/>
      <c r="EB53" s="34"/>
      <c r="EC53" s="32"/>
      <c r="ED53" s="33"/>
      <c r="EE53" s="33"/>
      <c r="EF53" s="34"/>
      <c r="EG53" s="32"/>
      <c r="EH53" s="33"/>
      <c r="EI53" s="33"/>
      <c r="EJ53" s="34"/>
      <c r="EK53" s="32"/>
      <c r="EL53" s="33"/>
      <c r="EM53" s="33"/>
      <c r="EN53" s="34"/>
      <c r="EO53" s="32"/>
      <c r="EP53" s="33"/>
      <c r="EQ53" s="33"/>
      <c r="ER53" s="34"/>
      <c r="ES53" s="32"/>
      <c r="ET53" s="33"/>
      <c r="EU53" s="33"/>
      <c r="EV53" s="34"/>
      <c r="EW53" s="32"/>
      <c r="EX53" s="33"/>
      <c r="EY53" s="33"/>
      <c r="EZ53" s="34"/>
      <c r="FA53" s="32"/>
      <c r="FB53" s="33"/>
      <c r="FC53" s="33"/>
      <c r="FD53" s="34"/>
      <c r="FE53" s="32"/>
      <c r="FF53" s="33"/>
      <c r="FG53" s="33"/>
      <c r="FH53" s="34"/>
      <c r="FI53" s="32"/>
      <c r="FJ53" s="33"/>
      <c r="FK53" s="33"/>
      <c r="FL53" s="34"/>
      <c r="FM53" s="32"/>
      <c r="FN53" s="33"/>
      <c r="FO53" s="33"/>
      <c r="FP53" s="34"/>
      <c r="FQ53" s="32"/>
      <c r="FR53" s="33"/>
      <c r="FS53" s="33"/>
      <c r="FT53" s="34"/>
      <c r="FU53" s="32"/>
      <c r="FV53" s="33"/>
      <c r="FW53" s="33"/>
      <c r="FX53" s="34"/>
      <c r="FY53" s="32"/>
      <c r="FZ53" s="33"/>
      <c r="GA53" s="33"/>
      <c r="GB53" s="34"/>
      <c r="GC53" s="32"/>
      <c r="GD53" s="33"/>
      <c r="GE53" s="33"/>
      <c r="GF53" s="34"/>
      <c r="GG53" s="32"/>
      <c r="GH53" s="33"/>
      <c r="GI53" s="33"/>
      <c r="GJ53" s="34"/>
      <c r="GK53" s="32"/>
      <c r="GL53" s="33"/>
      <c r="GM53" s="33"/>
      <c r="GN53" s="34"/>
      <c r="GO53" s="32"/>
      <c r="GP53" s="33"/>
      <c r="GQ53" s="33"/>
      <c r="GR53" s="34"/>
      <c r="GS53" s="32"/>
      <c r="GT53" s="33"/>
      <c r="GU53" s="33"/>
      <c r="GV53" s="34"/>
      <c r="GW53" s="32"/>
      <c r="GX53" s="33"/>
      <c r="GY53" s="33"/>
      <c r="GZ53" s="34"/>
      <c r="HA53" s="32"/>
      <c r="HB53" s="33"/>
      <c r="HC53" s="33"/>
      <c r="HD53" s="34"/>
      <c r="HE53" s="32"/>
      <c r="HF53" s="33"/>
      <c r="HG53" s="33"/>
      <c r="HH53" s="34"/>
      <c r="HI53" s="32"/>
      <c r="HJ53" s="33"/>
      <c r="HK53" s="33"/>
      <c r="HL53" s="34"/>
      <c r="HM53" s="32"/>
      <c r="HN53" s="33"/>
      <c r="HO53" s="33"/>
      <c r="HP53" s="34"/>
      <c r="HQ53" s="32"/>
      <c r="HR53" s="33"/>
      <c r="HS53" s="33"/>
      <c r="HT53" s="34"/>
      <c r="HU53" s="32"/>
      <c r="HV53" s="33"/>
      <c r="HW53" s="33"/>
      <c r="HX53" s="34"/>
      <c r="HY53" s="32"/>
      <c r="HZ53" s="33"/>
      <c r="IA53" s="33"/>
      <c r="IB53" s="34"/>
      <c r="IC53" s="32"/>
      <c r="ID53" s="33"/>
      <c r="IE53" s="33"/>
      <c r="IF53" s="34"/>
      <c r="IG53" s="32"/>
      <c r="IH53" s="33"/>
      <c r="II53" s="33"/>
      <c r="IJ53" s="34"/>
    </row>
    <row r="54" spans="1:244" s="41" customFormat="1" ht="13.5" thickBot="1">
      <c r="A54" s="38" t="s">
        <v>58</v>
      </c>
      <c r="B54" s="158">
        <v>2211.5629335355543</v>
      </c>
      <c r="C54" s="158">
        <v>40.19</v>
      </c>
      <c r="D54" s="55">
        <v>0.99999999999999978</v>
      </c>
    </row>
    <row r="55" spans="1:244">
      <c r="A55" s="42" t="s">
        <v>59</v>
      </c>
      <c r="D55" s="43"/>
    </row>
  </sheetData>
  <printOptions horizontalCentered="1"/>
  <pageMargins left="0.78740157480314965" right="0.39370078740157483" top="0.78740157480314965" bottom="0.78740157480314965" header="0.59055118110236227" footer="0.59055118110236227"/>
  <pageSetup paperSize="9" orientation="portrait" horizontalDpi="300" verticalDpi="300" r:id="rId1"/>
  <headerFooter alignWithMargins="0">
    <oddHeader>&amp;L&amp;"Tahoma,Negrito"&amp;8Companhia Nacional de Abastecimento - CONAB</oddHeader>
    <oddFooter>&amp;R&amp;6&amp;F - &amp;A
versão - jan/2008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J52"/>
  <sheetViews>
    <sheetView zoomScaleNormal="100" workbookViewId="0">
      <selection activeCell="A3" sqref="A3"/>
    </sheetView>
  </sheetViews>
  <sheetFormatPr defaultColWidth="11.5" defaultRowHeight="12.75"/>
  <cols>
    <col min="1" max="1" width="45.625" style="3" customWidth="1"/>
    <col min="2" max="3" width="12.625" style="3" customWidth="1"/>
    <col min="4" max="4" width="8.625" style="3" customWidth="1"/>
    <col min="5" max="16384" width="11.5" style="3"/>
  </cols>
  <sheetData>
    <row r="1" spans="1:4">
      <c r="A1" s="1" t="s">
        <v>0</v>
      </c>
      <c r="B1" s="2"/>
      <c r="C1" s="2"/>
      <c r="D1" s="2"/>
    </row>
    <row r="2" spans="1:4">
      <c r="A2" s="1" t="s">
        <v>175</v>
      </c>
      <c r="B2" s="2"/>
      <c r="C2" s="2"/>
      <c r="D2" s="2"/>
    </row>
    <row r="3" spans="1:4">
      <c r="A3" s="1" t="s">
        <v>172</v>
      </c>
      <c r="B3" s="2"/>
      <c r="C3" s="2"/>
      <c r="D3" s="2"/>
    </row>
    <row r="4" spans="1:4">
      <c r="A4" s="1" t="s">
        <v>176</v>
      </c>
      <c r="B4" s="2"/>
      <c r="C4" s="2"/>
      <c r="D4" s="2"/>
    </row>
    <row r="5" spans="1:4" ht="13.5" thickBot="1">
      <c r="A5" s="4" t="s">
        <v>4</v>
      </c>
      <c r="B5" s="5">
        <v>5500</v>
      </c>
      <c r="C5" s="6" t="s">
        <v>5</v>
      </c>
    </row>
    <row r="6" spans="1:4">
      <c r="A6" s="7"/>
      <c r="B6" s="8" t="s">
        <v>6</v>
      </c>
      <c r="C6" s="9">
        <v>43160</v>
      </c>
      <c r="D6" s="10" t="s">
        <v>7</v>
      </c>
    </row>
    <row r="7" spans="1:4">
      <c r="A7" s="11" t="s">
        <v>8</v>
      </c>
      <c r="D7" s="12" t="s">
        <v>9</v>
      </c>
    </row>
    <row r="8" spans="1:4" ht="13.5" thickBot="1">
      <c r="A8" s="13"/>
      <c r="B8" s="14" t="s">
        <v>10</v>
      </c>
      <c r="C8" s="14" t="s">
        <v>174</v>
      </c>
      <c r="D8" s="15" t="s">
        <v>13</v>
      </c>
    </row>
    <row r="9" spans="1:4">
      <c r="A9" s="11" t="s">
        <v>14</v>
      </c>
      <c r="B9" s="16"/>
    </row>
    <row r="10" spans="1:4">
      <c r="A10" s="18" t="s">
        <v>15</v>
      </c>
      <c r="B10" s="143">
        <v>48</v>
      </c>
      <c r="C10" s="143">
        <v>0.52</v>
      </c>
      <c r="D10" s="149">
        <v>1.2412659504976211E-2</v>
      </c>
    </row>
    <row r="11" spans="1:4">
      <c r="A11" s="18" t="s">
        <v>16</v>
      </c>
      <c r="B11" s="144">
        <v>79.400000000000006</v>
      </c>
      <c r="C11" s="144">
        <v>0.8600000000000001</v>
      </c>
      <c r="D11" s="149">
        <v>2.0532607597814816E-2</v>
      </c>
    </row>
    <row r="12" spans="1:4">
      <c r="A12" s="18" t="s">
        <v>17</v>
      </c>
      <c r="B12" s="143">
        <v>985.42000000000007</v>
      </c>
      <c r="C12" s="143">
        <v>10.730000000000002</v>
      </c>
      <c r="D12" s="149">
        <v>0.25482672769570119</v>
      </c>
    </row>
    <row r="13" spans="1:4">
      <c r="A13" s="6" t="s">
        <v>177</v>
      </c>
      <c r="B13" s="143">
        <v>134</v>
      </c>
      <c r="C13" s="143">
        <v>1.46</v>
      </c>
      <c r="D13" s="149">
        <v>3.4652007784725256E-2</v>
      </c>
    </row>
    <row r="14" spans="1:4">
      <c r="A14" s="6" t="s">
        <v>178</v>
      </c>
      <c r="B14" s="143">
        <v>66.8</v>
      </c>
      <c r="C14" s="143">
        <v>0.72</v>
      </c>
      <c r="D14" s="149">
        <v>1.7274284477758559E-2</v>
      </c>
    </row>
    <row r="15" spans="1:4">
      <c r="A15" s="6" t="s">
        <v>179</v>
      </c>
      <c r="B15" s="143">
        <v>240</v>
      </c>
      <c r="C15" s="143">
        <v>2.62</v>
      </c>
      <c r="D15" s="149">
        <v>6.2063297524881052E-2</v>
      </c>
    </row>
    <row r="16" spans="1:4">
      <c r="A16" s="6" t="s">
        <v>180</v>
      </c>
      <c r="B16" s="143">
        <v>636.6</v>
      </c>
      <c r="C16" s="143">
        <v>6.9499999999999993</v>
      </c>
      <c r="D16" s="149">
        <v>0.164622896684747</v>
      </c>
    </row>
    <row r="17" spans="1:4">
      <c r="A17" s="6" t="s">
        <v>181</v>
      </c>
      <c r="B17" s="143">
        <v>551.84</v>
      </c>
      <c r="C17" s="143">
        <v>6.0299999999999994</v>
      </c>
      <c r="D17" s="149">
        <v>0.14270420877554318</v>
      </c>
    </row>
    <row r="18" spans="1:4">
      <c r="A18" s="6" t="s">
        <v>182</v>
      </c>
      <c r="B18" s="143"/>
      <c r="C18" s="143"/>
      <c r="D18" s="149">
        <v>0</v>
      </c>
    </row>
    <row r="19" spans="1:4">
      <c r="A19" s="22" t="s">
        <v>27</v>
      </c>
      <c r="B19" s="145">
        <v>2742.0600000000004</v>
      </c>
      <c r="C19" s="145">
        <v>29.89</v>
      </c>
      <c r="D19" s="150">
        <v>0.70908869004614727</v>
      </c>
    </row>
    <row r="20" spans="1:4">
      <c r="A20" s="25" t="s">
        <v>28</v>
      </c>
      <c r="B20" s="144"/>
      <c r="C20" s="144"/>
      <c r="D20" s="151"/>
    </row>
    <row r="21" spans="1:4">
      <c r="A21" s="18" t="s">
        <v>29</v>
      </c>
      <c r="B21" s="143">
        <v>54.84</v>
      </c>
      <c r="C21" s="143">
        <v>0.6</v>
      </c>
      <c r="D21" s="149">
        <v>1.4181463484435322E-2</v>
      </c>
    </row>
    <row r="22" spans="1:4">
      <c r="A22" s="18" t="s">
        <v>30</v>
      </c>
      <c r="B22" s="143">
        <v>54.84</v>
      </c>
      <c r="C22" s="143">
        <v>0.6</v>
      </c>
      <c r="D22" s="149">
        <v>1.4181463484435322E-2</v>
      </c>
    </row>
    <row r="23" spans="1:4">
      <c r="A23" s="6" t="s">
        <v>72</v>
      </c>
      <c r="B23" s="143">
        <v>82.26</v>
      </c>
      <c r="C23" s="143">
        <v>0.9</v>
      </c>
      <c r="D23" s="149">
        <v>2.1272195226652982E-2</v>
      </c>
    </row>
    <row r="24" spans="1:4">
      <c r="A24" s="18" t="s">
        <v>73</v>
      </c>
      <c r="B24" s="143">
        <v>182.16</v>
      </c>
      <c r="C24" s="143">
        <v>1.99</v>
      </c>
      <c r="D24" s="149">
        <v>4.7106042821384718E-2</v>
      </c>
    </row>
    <row r="25" spans="1:4">
      <c r="A25" s="18" t="s">
        <v>74</v>
      </c>
      <c r="B25" s="143">
        <v>0</v>
      </c>
      <c r="C25" s="143">
        <v>0</v>
      </c>
      <c r="D25" s="149">
        <v>0</v>
      </c>
    </row>
    <row r="26" spans="1:4">
      <c r="A26" s="18" t="s">
        <v>75</v>
      </c>
      <c r="B26" s="143">
        <v>55</v>
      </c>
      <c r="C26" s="143">
        <v>0.6</v>
      </c>
      <c r="D26" s="149">
        <v>1.4222839016118574E-2</v>
      </c>
    </row>
    <row r="27" spans="1:4">
      <c r="A27" s="18" t="s">
        <v>76</v>
      </c>
      <c r="B27" s="143">
        <v>0</v>
      </c>
      <c r="C27" s="143">
        <v>0</v>
      </c>
      <c r="D27" s="149">
        <v>0</v>
      </c>
    </row>
    <row r="28" spans="1:4">
      <c r="A28" s="18" t="s">
        <v>77</v>
      </c>
      <c r="B28" s="143">
        <v>0</v>
      </c>
      <c r="C28" s="143">
        <v>0</v>
      </c>
      <c r="D28" s="149">
        <v>0</v>
      </c>
    </row>
    <row r="29" spans="1:4">
      <c r="A29" s="18" t="s">
        <v>78</v>
      </c>
      <c r="B29" s="143">
        <v>0</v>
      </c>
      <c r="C29" s="143">
        <v>0</v>
      </c>
      <c r="D29" s="149">
        <v>0</v>
      </c>
    </row>
    <row r="30" spans="1:4">
      <c r="A30" s="27" t="s">
        <v>37</v>
      </c>
      <c r="B30" s="146">
        <v>429.1</v>
      </c>
      <c r="C30" s="146">
        <v>4.6899999999999995</v>
      </c>
      <c r="D30" s="152">
        <v>0.11096400403302693</v>
      </c>
    </row>
    <row r="31" spans="1:4" s="30" customFormat="1">
      <c r="A31" s="11" t="s">
        <v>38</v>
      </c>
      <c r="B31" s="144"/>
      <c r="C31" s="144"/>
      <c r="D31" s="151"/>
    </row>
    <row r="32" spans="1:4" s="30" customFormat="1">
      <c r="A32" s="18" t="s">
        <v>39</v>
      </c>
      <c r="B32" s="143">
        <v>57.242417628896277</v>
      </c>
      <c r="C32" s="143">
        <v>0.62</v>
      </c>
      <c r="D32" s="149">
        <v>1.4802721651440358E-2</v>
      </c>
    </row>
    <row r="33" spans="1:244" s="30" customFormat="1">
      <c r="A33" s="6" t="s">
        <v>40</v>
      </c>
      <c r="B33" s="143">
        <v>57.242417628896277</v>
      </c>
      <c r="C33" s="143">
        <v>0.62</v>
      </c>
      <c r="D33" s="149">
        <v>1.4802721651440358E-2</v>
      </c>
    </row>
    <row r="34" spans="1:244" s="31" customFormat="1">
      <c r="A34" s="22" t="s">
        <v>41</v>
      </c>
      <c r="B34" s="145">
        <v>3228.4024176288967</v>
      </c>
      <c r="C34" s="145">
        <v>35.199999999999996</v>
      </c>
      <c r="D34" s="150">
        <v>0.83485541573061461</v>
      </c>
    </row>
    <row r="35" spans="1:244" s="30" customFormat="1">
      <c r="A35" s="11" t="s">
        <v>42</v>
      </c>
      <c r="B35" s="144"/>
      <c r="C35" s="144"/>
      <c r="D35" s="151"/>
    </row>
    <row r="36" spans="1:244" s="30" customFormat="1">
      <c r="A36" s="6" t="s">
        <v>43</v>
      </c>
      <c r="B36" s="143">
        <v>1.3900000000000001</v>
      </c>
      <c r="C36" s="143">
        <v>0.02</v>
      </c>
      <c r="D36" s="149">
        <v>3.5944993149826949E-4</v>
      </c>
    </row>
    <row r="37" spans="1:244" s="30" customFormat="1">
      <c r="A37" s="6" t="s">
        <v>44</v>
      </c>
      <c r="B37" s="143">
        <v>43.339999999999996</v>
      </c>
      <c r="C37" s="143">
        <v>0.47</v>
      </c>
      <c r="D37" s="149">
        <v>1.1207597144701436E-2</v>
      </c>
    </row>
    <row r="38" spans="1:244" s="30" customFormat="1">
      <c r="A38" s="18" t="s">
        <v>45</v>
      </c>
      <c r="B38" s="143">
        <v>13.66</v>
      </c>
      <c r="C38" s="143">
        <v>0.15</v>
      </c>
      <c r="D38" s="149">
        <v>3.5324360174578133E-3</v>
      </c>
    </row>
    <row r="39" spans="1:244" s="30" customFormat="1">
      <c r="A39" s="27" t="s">
        <v>46</v>
      </c>
      <c r="B39" s="146">
        <v>58.39</v>
      </c>
      <c r="C39" s="146">
        <v>0.64</v>
      </c>
      <c r="D39" s="152">
        <v>1.5099483093657518E-2</v>
      </c>
      <c r="E39" s="32"/>
      <c r="F39" s="33"/>
      <c r="G39" s="33"/>
      <c r="H39" s="34"/>
      <c r="I39" s="32"/>
      <c r="J39" s="33"/>
      <c r="K39" s="33"/>
      <c r="L39" s="34"/>
      <c r="M39" s="32"/>
      <c r="N39" s="33"/>
      <c r="O39" s="33"/>
      <c r="P39" s="34"/>
      <c r="Q39" s="32"/>
      <c r="R39" s="33"/>
      <c r="S39" s="33"/>
      <c r="T39" s="34"/>
      <c r="U39" s="32"/>
      <c r="V39" s="33"/>
      <c r="W39" s="33"/>
      <c r="X39" s="34"/>
      <c r="Y39" s="32"/>
      <c r="Z39" s="33"/>
      <c r="AA39" s="33"/>
      <c r="AB39" s="34"/>
      <c r="AC39" s="32"/>
      <c r="AD39" s="33"/>
      <c r="AE39" s="33"/>
      <c r="AF39" s="34"/>
      <c r="AG39" s="32"/>
      <c r="AH39" s="33"/>
      <c r="AI39" s="33"/>
      <c r="AJ39" s="34"/>
      <c r="AK39" s="32"/>
      <c r="AL39" s="33"/>
      <c r="AM39" s="33"/>
      <c r="AN39" s="34"/>
      <c r="AO39" s="32"/>
      <c r="AP39" s="33"/>
      <c r="AQ39" s="33"/>
      <c r="AR39" s="34"/>
      <c r="AS39" s="32"/>
      <c r="AT39" s="33"/>
      <c r="AU39" s="33"/>
      <c r="AV39" s="34"/>
      <c r="AW39" s="32"/>
      <c r="AX39" s="33"/>
      <c r="AY39" s="33"/>
      <c r="AZ39" s="34"/>
      <c r="BA39" s="32"/>
      <c r="BB39" s="33"/>
      <c r="BC39" s="33"/>
      <c r="BD39" s="34"/>
      <c r="BE39" s="32"/>
      <c r="BF39" s="33"/>
      <c r="BG39" s="33"/>
      <c r="BH39" s="34"/>
      <c r="BI39" s="32"/>
      <c r="BJ39" s="33"/>
      <c r="BK39" s="33"/>
      <c r="BL39" s="34"/>
      <c r="BM39" s="32"/>
      <c r="BN39" s="33"/>
      <c r="BO39" s="33"/>
      <c r="BP39" s="34"/>
      <c r="BQ39" s="32"/>
      <c r="BR39" s="33"/>
      <c r="BS39" s="33"/>
      <c r="BT39" s="34"/>
      <c r="BU39" s="32"/>
      <c r="BV39" s="33"/>
      <c r="BW39" s="33"/>
      <c r="BX39" s="34"/>
      <c r="BY39" s="32"/>
      <c r="BZ39" s="33"/>
      <c r="CA39" s="33"/>
      <c r="CB39" s="34"/>
      <c r="CC39" s="32"/>
      <c r="CD39" s="33"/>
      <c r="CE39" s="33"/>
      <c r="CF39" s="34"/>
      <c r="CG39" s="32"/>
      <c r="CH39" s="33"/>
      <c r="CI39" s="33"/>
      <c r="CJ39" s="34"/>
      <c r="CK39" s="32"/>
      <c r="CL39" s="33"/>
      <c r="CM39" s="33"/>
      <c r="CN39" s="34"/>
      <c r="CO39" s="32"/>
      <c r="CP39" s="33"/>
      <c r="CQ39" s="33"/>
      <c r="CR39" s="34"/>
      <c r="CS39" s="32"/>
      <c r="CT39" s="33"/>
      <c r="CU39" s="33"/>
      <c r="CV39" s="34"/>
      <c r="CW39" s="32"/>
      <c r="CX39" s="33"/>
      <c r="CY39" s="33"/>
      <c r="CZ39" s="34"/>
      <c r="DA39" s="32"/>
      <c r="DB39" s="33"/>
      <c r="DC39" s="33"/>
      <c r="DD39" s="34"/>
      <c r="DE39" s="32"/>
      <c r="DF39" s="33"/>
      <c r="DG39" s="33"/>
      <c r="DH39" s="34"/>
      <c r="DI39" s="32"/>
      <c r="DJ39" s="33"/>
      <c r="DK39" s="33"/>
      <c r="DL39" s="34"/>
      <c r="DM39" s="32"/>
      <c r="DN39" s="33"/>
      <c r="DO39" s="33"/>
      <c r="DP39" s="34"/>
      <c r="DQ39" s="32"/>
      <c r="DR39" s="33"/>
      <c r="DS39" s="33"/>
      <c r="DT39" s="34"/>
      <c r="DU39" s="32"/>
      <c r="DV39" s="33"/>
      <c r="DW39" s="33"/>
      <c r="DX39" s="34"/>
      <c r="DY39" s="32"/>
      <c r="DZ39" s="33"/>
      <c r="EA39" s="33"/>
      <c r="EB39" s="34"/>
      <c r="EC39" s="32"/>
      <c r="ED39" s="33"/>
      <c r="EE39" s="33"/>
      <c r="EF39" s="34"/>
      <c r="EG39" s="32"/>
      <c r="EH39" s="33"/>
      <c r="EI39" s="33"/>
      <c r="EJ39" s="34"/>
      <c r="EK39" s="32"/>
      <c r="EL39" s="33"/>
      <c r="EM39" s="33"/>
      <c r="EN39" s="34"/>
      <c r="EO39" s="32"/>
      <c r="EP39" s="33"/>
      <c r="EQ39" s="33"/>
      <c r="ER39" s="34"/>
      <c r="ES39" s="32"/>
      <c r="ET39" s="33"/>
      <c r="EU39" s="33"/>
      <c r="EV39" s="34"/>
      <c r="EW39" s="32"/>
      <c r="EX39" s="33"/>
      <c r="EY39" s="33"/>
      <c r="EZ39" s="34"/>
      <c r="FA39" s="32"/>
      <c r="FB39" s="33"/>
      <c r="FC39" s="33"/>
      <c r="FD39" s="34"/>
      <c r="FE39" s="32"/>
      <c r="FF39" s="33"/>
      <c r="FG39" s="33"/>
      <c r="FH39" s="34"/>
      <c r="FI39" s="32"/>
      <c r="FJ39" s="33"/>
      <c r="FK39" s="33"/>
      <c r="FL39" s="34"/>
      <c r="FM39" s="32"/>
      <c r="FN39" s="33"/>
      <c r="FO39" s="33"/>
      <c r="FP39" s="34"/>
      <c r="FQ39" s="32"/>
      <c r="FR39" s="33"/>
      <c r="FS39" s="33"/>
      <c r="FT39" s="34"/>
      <c r="FU39" s="32"/>
      <c r="FV39" s="33"/>
      <c r="FW39" s="33"/>
      <c r="FX39" s="34"/>
      <c r="FY39" s="32"/>
      <c r="FZ39" s="33"/>
      <c r="GA39" s="33"/>
      <c r="GB39" s="34"/>
      <c r="GC39" s="32"/>
      <c r="GD39" s="33"/>
      <c r="GE39" s="33"/>
      <c r="GF39" s="34"/>
      <c r="GG39" s="32"/>
      <c r="GH39" s="33"/>
      <c r="GI39" s="33"/>
      <c r="GJ39" s="34"/>
      <c r="GK39" s="32"/>
      <c r="GL39" s="33"/>
      <c r="GM39" s="33"/>
      <c r="GN39" s="34"/>
      <c r="GO39" s="32"/>
      <c r="GP39" s="33"/>
      <c r="GQ39" s="33"/>
      <c r="GR39" s="34"/>
      <c r="GS39" s="32"/>
      <c r="GT39" s="33"/>
      <c r="GU39" s="33"/>
      <c r="GV39" s="34"/>
      <c r="GW39" s="32"/>
      <c r="GX39" s="33"/>
      <c r="GY39" s="33"/>
      <c r="GZ39" s="34"/>
      <c r="HA39" s="32"/>
      <c r="HB39" s="33"/>
      <c r="HC39" s="33"/>
      <c r="HD39" s="34"/>
      <c r="HE39" s="32"/>
      <c r="HF39" s="33"/>
      <c r="HG39" s="33"/>
      <c r="HH39" s="34"/>
      <c r="HI39" s="32"/>
      <c r="HJ39" s="33"/>
      <c r="HK39" s="33"/>
      <c r="HL39" s="34"/>
      <c r="HM39" s="32"/>
      <c r="HN39" s="33"/>
      <c r="HO39" s="33"/>
      <c r="HP39" s="34"/>
      <c r="HQ39" s="32"/>
      <c r="HR39" s="33"/>
      <c r="HS39" s="33"/>
      <c r="HT39" s="34"/>
      <c r="HU39" s="32"/>
      <c r="HV39" s="33"/>
      <c r="HW39" s="33"/>
      <c r="HX39" s="34"/>
      <c r="HY39" s="32"/>
      <c r="HZ39" s="33"/>
      <c r="IA39" s="33"/>
      <c r="IB39" s="34"/>
      <c r="IC39" s="32"/>
      <c r="ID39" s="33"/>
      <c r="IE39" s="33"/>
      <c r="IF39" s="34"/>
      <c r="IG39" s="32"/>
      <c r="IH39" s="33"/>
      <c r="II39" s="33"/>
      <c r="IJ39" s="34"/>
    </row>
    <row r="40" spans="1:244" s="30" customFormat="1">
      <c r="A40" s="11" t="s">
        <v>47</v>
      </c>
      <c r="B40" s="144"/>
      <c r="C40" s="144"/>
      <c r="D40" s="151"/>
    </row>
    <row r="41" spans="1:244" s="30" customFormat="1">
      <c r="A41" s="18" t="s">
        <v>80</v>
      </c>
      <c r="B41" s="143">
        <v>2.8373762160000005</v>
      </c>
      <c r="C41" s="143">
        <v>0.03</v>
      </c>
      <c r="D41" s="149">
        <v>7.3373718451512165E-4</v>
      </c>
    </row>
    <row r="42" spans="1:244" s="30" customFormat="1">
      <c r="A42" s="18" t="s">
        <v>49</v>
      </c>
      <c r="B42" s="143">
        <v>0</v>
      </c>
      <c r="C42" s="143">
        <v>0</v>
      </c>
      <c r="D42" s="149">
        <v>0</v>
      </c>
    </row>
    <row r="43" spans="1:244" s="30" customFormat="1">
      <c r="A43" s="18" t="s">
        <v>50</v>
      </c>
      <c r="B43" s="143">
        <v>2.1300000000000003</v>
      </c>
      <c r="C43" s="143">
        <v>0.02</v>
      </c>
      <c r="D43" s="149">
        <v>5.5081176553331947E-4</v>
      </c>
    </row>
    <row r="44" spans="1:244" s="30" customFormat="1">
      <c r="A44" s="27" t="s">
        <v>51</v>
      </c>
      <c r="B44" s="146">
        <v>4.9673762160000008</v>
      </c>
      <c r="C44" s="146">
        <v>0.05</v>
      </c>
      <c r="D44" s="152">
        <v>1.2845489500484411E-3</v>
      </c>
      <c r="E44" s="32"/>
      <c r="F44" s="33"/>
      <c r="G44" s="33"/>
      <c r="H44" s="34"/>
      <c r="I44" s="32"/>
      <c r="J44" s="33"/>
      <c r="K44" s="33"/>
      <c r="L44" s="34"/>
      <c r="M44" s="32"/>
      <c r="N44" s="33"/>
      <c r="O44" s="33"/>
      <c r="P44" s="34"/>
      <c r="Q44" s="32"/>
      <c r="R44" s="33"/>
      <c r="S44" s="33"/>
      <c r="T44" s="34"/>
      <c r="U44" s="32"/>
      <c r="V44" s="33"/>
      <c r="W44" s="33"/>
      <c r="X44" s="34"/>
      <c r="Y44" s="32"/>
      <c r="Z44" s="33"/>
      <c r="AA44" s="33"/>
      <c r="AB44" s="34"/>
      <c r="AC44" s="32"/>
      <c r="AD44" s="33"/>
      <c r="AE44" s="33"/>
      <c r="AF44" s="34"/>
      <c r="AG44" s="32"/>
      <c r="AH44" s="33"/>
      <c r="AI44" s="33"/>
      <c r="AJ44" s="34"/>
      <c r="AK44" s="32"/>
      <c r="AL44" s="33"/>
      <c r="AM44" s="33"/>
      <c r="AN44" s="34"/>
      <c r="AO44" s="32"/>
      <c r="AP44" s="33"/>
      <c r="AQ44" s="33"/>
      <c r="AR44" s="34"/>
      <c r="AS44" s="32"/>
      <c r="AT44" s="33"/>
      <c r="AU44" s="33"/>
      <c r="AV44" s="34"/>
      <c r="AW44" s="32"/>
      <c r="AX44" s="33"/>
      <c r="AY44" s="33"/>
      <c r="AZ44" s="34"/>
      <c r="BA44" s="32"/>
      <c r="BB44" s="33"/>
      <c r="BC44" s="33"/>
      <c r="BD44" s="34"/>
      <c r="BE44" s="32"/>
      <c r="BF44" s="33"/>
      <c r="BG44" s="33"/>
      <c r="BH44" s="34"/>
      <c r="BI44" s="32"/>
      <c r="BJ44" s="33"/>
      <c r="BK44" s="33"/>
      <c r="BL44" s="34"/>
      <c r="BM44" s="32"/>
      <c r="BN44" s="33"/>
      <c r="BO44" s="33"/>
      <c r="BP44" s="34"/>
      <c r="BQ44" s="32"/>
      <c r="BR44" s="33"/>
      <c r="BS44" s="33"/>
      <c r="BT44" s="34"/>
      <c r="BU44" s="32"/>
      <c r="BV44" s="33"/>
      <c r="BW44" s="33"/>
      <c r="BX44" s="34"/>
      <c r="BY44" s="32"/>
      <c r="BZ44" s="33"/>
      <c r="CA44" s="33"/>
      <c r="CB44" s="34"/>
      <c r="CC44" s="32"/>
      <c r="CD44" s="33"/>
      <c r="CE44" s="33"/>
      <c r="CF44" s="34"/>
      <c r="CG44" s="32"/>
      <c r="CH44" s="33"/>
      <c r="CI44" s="33"/>
      <c r="CJ44" s="34"/>
      <c r="CK44" s="32"/>
      <c r="CL44" s="33"/>
      <c r="CM44" s="33"/>
      <c r="CN44" s="34"/>
      <c r="CO44" s="32"/>
      <c r="CP44" s="33"/>
      <c r="CQ44" s="33"/>
      <c r="CR44" s="34"/>
      <c r="CS44" s="32"/>
      <c r="CT44" s="33"/>
      <c r="CU44" s="33"/>
      <c r="CV44" s="34"/>
      <c r="CW44" s="32"/>
      <c r="CX44" s="33"/>
      <c r="CY44" s="33"/>
      <c r="CZ44" s="34"/>
      <c r="DA44" s="32"/>
      <c r="DB44" s="33"/>
      <c r="DC44" s="33"/>
      <c r="DD44" s="34"/>
      <c r="DE44" s="32"/>
      <c r="DF44" s="33"/>
      <c r="DG44" s="33"/>
      <c r="DH44" s="34"/>
      <c r="DI44" s="32"/>
      <c r="DJ44" s="33"/>
      <c r="DK44" s="33"/>
      <c r="DL44" s="34"/>
      <c r="DM44" s="32"/>
      <c r="DN44" s="33"/>
      <c r="DO44" s="33"/>
      <c r="DP44" s="34"/>
      <c r="DQ44" s="32"/>
      <c r="DR44" s="33"/>
      <c r="DS44" s="33"/>
      <c r="DT44" s="34"/>
      <c r="DU44" s="32"/>
      <c r="DV44" s="33"/>
      <c r="DW44" s="33"/>
      <c r="DX44" s="34"/>
      <c r="DY44" s="32"/>
      <c r="DZ44" s="33"/>
      <c r="EA44" s="33"/>
      <c r="EB44" s="34"/>
      <c r="EC44" s="32"/>
      <c r="ED44" s="33"/>
      <c r="EE44" s="33"/>
      <c r="EF44" s="34"/>
      <c r="EG44" s="32"/>
      <c r="EH44" s="33"/>
      <c r="EI44" s="33"/>
      <c r="EJ44" s="34"/>
      <c r="EK44" s="32"/>
      <c r="EL44" s="33"/>
      <c r="EM44" s="33"/>
      <c r="EN44" s="34"/>
      <c r="EO44" s="32"/>
      <c r="EP44" s="33"/>
      <c r="EQ44" s="33"/>
      <c r="ER44" s="34"/>
      <c r="ES44" s="32"/>
      <c r="ET44" s="33"/>
      <c r="EU44" s="33"/>
      <c r="EV44" s="34"/>
      <c r="EW44" s="32"/>
      <c r="EX44" s="33"/>
      <c r="EY44" s="33"/>
      <c r="EZ44" s="34"/>
      <c r="FA44" s="32"/>
      <c r="FB44" s="33"/>
      <c r="FC44" s="33"/>
      <c r="FD44" s="34"/>
      <c r="FE44" s="32"/>
      <c r="FF44" s="33"/>
      <c r="FG44" s="33"/>
      <c r="FH44" s="34"/>
      <c r="FI44" s="32"/>
      <c r="FJ44" s="33"/>
      <c r="FK44" s="33"/>
      <c r="FL44" s="34"/>
      <c r="FM44" s="32"/>
      <c r="FN44" s="33"/>
      <c r="FO44" s="33"/>
      <c r="FP44" s="34"/>
      <c r="FQ44" s="32"/>
      <c r="FR44" s="33"/>
      <c r="FS44" s="33"/>
      <c r="FT44" s="34"/>
      <c r="FU44" s="32"/>
      <c r="FV44" s="33"/>
      <c r="FW44" s="33"/>
      <c r="FX44" s="34"/>
      <c r="FY44" s="32"/>
      <c r="FZ44" s="33"/>
      <c r="GA44" s="33"/>
      <c r="GB44" s="34"/>
      <c r="GC44" s="32"/>
      <c r="GD44" s="33"/>
      <c r="GE44" s="33"/>
      <c r="GF44" s="34"/>
      <c r="GG44" s="32"/>
      <c r="GH44" s="33"/>
      <c r="GI44" s="33"/>
      <c r="GJ44" s="34"/>
      <c r="GK44" s="32"/>
      <c r="GL44" s="33"/>
      <c r="GM44" s="33"/>
      <c r="GN44" s="34"/>
      <c r="GO44" s="32"/>
      <c r="GP44" s="33"/>
      <c r="GQ44" s="33"/>
      <c r="GR44" s="34"/>
      <c r="GS44" s="32"/>
      <c r="GT44" s="33"/>
      <c r="GU44" s="33"/>
      <c r="GV44" s="34"/>
      <c r="GW44" s="32"/>
      <c r="GX44" s="33"/>
      <c r="GY44" s="33"/>
      <c r="GZ44" s="34"/>
      <c r="HA44" s="32"/>
      <c r="HB44" s="33"/>
      <c r="HC44" s="33"/>
      <c r="HD44" s="34"/>
      <c r="HE44" s="32"/>
      <c r="HF44" s="33"/>
      <c r="HG44" s="33"/>
      <c r="HH44" s="34"/>
      <c r="HI44" s="32"/>
      <c r="HJ44" s="33"/>
      <c r="HK44" s="33"/>
      <c r="HL44" s="34"/>
      <c r="HM44" s="32"/>
      <c r="HN44" s="33"/>
      <c r="HO44" s="33"/>
      <c r="HP44" s="34"/>
      <c r="HQ44" s="32"/>
      <c r="HR44" s="33"/>
      <c r="HS44" s="33"/>
      <c r="HT44" s="34"/>
      <c r="HU44" s="32"/>
      <c r="HV44" s="33"/>
      <c r="HW44" s="33"/>
      <c r="HX44" s="34"/>
      <c r="HY44" s="32"/>
      <c r="HZ44" s="33"/>
      <c r="IA44" s="33"/>
      <c r="IB44" s="34"/>
      <c r="IC44" s="32"/>
      <c r="ID44" s="33"/>
      <c r="IE44" s="33"/>
      <c r="IF44" s="34"/>
      <c r="IG44" s="32"/>
      <c r="IH44" s="33"/>
      <c r="II44" s="33"/>
      <c r="IJ44" s="34"/>
    </row>
    <row r="45" spans="1:244" s="30" customFormat="1">
      <c r="A45" s="35" t="s">
        <v>52</v>
      </c>
      <c r="B45" s="147">
        <v>63.357376215999999</v>
      </c>
      <c r="C45" s="147">
        <v>0.69000000000000006</v>
      </c>
      <c r="D45" s="153">
        <v>1.6384032043705959E-2</v>
      </c>
      <c r="E45" s="33"/>
      <c r="F45" s="33"/>
      <c r="G45" s="32"/>
      <c r="H45" s="33"/>
      <c r="I45" s="33"/>
      <c r="J45" s="33"/>
      <c r="K45" s="32"/>
      <c r="L45" s="33"/>
      <c r="M45" s="33"/>
      <c r="N45" s="33"/>
      <c r="O45" s="32"/>
      <c r="P45" s="33"/>
      <c r="Q45" s="33"/>
      <c r="R45" s="33"/>
      <c r="S45" s="32"/>
      <c r="T45" s="33"/>
      <c r="U45" s="33"/>
      <c r="V45" s="33"/>
      <c r="W45" s="32"/>
      <c r="X45" s="33"/>
      <c r="Y45" s="33"/>
      <c r="Z45" s="33"/>
      <c r="AA45" s="32"/>
      <c r="AB45" s="33"/>
      <c r="AC45" s="33"/>
      <c r="AD45" s="33"/>
      <c r="AE45" s="32"/>
      <c r="AF45" s="33"/>
      <c r="AG45" s="33"/>
      <c r="AH45" s="33"/>
      <c r="AI45" s="32"/>
      <c r="AJ45" s="33"/>
      <c r="AK45" s="33"/>
      <c r="AL45" s="33"/>
      <c r="AM45" s="32"/>
      <c r="AN45" s="33"/>
      <c r="AO45" s="33"/>
      <c r="AP45" s="33"/>
      <c r="AQ45" s="32"/>
      <c r="AR45" s="33"/>
      <c r="AS45" s="33"/>
      <c r="AT45" s="33"/>
      <c r="AU45" s="32"/>
      <c r="AV45" s="33"/>
      <c r="AW45" s="33"/>
      <c r="AX45" s="33"/>
      <c r="AY45" s="32"/>
      <c r="AZ45" s="33"/>
      <c r="BA45" s="33"/>
      <c r="BB45" s="33"/>
      <c r="BC45" s="32"/>
      <c r="BD45" s="33"/>
      <c r="BE45" s="33"/>
      <c r="BF45" s="33"/>
      <c r="BG45" s="32"/>
      <c r="BH45" s="33"/>
      <c r="BI45" s="33"/>
      <c r="BJ45" s="33"/>
      <c r="BK45" s="32"/>
      <c r="BL45" s="33"/>
      <c r="BM45" s="33"/>
      <c r="BN45" s="33"/>
      <c r="BO45" s="32"/>
      <c r="BP45" s="33"/>
      <c r="BQ45" s="33"/>
      <c r="BR45" s="33"/>
      <c r="BS45" s="32"/>
      <c r="BT45" s="33"/>
      <c r="BU45" s="33"/>
      <c r="BV45" s="33"/>
      <c r="BW45" s="32"/>
      <c r="BX45" s="33"/>
      <c r="BY45" s="33"/>
      <c r="BZ45" s="33"/>
      <c r="CA45" s="32"/>
      <c r="CB45" s="33"/>
      <c r="CC45" s="33"/>
      <c r="CD45" s="33"/>
      <c r="CE45" s="32"/>
      <c r="CF45" s="33"/>
      <c r="CG45" s="33"/>
      <c r="CH45" s="33"/>
      <c r="CI45" s="32"/>
      <c r="CJ45" s="33"/>
      <c r="CK45" s="33"/>
      <c r="CL45" s="33"/>
      <c r="CM45" s="32"/>
      <c r="CN45" s="33"/>
      <c r="CO45" s="33"/>
      <c r="CP45" s="33"/>
      <c r="CQ45" s="32"/>
      <c r="CR45" s="33"/>
      <c r="CS45" s="33"/>
      <c r="CT45" s="33"/>
      <c r="CU45" s="32"/>
      <c r="CV45" s="33"/>
      <c r="CW45" s="33"/>
      <c r="CX45" s="33"/>
      <c r="CY45" s="32"/>
      <c r="CZ45" s="33"/>
      <c r="DA45" s="33"/>
      <c r="DB45" s="33"/>
      <c r="DC45" s="32"/>
      <c r="DD45" s="33"/>
      <c r="DE45" s="33"/>
      <c r="DF45" s="33"/>
      <c r="DG45" s="32"/>
      <c r="DH45" s="33"/>
      <c r="DI45" s="33"/>
      <c r="DJ45" s="33"/>
      <c r="DK45" s="32"/>
      <c r="DL45" s="33"/>
      <c r="DM45" s="33"/>
      <c r="DN45" s="33"/>
      <c r="DO45" s="32"/>
      <c r="DP45" s="33"/>
      <c r="DQ45" s="33"/>
      <c r="DR45" s="33"/>
      <c r="DS45" s="32"/>
      <c r="DT45" s="33"/>
      <c r="DU45" s="33"/>
      <c r="DV45" s="33"/>
      <c r="DW45" s="32"/>
      <c r="DX45" s="33"/>
      <c r="DY45" s="33"/>
      <c r="DZ45" s="33"/>
      <c r="EA45" s="32"/>
      <c r="EB45" s="33"/>
      <c r="EC45" s="33"/>
      <c r="ED45" s="33"/>
      <c r="EE45" s="32"/>
      <c r="EF45" s="33"/>
      <c r="EG45" s="33"/>
      <c r="EH45" s="33"/>
      <c r="EI45" s="32"/>
      <c r="EJ45" s="33"/>
      <c r="EK45" s="33"/>
      <c r="EL45" s="33"/>
      <c r="EM45" s="32"/>
      <c r="EN45" s="33"/>
      <c r="EO45" s="33"/>
      <c r="EP45" s="33"/>
      <c r="EQ45" s="32"/>
      <c r="ER45" s="33"/>
      <c r="ES45" s="33"/>
      <c r="ET45" s="33"/>
      <c r="EU45" s="32"/>
      <c r="EV45" s="33"/>
      <c r="EW45" s="33"/>
      <c r="EX45" s="33"/>
      <c r="EY45" s="32"/>
      <c r="EZ45" s="33"/>
      <c r="FA45" s="33"/>
      <c r="FB45" s="33"/>
      <c r="FC45" s="32"/>
      <c r="FD45" s="33"/>
      <c r="FE45" s="33"/>
      <c r="FF45" s="33"/>
      <c r="FG45" s="32"/>
      <c r="FH45" s="33"/>
      <c r="FI45" s="33"/>
      <c r="FJ45" s="33"/>
      <c r="FK45" s="32"/>
      <c r="FL45" s="33"/>
      <c r="FM45" s="33"/>
      <c r="FN45" s="33"/>
      <c r="FO45" s="32"/>
      <c r="FP45" s="33"/>
      <c r="FQ45" s="33"/>
      <c r="FR45" s="33"/>
      <c r="FS45" s="32"/>
      <c r="FT45" s="33"/>
      <c r="FU45" s="33"/>
      <c r="FV45" s="33"/>
      <c r="FW45" s="32"/>
      <c r="FX45" s="33"/>
      <c r="FY45" s="33"/>
      <c r="FZ45" s="33"/>
      <c r="GA45" s="32"/>
      <c r="GB45" s="33"/>
      <c r="GC45" s="33"/>
      <c r="GD45" s="33"/>
      <c r="GE45" s="32"/>
      <c r="GF45" s="33"/>
      <c r="GG45" s="33"/>
      <c r="GH45" s="33"/>
      <c r="GI45" s="32"/>
      <c r="GJ45" s="33"/>
      <c r="GK45" s="33"/>
      <c r="GL45" s="33"/>
      <c r="GM45" s="32"/>
      <c r="GN45" s="33"/>
      <c r="GO45" s="33"/>
      <c r="GP45" s="33"/>
      <c r="GQ45" s="32"/>
      <c r="GR45" s="33"/>
      <c r="GS45" s="33"/>
      <c r="GT45" s="33"/>
      <c r="GU45" s="32"/>
      <c r="GV45" s="33"/>
      <c r="GW45" s="33"/>
      <c r="GX45" s="33"/>
      <c r="GY45" s="32"/>
      <c r="GZ45" s="33"/>
      <c r="HA45" s="33"/>
      <c r="HB45" s="33"/>
      <c r="HC45" s="32"/>
      <c r="HD45" s="33"/>
      <c r="HE45" s="33"/>
      <c r="HF45" s="33"/>
      <c r="HG45" s="32"/>
      <c r="HH45" s="33"/>
      <c r="HI45" s="33"/>
      <c r="HJ45" s="33"/>
      <c r="HK45" s="32"/>
      <c r="HL45" s="33"/>
      <c r="HM45" s="33"/>
      <c r="HN45" s="33"/>
      <c r="HO45" s="32"/>
      <c r="HP45" s="33"/>
      <c r="HQ45" s="33"/>
      <c r="HR45" s="33"/>
      <c r="HS45" s="32"/>
      <c r="HT45" s="33"/>
      <c r="HU45" s="33"/>
      <c r="HV45" s="33"/>
      <c r="HW45" s="32"/>
      <c r="HX45" s="33"/>
      <c r="HY45" s="33"/>
      <c r="HZ45" s="33"/>
      <c r="IA45" s="32"/>
      <c r="IB45" s="33"/>
      <c r="IC45" s="33"/>
      <c r="ID45" s="33"/>
      <c r="IE45" s="32"/>
      <c r="IF45" s="33"/>
      <c r="IG45" s="33"/>
      <c r="IH45" s="33"/>
    </row>
    <row r="46" spans="1:244" s="31" customFormat="1">
      <c r="A46" s="22" t="s">
        <v>53</v>
      </c>
      <c r="B46" s="145">
        <v>3291.7597938448966</v>
      </c>
      <c r="C46" s="145">
        <v>35.889999999999993</v>
      </c>
      <c r="D46" s="150">
        <v>0.85123944777432059</v>
      </c>
    </row>
    <row r="47" spans="1:244" s="30" customFormat="1">
      <c r="A47" s="11" t="s">
        <v>54</v>
      </c>
      <c r="B47" s="144"/>
      <c r="C47" s="144"/>
      <c r="D47" s="151"/>
    </row>
    <row r="48" spans="1:244" s="30" customFormat="1">
      <c r="A48" s="6" t="s">
        <v>55</v>
      </c>
      <c r="B48" s="143">
        <v>12.76</v>
      </c>
      <c r="C48" s="143">
        <v>0.14000000000000001</v>
      </c>
      <c r="D48" s="149">
        <v>3.2996986517395094E-3</v>
      </c>
    </row>
    <row r="49" spans="1:244" s="30" customFormat="1">
      <c r="A49" s="6" t="s">
        <v>56</v>
      </c>
      <c r="B49" s="143">
        <v>562.5</v>
      </c>
      <c r="C49" s="143">
        <v>6.14</v>
      </c>
      <c r="D49" s="149">
        <v>0.14546085357393998</v>
      </c>
    </row>
    <row r="50" spans="1:244" s="30" customFormat="1">
      <c r="A50" s="27" t="s">
        <v>57</v>
      </c>
      <c r="B50" s="146">
        <v>575.26</v>
      </c>
      <c r="C50" s="146">
        <v>6.2799999999999994</v>
      </c>
      <c r="D50" s="152">
        <v>0.14876055222567949</v>
      </c>
      <c r="E50" s="32"/>
      <c r="F50" s="33"/>
      <c r="G50" s="33"/>
      <c r="H50" s="34"/>
      <c r="I50" s="32"/>
      <c r="J50" s="33"/>
      <c r="K50" s="33"/>
      <c r="L50" s="34"/>
      <c r="M50" s="32"/>
      <c r="N50" s="33"/>
      <c r="O50" s="33"/>
      <c r="P50" s="34"/>
      <c r="Q50" s="32"/>
      <c r="R50" s="33"/>
      <c r="S50" s="33"/>
      <c r="T50" s="34"/>
      <c r="U50" s="32"/>
      <c r="V50" s="33"/>
      <c r="W50" s="33"/>
      <c r="X50" s="34"/>
      <c r="Y50" s="32"/>
      <c r="Z50" s="33"/>
      <c r="AA50" s="33"/>
      <c r="AB50" s="34"/>
      <c r="AC50" s="32"/>
      <c r="AD50" s="33"/>
      <c r="AE50" s="33"/>
      <c r="AF50" s="34"/>
      <c r="AG50" s="32"/>
      <c r="AH50" s="33"/>
      <c r="AI50" s="33"/>
      <c r="AJ50" s="34"/>
      <c r="AK50" s="32"/>
      <c r="AL50" s="33"/>
      <c r="AM50" s="33"/>
      <c r="AN50" s="34"/>
      <c r="AO50" s="32"/>
      <c r="AP50" s="33"/>
      <c r="AQ50" s="33"/>
      <c r="AR50" s="34"/>
      <c r="AS50" s="32"/>
      <c r="AT50" s="33"/>
      <c r="AU50" s="33"/>
      <c r="AV50" s="34"/>
      <c r="AW50" s="32"/>
      <c r="AX50" s="33"/>
      <c r="AY50" s="33"/>
      <c r="AZ50" s="34"/>
      <c r="BA50" s="32"/>
      <c r="BB50" s="33"/>
      <c r="BC50" s="33"/>
      <c r="BD50" s="34"/>
      <c r="BE50" s="32"/>
      <c r="BF50" s="33"/>
      <c r="BG50" s="33"/>
      <c r="BH50" s="34"/>
      <c r="BI50" s="32"/>
      <c r="BJ50" s="33"/>
      <c r="BK50" s="33"/>
      <c r="BL50" s="34"/>
      <c r="BM50" s="32"/>
      <c r="BN50" s="33"/>
      <c r="BO50" s="33"/>
      <c r="BP50" s="34"/>
      <c r="BQ50" s="32"/>
      <c r="BR50" s="33"/>
      <c r="BS50" s="33"/>
      <c r="BT50" s="34"/>
      <c r="BU50" s="32"/>
      <c r="BV50" s="33"/>
      <c r="BW50" s="33"/>
      <c r="BX50" s="34"/>
      <c r="BY50" s="32"/>
      <c r="BZ50" s="33"/>
      <c r="CA50" s="33"/>
      <c r="CB50" s="34"/>
      <c r="CC50" s="32"/>
      <c r="CD50" s="33"/>
      <c r="CE50" s="33"/>
      <c r="CF50" s="34"/>
      <c r="CG50" s="32"/>
      <c r="CH50" s="33"/>
      <c r="CI50" s="33"/>
      <c r="CJ50" s="34"/>
      <c r="CK50" s="32"/>
      <c r="CL50" s="33"/>
      <c r="CM50" s="33"/>
      <c r="CN50" s="34"/>
      <c r="CO50" s="32"/>
      <c r="CP50" s="33"/>
      <c r="CQ50" s="33"/>
      <c r="CR50" s="34"/>
      <c r="CS50" s="32"/>
      <c r="CT50" s="33"/>
      <c r="CU50" s="33"/>
      <c r="CV50" s="34"/>
      <c r="CW50" s="32"/>
      <c r="CX50" s="33"/>
      <c r="CY50" s="33"/>
      <c r="CZ50" s="34"/>
      <c r="DA50" s="32"/>
      <c r="DB50" s="33"/>
      <c r="DC50" s="33"/>
      <c r="DD50" s="34"/>
      <c r="DE50" s="32"/>
      <c r="DF50" s="33"/>
      <c r="DG50" s="33"/>
      <c r="DH50" s="34"/>
      <c r="DI50" s="32"/>
      <c r="DJ50" s="33"/>
      <c r="DK50" s="33"/>
      <c r="DL50" s="34"/>
      <c r="DM50" s="32"/>
      <c r="DN50" s="33"/>
      <c r="DO50" s="33"/>
      <c r="DP50" s="34"/>
      <c r="DQ50" s="32"/>
      <c r="DR50" s="33"/>
      <c r="DS50" s="33"/>
      <c r="DT50" s="34"/>
      <c r="DU50" s="32"/>
      <c r="DV50" s="33"/>
      <c r="DW50" s="33"/>
      <c r="DX50" s="34"/>
      <c r="DY50" s="32"/>
      <c r="DZ50" s="33"/>
      <c r="EA50" s="33"/>
      <c r="EB50" s="34"/>
      <c r="EC50" s="32"/>
      <c r="ED50" s="33"/>
      <c r="EE50" s="33"/>
      <c r="EF50" s="34"/>
      <c r="EG50" s="32"/>
      <c r="EH50" s="33"/>
      <c r="EI50" s="33"/>
      <c r="EJ50" s="34"/>
      <c r="EK50" s="32"/>
      <c r="EL50" s="33"/>
      <c r="EM50" s="33"/>
      <c r="EN50" s="34"/>
      <c r="EO50" s="32"/>
      <c r="EP50" s="33"/>
      <c r="EQ50" s="33"/>
      <c r="ER50" s="34"/>
      <c r="ES50" s="32"/>
      <c r="ET50" s="33"/>
      <c r="EU50" s="33"/>
      <c r="EV50" s="34"/>
      <c r="EW50" s="32"/>
      <c r="EX50" s="33"/>
      <c r="EY50" s="33"/>
      <c r="EZ50" s="34"/>
      <c r="FA50" s="32"/>
      <c r="FB50" s="33"/>
      <c r="FC50" s="33"/>
      <c r="FD50" s="34"/>
      <c r="FE50" s="32"/>
      <c r="FF50" s="33"/>
      <c r="FG50" s="33"/>
      <c r="FH50" s="34"/>
      <c r="FI50" s="32"/>
      <c r="FJ50" s="33"/>
      <c r="FK50" s="33"/>
      <c r="FL50" s="34"/>
      <c r="FM50" s="32"/>
      <c r="FN50" s="33"/>
      <c r="FO50" s="33"/>
      <c r="FP50" s="34"/>
      <c r="FQ50" s="32"/>
      <c r="FR50" s="33"/>
      <c r="FS50" s="33"/>
      <c r="FT50" s="34"/>
      <c r="FU50" s="32"/>
      <c r="FV50" s="33"/>
      <c r="FW50" s="33"/>
      <c r="FX50" s="34"/>
      <c r="FY50" s="32"/>
      <c r="FZ50" s="33"/>
      <c r="GA50" s="33"/>
      <c r="GB50" s="34"/>
      <c r="GC50" s="32"/>
      <c r="GD50" s="33"/>
      <c r="GE50" s="33"/>
      <c r="GF50" s="34"/>
      <c r="GG50" s="32"/>
      <c r="GH50" s="33"/>
      <c r="GI50" s="33"/>
      <c r="GJ50" s="34"/>
      <c r="GK50" s="32"/>
      <c r="GL50" s="33"/>
      <c r="GM50" s="33"/>
      <c r="GN50" s="34"/>
      <c r="GO50" s="32"/>
      <c r="GP50" s="33"/>
      <c r="GQ50" s="33"/>
      <c r="GR50" s="34"/>
      <c r="GS50" s="32"/>
      <c r="GT50" s="33"/>
      <c r="GU50" s="33"/>
      <c r="GV50" s="34"/>
      <c r="GW50" s="32"/>
      <c r="GX50" s="33"/>
      <c r="GY50" s="33"/>
      <c r="GZ50" s="34"/>
      <c r="HA50" s="32"/>
      <c r="HB50" s="33"/>
      <c r="HC50" s="33"/>
      <c r="HD50" s="34"/>
      <c r="HE50" s="32"/>
      <c r="HF50" s="33"/>
      <c r="HG50" s="33"/>
      <c r="HH50" s="34"/>
      <c r="HI50" s="32"/>
      <c r="HJ50" s="33"/>
      <c r="HK50" s="33"/>
      <c r="HL50" s="34"/>
      <c r="HM50" s="32"/>
      <c r="HN50" s="33"/>
      <c r="HO50" s="33"/>
      <c r="HP50" s="34"/>
      <c r="HQ50" s="32"/>
      <c r="HR50" s="33"/>
      <c r="HS50" s="33"/>
      <c r="HT50" s="34"/>
      <c r="HU50" s="32"/>
      <c r="HV50" s="33"/>
      <c r="HW50" s="33"/>
      <c r="HX50" s="34"/>
      <c r="HY50" s="32"/>
      <c r="HZ50" s="33"/>
      <c r="IA50" s="33"/>
      <c r="IB50" s="34"/>
      <c r="IC50" s="32"/>
      <c r="ID50" s="33"/>
      <c r="IE50" s="33"/>
      <c r="IF50" s="34"/>
      <c r="IG50" s="32"/>
      <c r="IH50" s="33"/>
      <c r="II50" s="33"/>
      <c r="IJ50" s="34"/>
    </row>
    <row r="51" spans="1:244" s="41" customFormat="1" ht="13.5" thickBot="1">
      <c r="A51" s="38" t="s">
        <v>58</v>
      </c>
      <c r="B51" s="148">
        <v>3867.0197938448964</v>
      </c>
      <c r="C51" s="148">
        <v>42.169999999999995</v>
      </c>
      <c r="D51" s="154">
        <v>1</v>
      </c>
    </row>
    <row r="52" spans="1:244">
      <c r="A52" s="42" t="s">
        <v>59</v>
      </c>
      <c r="D52" s="43"/>
    </row>
  </sheetData>
  <printOptions horizontalCentered="1"/>
  <pageMargins left="0.78740157480314965" right="0.39370078740157483" top="0.78740157480314965" bottom="0.78740157480314965" header="0.59055118110236227" footer="0.59055118110236227"/>
  <pageSetup paperSize="9" scale="95" orientation="portrait" horizontalDpi="300" verticalDpi="300" r:id="rId1"/>
  <headerFooter alignWithMargins="0">
    <oddHeader>&amp;L&amp;"Tahoma,Negrito"&amp;8Companhia Nacional de Abastecimento - CONAB</oddHeader>
    <oddFooter>&amp;R&amp;6&amp;F - &amp;A
versão - jan/2008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J55"/>
  <sheetViews>
    <sheetView zoomScaleNormal="100" workbookViewId="0">
      <selection activeCell="A3" sqref="A3"/>
    </sheetView>
  </sheetViews>
  <sheetFormatPr defaultColWidth="11.5" defaultRowHeight="12.75"/>
  <cols>
    <col min="1" max="1" width="45.625" style="3" customWidth="1"/>
    <col min="2" max="3" width="12.625" style="3" customWidth="1"/>
    <col min="4" max="4" width="8.625" style="3" customWidth="1"/>
    <col min="5" max="16384" width="11.5" style="3"/>
  </cols>
  <sheetData>
    <row r="1" spans="1:4">
      <c r="A1" s="1" t="s">
        <v>0</v>
      </c>
      <c r="B1" s="2"/>
      <c r="C1" s="2"/>
      <c r="D1" s="2"/>
    </row>
    <row r="2" spans="1:4">
      <c r="A2" s="1" t="s">
        <v>183</v>
      </c>
      <c r="B2" s="2"/>
      <c r="C2" s="2"/>
      <c r="D2" s="2"/>
    </row>
    <row r="3" spans="1:4">
      <c r="A3" s="1" t="s">
        <v>184</v>
      </c>
      <c r="B3" s="2"/>
      <c r="C3" s="2"/>
      <c r="D3" s="2"/>
    </row>
    <row r="4" spans="1:4">
      <c r="A4" s="1" t="s">
        <v>185</v>
      </c>
      <c r="B4" s="2"/>
      <c r="C4" s="2"/>
      <c r="D4" s="2"/>
    </row>
    <row r="5" spans="1:4" ht="13.5" thickBot="1">
      <c r="A5" s="4" t="s">
        <v>4</v>
      </c>
      <c r="B5" s="5">
        <v>2000</v>
      </c>
      <c r="C5" s="6" t="s">
        <v>5</v>
      </c>
    </row>
    <row r="6" spans="1:4">
      <c r="A6" s="7"/>
      <c r="B6" s="8" t="s">
        <v>6</v>
      </c>
      <c r="C6" s="50" t="s">
        <v>69</v>
      </c>
      <c r="D6" s="10" t="s">
        <v>7</v>
      </c>
    </row>
    <row r="7" spans="1:4">
      <c r="A7" s="11" t="s">
        <v>8</v>
      </c>
      <c r="D7" s="12" t="s">
        <v>9</v>
      </c>
    </row>
    <row r="8" spans="1:4" ht="13.5" thickBot="1">
      <c r="A8" s="13"/>
      <c r="B8" s="14" t="s">
        <v>10</v>
      </c>
      <c r="C8" s="14" t="s">
        <v>174</v>
      </c>
      <c r="D8" s="15" t="s">
        <v>13</v>
      </c>
    </row>
    <row r="9" spans="1:4">
      <c r="A9" s="11" t="s">
        <v>14</v>
      </c>
      <c r="B9" s="16"/>
    </row>
    <row r="10" spans="1:4">
      <c r="A10" s="18" t="s">
        <v>15</v>
      </c>
      <c r="B10" s="16">
        <v>0</v>
      </c>
      <c r="C10" s="16">
        <v>0</v>
      </c>
      <c r="D10" s="51">
        <v>0</v>
      </c>
    </row>
    <row r="11" spans="1:4">
      <c r="A11" s="18" t="s">
        <v>16</v>
      </c>
      <c r="B11" s="3">
        <v>0</v>
      </c>
      <c r="C11" s="3">
        <v>0</v>
      </c>
      <c r="D11" s="51">
        <v>0</v>
      </c>
    </row>
    <row r="12" spans="1:4">
      <c r="A12" s="18" t="s">
        <v>17</v>
      </c>
      <c r="B12" s="16">
        <v>0</v>
      </c>
      <c r="C12" s="16">
        <v>0</v>
      </c>
      <c r="D12" s="51">
        <v>0</v>
      </c>
    </row>
    <row r="13" spans="1:4">
      <c r="A13" s="18" t="s">
        <v>18</v>
      </c>
      <c r="B13" s="16">
        <v>0</v>
      </c>
      <c r="C13" s="16">
        <v>0</v>
      </c>
      <c r="D13" s="51">
        <v>0</v>
      </c>
    </row>
    <row r="14" spans="1:4">
      <c r="A14" s="18" t="s">
        <v>19</v>
      </c>
      <c r="B14" s="16">
        <v>0</v>
      </c>
      <c r="C14" s="16">
        <v>0</v>
      </c>
      <c r="D14" s="51">
        <v>0</v>
      </c>
    </row>
    <row r="15" spans="1:4">
      <c r="A15" s="6" t="s">
        <v>20</v>
      </c>
      <c r="B15" s="16">
        <v>786.68000000000006</v>
      </c>
      <c r="C15" s="16">
        <v>23.6</v>
      </c>
      <c r="D15" s="51">
        <v>0.41708290712988788</v>
      </c>
    </row>
    <row r="16" spans="1:4">
      <c r="A16" s="6" t="s">
        <v>70</v>
      </c>
      <c r="B16" s="16">
        <v>85.88</v>
      </c>
      <c r="C16" s="16">
        <v>2.56</v>
      </c>
      <c r="D16" s="51">
        <v>4.5531957167227799E-2</v>
      </c>
    </row>
    <row r="17" spans="1:4">
      <c r="A17" s="6" t="s">
        <v>22</v>
      </c>
      <c r="B17" s="16">
        <v>93.6</v>
      </c>
      <c r="C17" s="16">
        <v>2.81</v>
      </c>
      <c r="D17" s="51">
        <v>4.9624955645697744E-2</v>
      </c>
    </row>
    <row r="18" spans="1:4">
      <c r="A18" s="6" t="s">
        <v>23</v>
      </c>
      <c r="B18" s="16">
        <v>0</v>
      </c>
      <c r="C18" s="16">
        <v>0</v>
      </c>
      <c r="D18" s="51">
        <v>0</v>
      </c>
    </row>
    <row r="19" spans="1:4">
      <c r="A19" s="6" t="s">
        <v>24</v>
      </c>
      <c r="B19" s="16">
        <v>63</v>
      </c>
      <c r="C19" s="16">
        <v>1.8900000000000001</v>
      </c>
      <c r="D19" s="51">
        <v>3.3401412453835017E-2</v>
      </c>
    </row>
    <row r="20" spans="1:4">
      <c r="A20" s="6" t="s">
        <v>71</v>
      </c>
      <c r="B20" s="16">
        <v>0</v>
      </c>
      <c r="C20" s="16">
        <v>0</v>
      </c>
      <c r="D20" s="51">
        <v>0</v>
      </c>
    </row>
    <row r="21" spans="1:4">
      <c r="A21" s="22" t="s">
        <v>27</v>
      </c>
      <c r="B21" s="155">
        <v>1029.1600000000001</v>
      </c>
      <c r="C21" s="155">
        <v>30.86</v>
      </c>
      <c r="D21" s="52">
        <v>0.54564123239664841</v>
      </c>
    </row>
    <row r="22" spans="1:4">
      <c r="A22" s="25" t="s">
        <v>28</v>
      </c>
    </row>
    <row r="23" spans="1:4">
      <c r="A23" s="18" t="s">
        <v>29</v>
      </c>
      <c r="B23" s="16">
        <v>20.58</v>
      </c>
      <c r="C23" s="16">
        <v>0.62</v>
      </c>
      <c r="D23" s="51">
        <v>1.0911128068252772E-2</v>
      </c>
    </row>
    <row r="24" spans="1:4">
      <c r="A24" s="18" t="s">
        <v>30</v>
      </c>
      <c r="B24" s="16">
        <v>0</v>
      </c>
      <c r="C24" s="16">
        <v>0</v>
      </c>
      <c r="D24" s="51">
        <v>0</v>
      </c>
    </row>
    <row r="25" spans="1:4">
      <c r="A25" s="6" t="s">
        <v>72</v>
      </c>
      <c r="B25" s="16">
        <v>30.87</v>
      </c>
      <c r="C25" s="16">
        <v>0.93</v>
      </c>
      <c r="D25" s="51">
        <v>1.6366692102379159E-2</v>
      </c>
    </row>
    <row r="26" spans="1:4">
      <c r="A26" s="18" t="s">
        <v>73</v>
      </c>
      <c r="B26" s="16">
        <v>0</v>
      </c>
      <c r="C26" s="16">
        <v>0</v>
      </c>
      <c r="D26" s="51">
        <v>0</v>
      </c>
    </row>
    <row r="27" spans="1:4">
      <c r="A27" s="18" t="s">
        <v>74</v>
      </c>
      <c r="B27" s="16">
        <v>0</v>
      </c>
      <c r="C27" s="16">
        <v>0</v>
      </c>
      <c r="D27" s="51">
        <v>0</v>
      </c>
    </row>
    <row r="28" spans="1:4">
      <c r="A28" s="18" t="s">
        <v>75</v>
      </c>
      <c r="B28" s="16">
        <v>24</v>
      </c>
      <c r="C28" s="16">
        <v>0.72</v>
      </c>
      <c r="D28" s="51">
        <v>1.272434760146096E-2</v>
      </c>
    </row>
    <row r="29" spans="1:4">
      <c r="A29" s="18" t="s">
        <v>76</v>
      </c>
      <c r="B29" s="16">
        <v>0</v>
      </c>
      <c r="C29" s="16">
        <v>0</v>
      </c>
      <c r="D29" s="51">
        <v>0</v>
      </c>
    </row>
    <row r="30" spans="1:4">
      <c r="A30" s="18" t="s">
        <v>77</v>
      </c>
      <c r="B30" s="16">
        <v>0</v>
      </c>
      <c r="C30" s="16">
        <v>0</v>
      </c>
      <c r="D30" s="51">
        <v>0</v>
      </c>
    </row>
    <row r="31" spans="1:4">
      <c r="A31" s="18" t="s">
        <v>78</v>
      </c>
      <c r="B31" s="16">
        <v>0</v>
      </c>
      <c r="C31" s="16">
        <v>0</v>
      </c>
      <c r="D31" s="51">
        <v>0</v>
      </c>
    </row>
    <row r="32" spans="1:4">
      <c r="A32" s="27" t="s">
        <v>37</v>
      </c>
      <c r="B32" s="156">
        <v>75.45</v>
      </c>
      <c r="C32" s="156">
        <v>2.27</v>
      </c>
      <c r="D32" s="53">
        <v>4.0002167772092895E-2</v>
      </c>
    </row>
    <row r="33" spans="1:244" s="30" customFormat="1">
      <c r="A33" s="11" t="s">
        <v>38</v>
      </c>
      <c r="B33" s="3"/>
      <c r="C33" s="3"/>
      <c r="D33" s="3"/>
    </row>
    <row r="34" spans="1:244" s="30" customFormat="1">
      <c r="A34" s="18" t="s">
        <v>39</v>
      </c>
      <c r="B34" s="16">
        <v>51.44778153690261</v>
      </c>
      <c r="C34" s="16">
        <v>1.54</v>
      </c>
      <c r="D34" s="51">
        <v>2.7276643983315592E-2</v>
      </c>
    </row>
    <row r="35" spans="1:244" s="30" customFormat="1">
      <c r="A35" s="6" t="s">
        <v>40</v>
      </c>
      <c r="B35" s="16">
        <v>51.44778153690261</v>
      </c>
      <c r="C35" s="16">
        <v>1.54</v>
      </c>
      <c r="D35" s="51">
        <v>2.7276643983315592E-2</v>
      </c>
    </row>
    <row r="36" spans="1:244" s="31" customFormat="1">
      <c r="A36" s="22" t="s">
        <v>41</v>
      </c>
      <c r="B36" s="155">
        <v>1156.0577815369027</v>
      </c>
      <c r="C36" s="155">
        <v>34.67</v>
      </c>
      <c r="D36" s="52">
        <v>0.61292004415205692</v>
      </c>
    </row>
    <row r="37" spans="1:244" s="30" customFormat="1">
      <c r="A37" s="11" t="s">
        <v>42</v>
      </c>
      <c r="B37" s="3"/>
      <c r="C37" s="3"/>
      <c r="D37" s="3"/>
    </row>
    <row r="38" spans="1:244" s="30" customFormat="1">
      <c r="A38" s="6" t="s">
        <v>43</v>
      </c>
      <c r="B38" s="16">
        <v>719.96</v>
      </c>
      <c r="C38" s="16">
        <v>21.6</v>
      </c>
      <c r="D38" s="51">
        <v>0.38170922079782638</v>
      </c>
    </row>
    <row r="39" spans="1:244" s="30" customFormat="1">
      <c r="A39" s="6" t="s">
        <v>44</v>
      </c>
      <c r="B39" s="16">
        <v>0</v>
      </c>
      <c r="C39" s="16">
        <v>0</v>
      </c>
      <c r="D39" s="51">
        <v>0</v>
      </c>
    </row>
    <row r="40" spans="1:244" s="30" customFormat="1">
      <c r="A40" s="18" t="s">
        <v>45</v>
      </c>
      <c r="B40" s="16">
        <v>0</v>
      </c>
      <c r="C40" s="16">
        <v>0</v>
      </c>
      <c r="D40" s="51">
        <v>0</v>
      </c>
    </row>
    <row r="41" spans="1:244" s="30" customFormat="1">
      <c r="A41" s="18" t="s">
        <v>79</v>
      </c>
      <c r="B41" s="16">
        <v>0</v>
      </c>
      <c r="C41" s="16">
        <v>0</v>
      </c>
      <c r="D41" s="51">
        <v>0</v>
      </c>
    </row>
    <row r="42" spans="1:244" s="30" customFormat="1">
      <c r="A42" s="27" t="s">
        <v>46</v>
      </c>
      <c r="B42" s="156">
        <v>719.96</v>
      </c>
      <c r="C42" s="156">
        <v>21.6</v>
      </c>
      <c r="D42" s="53">
        <v>0.38170922079782638</v>
      </c>
      <c r="E42" s="32"/>
      <c r="F42" s="33"/>
      <c r="G42" s="33"/>
      <c r="H42" s="34"/>
      <c r="I42" s="32"/>
      <c r="J42" s="33"/>
      <c r="K42" s="33"/>
      <c r="L42" s="34"/>
      <c r="M42" s="32"/>
      <c r="N42" s="33"/>
      <c r="O42" s="33"/>
      <c r="P42" s="34"/>
      <c r="Q42" s="32"/>
      <c r="R42" s="33"/>
      <c r="S42" s="33"/>
      <c r="T42" s="34"/>
      <c r="U42" s="32"/>
      <c r="V42" s="33"/>
      <c r="W42" s="33"/>
      <c r="X42" s="34"/>
      <c r="Y42" s="32"/>
      <c r="Z42" s="33"/>
      <c r="AA42" s="33"/>
      <c r="AB42" s="34"/>
      <c r="AC42" s="32"/>
      <c r="AD42" s="33"/>
      <c r="AE42" s="33"/>
      <c r="AF42" s="34"/>
      <c r="AG42" s="32"/>
      <c r="AH42" s="33"/>
      <c r="AI42" s="33"/>
      <c r="AJ42" s="34"/>
      <c r="AK42" s="32"/>
      <c r="AL42" s="33"/>
      <c r="AM42" s="33"/>
      <c r="AN42" s="34"/>
      <c r="AO42" s="32"/>
      <c r="AP42" s="33"/>
      <c r="AQ42" s="33"/>
      <c r="AR42" s="34"/>
      <c r="AS42" s="32"/>
      <c r="AT42" s="33"/>
      <c r="AU42" s="33"/>
      <c r="AV42" s="34"/>
      <c r="AW42" s="32"/>
      <c r="AX42" s="33"/>
      <c r="AY42" s="33"/>
      <c r="AZ42" s="34"/>
      <c r="BA42" s="32"/>
      <c r="BB42" s="33"/>
      <c r="BC42" s="33"/>
      <c r="BD42" s="34"/>
      <c r="BE42" s="32"/>
      <c r="BF42" s="33"/>
      <c r="BG42" s="33"/>
      <c r="BH42" s="34"/>
      <c r="BI42" s="32"/>
      <c r="BJ42" s="33"/>
      <c r="BK42" s="33"/>
      <c r="BL42" s="34"/>
      <c r="BM42" s="32"/>
      <c r="BN42" s="33"/>
      <c r="BO42" s="33"/>
      <c r="BP42" s="34"/>
      <c r="BQ42" s="32"/>
      <c r="BR42" s="33"/>
      <c r="BS42" s="33"/>
      <c r="BT42" s="34"/>
      <c r="BU42" s="32"/>
      <c r="BV42" s="33"/>
      <c r="BW42" s="33"/>
      <c r="BX42" s="34"/>
      <c r="BY42" s="32"/>
      <c r="BZ42" s="33"/>
      <c r="CA42" s="33"/>
      <c r="CB42" s="34"/>
      <c r="CC42" s="32"/>
      <c r="CD42" s="33"/>
      <c r="CE42" s="33"/>
      <c r="CF42" s="34"/>
      <c r="CG42" s="32"/>
      <c r="CH42" s="33"/>
      <c r="CI42" s="33"/>
      <c r="CJ42" s="34"/>
      <c r="CK42" s="32"/>
      <c r="CL42" s="33"/>
      <c r="CM42" s="33"/>
      <c r="CN42" s="34"/>
      <c r="CO42" s="32"/>
      <c r="CP42" s="33"/>
      <c r="CQ42" s="33"/>
      <c r="CR42" s="34"/>
      <c r="CS42" s="32"/>
      <c r="CT42" s="33"/>
      <c r="CU42" s="33"/>
      <c r="CV42" s="34"/>
      <c r="CW42" s="32"/>
      <c r="CX42" s="33"/>
      <c r="CY42" s="33"/>
      <c r="CZ42" s="34"/>
      <c r="DA42" s="32"/>
      <c r="DB42" s="33"/>
      <c r="DC42" s="33"/>
      <c r="DD42" s="34"/>
      <c r="DE42" s="32"/>
      <c r="DF42" s="33"/>
      <c r="DG42" s="33"/>
      <c r="DH42" s="34"/>
      <c r="DI42" s="32"/>
      <c r="DJ42" s="33"/>
      <c r="DK42" s="33"/>
      <c r="DL42" s="34"/>
      <c r="DM42" s="32"/>
      <c r="DN42" s="33"/>
      <c r="DO42" s="33"/>
      <c r="DP42" s="34"/>
      <c r="DQ42" s="32"/>
      <c r="DR42" s="33"/>
      <c r="DS42" s="33"/>
      <c r="DT42" s="34"/>
      <c r="DU42" s="32"/>
      <c r="DV42" s="33"/>
      <c r="DW42" s="33"/>
      <c r="DX42" s="34"/>
      <c r="DY42" s="32"/>
      <c r="DZ42" s="33"/>
      <c r="EA42" s="33"/>
      <c r="EB42" s="34"/>
      <c r="EC42" s="32"/>
      <c r="ED42" s="33"/>
      <c r="EE42" s="33"/>
      <c r="EF42" s="34"/>
      <c r="EG42" s="32"/>
      <c r="EH42" s="33"/>
      <c r="EI42" s="33"/>
      <c r="EJ42" s="34"/>
      <c r="EK42" s="32"/>
      <c r="EL42" s="33"/>
      <c r="EM42" s="33"/>
      <c r="EN42" s="34"/>
      <c r="EO42" s="32"/>
      <c r="EP42" s="33"/>
      <c r="EQ42" s="33"/>
      <c r="ER42" s="34"/>
      <c r="ES42" s="32"/>
      <c r="ET42" s="33"/>
      <c r="EU42" s="33"/>
      <c r="EV42" s="34"/>
      <c r="EW42" s="32"/>
      <c r="EX42" s="33"/>
      <c r="EY42" s="33"/>
      <c r="EZ42" s="34"/>
      <c r="FA42" s="32"/>
      <c r="FB42" s="33"/>
      <c r="FC42" s="33"/>
      <c r="FD42" s="34"/>
      <c r="FE42" s="32"/>
      <c r="FF42" s="33"/>
      <c r="FG42" s="33"/>
      <c r="FH42" s="34"/>
      <c r="FI42" s="32"/>
      <c r="FJ42" s="33"/>
      <c r="FK42" s="33"/>
      <c r="FL42" s="34"/>
      <c r="FM42" s="32"/>
      <c r="FN42" s="33"/>
      <c r="FO42" s="33"/>
      <c r="FP42" s="34"/>
      <c r="FQ42" s="32"/>
      <c r="FR42" s="33"/>
      <c r="FS42" s="33"/>
      <c r="FT42" s="34"/>
      <c r="FU42" s="32"/>
      <c r="FV42" s="33"/>
      <c r="FW42" s="33"/>
      <c r="FX42" s="34"/>
      <c r="FY42" s="32"/>
      <c r="FZ42" s="33"/>
      <c r="GA42" s="33"/>
      <c r="GB42" s="34"/>
      <c r="GC42" s="32"/>
      <c r="GD42" s="33"/>
      <c r="GE42" s="33"/>
      <c r="GF42" s="34"/>
      <c r="GG42" s="32"/>
      <c r="GH42" s="33"/>
      <c r="GI42" s="33"/>
      <c r="GJ42" s="34"/>
      <c r="GK42" s="32"/>
      <c r="GL42" s="33"/>
      <c r="GM42" s="33"/>
      <c r="GN42" s="34"/>
      <c r="GO42" s="32"/>
      <c r="GP42" s="33"/>
      <c r="GQ42" s="33"/>
      <c r="GR42" s="34"/>
      <c r="GS42" s="32"/>
      <c r="GT42" s="33"/>
      <c r="GU42" s="33"/>
      <c r="GV42" s="34"/>
      <c r="GW42" s="32"/>
      <c r="GX42" s="33"/>
      <c r="GY42" s="33"/>
      <c r="GZ42" s="34"/>
      <c r="HA42" s="32"/>
      <c r="HB42" s="33"/>
      <c r="HC42" s="33"/>
      <c r="HD42" s="34"/>
      <c r="HE42" s="32"/>
      <c r="HF42" s="33"/>
      <c r="HG42" s="33"/>
      <c r="HH42" s="34"/>
      <c r="HI42" s="32"/>
      <c r="HJ42" s="33"/>
      <c r="HK42" s="33"/>
      <c r="HL42" s="34"/>
      <c r="HM42" s="32"/>
      <c r="HN42" s="33"/>
      <c r="HO42" s="33"/>
      <c r="HP42" s="34"/>
      <c r="HQ42" s="32"/>
      <c r="HR42" s="33"/>
      <c r="HS42" s="33"/>
      <c r="HT42" s="34"/>
      <c r="HU42" s="32"/>
      <c r="HV42" s="33"/>
      <c r="HW42" s="33"/>
      <c r="HX42" s="34"/>
      <c r="HY42" s="32"/>
      <c r="HZ42" s="33"/>
      <c r="IA42" s="33"/>
      <c r="IB42" s="34"/>
      <c r="IC42" s="32"/>
      <c r="ID42" s="33"/>
      <c r="IE42" s="33"/>
      <c r="IF42" s="34"/>
      <c r="IG42" s="32"/>
      <c r="IH42" s="33"/>
      <c r="II42" s="33"/>
      <c r="IJ42" s="34"/>
    </row>
    <row r="43" spans="1:244" s="30" customFormat="1">
      <c r="A43" s="11" t="s">
        <v>47</v>
      </c>
      <c r="B43" s="3"/>
      <c r="C43" s="3"/>
      <c r="D43" s="3"/>
    </row>
    <row r="44" spans="1:244" s="30" customFormat="1">
      <c r="A44" s="18" t="s">
        <v>80</v>
      </c>
      <c r="B44" s="16">
        <v>0</v>
      </c>
      <c r="C44" s="16">
        <v>0</v>
      </c>
      <c r="D44" s="51">
        <v>0</v>
      </c>
    </row>
    <row r="45" spans="1:244" s="30" customFormat="1">
      <c r="A45" s="18" t="s">
        <v>49</v>
      </c>
      <c r="B45" s="16">
        <v>0</v>
      </c>
      <c r="C45" s="16">
        <v>0</v>
      </c>
      <c r="D45" s="51">
        <v>0</v>
      </c>
    </row>
    <row r="46" spans="1:244" s="30" customFormat="1">
      <c r="A46" s="18" t="s">
        <v>50</v>
      </c>
      <c r="B46" s="16">
        <v>0</v>
      </c>
      <c r="C46" s="16">
        <v>0</v>
      </c>
      <c r="D46" s="51">
        <v>0</v>
      </c>
    </row>
    <row r="47" spans="1:244" s="30" customFormat="1">
      <c r="A47" s="27" t="s">
        <v>51</v>
      </c>
      <c r="B47" s="156">
        <v>0</v>
      </c>
      <c r="C47" s="156">
        <v>0</v>
      </c>
      <c r="D47" s="53">
        <v>0</v>
      </c>
      <c r="E47" s="32"/>
      <c r="F47" s="33"/>
      <c r="G47" s="33"/>
      <c r="H47" s="34"/>
      <c r="I47" s="32"/>
      <c r="J47" s="33"/>
      <c r="K47" s="33"/>
      <c r="L47" s="34"/>
      <c r="M47" s="32"/>
      <c r="N47" s="33"/>
      <c r="O47" s="33"/>
      <c r="P47" s="34"/>
      <c r="Q47" s="32"/>
      <c r="R47" s="33"/>
      <c r="S47" s="33"/>
      <c r="T47" s="34"/>
      <c r="U47" s="32"/>
      <c r="V47" s="33"/>
      <c r="W47" s="33"/>
      <c r="X47" s="34"/>
      <c r="Y47" s="32"/>
      <c r="Z47" s="33"/>
      <c r="AA47" s="33"/>
      <c r="AB47" s="34"/>
      <c r="AC47" s="32"/>
      <c r="AD47" s="33"/>
      <c r="AE47" s="33"/>
      <c r="AF47" s="34"/>
      <c r="AG47" s="32"/>
      <c r="AH47" s="33"/>
      <c r="AI47" s="33"/>
      <c r="AJ47" s="34"/>
      <c r="AK47" s="32"/>
      <c r="AL47" s="33"/>
      <c r="AM47" s="33"/>
      <c r="AN47" s="34"/>
      <c r="AO47" s="32"/>
      <c r="AP47" s="33"/>
      <c r="AQ47" s="33"/>
      <c r="AR47" s="34"/>
      <c r="AS47" s="32"/>
      <c r="AT47" s="33"/>
      <c r="AU47" s="33"/>
      <c r="AV47" s="34"/>
      <c r="AW47" s="32"/>
      <c r="AX47" s="33"/>
      <c r="AY47" s="33"/>
      <c r="AZ47" s="34"/>
      <c r="BA47" s="32"/>
      <c r="BB47" s="33"/>
      <c r="BC47" s="33"/>
      <c r="BD47" s="34"/>
      <c r="BE47" s="32"/>
      <c r="BF47" s="33"/>
      <c r="BG47" s="33"/>
      <c r="BH47" s="34"/>
      <c r="BI47" s="32"/>
      <c r="BJ47" s="33"/>
      <c r="BK47" s="33"/>
      <c r="BL47" s="34"/>
      <c r="BM47" s="32"/>
      <c r="BN47" s="33"/>
      <c r="BO47" s="33"/>
      <c r="BP47" s="34"/>
      <c r="BQ47" s="32"/>
      <c r="BR47" s="33"/>
      <c r="BS47" s="33"/>
      <c r="BT47" s="34"/>
      <c r="BU47" s="32"/>
      <c r="BV47" s="33"/>
      <c r="BW47" s="33"/>
      <c r="BX47" s="34"/>
      <c r="BY47" s="32"/>
      <c r="BZ47" s="33"/>
      <c r="CA47" s="33"/>
      <c r="CB47" s="34"/>
      <c r="CC47" s="32"/>
      <c r="CD47" s="33"/>
      <c r="CE47" s="33"/>
      <c r="CF47" s="34"/>
      <c r="CG47" s="32"/>
      <c r="CH47" s="33"/>
      <c r="CI47" s="33"/>
      <c r="CJ47" s="34"/>
      <c r="CK47" s="32"/>
      <c r="CL47" s="33"/>
      <c r="CM47" s="33"/>
      <c r="CN47" s="34"/>
      <c r="CO47" s="32"/>
      <c r="CP47" s="33"/>
      <c r="CQ47" s="33"/>
      <c r="CR47" s="34"/>
      <c r="CS47" s="32"/>
      <c r="CT47" s="33"/>
      <c r="CU47" s="33"/>
      <c r="CV47" s="34"/>
      <c r="CW47" s="32"/>
      <c r="CX47" s="33"/>
      <c r="CY47" s="33"/>
      <c r="CZ47" s="34"/>
      <c r="DA47" s="32"/>
      <c r="DB47" s="33"/>
      <c r="DC47" s="33"/>
      <c r="DD47" s="34"/>
      <c r="DE47" s="32"/>
      <c r="DF47" s="33"/>
      <c r="DG47" s="33"/>
      <c r="DH47" s="34"/>
      <c r="DI47" s="32"/>
      <c r="DJ47" s="33"/>
      <c r="DK47" s="33"/>
      <c r="DL47" s="34"/>
      <c r="DM47" s="32"/>
      <c r="DN47" s="33"/>
      <c r="DO47" s="33"/>
      <c r="DP47" s="34"/>
      <c r="DQ47" s="32"/>
      <c r="DR47" s="33"/>
      <c r="DS47" s="33"/>
      <c r="DT47" s="34"/>
      <c r="DU47" s="32"/>
      <c r="DV47" s="33"/>
      <c r="DW47" s="33"/>
      <c r="DX47" s="34"/>
      <c r="DY47" s="32"/>
      <c r="DZ47" s="33"/>
      <c r="EA47" s="33"/>
      <c r="EB47" s="34"/>
      <c r="EC47" s="32"/>
      <c r="ED47" s="33"/>
      <c r="EE47" s="33"/>
      <c r="EF47" s="34"/>
      <c r="EG47" s="32"/>
      <c r="EH47" s="33"/>
      <c r="EI47" s="33"/>
      <c r="EJ47" s="34"/>
      <c r="EK47" s="32"/>
      <c r="EL47" s="33"/>
      <c r="EM47" s="33"/>
      <c r="EN47" s="34"/>
      <c r="EO47" s="32"/>
      <c r="EP47" s="33"/>
      <c r="EQ47" s="33"/>
      <c r="ER47" s="34"/>
      <c r="ES47" s="32"/>
      <c r="ET47" s="33"/>
      <c r="EU47" s="33"/>
      <c r="EV47" s="34"/>
      <c r="EW47" s="32"/>
      <c r="EX47" s="33"/>
      <c r="EY47" s="33"/>
      <c r="EZ47" s="34"/>
      <c r="FA47" s="32"/>
      <c r="FB47" s="33"/>
      <c r="FC47" s="33"/>
      <c r="FD47" s="34"/>
      <c r="FE47" s="32"/>
      <c r="FF47" s="33"/>
      <c r="FG47" s="33"/>
      <c r="FH47" s="34"/>
      <c r="FI47" s="32"/>
      <c r="FJ47" s="33"/>
      <c r="FK47" s="33"/>
      <c r="FL47" s="34"/>
      <c r="FM47" s="32"/>
      <c r="FN47" s="33"/>
      <c r="FO47" s="33"/>
      <c r="FP47" s="34"/>
      <c r="FQ47" s="32"/>
      <c r="FR47" s="33"/>
      <c r="FS47" s="33"/>
      <c r="FT47" s="34"/>
      <c r="FU47" s="32"/>
      <c r="FV47" s="33"/>
      <c r="FW47" s="33"/>
      <c r="FX47" s="34"/>
      <c r="FY47" s="32"/>
      <c r="FZ47" s="33"/>
      <c r="GA47" s="33"/>
      <c r="GB47" s="34"/>
      <c r="GC47" s="32"/>
      <c r="GD47" s="33"/>
      <c r="GE47" s="33"/>
      <c r="GF47" s="34"/>
      <c r="GG47" s="32"/>
      <c r="GH47" s="33"/>
      <c r="GI47" s="33"/>
      <c r="GJ47" s="34"/>
      <c r="GK47" s="32"/>
      <c r="GL47" s="33"/>
      <c r="GM47" s="33"/>
      <c r="GN47" s="34"/>
      <c r="GO47" s="32"/>
      <c r="GP47" s="33"/>
      <c r="GQ47" s="33"/>
      <c r="GR47" s="34"/>
      <c r="GS47" s="32"/>
      <c r="GT47" s="33"/>
      <c r="GU47" s="33"/>
      <c r="GV47" s="34"/>
      <c r="GW47" s="32"/>
      <c r="GX47" s="33"/>
      <c r="GY47" s="33"/>
      <c r="GZ47" s="34"/>
      <c r="HA47" s="32"/>
      <c r="HB47" s="33"/>
      <c r="HC47" s="33"/>
      <c r="HD47" s="34"/>
      <c r="HE47" s="32"/>
      <c r="HF47" s="33"/>
      <c r="HG47" s="33"/>
      <c r="HH47" s="34"/>
      <c r="HI47" s="32"/>
      <c r="HJ47" s="33"/>
      <c r="HK47" s="33"/>
      <c r="HL47" s="34"/>
      <c r="HM47" s="32"/>
      <c r="HN47" s="33"/>
      <c r="HO47" s="33"/>
      <c r="HP47" s="34"/>
      <c r="HQ47" s="32"/>
      <c r="HR47" s="33"/>
      <c r="HS47" s="33"/>
      <c r="HT47" s="34"/>
      <c r="HU47" s="32"/>
      <c r="HV47" s="33"/>
      <c r="HW47" s="33"/>
      <c r="HX47" s="34"/>
      <c r="HY47" s="32"/>
      <c r="HZ47" s="33"/>
      <c r="IA47" s="33"/>
      <c r="IB47" s="34"/>
      <c r="IC47" s="32"/>
      <c r="ID47" s="33"/>
      <c r="IE47" s="33"/>
      <c r="IF47" s="34"/>
      <c r="IG47" s="32"/>
      <c r="IH47" s="33"/>
      <c r="II47" s="33"/>
      <c r="IJ47" s="34"/>
    </row>
    <row r="48" spans="1:244" s="30" customFormat="1">
      <c r="A48" s="35" t="s">
        <v>52</v>
      </c>
      <c r="B48" s="157">
        <v>719.96</v>
      </c>
      <c r="C48" s="157">
        <v>21.6</v>
      </c>
      <c r="D48" s="54">
        <v>0.38170922079782638</v>
      </c>
      <c r="E48" s="33"/>
      <c r="F48" s="33"/>
      <c r="G48" s="32"/>
      <c r="H48" s="33"/>
      <c r="I48" s="33"/>
      <c r="J48" s="33"/>
      <c r="K48" s="32"/>
      <c r="L48" s="33"/>
      <c r="M48" s="33"/>
      <c r="N48" s="33"/>
      <c r="O48" s="32"/>
      <c r="P48" s="33"/>
      <c r="Q48" s="33"/>
      <c r="R48" s="33"/>
      <c r="S48" s="32"/>
      <c r="T48" s="33"/>
      <c r="U48" s="33"/>
      <c r="V48" s="33"/>
      <c r="W48" s="32"/>
      <c r="X48" s="33"/>
      <c r="Y48" s="33"/>
      <c r="Z48" s="33"/>
      <c r="AA48" s="32"/>
      <c r="AB48" s="33"/>
      <c r="AC48" s="33"/>
      <c r="AD48" s="33"/>
      <c r="AE48" s="32"/>
      <c r="AF48" s="33"/>
      <c r="AG48" s="33"/>
      <c r="AH48" s="33"/>
      <c r="AI48" s="32"/>
      <c r="AJ48" s="33"/>
      <c r="AK48" s="33"/>
      <c r="AL48" s="33"/>
      <c r="AM48" s="32"/>
      <c r="AN48" s="33"/>
      <c r="AO48" s="33"/>
      <c r="AP48" s="33"/>
      <c r="AQ48" s="32"/>
      <c r="AR48" s="33"/>
      <c r="AS48" s="33"/>
      <c r="AT48" s="33"/>
      <c r="AU48" s="32"/>
      <c r="AV48" s="33"/>
      <c r="AW48" s="33"/>
      <c r="AX48" s="33"/>
      <c r="AY48" s="32"/>
      <c r="AZ48" s="33"/>
      <c r="BA48" s="33"/>
      <c r="BB48" s="33"/>
      <c r="BC48" s="32"/>
      <c r="BD48" s="33"/>
      <c r="BE48" s="33"/>
      <c r="BF48" s="33"/>
      <c r="BG48" s="32"/>
      <c r="BH48" s="33"/>
      <c r="BI48" s="33"/>
      <c r="BJ48" s="33"/>
      <c r="BK48" s="32"/>
      <c r="BL48" s="33"/>
      <c r="BM48" s="33"/>
      <c r="BN48" s="33"/>
      <c r="BO48" s="32"/>
      <c r="BP48" s="33"/>
      <c r="BQ48" s="33"/>
      <c r="BR48" s="33"/>
      <c r="BS48" s="32"/>
      <c r="BT48" s="33"/>
      <c r="BU48" s="33"/>
      <c r="BV48" s="33"/>
      <c r="BW48" s="32"/>
      <c r="BX48" s="33"/>
      <c r="BY48" s="33"/>
      <c r="BZ48" s="33"/>
      <c r="CA48" s="32"/>
      <c r="CB48" s="33"/>
      <c r="CC48" s="33"/>
      <c r="CD48" s="33"/>
      <c r="CE48" s="32"/>
      <c r="CF48" s="33"/>
      <c r="CG48" s="33"/>
      <c r="CH48" s="33"/>
      <c r="CI48" s="32"/>
      <c r="CJ48" s="33"/>
      <c r="CK48" s="33"/>
      <c r="CL48" s="33"/>
      <c r="CM48" s="32"/>
      <c r="CN48" s="33"/>
      <c r="CO48" s="33"/>
      <c r="CP48" s="33"/>
      <c r="CQ48" s="32"/>
      <c r="CR48" s="33"/>
      <c r="CS48" s="33"/>
      <c r="CT48" s="33"/>
      <c r="CU48" s="32"/>
      <c r="CV48" s="33"/>
      <c r="CW48" s="33"/>
      <c r="CX48" s="33"/>
      <c r="CY48" s="32"/>
      <c r="CZ48" s="33"/>
      <c r="DA48" s="33"/>
      <c r="DB48" s="33"/>
      <c r="DC48" s="32"/>
      <c r="DD48" s="33"/>
      <c r="DE48" s="33"/>
      <c r="DF48" s="33"/>
      <c r="DG48" s="32"/>
      <c r="DH48" s="33"/>
      <c r="DI48" s="33"/>
      <c r="DJ48" s="33"/>
      <c r="DK48" s="32"/>
      <c r="DL48" s="33"/>
      <c r="DM48" s="33"/>
      <c r="DN48" s="33"/>
      <c r="DO48" s="32"/>
      <c r="DP48" s="33"/>
      <c r="DQ48" s="33"/>
      <c r="DR48" s="33"/>
      <c r="DS48" s="32"/>
      <c r="DT48" s="33"/>
      <c r="DU48" s="33"/>
      <c r="DV48" s="33"/>
      <c r="DW48" s="32"/>
      <c r="DX48" s="33"/>
      <c r="DY48" s="33"/>
      <c r="DZ48" s="33"/>
      <c r="EA48" s="32"/>
      <c r="EB48" s="33"/>
      <c r="EC48" s="33"/>
      <c r="ED48" s="33"/>
      <c r="EE48" s="32"/>
      <c r="EF48" s="33"/>
      <c r="EG48" s="33"/>
      <c r="EH48" s="33"/>
      <c r="EI48" s="32"/>
      <c r="EJ48" s="33"/>
      <c r="EK48" s="33"/>
      <c r="EL48" s="33"/>
      <c r="EM48" s="32"/>
      <c r="EN48" s="33"/>
      <c r="EO48" s="33"/>
      <c r="EP48" s="33"/>
      <c r="EQ48" s="32"/>
      <c r="ER48" s="33"/>
      <c r="ES48" s="33"/>
      <c r="ET48" s="33"/>
      <c r="EU48" s="32"/>
      <c r="EV48" s="33"/>
      <c r="EW48" s="33"/>
      <c r="EX48" s="33"/>
      <c r="EY48" s="32"/>
      <c r="EZ48" s="33"/>
      <c r="FA48" s="33"/>
      <c r="FB48" s="33"/>
      <c r="FC48" s="32"/>
      <c r="FD48" s="33"/>
      <c r="FE48" s="33"/>
      <c r="FF48" s="33"/>
      <c r="FG48" s="32"/>
      <c r="FH48" s="33"/>
      <c r="FI48" s="33"/>
      <c r="FJ48" s="33"/>
      <c r="FK48" s="32"/>
      <c r="FL48" s="33"/>
      <c r="FM48" s="33"/>
      <c r="FN48" s="33"/>
      <c r="FO48" s="32"/>
      <c r="FP48" s="33"/>
      <c r="FQ48" s="33"/>
      <c r="FR48" s="33"/>
      <c r="FS48" s="32"/>
      <c r="FT48" s="33"/>
      <c r="FU48" s="33"/>
      <c r="FV48" s="33"/>
      <c r="FW48" s="32"/>
      <c r="FX48" s="33"/>
      <c r="FY48" s="33"/>
      <c r="FZ48" s="33"/>
      <c r="GA48" s="32"/>
      <c r="GB48" s="33"/>
      <c r="GC48" s="33"/>
      <c r="GD48" s="33"/>
      <c r="GE48" s="32"/>
      <c r="GF48" s="33"/>
      <c r="GG48" s="33"/>
      <c r="GH48" s="33"/>
      <c r="GI48" s="32"/>
      <c r="GJ48" s="33"/>
      <c r="GK48" s="33"/>
      <c r="GL48" s="33"/>
      <c r="GM48" s="32"/>
      <c r="GN48" s="33"/>
      <c r="GO48" s="33"/>
      <c r="GP48" s="33"/>
      <c r="GQ48" s="32"/>
      <c r="GR48" s="33"/>
      <c r="GS48" s="33"/>
      <c r="GT48" s="33"/>
      <c r="GU48" s="32"/>
      <c r="GV48" s="33"/>
      <c r="GW48" s="33"/>
      <c r="GX48" s="33"/>
      <c r="GY48" s="32"/>
      <c r="GZ48" s="33"/>
      <c r="HA48" s="33"/>
      <c r="HB48" s="33"/>
      <c r="HC48" s="32"/>
      <c r="HD48" s="33"/>
      <c r="HE48" s="33"/>
      <c r="HF48" s="33"/>
      <c r="HG48" s="32"/>
      <c r="HH48" s="33"/>
      <c r="HI48" s="33"/>
      <c r="HJ48" s="33"/>
      <c r="HK48" s="32"/>
      <c r="HL48" s="33"/>
      <c r="HM48" s="33"/>
      <c r="HN48" s="33"/>
      <c r="HO48" s="32"/>
      <c r="HP48" s="33"/>
      <c r="HQ48" s="33"/>
      <c r="HR48" s="33"/>
      <c r="HS48" s="32"/>
      <c r="HT48" s="33"/>
      <c r="HU48" s="33"/>
      <c r="HV48" s="33"/>
      <c r="HW48" s="32"/>
      <c r="HX48" s="33"/>
      <c r="HY48" s="33"/>
      <c r="HZ48" s="33"/>
      <c r="IA48" s="32"/>
      <c r="IB48" s="33"/>
      <c r="IC48" s="33"/>
      <c r="ID48" s="33"/>
      <c r="IE48" s="32"/>
      <c r="IF48" s="33"/>
      <c r="IG48" s="33"/>
      <c r="IH48" s="33"/>
    </row>
    <row r="49" spans="1:244" s="31" customFormat="1">
      <c r="A49" s="22" t="s">
        <v>53</v>
      </c>
      <c r="B49" s="155">
        <v>1876.0177815369027</v>
      </c>
      <c r="C49" s="155">
        <v>56.27</v>
      </c>
      <c r="D49" s="52">
        <v>0.99462926494988335</v>
      </c>
    </row>
    <row r="50" spans="1:244" s="30" customFormat="1">
      <c r="A50" s="11" t="s">
        <v>54</v>
      </c>
      <c r="B50" s="3"/>
      <c r="C50" s="3"/>
      <c r="D50" s="3"/>
    </row>
    <row r="51" spans="1:244" s="30" customFormat="1">
      <c r="A51" s="6" t="s">
        <v>55</v>
      </c>
      <c r="B51" s="16">
        <v>0</v>
      </c>
      <c r="C51" s="16">
        <v>0</v>
      </c>
      <c r="D51" s="51">
        <v>0</v>
      </c>
    </row>
    <row r="52" spans="1:244" s="30" customFormat="1">
      <c r="A52" s="6" t="s">
        <v>56</v>
      </c>
      <c r="B52" s="16">
        <v>10.130000000000001</v>
      </c>
      <c r="C52" s="16">
        <v>0.3</v>
      </c>
      <c r="D52" s="51">
        <v>5.3707350501166476E-3</v>
      </c>
    </row>
    <row r="53" spans="1:244" s="30" customFormat="1">
      <c r="A53" s="27" t="s">
        <v>57</v>
      </c>
      <c r="B53" s="156">
        <v>10.130000000000001</v>
      </c>
      <c r="C53" s="156">
        <v>0.3</v>
      </c>
      <c r="D53" s="53">
        <v>5.3707350501166476E-3</v>
      </c>
      <c r="E53" s="32"/>
      <c r="F53" s="33"/>
      <c r="G53" s="33"/>
      <c r="H53" s="34"/>
      <c r="I53" s="32"/>
      <c r="J53" s="33"/>
      <c r="K53" s="33"/>
      <c r="L53" s="34"/>
      <c r="M53" s="32"/>
      <c r="N53" s="33"/>
      <c r="O53" s="33"/>
      <c r="P53" s="34"/>
      <c r="Q53" s="32"/>
      <c r="R53" s="33"/>
      <c r="S53" s="33"/>
      <c r="T53" s="34"/>
      <c r="U53" s="32"/>
      <c r="V53" s="33"/>
      <c r="W53" s="33"/>
      <c r="X53" s="34"/>
      <c r="Y53" s="32"/>
      <c r="Z53" s="33"/>
      <c r="AA53" s="33"/>
      <c r="AB53" s="34"/>
      <c r="AC53" s="32"/>
      <c r="AD53" s="33"/>
      <c r="AE53" s="33"/>
      <c r="AF53" s="34"/>
      <c r="AG53" s="32"/>
      <c r="AH53" s="33"/>
      <c r="AI53" s="33"/>
      <c r="AJ53" s="34"/>
      <c r="AK53" s="32"/>
      <c r="AL53" s="33"/>
      <c r="AM53" s="33"/>
      <c r="AN53" s="34"/>
      <c r="AO53" s="32"/>
      <c r="AP53" s="33"/>
      <c r="AQ53" s="33"/>
      <c r="AR53" s="34"/>
      <c r="AS53" s="32"/>
      <c r="AT53" s="33"/>
      <c r="AU53" s="33"/>
      <c r="AV53" s="34"/>
      <c r="AW53" s="32"/>
      <c r="AX53" s="33"/>
      <c r="AY53" s="33"/>
      <c r="AZ53" s="34"/>
      <c r="BA53" s="32"/>
      <c r="BB53" s="33"/>
      <c r="BC53" s="33"/>
      <c r="BD53" s="34"/>
      <c r="BE53" s="32"/>
      <c r="BF53" s="33"/>
      <c r="BG53" s="33"/>
      <c r="BH53" s="34"/>
      <c r="BI53" s="32"/>
      <c r="BJ53" s="33"/>
      <c r="BK53" s="33"/>
      <c r="BL53" s="34"/>
      <c r="BM53" s="32"/>
      <c r="BN53" s="33"/>
      <c r="BO53" s="33"/>
      <c r="BP53" s="34"/>
      <c r="BQ53" s="32"/>
      <c r="BR53" s="33"/>
      <c r="BS53" s="33"/>
      <c r="BT53" s="34"/>
      <c r="BU53" s="32"/>
      <c r="BV53" s="33"/>
      <c r="BW53" s="33"/>
      <c r="BX53" s="34"/>
      <c r="BY53" s="32"/>
      <c r="BZ53" s="33"/>
      <c r="CA53" s="33"/>
      <c r="CB53" s="34"/>
      <c r="CC53" s="32"/>
      <c r="CD53" s="33"/>
      <c r="CE53" s="33"/>
      <c r="CF53" s="34"/>
      <c r="CG53" s="32"/>
      <c r="CH53" s="33"/>
      <c r="CI53" s="33"/>
      <c r="CJ53" s="34"/>
      <c r="CK53" s="32"/>
      <c r="CL53" s="33"/>
      <c r="CM53" s="33"/>
      <c r="CN53" s="34"/>
      <c r="CO53" s="32"/>
      <c r="CP53" s="33"/>
      <c r="CQ53" s="33"/>
      <c r="CR53" s="34"/>
      <c r="CS53" s="32"/>
      <c r="CT53" s="33"/>
      <c r="CU53" s="33"/>
      <c r="CV53" s="34"/>
      <c r="CW53" s="32"/>
      <c r="CX53" s="33"/>
      <c r="CY53" s="33"/>
      <c r="CZ53" s="34"/>
      <c r="DA53" s="32"/>
      <c r="DB53" s="33"/>
      <c r="DC53" s="33"/>
      <c r="DD53" s="34"/>
      <c r="DE53" s="32"/>
      <c r="DF53" s="33"/>
      <c r="DG53" s="33"/>
      <c r="DH53" s="34"/>
      <c r="DI53" s="32"/>
      <c r="DJ53" s="33"/>
      <c r="DK53" s="33"/>
      <c r="DL53" s="34"/>
      <c r="DM53" s="32"/>
      <c r="DN53" s="33"/>
      <c r="DO53" s="33"/>
      <c r="DP53" s="34"/>
      <c r="DQ53" s="32"/>
      <c r="DR53" s="33"/>
      <c r="DS53" s="33"/>
      <c r="DT53" s="34"/>
      <c r="DU53" s="32"/>
      <c r="DV53" s="33"/>
      <c r="DW53" s="33"/>
      <c r="DX53" s="34"/>
      <c r="DY53" s="32"/>
      <c r="DZ53" s="33"/>
      <c r="EA53" s="33"/>
      <c r="EB53" s="34"/>
      <c r="EC53" s="32"/>
      <c r="ED53" s="33"/>
      <c r="EE53" s="33"/>
      <c r="EF53" s="34"/>
      <c r="EG53" s="32"/>
      <c r="EH53" s="33"/>
      <c r="EI53" s="33"/>
      <c r="EJ53" s="34"/>
      <c r="EK53" s="32"/>
      <c r="EL53" s="33"/>
      <c r="EM53" s="33"/>
      <c r="EN53" s="34"/>
      <c r="EO53" s="32"/>
      <c r="EP53" s="33"/>
      <c r="EQ53" s="33"/>
      <c r="ER53" s="34"/>
      <c r="ES53" s="32"/>
      <c r="ET53" s="33"/>
      <c r="EU53" s="33"/>
      <c r="EV53" s="34"/>
      <c r="EW53" s="32"/>
      <c r="EX53" s="33"/>
      <c r="EY53" s="33"/>
      <c r="EZ53" s="34"/>
      <c r="FA53" s="32"/>
      <c r="FB53" s="33"/>
      <c r="FC53" s="33"/>
      <c r="FD53" s="34"/>
      <c r="FE53" s="32"/>
      <c r="FF53" s="33"/>
      <c r="FG53" s="33"/>
      <c r="FH53" s="34"/>
      <c r="FI53" s="32"/>
      <c r="FJ53" s="33"/>
      <c r="FK53" s="33"/>
      <c r="FL53" s="34"/>
      <c r="FM53" s="32"/>
      <c r="FN53" s="33"/>
      <c r="FO53" s="33"/>
      <c r="FP53" s="34"/>
      <c r="FQ53" s="32"/>
      <c r="FR53" s="33"/>
      <c r="FS53" s="33"/>
      <c r="FT53" s="34"/>
      <c r="FU53" s="32"/>
      <c r="FV53" s="33"/>
      <c r="FW53" s="33"/>
      <c r="FX53" s="34"/>
      <c r="FY53" s="32"/>
      <c r="FZ53" s="33"/>
      <c r="GA53" s="33"/>
      <c r="GB53" s="34"/>
      <c r="GC53" s="32"/>
      <c r="GD53" s="33"/>
      <c r="GE53" s="33"/>
      <c r="GF53" s="34"/>
      <c r="GG53" s="32"/>
      <c r="GH53" s="33"/>
      <c r="GI53" s="33"/>
      <c r="GJ53" s="34"/>
      <c r="GK53" s="32"/>
      <c r="GL53" s="33"/>
      <c r="GM53" s="33"/>
      <c r="GN53" s="34"/>
      <c r="GO53" s="32"/>
      <c r="GP53" s="33"/>
      <c r="GQ53" s="33"/>
      <c r="GR53" s="34"/>
      <c r="GS53" s="32"/>
      <c r="GT53" s="33"/>
      <c r="GU53" s="33"/>
      <c r="GV53" s="34"/>
      <c r="GW53" s="32"/>
      <c r="GX53" s="33"/>
      <c r="GY53" s="33"/>
      <c r="GZ53" s="34"/>
      <c r="HA53" s="32"/>
      <c r="HB53" s="33"/>
      <c r="HC53" s="33"/>
      <c r="HD53" s="34"/>
      <c r="HE53" s="32"/>
      <c r="HF53" s="33"/>
      <c r="HG53" s="33"/>
      <c r="HH53" s="34"/>
      <c r="HI53" s="32"/>
      <c r="HJ53" s="33"/>
      <c r="HK53" s="33"/>
      <c r="HL53" s="34"/>
      <c r="HM53" s="32"/>
      <c r="HN53" s="33"/>
      <c r="HO53" s="33"/>
      <c r="HP53" s="34"/>
      <c r="HQ53" s="32"/>
      <c r="HR53" s="33"/>
      <c r="HS53" s="33"/>
      <c r="HT53" s="34"/>
      <c r="HU53" s="32"/>
      <c r="HV53" s="33"/>
      <c r="HW53" s="33"/>
      <c r="HX53" s="34"/>
      <c r="HY53" s="32"/>
      <c r="HZ53" s="33"/>
      <c r="IA53" s="33"/>
      <c r="IB53" s="34"/>
      <c r="IC53" s="32"/>
      <c r="ID53" s="33"/>
      <c r="IE53" s="33"/>
      <c r="IF53" s="34"/>
      <c r="IG53" s="32"/>
      <c r="IH53" s="33"/>
      <c r="II53" s="33"/>
      <c r="IJ53" s="34"/>
    </row>
    <row r="54" spans="1:244" s="41" customFormat="1" ht="13.5" thickBot="1">
      <c r="A54" s="38" t="s">
        <v>58</v>
      </c>
      <c r="B54" s="158">
        <v>1886.1477815369028</v>
      </c>
      <c r="C54" s="158">
        <v>56.57</v>
      </c>
      <c r="D54" s="55">
        <v>1</v>
      </c>
    </row>
    <row r="55" spans="1:244">
      <c r="A55" s="42" t="s">
        <v>59</v>
      </c>
      <c r="D55" s="43"/>
    </row>
  </sheetData>
  <printOptions horizontalCentered="1"/>
  <pageMargins left="0.78740157480314965" right="0.39370078740157483" top="0.78740157480314965" bottom="0.78740157480314965" header="0.59055118110236227" footer="0.59055118110236227"/>
  <pageSetup paperSize="9" orientation="portrait" horizontalDpi="300" verticalDpi="300" r:id="rId1"/>
  <headerFooter alignWithMargins="0">
    <oddHeader>&amp;L&amp;"Tahoma,Negrito"&amp;8Companhia Nacional de Abastecimento - CONAB</oddHeader>
    <oddFooter>&amp;R&amp;6&amp;F - &amp;A
versão - jan/2008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J55"/>
  <sheetViews>
    <sheetView zoomScaleNormal="100" workbookViewId="0">
      <selection activeCell="A3" sqref="A3"/>
    </sheetView>
  </sheetViews>
  <sheetFormatPr defaultColWidth="11.5" defaultRowHeight="12.75"/>
  <cols>
    <col min="1" max="1" width="45.625" style="3" customWidth="1"/>
    <col min="2" max="3" width="12.625" style="3" customWidth="1"/>
    <col min="4" max="4" width="8.625" style="3" customWidth="1"/>
    <col min="5" max="16384" width="11.5" style="3"/>
  </cols>
  <sheetData>
    <row r="1" spans="1:4">
      <c r="A1" s="1" t="s">
        <v>0</v>
      </c>
      <c r="B1" s="2"/>
      <c r="C1" s="2"/>
      <c r="D1" s="2"/>
    </row>
    <row r="2" spans="1:4">
      <c r="A2" s="1" t="s">
        <v>186</v>
      </c>
      <c r="B2" s="2"/>
      <c r="C2" s="2"/>
      <c r="D2" s="2"/>
    </row>
    <row r="3" spans="1:4">
      <c r="A3" s="1" t="s">
        <v>172</v>
      </c>
      <c r="B3" s="2"/>
      <c r="C3" s="2"/>
      <c r="D3" s="2"/>
    </row>
    <row r="4" spans="1:4">
      <c r="A4" s="1" t="s">
        <v>187</v>
      </c>
      <c r="B4" s="2"/>
      <c r="C4" s="2"/>
      <c r="D4" s="2"/>
    </row>
    <row r="5" spans="1:4" ht="13.5" thickBot="1">
      <c r="A5" s="4" t="s">
        <v>4</v>
      </c>
      <c r="B5" s="5">
        <v>7000</v>
      </c>
      <c r="C5" s="6" t="s">
        <v>5</v>
      </c>
    </row>
    <row r="6" spans="1:4">
      <c r="A6" s="7"/>
      <c r="B6" s="8" t="s">
        <v>6</v>
      </c>
      <c r="C6" s="50">
        <v>43160</v>
      </c>
      <c r="D6" s="10" t="s">
        <v>7</v>
      </c>
    </row>
    <row r="7" spans="1:4">
      <c r="A7" s="11" t="s">
        <v>8</v>
      </c>
      <c r="D7" s="12" t="s">
        <v>9</v>
      </c>
    </row>
    <row r="8" spans="1:4" ht="13.5" thickBot="1">
      <c r="A8" s="13"/>
      <c r="B8" s="14" t="s">
        <v>10</v>
      </c>
      <c r="C8" s="14" t="s">
        <v>188</v>
      </c>
      <c r="D8" s="15" t="s">
        <v>13</v>
      </c>
    </row>
    <row r="9" spans="1:4">
      <c r="A9" s="11" t="s">
        <v>14</v>
      </c>
      <c r="B9" s="16"/>
    </row>
    <row r="10" spans="1:4">
      <c r="A10" s="18" t="s">
        <v>15</v>
      </c>
      <c r="B10" s="16">
        <v>90</v>
      </c>
      <c r="C10" s="16">
        <v>0.64</v>
      </c>
      <c r="D10" s="51">
        <v>1.7730662744931697E-2</v>
      </c>
    </row>
    <row r="11" spans="1:4">
      <c r="A11" s="18" t="s">
        <v>16</v>
      </c>
      <c r="B11" s="3">
        <v>660.77</v>
      </c>
      <c r="C11" s="3">
        <v>4.72</v>
      </c>
      <c r="D11" s="51">
        <v>0.13017655579965018</v>
      </c>
    </row>
    <row r="12" spans="1:4">
      <c r="A12" s="18" t="s">
        <v>17</v>
      </c>
      <c r="B12" s="16"/>
      <c r="C12" s="16"/>
      <c r="D12" s="51">
        <v>0</v>
      </c>
    </row>
    <row r="13" spans="1:4">
      <c r="A13" s="18" t="s">
        <v>189</v>
      </c>
      <c r="B13" s="16">
        <v>311.5</v>
      </c>
      <c r="C13" s="16">
        <v>2.23</v>
      </c>
      <c r="D13" s="51">
        <v>6.1367793833846933E-2</v>
      </c>
    </row>
    <row r="14" spans="1:4">
      <c r="A14" s="18" t="s">
        <v>19</v>
      </c>
      <c r="B14" s="16"/>
      <c r="C14" s="16"/>
      <c r="D14" s="51">
        <v>0</v>
      </c>
    </row>
    <row r="15" spans="1:4">
      <c r="A15" s="6" t="s">
        <v>190</v>
      </c>
      <c r="B15" s="16">
        <v>228.96</v>
      </c>
      <c r="C15" s="16">
        <v>1.64</v>
      </c>
      <c r="D15" s="51">
        <v>4.5106806023106238E-2</v>
      </c>
    </row>
    <row r="16" spans="1:4">
      <c r="A16" s="6" t="s">
        <v>70</v>
      </c>
      <c r="B16" s="16">
        <v>76.319999999999993</v>
      </c>
      <c r="C16" s="16">
        <v>0.56000000000000005</v>
      </c>
      <c r="D16" s="51">
        <v>1.5035602007702077E-2</v>
      </c>
    </row>
    <row r="17" spans="1:4">
      <c r="A17" s="6" t="s">
        <v>22</v>
      </c>
      <c r="B17" s="16">
        <v>253</v>
      </c>
      <c r="C17" s="16">
        <v>1.81</v>
      </c>
      <c r="D17" s="51">
        <v>4.9842863049641327E-2</v>
      </c>
    </row>
    <row r="18" spans="1:4">
      <c r="A18" s="6" t="s">
        <v>23</v>
      </c>
      <c r="B18" s="16">
        <v>705.5</v>
      </c>
      <c r="C18" s="16">
        <v>5.04</v>
      </c>
      <c r="D18" s="51">
        <v>0.13898869518388124</v>
      </c>
    </row>
    <row r="19" spans="1:4">
      <c r="A19" s="6" t="s">
        <v>24</v>
      </c>
      <c r="B19" s="16">
        <v>662.77</v>
      </c>
      <c r="C19" s="16">
        <v>4.74</v>
      </c>
      <c r="D19" s="51">
        <v>0.13057057052731533</v>
      </c>
    </row>
    <row r="20" spans="1:4">
      <c r="A20" s="6" t="s">
        <v>71</v>
      </c>
      <c r="B20" s="16">
        <v>77.5</v>
      </c>
      <c r="C20" s="16">
        <v>0.55000000000000004</v>
      </c>
      <c r="D20" s="51">
        <v>1.5268070697024518E-2</v>
      </c>
    </row>
    <row r="21" spans="1:4">
      <c r="A21" s="22" t="s">
        <v>27</v>
      </c>
      <c r="B21" s="155">
        <v>3066.32</v>
      </c>
      <c r="C21" s="155">
        <v>21.930000000000003</v>
      </c>
      <c r="D21" s="52">
        <v>0.60408761986709958</v>
      </c>
    </row>
    <row r="22" spans="1:4">
      <c r="A22" s="25" t="s">
        <v>28</v>
      </c>
    </row>
    <row r="23" spans="1:4">
      <c r="A23" s="18" t="s">
        <v>29</v>
      </c>
      <c r="B23" s="16">
        <v>61.33</v>
      </c>
      <c r="C23" s="16">
        <v>0.44</v>
      </c>
      <c r="D23" s="51">
        <v>1.2082461623851789E-2</v>
      </c>
    </row>
    <row r="24" spans="1:4">
      <c r="A24" s="18" t="s">
        <v>30</v>
      </c>
      <c r="B24" s="16">
        <v>61.33</v>
      </c>
      <c r="C24" s="16">
        <v>0.44</v>
      </c>
      <c r="D24" s="51">
        <v>1.2082461623851789E-2</v>
      </c>
    </row>
    <row r="25" spans="1:4">
      <c r="A25" s="6" t="s">
        <v>72</v>
      </c>
      <c r="B25" s="16">
        <v>91.99</v>
      </c>
      <c r="C25" s="16">
        <v>0.66</v>
      </c>
      <c r="D25" s="51">
        <v>1.8122707398958521E-2</v>
      </c>
    </row>
    <row r="26" spans="1:4">
      <c r="A26" s="18" t="s">
        <v>73</v>
      </c>
      <c r="B26" s="16">
        <v>210</v>
      </c>
      <c r="C26" s="16">
        <v>1.5</v>
      </c>
      <c r="D26" s="51">
        <v>4.1371546404840628E-2</v>
      </c>
    </row>
    <row r="27" spans="1:4">
      <c r="A27" s="18" t="s">
        <v>74</v>
      </c>
      <c r="B27" s="16">
        <v>135.72999999999999</v>
      </c>
      <c r="C27" s="16">
        <v>0.97</v>
      </c>
      <c r="D27" s="51">
        <v>2.6739809492995321E-2</v>
      </c>
    </row>
    <row r="28" spans="1:4">
      <c r="A28" s="18" t="s">
        <v>75</v>
      </c>
      <c r="B28" s="16">
        <v>68.25</v>
      </c>
      <c r="C28" s="16">
        <v>0.49</v>
      </c>
      <c r="D28" s="51">
        <v>1.3445752581573205E-2</v>
      </c>
    </row>
    <row r="29" spans="1:4">
      <c r="A29" s="18" t="s">
        <v>76</v>
      </c>
      <c r="B29" s="16">
        <v>0</v>
      </c>
      <c r="C29" s="16">
        <v>0</v>
      </c>
      <c r="D29" s="51">
        <v>0</v>
      </c>
    </row>
    <row r="30" spans="1:4">
      <c r="A30" s="18" t="s">
        <v>77</v>
      </c>
      <c r="B30" s="16">
        <v>86.8</v>
      </c>
      <c r="C30" s="16">
        <v>0.62</v>
      </c>
      <c r="D30" s="51">
        <v>1.710023918066746E-2</v>
      </c>
    </row>
    <row r="31" spans="1:4">
      <c r="A31" s="18" t="s">
        <v>78</v>
      </c>
      <c r="B31" s="16">
        <v>9.32</v>
      </c>
      <c r="C31" s="16">
        <v>7.0000000000000007E-2</v>
      </c>
      <c r="D31" s="51">
        <v>1.8361086309195936E-3</v>
      </c>
    </row>
    <row r="32" spans="1:4">
      <c r="A32" s="27" t="s">
        <v>37</v>
      </c>
      <c r="B32" s="156">
        <v>724.75</v>
      </c>
      <c r="C32" s="156">
        <v>5.19</v>
      </c>
      <c r="D32" s="53">
        <v>0.14278108693765831</v>
      </c>
    </row>
    <row r="33" spans="1:244" s="30" customFormat="1">
      <c r="A33" s="11" t="s">
        <v>38</v>
      </c>
      <c r="B33" s="3"/>
      <c r="C33" s="3"/>
      <c r="D33" s="3"/>
    </row>
    <row r="34" spans="1:244" s="30" customFormat="1">
      <c r="A34" s="18" t="s">
        <v>39</v>
      </c>
      <c r="B34" s="16">
        <v>87.79277832166899</v>
      </c>
      <c r="C34" s="16">
        <v>0.63</v>
      </c>
      <c r="D34" s="51">
        <v>1.7295823820689595E-2</v>
      </c>
    </row>
    <row r="35" spans="1:244" s="30" customFormat="1">
      <c r="A35" s="6" t="s">
        <v>40</v>
      </c>
      <c r="B35" s="16">
        <v>87.79277832166899</v>
      </c>
      <c r="C35" s="16">
        <v>0.63</v>
      </c>
      <c r="D35" s="51">
        <v>1.7295823820689595E-2</v>
      </c>
    </row>
    <row r="36" spans="1:244" s="31" customFormat="1">
      <c r="A36" s="22" t="s">
        <v>41</v>
      </c>
      <c r="B36" s="155">
        <v>3878.8627783216693</v>
      </c>
      <c r="C36" s="155">
        <v>27.750000000000004</v>
      </c>
      <c r="D36" s="52">
        <v>0.76416453062544754</v>
      </c>
    </row>
    <row r="37" spans="1:244" s="30" customFormat="1">
      <c r="A37" s="11" t="s">
        <v>42</v>
      </c>
      <c r="B37" s="3"/>
      <c r="C37" s="3"/>
      <c r="D37" s="3"/>
    </row>
    <row r="38" spans="1:244" s="30" customFormat="1">
      <c r="A38" s="6" t="s">
        <v>43</v>
      </c>
      <c r="B38" s="16">
        <v>10.370000000000001</v>
      </c>
      <c r="C38" s="16">
        <v>7.0000000000000007E-2</v>
      </c>
      <c r="D38" s="51">
        <v>2.0429663629437968E-3</v>
      </c>
    </row>
    <row r="39" spans="1:244" s="30" customFormat="1">
      <c r="A39" s="6" t="s">
        <v>44</v>
      </c>
      <c r="B39" s="16">
        <v>149.88</v>
      </c>
      <c r="C39" s="16">
        <v>1.07</v>
      </c>
      <c r="D39" s="51">
        <v>2.9527463691226254E-2</v>
      </c>
    </row>
    <row r="40" spans="1:244" s="30" customFormat="1">
      <c r="A40" s="18" t="s">
        <v>45</v>
      </c>
      <c r="B40" s="16">
        <v>266.76</v>
      </c>
      <c r="C40" s="16">
        <v>1.91</v>
      </c>
      <c r="D40" s="51">
        <v>5.2553684375977551E-2</v>
      </c>
    </row>
    <row r="41" spans="1:244" s="30" customFormat="1">
      <c r="A41" s="18" t="s">
        <v>79</v>
      </c>
      <c r="B41" s="16">
        <v>0</v>
      </c>
      <c r="C41" s="16">
        <v>0</v>
      </c>
      <c r="D41" s="51">
        <v>0</v>
      </c>
    </row>
    <row r="42" spans="1:244" s="30" customFormat="1">
      <c r="A42" s="27" t="s">
        <v>46</v>
      </c>
      <c r="B42" s="156">
        <v>427.01</v>
      </c>
      <c r="C42" s="156">
        <v>3.05</v>
      </c>
      <c r="D42" s="53">
        <v>8.4124114430147612E-2</v>
      </c>
      <c r="E42" s="32"/>
      <c r="F42" s="33"/>
      <c r="G42" s="33"/>
      <c r="H42" s="34"/>
      <c r="I42" s="32"/>
      <c r="J42" s="33"/>
      <c r="K42" s="33"/>
      <c r="L42" s="34"/>
      <c r="M42" s="32"/>
      <c r="N42" s="33"/>
      <c r="O42" s="33"/>
      <c r="P42" s="34"/>
      <c r="Q42" s="32"/>
      <c r="R42" s="33"/>
      <c r="S42" s="33"/>
      <c r="T42" s="34"/>
      <c r="U42" s="32"/>
      <c r="V42" s="33"/>
      <c r="W42" s="33"/>
      <c r="X42" s="34"/>
      <c r="Y42" s="32"/>
      <c r="Z42" s="33"/>
      <c r="AA42" s="33"/>
      <c r="AB42" s="34"/>
      <c r="AC42" s="32"/>
      <c r="AD42" s="33"/>
      <c r="AE42" s="33"/>
      <c r="AF42" s="34"/>
      <c r="AG42" s="32"/>
      <c r="AH42" s="33"/>
      <c r="AI42" s="33"/>
      <c r="AJ42" s="34"/>
      <c r="AK42" s="32"/>
      <c r="AL42" s="33"/>
      <c r="AM42" s="33"/>
      <c r="AN42" s="34"/>
      <c r="AO42" s="32"/>
      <c r="AP42" s="33"/>
      <c r="AQ42" s="33"/>
      <c r="AR42" s="34"/>
      <c r="AS42" s="32"/>
      <c r="AT42" s="33"/>
      <c r="AU42" s="33"/>
      <c r="AV42" s="34"/>
      <c r="AW42" s="32"/>
      <c r="AX42" s="33"/>
      <c r="AY42" s="33"/>
      <c r="AZ42" s="34"/>
      <c r="BA42" s="32"/>
      <c r="BB42" s="33"/>
      <c r="BC42" s="33"/>
      <c r="BD42" s="34"/>
      <c r="BE42" s="32"/>
      <c r="BF42" s="33"/>
      <c r="BG42" s="33"/>
      <c r="BH42" s="34"/>
      <c r="BI42" s="32"/>
      <c r="BJ42" s="33"/>
      <c r="BK42" s="33"/>
      <c r="BL42" s="34"/>
      <c r="BM42" s="32"/>
      <c r="BN42" s="33"/>
      <c r="BO42" s="33"/>
      <c r="BP42" s="34"/>
      <c r="BQ42" s="32"/>
      <c r="BR42" s="33"/>
      <c r="BS42" s="33"/>
      <c r="BT42" s="34"/>
      <c r="BU42" s="32"/>
      <c r="BV42" s="33"/>
      <c r="BW42" s="33"/>
      <c r="BX42" s="34"/>
      <c r="BY42" s="32"/>
      <c r="BZ42" s="33"/>
      <c r="CA42" s="33"/>
      <c r="CB42" s="34"/>
      <c r="CC42" s="32"/>
      <c r="CD42" s="33"/>
      <c r="CE42" s="33"/>
      <c r="CF42" s="34"/>
      <c r="CG42" s="32"/>
      <c r="CH42" s="33"/>
      <c r="CI42" s="33"/>
      <c r="CJ42" s="34"/>
      <c r="CK42" s="32"/>
      <c r="CL42" s="33"/>
      <c r="CM42" s="33"/>
      <c r="CN42" s="34"/>
      <c r="CO42" s="32"/>
      <c r="CP42" s="33"/>
      <c r="CQ42" s="33"/>
      <c r="CR42" s="34"/>
      <c r="CS42" s="32"/>
      <c r="CT42" s="33"/>
      <c r="CU42" s="33"/>
      <c r="CV42" s="34"/>
      <c r="CW42" s="32"/>
      <c r="CX42" s="33"/>
      <c r="CY42" s="33"/>
      <c r="CZ42" s="34"/>
      <c r="DA42" s="32"/>
      <c r="DB42" s="33"/>
      <c r="DC42" s="33"/>
      <c r="DD42" s="34"/>
      <c r="DE42" s="32"/>
      <c r="DF42" s="33"/>
      <c r="DG42" s="33"/>
      <c r="DH42" s="34"/>
      <c r="DI42" s="32"/>
      <c r="DJ42" s="33"/>
      <c r="DK42" s="33"/>
      <c r="DL42" s="34"/>
      <c r="DM42" s="32"/>
      <c r="DN42" s="33"/>
      <c r="DO42" s="33"/>
      <c r="DP42" s="34"/>
      <c r="DQ42" s="32"/>
      <c r="DR42" s="33"/>
      <c r="DS42" s="33"/>
      <c r="DT42" s="34"/>
      <c r="DU42" s="32"/>
      <c r="DV42" s="33"/>
      <c r="DW42" s="33"/>
      <c r="DX42" s="34"/>
      <c r="DY42" s="32"/>
      <c r="DZ42" s="33"/>
      <c r="EA42" s="33"/>
      <c r="EB42" s="34"/>
      <c r="EC42" s="32"/>
      <c r="ED42" s="33"/>
      <c r="EE42" s="33"/>
      <c r="EF42" s="34"/>
      <c r="EG42" s="32"/>
      <c r="EH42" s="33"/>
      <c r="EI42" s="33"/>
      <c r="EJ42" s="34"/>
      <c r="EK42" s="32"/>
      <c r="EL42" s="33"/>
      <c r="EM42" s="33"/>
      <c r="EN42" s="34"/>
      <c r="EO42" s="32"/>
      <c r="EP42" s="33"/>
      <c r="EQ42" s="33"/>
      <c r="ER42" s="34"/>
      <c r="ES42" s="32"/>
      <c r="ET42" s="33"/>
      <c r="EU42" s="33"/>
      <c r="EV42" s="34"/>
      <c r="EW42" s="32"/>
      <c r="EX42" s="33"/>
      <c r="EY42" s="33"/>
      <c r="EZ42" s="34"/>
      <c r="FA42" s="32"/>
      <c r="FB42" s="33"/>
      <c r="FC42" s="33"/>
      <c r="FD42" s="34"/>
      <c r="FE42" s="32"/>
      <c r="FF42" s="33"/>
      <c r="FG42" s="33"/>
      <c r="FH42" s="34"/>
      <c r="FI42" s="32"/>
      <c r="FJ42" s="33"/>
      <c r="FK42" s="33"/>
      <c r="FL42" s="34"/>
      <c r="FM42" s="32"/>
      <c r="FN42" s="33"/>
      <c r="FO42" s="33"/>
      <c r="FP42" s="34"/>
      <c r="FQ42" s="32"/>
      <c r="FR42" s="33"/>
      <c r="FS42" s="33"/>
      <c r="FT42" s="34"/>
      <c r="FU42" s="32"/>
      <c r="FV42" s="33"/>
      <c r="FW42" s="33"/>
      <c r="FX42" s="34"/>
      <c r="FY42" s="32"/>
      <c r="FZ42" s="33"/>
      <c r="GA42" s="33"/>
      <c r="GB42" s="34"/>
      <c r="GC42" s="32"/>
      <c r="GD42" s="33"/>
      <c r="GE42" s="33"/>
      <c r="GF42" s="34"/>
      <c r="GG42" s="32"/>
      <c r="GH42" s="33"/>
      <c r="GI42" s="33"/>
      <c r="GJ42" s="34"/>
      <c r="GK42" s="32"/>
      <c r="GL42" s="33"/>
      <c r="GM42" s="33"/>
      <c r="GN42" s="34"/>
      <c r="GO42" s="32"/>
      <c r="GP42" s="33"/>
      <c r="GQ42" s="33"/>
      <c r="GR42" s="34"/>
      <c r="GS42" s="32"/>
      <c r="GT42" s="33"/>
      <c r="GU42" s="33"/>
      <c r="GV42" s="34"/>
      <c r="GW42" s="32"/>
      <c r="GX42" s="33"/>
      <c r="GY42" s="33"/>
      <c r="GZ42" s="34"/>
      <c r="HA42" s="32"/>
      <c r="HB42" s="33"/>
      <c r="HC42" s="33"/>
      <c r="HD42" s="34"/>
      <c r="HE42" s="32"/>
      <c r="HF42" s="33"/>
      <c r="HG42" s="33"/>
      <c r="HH42" s="34"/>
      <c r="HI42" s="32"/>
      <c r="HJ42" s="33"/>
      <c r="HK42" s="33"/>
      <c r="HL42" s="34"/>
      <c r="HM42" s="32"/>
      <c r="HN42" s="33"/>
      <c r="HO42" s="33"/>
      <c r="HP42" s="34"/>
      <c r="HQ42" s="32"/>
      <c r="HR42" s="33"/>
      <c r="HS42" s="33"/>
      <c r="HT42" s="34"/>
      <c r="HU42" s="32"/>
      <c r="HV42" s="33"/>
      <c r="HW42" s="33"/>
      <c r="HX42" s="34"/>
      <c r="HY42" s="32"/>
      <c r="HZ42" s="33"/>
      <c r="IA42" s="33"/>
      <c r="IB42" s="34"/>
      <c r="IC42" s="32"/>
      <c r="ID42" s="33"/>
      <c r="IE42" s="33"/>
      <c r="IF42" s="34"/>
      <c r="IG42" s="32"/>
      <c r="IH42" s="33"/>
      <c r="II42" s="33"/>
      <c r="IJ42" s="34"/>
    </row>
    <row r="43" spans="1:244" s="30" customFormat="1">
      <c r="A43" s="11" t="s">
        <v>47</v>
      </c>
      <c r="B43" s="3"/>
      <c r="C43" s="3"/>
      <c r="D43" s="3"/>
    </row>
    <row r="44" spans="1:244" s="30" customFormat="1">
      <c r="A44" s="18" t="s">
        <v>80</v>
      </c>
      <c r="B44" s="16">
        <v>17.249615264208892</v>
      </c>
      <c r="C44" s="16">
        <v>0.12</v>
      </c>
      <c r="D44" s="51">
        <v>3.3983012303279302E-3</v>
      </c>
    </row>
    <row r="45" spans="1:244" s="30" customFormat="1">
      <c r="A45" s="18" t="s">
        <v>49</v>
      </c>
      <c r="B45" s="16">
        <v>34.79</v>
      </c>
      <c r="C45" s="16">
        <v>0.25</v>
      </c>
      <c r="D45" s="51">
        <v>6.853886187735264E-3</v>
      </c>
    </row>
    <row r="46" spans="1:244" s="30" customFormat="1">
      <c r="A46" s="18" t="s">
        <v>50</v>
      </c>
      <c r="B46" s="16">
        <v>22.22</v>
      </c>
      <c r="C46" s="16">
        <v>0.16</v>
      </c>
      <c r="D46" s="51">
        <v>4.377503624359803E-3</v>
      </c>
    </row>
    <row r="47" spans="1:244" s="30" customFormat="1">
      <c r="A47" s="27" t="s">
        <v>51</v>
      </c>
      <c r="B47" s="156">
        <v>74.25961526420889</v>
      </c>
      <c r="C47" s="156">
        <v>0.53</v>
      </c>
      <c r="D47" s="53">
        <v>1.4629691042422998E-2</v>
      </c>
      <c r="E47" s="32"/>
      <c r="F47" s="33"/>
      <c r="G47" s="33"/>
      <c r="H47" s="34"/>
      <c r="I47" s="32"/>
      <c r="J47" s="33"/>
      <c r="K47" s="33"/>
      <c r="L47" s="34"/>
      <c r="M47" s="32"/>
      <c r="N47" s="33"/>
      <c r="O47" s="33"/>
      <c r="P47" s="34"/>
      <c r="Q47" s="32"/>
      <c r="R47" s="33"/>
      <c r="S47" s="33"/>
      <c r="T47" s="34"/>
      <c r="U47" s="32"/>
      <c r="V47" s="33"/>
      <c r="W47" s="33"/>
      <c r="X47" s="34"/>
      <c r="Y47" s="32"/>
      <c r="Z47" s="33"/>
      <c r="AA47" s="33"/>
      <c r="AB47" s="34"/>
      <c r="AC47" s="32"/>
      <c r="AD47" s="33"/>
      <c r="AE47" s="33"/>
      <c r="AF47" s="34"/>
      <c r="AG47" s="32"/>
      <c r="AH47" s="33"/>
      <c r="AI47" s="33"/>
      <c r="AJ47" s="34"/>
      <c r="AK47" s="32"/>
      <c r="AL47" s="33"/>
      <c r="AM47" s="33"/>
      <c r="AN47" s="34"/>
      <c r="AO47" s="32"/>
      <c r="AP47" s="33"/>
      <c r="AQ47" s="33"/>
      <c r="AR47" s="34"/>
      <c r="AS47" s="32"/>
      <c r="AT47" s="33"/>
      <c r="AU47" s="33"/>
      <c r="AV47" s="34"/>
      <c r="AW47" s="32"/>
      <c r="AX47" s="33"/>
      <c r="AY47" s="33"/>
      <c r="AZ47" s="34"/>
      <c r="BA47" s="32"/>
      <c r="BB47" s="33"/>
      <c r="BC47" s="33"/>
      <c r="BD47" s="34"/>
      <c r="BE47" s="32"/>
      <c r="BF47" s="33"/>
      <c r="BG47" s="33"/>
      <c r="BH47" s="34"/>
      <c r="BI47" s="32"/>
      <c r="BJ47" s="33"/>
      <c r="BK47" s="33"/>
      <c r="BL47" s="34"/>
      <c r="BM47" s="32"/>
      <c r="BN47" s="33"/>
      <c r="BO47" s="33"/>
      <c r="BP47" s="34"/>
      <c r="BQ47" s="32"/>
      <c r="BR47" s="33"/>
      <c r="BS47" s="33"/>
      <c r="BT47" s="34"/>
      <c r="BU47" s="32"/>
      <c r="BV47" s="33"/>
      <c r="BW47" s="33"/>
      <c r="BX47" s="34"/>
      <c r="BY47" s="32"/>
      <c r="BZ47" s="33"/>
      <c r="CA47" s="33"/>
      <c r="CB47" s="34"/>
      <c r="CC47" s="32"/>
      <c r="CD47" s="33"/>
      <c r="CE47" s="33"/>
      <c r="CF47" s="34"/>
      <c r="CG47" s="32"/>
      <c r="CH47" s="33"/>
      <c r="CI47" s="33"/>
      <c r="CJ47" s="34"/>
      <c r="CK47" s="32"/>
      <c r="CL47" s="33"/>
      <c r="CM47" s="33"/>
      <c r="CN47" s="34"/>
      <c r="CO47" s="32"/>
      <c r="CP47" s="33"/>
      <c r="CQ47" s="33"/>
      <c r="CR47" s="34"/>
      <c r="CS47" s="32"/>
      <c r="CT47" s="33"/>
      <c r="CU47" s="33"/>
      <c r="CV47" s="34"/>
      <c r="CW47" s="32"/>
      <c r="CX47" s="33"/>
      <c r="CY47" s="33"/>
      <c r="CZ47" s="34"/>
      <c r="DA47" s="32"/>
      <c r="DB47" s="33"/>
      <c r="DC47" s="33"/>
      <c r="DD47" s="34"/>
      <c r="DE47" s="32"/>
      <c r="DF47" s="33"/>
      <c r="DG47" s="33"/>
      <c r="DH47" s="34"/>
      <c r="DI47" s="32"/>
      <c r="DJ47" s="33"/>
      <c r="DK47" s="33"/>
      <c r="DL47" s="34"/>
      <c r="DM47" s="32"/>
      <c r="DN47" s="33"/>
      <c r="DO47" s="33"/>
      <c r="DP47" s="34"/>
      <c r="DQ47" s="32"/>
      <c r="DR47" s="33"/>
      <c r="DS47" s="33"/>
      <c r="DT47" s="34"/>
      <c r="DU47" s="32"/>
      <c r="DV47" s="33"/>
      <c r="DW47" s="33"/>
      <c r="DX47" s="34"/>
      <c r="DY47" s="32"/>
      <c r="DZ47" s="33"/>
      <c r="EA47" s="33"/>
      <c r="EB47" s="34"/>
      <c r="EC47" s="32"/>
      <c r="ED47" s="33"/>
      <c r="EE47" s="33"/>
      <c r="EF47" s="34"/>
      <c r="EG47" s="32"/>
      <c r="EH47" s="33"/>
      <c r="EI47" s="33"/>
      <c r="EJ47" s="34"/>
      <c r="EK47" s="32"/>
      <c r="EL47" s="33"/>
      <c r="EM47" s="33"/>
      <c r="EN47" s="34"/>
      <c r="EO47" s="32"/>
      <c r="EP47" s="33"/>
      <c r="EQ47" s="33"/>
      <c r="ER47" s="34"/>
      <c r="ES47" s="32"/>
      <c r="ET47" s="33"/>
      <c r="EU47" s="33"/>
      <c r="EV47" s="34"/>
      <c r="EW47" s="32"/>
      <c r="EX47" s="33"/>
      <c r="EY47" s="33"/>
      <c r="EZ47" s="34"/>
      <c r="FA47" s="32"/>
      <c r="FB47" s="33"/>
      <c r="FC47" s="33"/>
      <c r="FD47" s="34"/>
      <c r="FE47" s="32"/>
      <c r="FF47" s="33"/>
      <c r="FG47" s="33"/>
      <c r="FH47" s="34"/>
      <c r="FI47" s="32"/>
      <c r="FJ47" s="33"/>
      <c r="FK47" s="33"/>
      <c r="FL47" s="34"/>
      <c r="FM47" s="32"/>
      <c r="FN47" s="33"/>
      <c r="FO47" s="33"/>
      <c r="FP47" s="34"/>
      <c r="FQ47" s="32"/>
      <c r="FR47" s="33"/>
      <c r="FS47" s="33"/>
      <c r="FT47" s="34"/>
      <c r="FU47" s="32"/>
      <c r="FV47" s="33"/>
      <c r="FW47" s="33"/>
      <c r="FX47" s="34"/>
      <c r="FY47" s="32"/>
      <c r="FZ47" s="33"/>
      <c r="GA47" s="33"/>
      <c r="GB47" s="34"/>
      <c r="GC47" s="32"/>
      <c r="GD47" s="33"/>
      <c r="GE47" s="33"/>
      <c r="GF47" s="34"/>
      <c r="GG47" s="32"/>
      <c r="GH47" s="33"/>
      <c r="GI47" s="33"/>
      <c r="GJ47" s="34"/>
      <c r="GK47" s="32"/>
      <c r="GL47" s="33"/>
      <c r="GM47" s="33"/>
      <c r="GN47" s="34"/>
      <c r="GO47" s="32"/>
      <c r="GP47" s="33"/>
      <c r="GQ47" s="33"/>
      <c r="GR47" s="34"/>
      <c r="GS47" s="32"/>
      <c r="GT47" s="33"/>
      <c r="GU47" s="33"/>
      <c r="GV47" s="34"/>
      <c r="GW47" s="32"/>
      <c r="GX47" s="33"/>
      <c r="GY47" s="33"/>
      <c r="GZ47" s="34"/>
      <c r="HA47" s="32"/>
      <c r="HB47" s="33"/>
      <c r="HC47" s="33"/>
      <c r="HD47" s="34"/>
      <c r="HE47" s="32"/>
      <c r="HF47" s="33"/>
      <c r="HG47" s="33"/>
      <c r="HH47" s="34"/>
      <c r="HI47" s="32"/>
      <c r="HJ47" s="33"/>
      <c r="HK47" s="33"/>
      <c r="HL47" s="34"/>
      <c r="HM47" s="32"/>
      <c r="HN47" s="33"/>
      <c r="HO47" s="33"/>
      <c r="HP47" s="34"/>
      <c r="HQ47" s="32"/>
      <c r="HR47" s="33"/>
      <c r="HS47" s="33"/>
      <c r="HT47" s="34"/>
      <c r="HU47" s="32"/>
      <c r="HV47" s="33"/>
      <c r="HW47" s="33"/>
      <c r="HX47" s="34"/>
      <c r="HY47" s="32"/>
      <c r="HZ47" s="33"/>
      <c r="IA47" s="33"/>
      <c r="IB47" s="34"/>
      <c r="IC47" s="32"/>
      <c r="ID47" s="33"/>
      <c r="IE47" s="33"/>
      <c r="IF47" s="34"/>
      <c r="IG47" s="32"/>
      <c r="IH47" s="33"/>
      <c r="II47" s="33"/>
      <c r="IJ47" s="34"/>
    </row>
    <row r="48" spans="1:244" s="30" customFormat="1">
      <c r="A48" s="35" t="s">
        <v>52</v>
      </c>
      <c r="B48" s="157">
        <v>501.26961526420888</v>
      </c>
      <c r="C48" s="157">
        <v>3.58</v>
      </c>
      <c r="D48" s="54">
        <v>9.8753805472570608E-2</v>
      </c>
      <c r="E48" s="33"/>
      <c r="F48" s="33"/>
      <c r="G48" s="32"/>
      <c r="H48" s="33"/>
      <c r="I48" s="33"/>
      <c r="J48" s="33"/>
      <c r="K48" s="32"/>
      <c r="L48" s="33"/>
      <c r="M48" s="33"/>
      <c r="N48" s="33"/>
      <c r="O48" s="32"/>
      <c r="P48" s="33"/>
      <c r="Q48" s="33"/>
      <c r="R48" s="33"/>
      <c r="S48" s="32"/>
      <c r="T48" s="33"/>
      <c r="U48" s="33"/>
      <c r="V48" s="33"/>
      <c r="W48" s="32"/>
      <c r="X48" s="33"/>
      <c r="Y48" s="33"/>
      <c r="Z48" s="33"/>
      <c r="AA48" s="32"/>
      <c r="AB48" s="33"/>
      <c r="AC48" s="33"/>
      <c r="AD48" s="33"/>
      <c r="AE48" s="32"/>
      <c r="AF48" s="33"/>
      <c r="AG48" s="33"/>
      <c r="AH48" s="33"/>
      <c r="AI48" s="32"/>
      <c r="AJ48" s="33"/>
      <c r="AK48" s="33"/>
      <c r="AL48" s="33"/>
      <c r="AM48" s="32"/>
      <c r="AN48" s="33"/>
      <c r="AO48" s="33"/>
      <c r="AP48" s="33"/>
      <c r="AQ48" s="32"/>
      <c r="AR48" s="33"/>
      <c r="AS48" s="33"/>
      <c r="AT48" s="33"/>
      <c r="AU48" s="32"/>
      <c r="AV48" s="33"/>
      <c r="AW48" s="33"/>
      <c r="AX48" s="33"/>
      <c r="AY48" s="32"/>
      <c r="AZ48" s="33"/>
      <c r="BA48" s="33"/>
      <c r="BB48" s="33"/>
      <c r="BC48" s="32"/>
      <c r="BD48" s="33"/>
      <c r="BE48" s="33"/>
      <c r="BF48" s="33"/>
      <c r="BG48" s="32"/>
      <c r="BH48" s="33"/>
      <c r="BI48" s="33"/>
      <c r="BJ48" s="33"/>
      <c r="BK48" s="32"/>
      <c r="BL48" s="33"/>
      <c r="BM48" s="33"/>
      <c r="BN48" s="33"/>
      <c r="BO48" s="32"/>
      <c r="BP48" s="33"/>
      <c r="BQ48" s="33"/>
      <c r="BR48" s="33"/>
      <c r="BS48" s="32"/>
      <c r="BT48" s="33"/>
      <c r="BU48" s="33"/>
      <c r="BV48" s="33"/>
      <c r="BW48" s="32"/>
      <c r="BX48" s="33"/>
      <c r="BY48" s="33"/>
      <c r="BZ48" s="33"/>
      <c r="CA48" s="32"/>
      <c r="CB48" s="33"/>
      <c r="CC48" s="33"/>
      <c r="CD48" s="33"/>
      <c r="CE48" s="32"/>
      <c r="CF48" s="33"/>
      <c r="CG48" s="33"/>
      <c r="CH48" s="33"/>
      <c r="CI48" s="32"/>
      <c r="CJ48" s="33"/>
      <c r="CK48" s="33"/>
      <c r="CL48" s="33"/>
      <c r="CM48" s="32"/>
      <c r="CN48" s="33"/>
      <c r="CO48" s="33"/>
      <c r="CP48" s="33"/>
      <c r="CQ48" s="32"/>
      <c r="CR48" s="33"/>
      <c r="CS48" s="33"/>
      <c r="CT48" s="33"/>
      <c r="CU48" s="32"/>
      <c r="CV48" s="33"/>
      <c r="CW48" s="33"/>
      <c r="CX48" s="33"/>
      <c r="CY48" s="32"/>
      <c r="CZ48" s="33"/>
      <c r="DA48" s="33"/>
      <c r="DB48" s="33"/>
      <c r="DC48" s="32"/>
      <c r="DD48" s="33"/>
      <c r="DE48" s="33"/>
      <c r="DF48" s="33"/>
      <c r="DG48" s="32"/>
      <c r="DH48" s="33"/>
      <c r="DI48" s="33"/>
      <c r="DJ48" s="33"/>
      <c r="DK48" s="32"/>
      <c r="DL48" s="33"/>
      <c r="DM48" s="33"/>
      <c r="DN48" s="33"/>
      <c r="DO48" s="32"/>
      <c r="DP48" s="33"/>
      <c r="DQ48" s="33"/>
      <c r="DR48" s="33"/>
      <c r="DS48" s="32"/>
      <c r="DT48" s="33"/>
      <c r="DU48" s="33"/>
      <c r="DV48" s="33"/>
      <c r="DW48" s="32"/>
      <c r="DX48" s="33"/>
      <c r="DY48" s="33"/>
      <c r="DZ48" s="33"/>
      <c r="EA48" s="32"/>
      <c r="EB48" s="33"/>
      <c r="EC48" s="33"/>
      <c r="ED48" s="33"/>
      <c r="EE48" s="32"/>
      <c r="EF48" s="33"/>
      <c r="EG48" s="33"/>
      <c r="EH48" s="33"/>
      <c r="EI48" s="32"/>
      <c r="EJ48" s="33"/>
      <c r="EK48" s="33"/>
      <c r="EL48" s="33"/>
      <c r="EM48" s="32"/>
      <c r="EN48" s="33"/>
      <c r="EO48" s="33"/>
      <c r="EP48" s="33"/>
      <c r="EQ48" s="32"/>
      <c r="ER48" s="33"/>
      <c r="ES48" s="33"/>
      <c r="ET48" s="33"/>
      <c r="EU48" s="32"/>
      <c r="EV48" s="33"/>
      <c r="EW48" s="33"/>
      <c r="EX48" s="33"/>
      <c r="EY48" s="32"/>
      <c r="EZ48" s="33"/>
      <c r="FA48" s="33"/>
      <c r="FB48" s="33"/>
      <c r="FC48" s="32"/>
      <c r="FD48" s="33"/>
      <c r="FE48" s="33"/>
      <c r="FF48" s="33"/>
      <c r="FG48" s="32"/>
      <c r="FH48" s="33"/>
      <c r="FI48" s="33"/>
      <c r="FJ48" s="33"/>
      <c r="FK48" s="32"/>
      <c r="FL48" s="33"/>
      <c r="FM48" s="33"/>
      <c r="FN48" s="33"/>
      <c r="FO48" s="32"/>
      <c r="FP48" s="33"/>
      <c r="FQ48" s="33"/>
      <c r="FR48" s="33"/>
      <c r="FS48" s="32"/>
      <c r="FT48" s="33"/>
      <c r="FU48" s="33"/>
      <c r="FV48" s="33"/>
      <c r="FW48" s="32"/>
      <c r="FX48" s="33"/>
      <c r="FY48" s="33"/>
      <c r="FZ48" s="33"/>
      <c r="GA48" s="32"/>
      <c r="GB48" s="33"/>
      <c r="GC48" s="33"/>
      <c r="GD48" s="33"/>
      <c r="GE48" s="32"/>
      <c r="GF48" s="33"/>
      <c r="GG48" s="33"/>
      <c r="GH48" s="33"/>
      <c r="GI48" s="32"/>
      <c r="GJ48" s="33"/>
      <c r="GK48" s="33"/>
      <c r="GL48" s="33"/>
      <c r="GM48" s="32"/>
      <c r="GN48" s="33"/>
      <c r="GO48" s="33"/>
      <c r="GP48" s="33"/>
      <c r="GQ48" s="32"/>
      <c r="GR48" s="33"/>
      <c r="GS48" s="33"/>
      <c r="GT48" s="33"/>
      <c r="GU48" s="32"/>
      <c r="GV48" s="33"/>
      <c r="GW48" s="33"/>
      <c r="GX48" s="33"/>
      <c r="GY48" s="32"/>
      <c r="GZ48" s="33"/>
      <c r="HA48" s="33"/>
      <c r="HB48" s="33"/>
      <c r="HC48" s="32"/>
      <c r="HD48" s="33"/>
      <c r="HE48" s="33"/>
      <c r="HF48" s="33"/>
      <c r="HG48" s="32"/>
      <c r="HH48" s="33"/>
      <c r="HI48" s="33"/>
      <c r="HJ48" s="33"/>
      <c r="HK48" s="32"/>
      <c r="HL48" s="33"/>
      <c r="HM48" s="33"/>
      <c r="HN48" s="33"/>
      <c r="HO48" s="32"/>
      <c r="HP48" s="33"/>
      <c r="HQ48" s="33"/>
      <c r="HR48" s="33"/>
      <c r="HS48" s="32"/>
      <c r="HT48" s="33"/>
      <c r="HU48" s="33"/>
      <c r="HV48" s="33"/>
      <c r="HW48" s="32"/>
      <c r="HX48" s="33"/>
      <c r="HY48" s="33"/>
      <c r="HZ48" s="33"/>
      <c r="IA48" s="32"/>
      <c r="IB48" s="33"/>
      <c r="IC48" s="33"/>
      <c r="ID48" s="33"/>
      <c r="IE48" s="32"/>
      <c r="IF48" s="33"/>
      <c r="IG48" s="33"/>
      <c r="IH48" s="33"/>
    </row>
    <row r="49" spans="1:244" s="31" customFormat="1">
      <c r="A49" s="22" t="s">
        <v>53</v>
      </c>
      <c r="B49" s="155">
        <v>4380.1323935858782</v>
      </c>
      <c r="C49" s="155">
        <v>31.330000000000005</v>
      </c>
      <c r="D49" s="52">
        <v>0.86291833609801816</v>
      </c>
    </row>
    <row r="50" spans="1:244" s="30" customFormat="1">
      <c r="A50" s="11" t="s">
        <v>54</v>
      </c>
      <c r="B50" s="3"/>
      <c r="C50" s="3"/>
      <c r="D50" s="3"/>
    </row>
    <row r="51" spans="1:244" s="30" customFormat="1">
      <c r="A51" s="6" t="s">
        <v>55</v>
      </c>
      <c r="B51" s="16">
        <v>133.32</v>
      </c>
      <c r="C51" s="16">
        <v>0.95</v>
      </c>
      <c r="D51" s="51">
        <v>2.6265021746158818E-2</v>
      </c>
    </row>
    <row r="52" spans="1:244" s="30" customFormat="1">
      <c r="A52" s="6" t="s">
        <v>56</v>
      </c>
      <c r="B52" s="16">
        <v>562.5</v>
      </c>
      <c r="C52" s="16">
        <v>4.0199999999999996</v>
      </c>
      <c r="D52" s="51">
        <v>0.11081664215582311</v>
      </c>
    </row>
    <row r="53" spans="1:244" s="30" customFormat="1">
      <c r="A53" s="27" t="s">
        <v>57</v>
      </c>
      <c r="B53" s="156">
        <v>695.81999999999994</v>
      </c>
      <c r="C53" s="156">
        <v>4.97</v>
      </c>
      <c r="D53" s="53">
        <v>0.13708166390198193</v>
      </c>
      <c r="E53" s="32"/>
      <c r="F53" s="33"/>
      <c r="G53" s="33"/>
      <c r="H53" s="34"/>
      <c r="I53" s="32"/>
      <c r="J53" s="33"/>
      <c r="K53" s="33"/>
      <c r="L53" s="34"/>
      <c r="M53" s="32"/>
      <c r="N53" s="33"/>
      <c r="O53" s="33"/>
      <c r="P53" s="34"/>
      <c r="Q53" s="32"/>
      <c r="R53" s="33"/>
      <c r="S53" s="33"/>
      <c r="T53" s="34"/>
      <c r="U53" s="32"/>
      <c r="V53" s="33"/>
      <c r="W53" s="33"/>
      <c r="X53" s="34"/>
      <c r="Y53" s="32"/>
      <c r="Z53" s="33"/>
      <c r="AA53" s="33"/>
      <c r="AB53" s="34"/>
      <c r="AC53" s="32"/>
      <c r="AD53" s="33"/>
      <c r="AE53" s="33"/>
      <c r="AF53" s="34"/>
      <c r="AG53" s="32"/>
      <c r="AH53" s="33"/>
      <c r="AI53" s="33"/>
      <c r="AJ53" s="34"/>
      <c r="AK53" s="32"/>
      <c r="AL53" s="33"/>
      <c r="AM53" s="33"/>
      <c r="AN53" s="34"/>
      <c r="AO53" s="32"/>
      <c r="AP53" s="33"/>
      <c r="AQ53" s="33"/>
      <c r="AR53" s="34"/>
      <c r="AS53" s="32"/>
      <c r="AT53" s="33"/>
      <c r="AU53" s="33"/>
      <c r="AV53" s="34"/>
      <c r="AW53" s="32"/>
      <c r="AX53" s="33"/>
      <c r="AY53" s="33"/>
      <c r="AZ53" s="34"/>
      <c r="BA53" s="32"/>
      <c r="BB53" s="33"/>
      <c r="BC53" s="33"/>
      <c r="BD53" s="34"/>
      <c r="BE53" s="32"/>
      <c r="BF53" s="33"/>
      <c r="BG53" s="33"/>
      <c r="BH53" s="34"/>
      <c r="BI53" s="32"/>
      <c r="BJ53" s="33"/>
      <c r="BK53" s="33"/>
      <c r="BL53" s="34"/>
      <c r="BM53" s="32"/>
      <c r="BN53" s="33"/>
      <c r="BO53" s="33"/>
      <c r="BP53" s="34"/>
      <c r="BQ53" s="32"/>
      <c r="BR53" s="33"/>
      <c r="BS53" s="33"/>
      <c r="BT53" s="34"/>
      <c r="BU53" s="32"/>
      <c r="BV53" s="33"/>
      <c r="BW53" s="33"/>
      <c r="BX53" s="34"/>
      <c r="BY53" s="32"/>
      <c r="BZ53" s="33"/>
      <c r="CA53" s="33"/>
      <c r="CB53" s="34"/>
      <c r="CC53" s="32"/>
      <c r="CD53" s="33"/>
      <c r="CE53" s="33"/>
      <c r="CF53" s="34"/>
      <c r="CG53" s="32"/>
      <c r="CH53" s="33"/>
      <c r="CI53" s="33"/>
      <c r="CJ53" s="34"/>
      <c r="CK53" s="32"/>
      <c r="CL53" s="33"/>
      <c r="CM53" s="33"/>
      <c r="CN53" s="34"/>
      <c r="CO53" s="32"/>
      <c r="CP53" s="33"/>
      <c r="CQ53" s="33"/>
      <c r="CR53" s="34"/>
      <c r="CS53" s="32"/>
      <c r="CT53" s="33"/>
      <c r="CU53" s="33"/>
      <c r="CV53" s="34"/>
      <c r="CW53" s="32"/>
      <c r="CX53" s="33"/>
      <c r="CY53" s="33"/>
      <c r="CZ53" s="34"/>
      <c r="DA53" s="32"/>
      <c r="DB53" s="33"/>
      <c r="DC53" s="33"/>
      <c r="DD53" s="34"/>
      <c r="DE53" s="32"/>
      <c r="DF53" s="33"/>
      <c r="DG53" s="33"/>
      <c r="DH53" s="34"/>
      <c r="DI53" s="32"/>
      <c r="DJ53" s="33"/>
      <c r="DK53" s="33"/>
      <c r="DL53" s="34"/>
      <c r="DM53" s="32"/>
      <c r="DN53" s="33"/>
      <c r="DO53" s="33"/>
      <c r="DP53" s="34"/>
      <c r="DQ53" s="32"/>
      <c r="DR53" s="33"/>
      <c r="DS53" s="33"/>
      <c r="DT53" s="34"/>
      <c r="DU53" s="32"/>
      <c r="DV53" s="33"/>
      <c r="DW53" s="33"/>
      <c r="DX53" s="34"/>
      <c r="DY53" s="32"/>
      <c r="DZ53" s="33"/>
      <c r="EA53" s="33"/>
      <c r="EB53" s="34"/>
      <c r="EC53" s="32"/>
      <c r="ED53" s="33"/>
      <c r="EE53" s="33"/>
      <c r="EF53" s="34"/>
      <c r="EG53" s="32"/>
      <c r="EH53" s="33"/>
      <c r="EI53" s="33"/>
      <c r="EJ53" s="34"/>
      <c r="EK53" s="32"/>
      <c r="EL53" s="33"/>
      <c r="EM53" s="33"/>
      <c r="EN53" s="34"/>
      <c r="EO53" s="32"/>
      <c r="EP53" s="33"/>
      <c r="EQ53" s="33"/>
      <c r="ER53" s="34"/>
      <c r="ES53" s="32"/>
      <c r="ET53" s="33"/>
      <c r="EU53" s="33"/>
      <c r="EV53" s="34"/>
      <c r="EW53" s="32"/>
      <c r="EX53" s="33"/>
      <c r="EY53" s="33"/>
      <c r="EZ53" s="34"/>
      <c r="FA53" s="32"/>
      <c r="FB53" s="33"/>
      <c r="FC53" s="33"/>
      <c r="FD53" s="34"/>
      <c r="FE53" s="32"/>
      <c r="FF53" s="33"/>
      <c r="FG53" s="33"/>
      <c r="FH53" s="34"/>
      <c r="FI53" s="32"/>
      <c r="FJ53" s="33"/>
      <c r="FK53" s="33"/>
      <c r="FL53" s="34"/>
      <c r="FM53" s="32"/>
      <c r="FN53" s="33"/>
      <c r="FO53" s="33"/>
      <c r="FP53" s="34"/>
      <c r="FQ53" s="32"/>
      <c r="FR53" s="33"/>
      <c r="FS53" s="33"/>
      <c r="FT53" s="34"/>
      <c r="FU53" s="32"/>
      <c r="FV53" s="33"/>
      <c r="FW53" s="33"/>
      <c r="FX53" s="34"/>
      <c r="FY53" s="32"/>
      <c r="FZ53" s="33"/>
      <c r="GA53" s="33"/>
      <c r="GB53" s="34"/>
      <c r="GC53" s="32"/>
      <c r="GD53" s="33"/>
      <c r="GE53" s="33"/>
      <c r="GF53" s="34"/>
      <c r="GG53" s="32"/>
      <c r="GH53" s="33"/>
      <c r="GI53" s="33"/>
      <c r="GJ53" s="34"/>
      <c r="GK53" s="32"/>
      <c r="GL53" s="33"/>
      <c r="GM53" s="33"/>
      <c r="GN53" s="34"/>
      <c r="GO53" s="32"/>
      <c r="GP53" s="33"/>
      <c r="GQ53" s="33"/>
      <c r="GR53" s="34"/>
      <c r="GS53" s="32"/>
      <c r="GT53" s="33"/>
      <c r="GU53" s="33"/>
      <c r="GV53" s="34"/>
      <c r="GW53" s="32"/>
      <c r="GX53" s="33"/>
      <c r="GY53" s="33"/>
      <c r="GZ53" s="34"/>
      <c r="HA53" s="32"/>
      <c r="HB53" s="33"/>
      <c r="HC53" s="33"/>
      <c r="HD53" s="34"/>
      <c r="HE53" s="32"/>
      <c r="HF53" s="33"/>
      <c r="HG53" s="33"/>
      <c r="HH53" s="34"/>
      <c r="HI53" s="32"/>
      <c r="HJ53" s="33"/>
      <c r="HK53" s="33"/>
      <c r="HL53" s="34"/>
      <c r="HM53" s="32"/>
      <c r="HN53" s="33"/>
      <c r="HO53" s="33"/>
      <c r="HP53" s="34"/>
      <c r="HQ53" s="32"/>
      <c r="HR53" s="33"/>
      <c r="HS53" s="33"/>
      <c r="HT53" s="34"/>
      <c r="HU53" s="32"/>
      <c r="HV53" s="33"/>
      <c r="HW53" s="33"/>
      <c r="HX53" s="34"/>
      <c r="HY53" s="32"/>
      <c r="HZ53" s="33"/>
      <c r="IA53" s="33"/>
      <c r="IB53" s="34"/>
      <c r="IC53" s="32"/>
      <c r="ID53" s="33"/>
      <c r="IE53" s="33"/>
      <c r="IF53" s="34"/>
      <c r="IG53" s="32"/>
      <c r="IH53" s="33"/>
      <c r="II53" s="33"/>
      <c r="IJ53" s="34"/>
    </row>
    <row r="54" spans="1:244" s="41" customFormat="1" ht="13.5" thickBot="1">
      <c r="A54" s="38" t="s">
        <v>58</v>
      </c>
      <c r="B54" s="158">
        <v>5075.9523935858779</v>
      </c>
      <c r="C54" s="158">
        <v>36.300000000000004</v>
      </c>
      <c r="D54" s="55">
        <v>1</v>
      </c>
    </row>
    <row r="55" spans="1:244">
      <c r="A55" s="42" t="s">
        <v>59</v>
      </c>
      <c r="D55" s="43"/>
    </row>
  </sheetData>
  <printOptions horizontalCentered="1"/>
  <pageMargins left="0.78740157480314965" right="0.39370078740157483" top="0.78740157480314965" bottom="0.78740157480314965" header="0.59055118110236227" footer="0.59055118110236227"/>
  <pageSetup paperSize="9" orientation="portrait" horizontalDpi="300" verticalDpi="300" r:id="rId1"/>
  <headerFooter alignWithMargins="0">
    <oddHeader>&amp;L&amp;"Tahoma,Negrito"&amp;8Companhia Nacional de Abastecimento - CONAB</oddHeader>
    <oddFooter>&amp;R&amp;6&amp;F - &amp;A
versão - jan/2008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J55"/>
  <sheetViews>
    <sheetView zoomScaleNormal="100" workbookViewId="0">
      <selection activeCell="A3" sqref="A3"/>
    </sheetView>
  </sheetViews>
  <sheetFormatPr defaultColWidth="11.5" defaultRowHeight="12.75"/>
  <cols>
    <col min="1" max="1" width="45.625" style="3" customWidth="1"/>
    <col min="2" max="3" width="12.625" style="3" customWidth="1"/>
    <col min="4" max="4" width="8.625" style="3" customWidth="1"/>
    <col min="5" max="16384" width="11.5" style="3"/>
  </cols>
  <sheetData>
    <row r="1" spans="1:4">
      <c r="A1" s="1" t="s">
        <v>0</v>
      </c>
      <c r="B1" s="2"/>
      <c r="C1" s="2"/>
      <c r="D1" s="2"/>
    </row>
    <row r="2" spans="1:4">
      <c r="A2" s="1" t="s">
        <v>191</v>
      </c>
      <c r="B2" s="2"/>
      <c r="C2" s="2"/>
      <c r="D2" s="2"/>
    </row>
    <row r="3" spans="1:4">
      <c r="A3" s="1" t="s">
        <v>62</v>
      </c>
      <c r="B3" s="2"/>
      <c r="C3" s="2"/>
      <c r="D3" s="2"/>
    </row>
    <row r="4" spans="1:4">
      <c r="A4" s="1" t="s">
        <v>192</v>
      </c>
      <c r="B4" s="2"/>
      <c r="C4" s="2"/>
      <c r="D4" s="2"/>
    </row>
    <row r="5" spans="1:4" ht="13.5" thickBot="1">
      <c r="A5" s="4" t="s">
        <v>4</v>
      </c>
      <c r="B5" s="5">
        <v>4000</v>
      </c>
      <c r="C5" s="6" t="s">
        <v>5</v>
      </c>
    </row>
    <row r="6" spans="1:4">
      <c r="A6" s="7"/>
      <c r="B6" s="8" t="s">
        <v>6</v>
      </c>
      <c r="C6" s="50">
        <v>43160</v>
      </c>
      <c r="D6" s="10" t="s">
        <v>7</v>
      </c>
    </row>
    <row r="7" spans="1:4">
      <c r="A7" s="11" t="s">
        <v>8</v>
      </c>
      <c r="D7" s="12" t="s">
        <v>9</v>
      </c>
    </row>
    <row r="8" spans="1:4" ht="13.5" thickBot="1">
      <c r="A8" s="13"/>
      <c r="B8" s="14" t="s">
        <v>10</v>
      </c>
      <c r="C8" s="14" t="s">
        <v>188</v>
      </c>
      <c r="D8" s="15" t="s">
        <v>13</v>
      </c>
    </row>
    <row r="9" spans="1:4">
      <c r="A9" s="11" t="s">
        <v>14</v>
      </c>
      <c r="B9" s="16"/>
    </row>
    <row r="10" spans="1:4">
      <c r="A10" s="18" t="s">
        <v>15</v>
      </c>
      <c r="B10" s="16">
        <v>0</v>
      </c>
      <c r="C10" s="16">
        <v>0</v>
      </c>
      <c r="D10" s="51">
        <v>0</v>
      </c>
    </row>
    <row r="11" spans="1:4">
      <c r="A11" s="18" t="s">
        <v>16</v>
      </c>
      <c r="B11" s="3">
        <v>231.85</v>
      </c>
      <c r="C11" s="3">
        <v>2.9199999999999995</v>
      </c>
      <c r="D11" s="51">
        <v>6.360697660149793E-2</v>
      </c>
    </row>
    <row r="12" spans="1:4">
      <c r="A12" s="18" t="s">
        <v>17</v>
      </c>
      <c r="B12" s="16">
        <v>190</v>
      </c>
      <c r="C12" s="16">
        <v>2.38</v>
      </c>
      <c r="D12" s="51">
        <v>5.21256224036429E-2</v>
      </c>
    </row>
    <row r="13" spans="1:4">
      <c r="A13" s="18" t="s">
        <v>18</v>
      </c>
      <c r="B13" s="16">
        <v>0</v>
      </c>
      <c r="C13" s="16">
        <v>0</v>
      </c>
      <c r="D13" s="51">
        <v>0</v>
      </c>
    </row>
    <row r="14" spans="1:4">
      <c r="A14" s="18" t="s">
        <v>19</v>
      </c>
      <c r="B14" s="16">
        <v>0</v>
      </c>
      <c r="C14" s="16">
        <v>0</v>
      </c>
      <c r="D14" s="51">
        <v>0</v>
      </c>
    </row>
    <row r="15" spans="1:4">
      <c r="A15" s="6" t="s">
        <v>20</v>
      </c>
      <c r="B15" s="16">
        <v>0</v>
      </c>
      <c r="C15" s="16">
        <v>0</v>
      </c>
      <c r="D15" s="51">
        <v>0</v>
      </c>
    </row>
    <row r="16" spans="1:4">
      <c r="A16" s="6" t="s">
        <v>70</v>
      </c>
      <c r="B16" s="16">
        <v>76.319999999999993</v>
      </c>
      <c r="C16" s="16">
        <v>0.96</v>
      </c>
      <c r="D16" s="51">
        <v>2.0938039483400134E-2</v>
      </c>
    </row>
    <row r="17" spans="1:4">
      <c r="A17" s="6" t="s">
        <v>22</v>
      </c>
      <c r="B17" s="16">
        <v>352</v>
      </c>
      <c r="C17" s="16">
        <v>4.4000000000000004</v>
      </c>
      <c r="D17" s="51">
        <v>9.6569574137275266E-2</v>
      </c>
    </row>
    <row r="18" spans="1:4">
      <c r="A18" s="6" t="s">
        <v>23</v>
      </c>
      <c r="B18" s="16">
        <v>850</v>
      </c>
      <c r="C18" s="16">
        <v>10.629999999999999</v>
      </c>
      <c r="D18" s="51">
        <v>0.23319357391103401</v>
      </c>
    </row>
    <row r="19" spans="1:4">
      <c r="A19" s="6" t="s">
        <v>24</v>
      </c>
      <c r="B19" s="16">
        <v>0</v>
      </c>
      <c r="C19" s="16">
        <v>0</v>
      </c>
      <c r="D19" s="51">
        <v>0</v>
      </c>
    </row>
    <row r="20" spans="1:4">
      <c r="A20" s="6" t="s">
        <v>193</v>
      </c>
      <c r="B20" s="16">
        <v>614.9</v>
      </c>
      <c r="C20" s="16">
        <v>7.69</v>
      </c>
      <c r="D20" s="51">
        <v>0.16869497482105272</v>
      </c>
    </row>
    <row r="21" spans="1:4">
      <c r="A21" s="22" t="s">
        <v>27</v>
      </c>
      <c r="B21" s="155">
        <v>2315.0700000000002</v>
      </c>
      <c r="C21" s="155">
        <v>28.98</v>
      </c>
      <c r="D21" s="52">
        <v>0.63512876135790297</v>
      </c>
    </row>
    <row r="22" spans="1:4">
      <c r="A22" s="25" t="s">
        <v>28</v>
      </c>
    </row>
    <row r="23" spans="1:4">
      <c r="A23" s="18" t="s">
        <v>29</v>
      </c>
      <c r="B23" s="16">
        <v>69.45</v>
      </c>
      <c r="C23" s="16">
        <v>0.87</v>
      </c>
      <c r="D23" s="51">
        <v>1.9053286715436837E-2</v>
      </c>
    </row>
    <row r="24" spans="1:4">
      <c r="A24" s="18" t="s">
        <v>30</v>
      </c>
      <c r="B24" s="16">
        <v>0</v>
      </c>
      <c r="C24" s="16">
        <v>0</v>
      </c>
      <c r="D24" s="51">
        <v>0</v>
      </c>
    </row>
    <row r="25" spans="1:4">
      <c r="A25" s="6" t="s">
        <v>72</v>
      </c>
      <c r="B25" s="16">
        <v>69.45</v>
      </c>
      <c r="C25" s="16">
        <v>0.87</v>
      </c>
      <c r="D25" s="51">
        <v>1.9053286715436837E-2</v>
      </c>
    </row>
    <row r="26" spans="1:4">
      <c r="A26" s="18" t="s">
        <v>73</v>
      </c>
      <c r="B26" s="16">
        <v>120</v>
      </c>
      <c r="C26" s="16">
        <v>1.5</v>
      </c>
      <c r="D26" s="51">
        <v>3.292144572861657E-2</v>
      </c>
    </row>
    <row r="27" spans="1:4">
      <c r="A27" s="18" t="s">
        <v>74</v>
      </c>
      <c r="B27" s="16">
        <v>88.68</v>
      </c>
      <c r="C27" s="16">
        <v>1.1100000000000001</v>
      </c>
      <c r="D27" s="51">
        <v>2.4328948393447646E-2</v>
      </c>
    </row>
    <row r="28" spans="1:4">
      <c r="A28" s="18" t="s">
        <v>75</v>
      </c>
      <c r="B28" s="16">
        <v>52.62</v>
      </c>
      <c r="C28" s="16">
        <v>0.66</v>
      </c>
      <c r="D28" s="51">
        <v>1.4436053951998365E-2</v>
      </c>
    </row>
    <row r="29" spans="1:4">
      <c r="A29" s="18" t="s">
        <v>76</v>
      </c>
      <c r="B29" s="16">
        <v>0</v>
      </c>
      <c r="C29" s="16">
        <v>0</v>
      </c>
      <c r="D29" s="51">
        <v>0</v>
      </c>
    </row>
    <row r="30" spans="1:4">
      <c r="A30" s="18" t="s">
        <v>77</v>
      </c>
      <c r="B30" s="16">
        <v>0</v>
      </c>
      <c r="C30" s="16">
        <v>0</v>
      </c>
      <c r="D30" s="51">
        <v>0</v>
      </c>
    </row>
    <row r="31" spans="1:4">
      <c r="A31" s="18" t="s">
        <v>78</v>
      </c>
      <c r="B31" s="16">
        <v>0</v>
      </c>
      <c r="C31" s="16">
        <v>0</v>
      </c>
      <c r="D31" s="51">
        <v>0</v>
      </c>
    </row>
    <row r="32" spans="1:4">
      <c r="A32" s="27" t="s">
        <v>37</v>
      </c>
      <c r="B32" s="156">
        <v>400.2</v>
      </c>
      <c r="C32" s="156">
        <v>5.0100000000000007</v>
      </c>
      <c r="D32" s="53">
        <v>0.10979302150493626</v>
      </c>
    </row>
    <row r="33" spans="1:244" s="30" customFormat="1">
      <c r="A33" s="11" t="s">
        <v>38</v>
      </c>
      <c r="B33" s="3"/>
      <c r="C33" s="3"/>
      <c r="D33" s="3"/>
    </row>
    <row r="34" spans="1:244" s="30" customFormat="1">
      <c r="A34" s="18" t="s">
        <v>39</v>
      </c>
      <c r="B34" s="16">
        <v>57.655025670781569</v>
      </c>
      <c r="C34" s="16">
        <v>0.72</v>
      </c>
      <c r="D34" s="51">
        <v>1.5817389988355253E-2</v>
      </c>
    </row>
    <row r="35" spans="1:244" s="30" customFormat="1">
      <c r="A35" s="6" t="s">
        <v>40</v>
      </c>
      <c r="B35" s="16">
        <v>57.655025670781569</v>
      </c>
      <c r="C35" s="16">
        <v>0.72</v>
      </c>
      <c r="D35" s="51">
        <v>1.5817389988355253E-2</v>
      </c>
    </row>
    <row r="36" spans="1:244" s="31" customFormat="1">
      <c r="A36" s="22" t="s">
        <v>41</v>
      </c>
      <c r="B36" s="155">
        <v>2772.9250256707815</v>
      </c>
      <c r="C36" s="155">
        <v>34.71</v>
      </c>
      <c r="D36" s="52">
        <v>0.76073917285119452</v>
      </c>
    </row>
    <row r="37" spans="1:244" s="30" customFormat="1">
      <c r="A37" s="11" t="s">
        <v>42</v>
      </c>
      <c r="B37" s="3"/>
      <c r="C37" s="3"/>
      <c r="D37" s="3"/>
    </row>
    <row r="38" spans="1:244" s="30" customFormat="1">
      <c r="A38" s="6" t="s">
        <v>43</v>
      </c>
      <c r="B38" s="16">
        <v>148.08999999999997</v>
      </c>
      <c r="C38" s="16">
        <v>1.85</v>
      </c>
      <c r="D38" s="51">
        <v>4.0627807482923557E-2</v>
      </c>
    </row>
    <row r="39" spans="1:244" s="30" customFormat="1">
      <c r="A39" s="6" t="s">
        <v>44</v>
      </c>
      <c r="B39" s="16">
        <v>38.620000000000005</v>
      </c>
      <c r="C39" s="16">
        <v>0.48</v>
      </c>
      <c r="D39" s="51">
        <v>1.0595218616993099E-2</v>
      </c>
    </row>
    <row r="40" spans="1:244" s="30" customFormat="1">
      <c r="A40" s="18" t="s">
        <v>45</v>
      </c>
      <c r="B40" s="16">
        <v>134.27000000000001</v>
      </c>
      <c r="C40" s="16">
        <v>1.68</v>
      </c>
      <c r="D40" s="51">
        <v>3.6836354316511222E-2</v>
      </c>
    </row>
    <row r="41" spans="1:244" s="30" customFormat="1">
      <c r="A41" s="18" t="s">
        <v>79</v>
      </c>
      <c r="B41" s="16">
        <v>0</v>
      </c>
      <c r="C41" s="16">
        <v>0</v>
      </c>
      <c r="D41" s="51">
        <v>0</v>
      </c>
    </row>
    <row r="42" spans="1:244" s="30" customFormat="1">
      <c r="A42" s="27" t="s">
        <v>46</v>
      </c>
      <c r="B42" s="156">
        <v>320.98</v>
      </c>
      <c r="C42" s="156">
        <v>4.01</v>
      </c>
      <c r="D42" s="53">
        <v>8.8059380416427885E-2</v>
      </c>
      <c r="E42" s="32"/>
      <c r="F42" s="33"/>
      <c r="G42" s="33"/>
      <c r="H42" s="34"/>
      <c r="I42" s="32"/>
      <c r="J42" s="33"/>
      <c r="K42" s="33"/>
      <c r="L42" s="34"/>
      <c r="M42" s="32"/>
      <c r="N42" s="33"/>
      <c r="O42" s="33"/>
      <c r="P42" s="34"/>
      <c r="Q42" s="32"/>
      <c r="R42" s="33"/>
      <c r="S42" s="33"/>
      <c r="T42" s="34"/>
      <c r="U42" s="32"/>
      <c r="V42" s="33"/>
      <c r="W42" s="33"/>
      <c r="X42" s="34"/>
      <c r="Y42" s="32"/>
      <c r="Z42" s="33"/>
      <c r="AA42" s="33"/>
      <c r="AB42" s="34"/>
      <c r="AC42" s="32"/>
      <c r="AD42" s="33"/>
      <c r="AE42" s="33"/>
      <c r="AF42" s="34"/>
      <c r="AG42" s="32"/>
      <c r="AH42" s="33"/>
      <c r="AI42" s="33"/>
      <c r="AJ42" s="34"/>
      <c r="AK42" s="32"/>
      <c r="AL42" s="33"/>
      <c r="AM42" s="33"/>
      <c r="AN42" s="34"/>
      <c r="AO42" s="32"/>
      <c r="AP42" s="33"/>
      <c r="AQ42" s="33"/>
      <c r="AR42" s="34"/>
      <c r="AS42" s="32"/>
      <c r="AT42" s="33"/>
      <c r="AU42" s="33"/>
      <c r="AV42" s="34"/>
      <c r="AW42" s="32"/>
      <c r="AX42" s="33"/>
      <c r="AY42" s="33"/>
      <c r="AZ42" s="34"/>
      <c r="BA42" s="32"/>
      <c r="BB42" s="33"/>
      <c r="BC42" s="33"/>
      <c r="BD42" s="34"/>
      <c r="BE42" s="32"/>
      <c r="BF42" s="33"/>
      <c r="BG42" s="33"/>
      <c r="BH42" s="34"/>
      <c r="BI42" s="32"/>
      <c r="BJ42" s="33"/>
      <c r="BK42" s="33"/>
      <c r="BL42" s="34"/>
      <c r="BM42" s="32"/>
      <c r="BN42" s="33"/>
      <c r="BO42" s="33"/>
      <c r="BP42" s="34"/>
      <c r="BQ42" s="32"/>
      <c r="BR42" s="33"/>
      <c r="BS42" s="33"/>
      <c r="BT42" s="34"/>
      <c r="BU42" s="32"/>
      <c r="BV42" s="33"/>
      <c r="BW42" s="33"/>
      <c r="BX42" s="34"/>
      <c r="BY42" s="32"/>
      <c r="BZ42" s="33"/>
      <c r="CA42" s="33"/>
      <c r="CB42" s="34"/>
      <c r="CC42" s="32"/>
      <c r="CD42" s="33"/>
      <c r="CE42" s="33"/>
      <c r="CF42" s="34"/>
      <c r="CG42" s="32"/>
      <c r="CH42" s="33"/>
      <c r="CI42" s="33"/>
      <c r="CJ42" s="34"/>
      <c r="CK42" s="32"/>
      <c r="CL42" s="33"/>
      <c r="CM42" s="33"/>
      <c r="CN42" s="34"/>
      <c r="CO42" s="32"/>
      <c r="CP42" s="33"/>
      <c r="CQ42" s="33"/>
      <c r="CR42" s="34"/>
      <c r="CS42" s="32"/>
      <c r="CT42" s="33"/>
      <c r="CU42" s="33"/>
      <c r="CV42" s="34"/>
      <c r="CW42" s="32"/>
      <c r="CX42" s="33"/>
      <c r="CY42" s="33"/>
      <c r="CZ42" s="34"/>
      <c r="DA42" s="32"/>
      <c r="DB42" s="33"/>
      <c r="DC42" s="33"/>
      <c r="DD42" s="34"/>
      <c r="DE42" s="32"/>
      <c r="DF42" s="33"/>
      <c r="DG42" s="33"/>
      <c r="DH42" s="34"/>
      <c r="DI42" s="32"/>
      <c r="DJ42" s="33"/>
      <c r="DK42" s="33"/>
      <c r="DL42" s="34"/>
      <c r="DM42" s="32"/>
      <c r="DN42" s="33"/>
      <c r="DO42" s="33"/>
      <c r="DP42" s="34"/>
      <c r="DQ42" s="32"/>
      <c r="DR42" s="33"/>
      <c r="DS42" s="33"/>
      <c r="DT42" s="34"/>
      <c r="DU42" s="32"/>
      <c r="DV42" s="33"/>
      <c r="DW42" s="33"/>
      <c r="DX42" s="34"/>
      <c r="DY42" s="32"/>
      <c r="DZ42" s="33"/>
      <c r="EA42" s="33"/>
      <c r="EB42" s="34"/>
      <c r="EC42" s="32"/>
      <c r="ED42" s="33"/>
      <c r="EE42" s="33"/>
      <c r="EF42" s="34"/>
      <c r="EG42" s="32"/>
      <c r="EH42" s="33"/>
      <c r="EI42" s="33"/>
      <c r="EJ42" s="34"/>
      <c r="EK42" s="32"/>
      <c r="EL42" s="33"/>
      <c r="EM42" s="33"/>
      <c r="EN42" s="34"/>
      <c r="EO42" s="32"/>
      <c r="EP42" s="33"/>
      <c r="EQ42" s="33"/>
      <c r="ER42" s="34"/>
      <c r="ES42" s="32"/>
      <c r="ET42" s="33"/>
      <c r="EU42" s="33"/>
      <c r="EV42" s="34"/>
      <c r="EW42" s="32"/>
      <c r="EX42" s="33"/>
      <c r="EY42" s="33"/>
      <c r="EZ42" s="34"/>
      <c r="FA42" s="32"/>
      <c r="FB42" s="33"/>
      <c r="FC42" s="33"/>
      <c r="FD42" s="34"/>
      <c r="FE42" s="32"/>
      <c r="FF42" s="33"/>
      <c r="FG42" s="33"/>
      <c r="FH42" s="34"/>
      <c r="FI42" s="32"/>
      <c r="FJ42" s="33"/>
      <c r="FK42" s="33"/>
      <c r="FL42" s="34"/>
      <c r="FM42" s="32"/>
      <c r="FN42" s="33"/>
      <c r="FO42" s="33"/>
      <c r="FP42" s="34"/>
      <c r="FQ42" s="32"/>
      <c r="FR42" s="33"/>
      <c r="FS42" s="33"/>
      <c r="FT42" s="34"/>
      <c r="FU42" s="32"/>
      <c r="FV42" s="33"/>
      <c r="FW42" s="33"/>
      <c r="FX42" s="34"/>
      <c r="FY42" s="32"/>
      <c r="FZ42" s="33"/>
      <c r="GA42" s="33"/>
      <c r="GB42" s="34"/>
      <c r="GC42" s="32"/>
      <c r="GD42" s="33"/>
      <c r="GE42" s="33"/>
      <c r="GF42" s="34"/>
      <c r="GG42" s="32"/>
      <c r="GH42" s="33"/>
      <c r="GI42" s="33"/>
      <c r="GJ42" s="34"/>
      <c r="GK42" s="32"/>
      <c r="GL42" s="33"/>
      <c r="GM42" s="33"/>
      <c r="GN42" s="34"/>
      <c r="GO42" s="32"/>
      <c r="GP42" s="33"/>
      <c r="GQ42" s="33"/>
      <c r="GR42" s="34"/>
      <c r="GS42" s="32"/>
      <c r="GT42" s="33"/>
      <c r="GU42" s="33"/>
      <c r="GV42" s="34"/>
      <c r="GW42" s="32"/>
      <c r="GX42" s="33"/>
      <c r="GY42" s="33"/>
      <c r="GZ42" s="34"/>
      <c r="HA42" s="32"/>
      <c r="HB42" s="33"/>
      <c r="HC42" s="33"/>
      <c r="HD42" s="34"/>
      <c r="HE42" s="32"/>
      <c r="HF42" s="33"/>
      <c r="HG42" s="33"/>
      <c r="HH42" s="34"/>
      <c r="HI42" s="32"/>
      <c r="HJ42" s="33"/>
      <c r="HK42" s="33"/>
      <c r="HL42" s="34"/>
      <c r="HM42" s="32"/>
      <c r="HN42" s="33"/>
      <c r="HO42" s="33"/>
      <c r="HP42" s="34"/>
      <c r="HQ42" s="32"/>
      <c r="HR42" s="33"/>
      <c r="HS42" s="33"/>
      <c r="HT42" s="34"/>
      <c r="HU42" s="32"/>
      <c r="HV42" s="33"/>
      <c r="HW42" s="33"/>
      <c r="HX42" s="34"/>
      <c r="HY42" s="32"/>
      <c r="HZ42" s="33"/>
      <c r="IA42" s="33"/>
      <c r="IB42" s="34"/>
      <c r="IC42" s="32"/>
      <c r="ID42" s="33"/>
      <c r="IE42" s="33"/>
      <c r="IF42" s="34"/>
      <c r="IG42" s="32"/>
      <c r="IH42" s="33"/>
      <c r="II42" s="33"/>
      <c r="IJ42" s="34"/>
    </row>
    <row r="43" spans="1:244" s="30" customFormat="1">
      <c r="A43" s="11" t="s">
        <v>47</v>
      </c>
      <c r="B43" s="3"/>
      <c r="C43" s="3"/>
      <c r="D43" s="3"/>
    </row>
    <row r="44" spans="1:244" s="30" customFormat="1">
      <c r="A44" s="18" t="s">
        <v>80</v>
      </c>
      <c r="B44" s="16">
        <v>3.9753832226666668</v>
      </c>
      <c r="C44" s="16">
        <v>0.05</v>
      </c>
      <c r="D44" s="51">
        <v>1.0906280251289458E-3</v>
      </c>
    </row>
    <row r="45" spans="1:244" s="30" customFormat="1">
      <c r="A45" s="18" t="s">
        <v>49</v>
      </c>
      <c r="B45" s="16">
        <v>34.79</v>
      </c>
      <c r="C45" s="16">
        <v>0.43</v>
      </c>
      <c r="D45" s="51">
        <v>9.544475807488087E-3</v>
      </c>
    </row>
    <row r="46" spans="1:244" s="30" customFormat="1">
      <c r="A46" s="18" t="s">
        <v>50</v>
      </c>
      <c r="B46" s="16">
        <v>8.9099999999999984</v>
      </c>
      <c r="C46" s="16">
        <v>0.11</v>
      </c>
      <c r="D46" s="51">
        <v>2.4444173453497795E-3</v>
      </c>
    </row>
    <row r="47" spans="1:244" s="30" customFormat="1">
      <c r="A47" s="27" t="s">
        <v>51</v>
      </c>
      <c r="B47" s="156">
        <v>47.67538322266666</v>
      </c>
      <c r="C47" s="156">
        <v>0.59</v>
      </c>
      <c r="D47" s="53">
        <v>1.3079521177966812E-2</v>
      </c>
      <c r="E47" s="32"/>
      <c r="F47" s="33"/>
      <c r="G47" s="33"/>
      <c r="H47" s="34"/>
      <c r="I47" s="32"/>
      <c r="J47" s="33"/>
      <c r="K47" s="33"/>
      <c r="L47" s="34"/>
      <c r="M47" s="32"/>
      <c r="N47" s="33"/>
      <c r="O47" s="33"/>
      <c r="P47" s="34"/>
      <c r="Q47" s="32"/>
      <c r="R47" s="33"/>
      <c r="S47" s="33"/>
      <c r="T47" s="34"/>
      <c r="U47" s="32"/>
      <c r="V47" s="33"/>
      <c r="W47" s="33"/>
      <c r="X47" s="34"/>
      <c r="Y47" s="32"/>
      <c r="Z47" s="33"/>
      <c r="AA47" s="33"/>
      <c r="AB47" s="34"/>
      <c r="AC47" s="32"/>
      <c r="AD47" s="33"/>
      <c r="AE47" s="33"/>
      <c r="AF47" s="34"/>
      <c r="AG47" s="32"/>
      <c r="AH47" s="33"/>
      <c r="AI47" s="33"/>
      <c r="AJ47" s="34"/>
      <c r="AK47" s="32"/>
      <c r="AL47" s="33"/>
      <c r="AM47" s="33"/>
      <c r="AN47" s="34"/>
      <c r="AO47" s="32"/>
      <c r="AP47" s="33"/>
      <c r="AQ47" s="33"/>
      <c r="AR47" s="34"/>
      <c r="AS47" s="32"/>
      <c r="AT47" s="33"/>
      <c r="AU47" s="33"/>
      <c r="AV47" s="34"/>
      <c r="AW47" s="32"/>
      <c r="AX47" s="33"/>
      <c r="AY47" s="33"/>
      <c r="AZ47" s="34"/>
      <c r="BA47" s="32"/>
      <c r="BB47" s="33"/>
      <c r="BC47" s="33"/>
      <c r="BD47" s="34"/>
      <c r="BE47" s="32"/>
      <c r="BF47" s="33"/>
      <c r="BG47" s="33"/>
      <c r="BH47" s="34"/>
      <c r="BI47" s="32"/>
      <c r="BJ47" s="33"/>
      <c r="BK47" s="33"/>
      <c r="BL47" s="34"/>
      <c r="BM47" s="32"/>
      <c r="BN47" s="33"/>
      <c r="BO47" s="33"/>
      <c r="BP47" s="34"/>
      <c r="BQ47" s="32"/>
      <c r="BR47" s="33"/>
      <c r="BS47" s="33"/>
      <c r="BT47" s="34"/>
      <c r="BU47" s="32"/>
      <c r="BV47" s="33"/>
      <c r="BW47" s="33"/>
      <c r="BX47" s="34"/>
      <c r="BY47" s="32"/>
      <c r="BZ47" s="33"/>
      <c r="CA47" s="33"/>
      <c r="CB47" s="34"/>
      <c r="CC47" s="32"/>
      <c r="CD47" s="33"/>
      <c r="CE47" s="33"/>
      <c r="CF47" s="34"/>
      <c r="CG47" s="32"/>
      <c r="CH47" s="33"/>
      <c r="CI47" s="33"/>
      <c r="CJ47" s="34"/>
      <c r="CK47" s="32"/>
      <c r="CL47" s="33"/>
      <c r="CM47" s="33"/>
      <c r="CN47" s="34"/>
      <c r="CO47" s="32"/>
      <c r="CP47" s="33"/>
      <c r="CQ47" s="33"/>
      <c r="CR47" s="34"/>
      <c r="CS47" s="32"/>
      <c r="CT47" s="33"/>
      <c r="CU47" s="33"/>
      <c r="CV47" s="34"/>
      <c r="CW47" s="32"/>
      <c r="CX47" s="33"/>
      <c r="CY47" s="33"/>
      <c r="CZ47" s="34"/>
      <c r="DA47" s="32"/>
      <c r="DB47" s="33"/>
      <c r="DC47" s="33"/>
      <c r="DD47" s="34"/>
      <c r="DE47" s="32"/>
      <c r="DF47" s="33"/>
      <c r="DG47" s="33"/>
      <c r="DH47" s="34"/>
      <c r="DI47" s="32"/>
      <c r="DJ47" s="33"/>
      <c r="DK47" s="33"/>
      <c r="DL47" s="34"/>
      <c r="DM47" s="32"/>
      <c r="DN47" s="33"/>
      <c r="DO47" s="33"/>
      <c r="DP47" s="34"/>
      <c r="DQ47" s="32"/>
      <c r="DR47" s="33"/>
      <c r="DS47" s="33"/>
      <c r="DT47" s="34"/>
      <c r="DU47" s="32"/>
      <c r="DV47" s="33"/>
      <c r="DW47" s="33"/>
      <c r="DX47" s="34"/>
      <c r="DY47" s="32"/>
      <c r="DZ47" s="33"/>
      <c r="EA47" s="33"/>
      <c r="EB47" s="34"/>
      <c r="EC47" s="32"/>
      <c r="ED47" s="33"/>
      <c r="EE47" s="33"/>
      <c r="EF47" s="34"/>
      <c r="EG47" s="32"/>
      <c r="EH47" s="33"/>
      <c r="EI47" s="33"/>
      <c r="EJ47" s="34"/>
      <c r="EK47" s="32"/>
      <c r="EL47" s="33"/>
      <c r="EM47" s="33"/>
      <c r="EN47" s="34"/>
      <c r="EO47" s="32"/>
      <c r="EP47" s="33"/>
      <c r="EQ47" s="33"/>
      <c r="ER47" s="34"/>
      <c r="ES47" s="32"/>
      <c r="ET47" s="33"/>
      <c r="EU47" s="33"/>
      <c r="EV47" s="34"/>
      <c r="EW47" s="32"/>
      <c r="EX47" s="33"/>
      <c r="EY47" s="33"/>
      <c r="EZ47" s="34"/>
      <c r="FA47" s="32"/>
      <c r="FB47" s="33"/>
      <c r="FC47" s="33"/>
      <c r="FD47" s="34"/>
      <c r="FE47" s="32"/>
      <c r="FF47" s="33"/>
      <c r="FG47" s="33"/>
      <c r="FH47" s="34"/>
      <c r="FI47" s="32"/>
      <c r="FJ47" s="33"/>
      <c r="FK47" s="33"/>
      <c r="FL47" s="34"/>
      <c r="FM47" s="32"/>
      <c r="FN47" s="33"/>
      <c r="FO47" s="33"/>
      <c r="FP47" s="34"/>
      <c r="FQ47" s="32"/>
      <c r="FR47" s="33"/>
      <c r="FS47" s="33"/>
      <c r="FT47" s="34"/>
      <c r="FU47" s="32"/>
      <c r="FV47" s="33"/>
      <c r="FW47" s="33"/>
      <c r="FX47" s="34"/>
      <c r="FY47" s="32"/>
      <c r="FZ47" s="33"/>
      <c r="GA47" s="33"/>
      <c r="GB47" s="34"/>
      <c r="GC47" s="32"/>
      <c r="GD47" s="33"/>
      <c r="GE47" s="33"/>
      <c r="GF47" s="34"/>
      <c r="GG47" s="32"/>
      <c r="GH47" s="33"/>
      <c r="GI47" s="33"/>
      <c r="GJ47" s="34"/>
      <c r="GK47" s="32"/>
      <c r="GL47" s="33"/>
      <c r="GM47" s="33"/>
      <c r="GN47" s="34"/>
      <c r="GO47" s="32"/>
      <c r="GP47" s="33"/>
      <c r="GQ47" s="33"/>
      <c r="GR47" s="34"/>
      <c r="GS47" s="32"/>
      <c r="GT47" s="33"/>
      <c r="GU47" s="33"/>
      <c r="GV47" s="34"/>
      <c r="GW47" s="32"/>
      <c r="GX47" s="33"/>
      <c r="GY47" s="33"/>
      <c r="GZ47" s="34"/>
      <c r="HA47" s="32"/>
      <c r="HB47" s="33"/>
      <c r="HC47" s="33"/>
      <c r="HD47" s="34"/>
      <c r="HE47" s="32"/>
      <c r="HF47" s="33"/>
      <c r="HG47" s="33"/>
      <c r="HH47" s="34"/>
      <c r="HI47" s="32"/>
      <c r="HJ47" s="33"/>
      <c r="HK47" s="33"/>
      <c r="HL47" s="34"/>
      <c r="HM47" s="32"/>
      <c r="HN47" s="33"/>
      <c r="HO47" s="33"/>
      <c r="HP47" s="34"/>
      <c r="HQ47" s="32"/>
      <c r="HR47" s="33"/>
      <c r="HS47" s="33"/>
      <c r="HT47" s="34"/>
      <c r="HU47" s="32"/>
      <c r="HV47" s="33"/>
      <c r="HW47" s="33"/>
      <c r="HX47" s="34"/>
      <c r="HY47" s="32"/>
      <c r="HZ47" s="33"/>
      <c r="IA47" s="33"/>
      <c r="IB47" s="34"/>
      <c r="IC47" s="32"/>
      <c r="ID47" s="33"/>
      <c r="IE47" s="33"/>
      <c r="IF47" s="34"/>
      <c r="IG47" s="32"/>
      <c r="IH47" s="33"/>
      <c r="II47" s="33"/>
      <c r="IJ47" s="34"/>
    </row>
    <row r="48" spans="1:244" s="30" customFormat="1">
      <c r="A48" s="35" t="s">
        <v>52</v>
      </c>
      <c r="B48" s="157">
        <v>368.65538322266667</v>
      </c>
      <c r="C48" s="157">
        <v>4.5999999999999996</v>
      </c>
      <c r="D48" s="54">
        <v>0.1011389015943947</v>
      </c>
      <c r="E48" s="33"/>
      <c r="F48" s="33"/>
      <c r="G48" s="32"/>
      <c r="H48" s="33"/>
      <c r="I48" s="33"/>
      <c r="J48" s="33"/>
      <c r="K48" s="32"/>
      <c r="L48" s="33"/>
      <c r="M48" s="33"/>
      <c r="N48" s="33"/>
      <c r="O48" s="32"/>
      <c r="P48" s="33"/>
      <c r="Q48" s="33"/>
      <c r="R48" s="33"/>
      <c r="S48" s="32"/>
      <c r="T48" s="33"/>
      <c r="U48" s="33"/>
      <c r="V48" s="33"/>
      <c r="W48" s="32"/>
      <c r="X48" s="33"/>
      <c r="Y48" s="33"/>
      <c r="Z48" s="33"/>
      <c r="AA48" s="32"/>
      <c r="AB48" s="33"/>
      <c r="AC48" s="33"/>
      <c r="AD48" s="33"/>
      <c r="AE48" s="32"/>
      <c r="AF48" s="33"/>
      <c r="AG48" s="33"/>
      <c r="AH48" s="33"/>
      <c r="AI48" s="32"/>
      <c r="AJ48" s="33"/>
      <c r="AK48" s="33"/>
      <c r="AL48" s="33"/>
      <c r="AM48" s="32"/>
      <c r="AN48" s="33"/>
      <c r="AO48" s="33"/>
      <c r="AP48" s="33"/>
      <c r="AQ48" s="32"/>
      <c r="AR48" s="33"/>
      <c r="AS48" s="33"/>
      <c r="AT48" s="33"/>
      <c r="AU48" s="32"/>
      <c r="AV48" s="33"/>
      <c r="AW48" s="33"/>
      <c r="AX48" s="33"/>
      <c r="AY48" s="32"/>
      <c r="AZ48" s="33"/>
      <c r="BA48" s="33"/>
      <c r="BB48" s="33"/>
      <c r="BC48" s="32"/>
      <c r="BD48" s="33"/>
      <c r="BE48" s="33"/>
      <c r="BF48" s="33"/>
      <c r="BG48" s="32"/>
      <c r="BH48" s="33"/>
      <c r="BI48" s="33"/>
      <c r="BJ48" s="33"/>
      <c r="BK48" s="32"/>
      <c r="BL48" s="33"/>
      <c r="BM48" s="33"/>
      <c r="BN48" s="33"/>
      <c r="BO48" s="32"/>
      <c r="BP48" s="33"/>
      <c r="BQ48" s="33"/>
      <c r="BR48" s="33"/>
      <c r="BS48" s="32"/>
      <c r="BT48" s="33"/>
      <c r="BU48" s="33"/>
      <c r="BV48" s="33"/>
      <c r="BW48" s="32"/>
      <c r="BX48" s="33"/>
      <c r="BY48" s="33"/>
      <c r="BZ48" s="33"/>
      <c r="CA48" s="32"/>
      <c r="CB48" s="33"/>
      <c r="CC48" s="33"/>
      <c r="CD48" s="33"/>
      <c r="CE48" s="32"/>
      <c r="CF48" s="33"/>
      <c r="CG48" s="33"/>
      <c r="CH48" s="33"/>
      <c r="CI48" s="32"/>
      <c r="CJ48" s="33"/>
      <c r="CK48" s="33"/>
      <c r="CL48" s="33"/>
      <c r="CM48" s="32"/>
      <c r="CN48" s="33"/>
      <c r="CO48" s="33"/>
      <c r="CP48" s="33"/>
      <c r="CQ48" s="32"/>
      <c r="CR48" s="33"/>
      <c r="CS48" s="33"/>
      <c r="CT48" s="33"/>
      <c r="CU48" s="32"/>
      <c r="CV48" s="33"/>
      <c r="CW48" s="33"/>
      <c r="CX48" s="33"/>
      <c r="CY48" s="32"/>
      <c r="CZ48" s="33"/>
      <c r="DA48" s="33"/>
      <c r="DB48" s="33"/>
      <c r="DC48" s="32"/>
      <c r="DD48" s="33"/>
      <c r="DE48" s="33"/>
      <c r="DF48" s="33"/>
      <c r="DG48" s="32"/>
      <c r="DH48" s="33"/>
      <c r="DI48" s="33"/>
      <c r="DJ48" s="33"/>
      <c r="DK48" s="32"/>
      <c r="DL48" s="33"/>
      <c r="DM48" s="33"/>
      <c r="DN48" s="33"/>
      <c r="DO48" s="32"/>
      <c r="DP48" s="33"/>
      <c r="DQ48" s="33"/>
      <c r="DR48" s="33"/>
      <c r="DS48" s="32"/>
      <c r="DT48" s="33"/>
      <c r="DU48" s="33"/>
      <c r="DV48" s="33"/>
      <c r="DW48" s="32"/>
      <c r="DX48" s="33"/>
      <c r="DY48" s="33"/>
      <c r="DZ48" s="33"/>
      <c r="EA48" s="32"/>
      <c r="EB48" s="33"/>
      <c r="EC48" s="33"/>
      <c r="ED48" s="33"/>
      <c r="EE48" s="32"/>
      <c r="EF48" s="33"/>
      <c r="EG48" s="33"/>
      <c r="EH48" s="33"/>
      <c r="EI48" s="32"/>
      <c r="EJ48" s="33"/>
      <c r="EK48" s="33"/>
      <c r="EL48" s="33"/>
      <c r="EM48" s="32"/>
      <c r="EN48" s="33"/>
      <c r="EO48" s="33"/>
      <c r="EP48" s="33"/>
      <c r="EQ48" s="32"/>
      <c r="ER48" s="33"/>
      <c r="ES48" s="33"/>
      <c r="ET48" s="33"/>
      <c r="EU48" s="32"/>
      <c r="EV48" s="33"/>
      <c r="EW48" s="33"/>
      <c r="EX48" s="33"/>
      <c r="EY48" s="32"/>
      <c r="EZ48" s="33"/>
      <c r="FA48" s="33"/>
      <c r="FB48" s="33"/>
      <c r="FC48" s="32"/>
      <c r="FD48" s="33"/>
      <c r="FE48" s="33"/>
      <c r="FF48" s="33"/>
      <c r="FG48" s="32"/>
      <c r="FH48" s="33"/>
      <c r="FI48" s="33"/>
      <c r="FJ48" s="33"/>
      <c r="FK48" s="32"/>
      <c r="FL48" s="33"/>
      <c r="FM48" s="33"/>
      <c r="FN48" s="33"/>
      <c r="FO48" s="32"/>
      <c r="FP48" s="33"/>
      <c r="FQ48" s="33"/>
      <c r="FR48" s="33"/>
      <c r="FS48" s="32"/>
      <c r="FT48" s="33"/>
      <c r="FU48" s="33"/>
      <c r="FV48" s="33"/>
      <c r="FW48" s="32"/>
      <c r="FX48" s="33"/>
      <c r="FY48" s="33"/>
      <c r="FZ48" s="33"/>
      <c r="GA48" s="32"/>
      <c r="GB48" s="33"/>
      <c r="GC48" s="33"/>
      <c r="GD48" s="33"/>
      <c r="GE48" s="32"/>
      <c r="GF48" s="33"/>
      <c r="GG48" s="33"/>
      <c r="GH48" s="33"/>
      <c r="GI48" s="32"/>
      <c r="GJ48" s="33"/>
      <c r="GK48" s="33"/>
      <c r="GL48" s="33"/>
      <c r="GM48" s="32"/>
      <c r="GN48" s="33"/>
      <c r="GO48" s="33"/>
      <c r="GP48" s="33"/>
      <c r="GQ48" s="32"/>
      <c r="GR48" s="33"/>
      <c r="GS48" s="33"/>
      <c r="GT48" s="33"/>
      <c r="GU48" s="32"/>
      <c r="GV48" s="33"/>
      <c r="GW48" s="33"/>
      <c r="GX48" s="33"/>
      <c r="GY48" s="32"/>
      <c r="GZ48" s="33"/>
      <c r="HA48" s="33"/>
      <c r="HB48" s="33"/>
      <c r="HC48" s="32"/>
      <c r="HD48" s="33"/>
      <c r="HE48" s="33"/>
      <c r="HF48" s="33"/>
      <c r="HG48" s="32"/>
      <c r="HH48" s="33"/>
      <c r="HI48" s="33"/>
      <c r="HJ48" s="33"/>
      <c r="HK48" s="32"/>
      <c r="HL48" s="33"/>
      <c r="HM48" s="33"/>
      <c r="HN48" s="33"/>
      <c r="HO48" s="32"/>
      <c r="HP48" s="33"/>
      <c r="HQ48" s="33"/>
      <c r="HR48" s="33"/>
      <c r="HS48" s="32"/>
      <c r="HT48" s="33"/>
      <c r="HU48" s="33"/>
      <c r="HV48" s="33"/>
      <c r="HW48" s="32"/>
      <c r="HX48" s="33"/>
      <c r="HY48" s="33"/>
      <c r="HZ48" s="33"/>
      <c r="IA48" s="32"/>
      <c r="IB48" s="33"/>
      <c r="IC48" s="33"/>
      <c r="ID48" s="33"/>
      <c r="IE48" s="32"/>
      <c r="IF48" s="33"/>
      <c r="IG48" s="33"/>
      <c r="IH48" s="33"/>
    </row>
    <row r="49" spans="1:244" s="31" customFormat="1">
      <c r="A49" s="22" t="s">
        <v>53</v>
      </c>
      <c r="B49" s="155">
        <v>3141.5804088934483</v>
      </c>
      <c r="C49" s="155">
        <v>39.31</v>
      </c>
      <c r="D49" s="52">
        <v>0.86187807444558917</v>
      </c>
    </row>
    <row r="50" spans="1:244" s="30" customFormat="1">
      <c r="A50" s="11" t="s">
        <v>54</v>
      </c>
      <c r="B50" s="3"/>
      <c r="C50" s="3"/>
      <c r="D50" s="3"/>
    </row>
    <row r="51" spans="1:244" s="30" customFormat="1">
      <c r="A51" s="6" t="s">
        <v>55</v>
      </c>
      <c r="B51" s="16">
        <v>53.459999999999994</v>
      </c>
      <c r="C51" s="16">
        <v>0.67</v>
      </c>
      <c r="D51" s="51">
        <v>1.466650407209868E-2</v>
      </c>
    </row>
    <row r="52" spans="1:244" s="30" customFormat="1">
      <c r="A52" s="6" t="s">
        <v>56</v>
      </c>
      <c r="B52" s="16">
        <v>450</v>
      </c>
      <c r="C52" s="16">
        <v>5.63</v>
      </c>
      <c r="D52" s="51">
        <v>0.12345542148231213</v>
      </c>
    </row>
    <row r="53" spans="1:244" s="30" customFormat="1">
      <c r="A53" s="27" t="s">
        <v>57</v>
      </c>
      <c r="B53" s="156">
        <v>503.46</v>
      </c>
      <c r="C53" s="156">
        <v>6.3</v>
      </c>
      <c r="D53" s="53">
        <v>0.1381219255544108</v>
      </c>
      <c r="E53" s="32"/>
      <c r="F53" s="33"/>
      <c r="G53" s="33"/>
      <c r="H53" s="34"/>
      <c r="I53" s="32"/>
      <c r="J53" s="33"/>
      <c r="K53" s="33"/>
      <c r="L53" s="34"/>
      <c r="M53" s="32"/>
      <c r="N53" s="33"/>
      <c r="O53" s="33"/>
      <c r="P53" s="34"/>
      <c r="Q53" s="32"/>
      <c r="R53" s="33"/>
      <c r="S53" s="33"/>
      <c r="T53" s="34"/>
      <c r="U53" s="32"/>
      <c r="V53" s="33"/>
      <c r="W53" s="33"/>
      <c r="X53" s="34"/>
      <c r="Y53" s="32"/>
      <c r="Z53" s="33"/>
      <c r="AA53" s="33"/>
      <c r="AB53" s="34"/>
      <c r="AC53" s="32"/>
      <c r="AD53" s="33"/>
      <c r="AE53" s="33"/>
      <c r="AF53" s="34"/>
      <c r="AG53" s="32"/>
      <c r="AH53" s="33"/>
      <c r="AI53" s="33"/>
      <c r="AJ53" s="34"/>
      <c r="AK53" s="32"/>
      <c r="AL53" s="33"/>
      <c r="AM53" s="33"/>
      <c r="AN53" s="34"/>
      <c r="AO53" s="32"/>
      <c r="AP53" s="33"/>
      <c r="AQ53" s="33"/>
      <c r="AR53" s="34"/>
      <c r="AS53" s="32"/>
      <c r="AT53" s="33"/>
      <c r="AU53" s="33"/>
      <c r="AV53" s="34"/>
      <c r="AW53" s="32"/>
      <c r="AX53" s="33"/>
      <c r="AY53" s="33"/>
      <c r="AZ53" s="34"/>
      <c r="BA53" s="32"/>
      <c r="BB53" s="33"/>
      <c r="BC53" s="33"/>
      <c r="BD53" s="34"/>
      <c r="BE53" s="32"/>
      <c r="BF53" s="33"/>
      <c r="BG53" s="33"/>
      <c r="BH53" s="34"/>
      <c r="BI53" s="32"/>
      <c r="BJ53" s="33"/>
      <c r="BK53" s="33"/>
      <c r="BL53" s="34"/>
      <c r="BM53" s="32"/>
      <c r="BN53" s="33"/>
      <c r="BO53" s="33"/>
      <c r="BP53" s="34"/>
      <c r="BQ53" s="32"/>
      <c r="BR53" s="33"/>
      <c r="BS53" s="33"/>
      <c r="BT53" s="34"/>
      <c r="BU53" s="32"/>
      <c r="BV53" s="33"/>
      <c r="BW53" s="33"/>
      <c r="BX53" s="34"/>
      <c r="BY53" s="32"/>
      <c r="BZ53" s="33"/>
      <c r="CA53" s="33"/>
      <c r="CB53" s="34"/>
      <c r="CC53" s="32"/>
      <c r="CD53" s="33"/>
      <c r="CE53" s="33"/>
      <c r="CF53" s="34"/>
      <c r="CG53" s="32"/>
      <c r="CH53" s="33"/>
      <c r="CI53" s="33"/>
      <c r="CJ53" s="34"/>
      <c r="CK53" s="32"/>
      <c r="CL53" s="33"/>
      <c r="CM53" s="33"/>
      <c r="CN53" s="34"/>
      <c r="CO53" s="32"/>
      <c r="CP53" s="33"/>
      <c r="CQ53" s="33"/>
      <c r="CR53" s="34"/>
      <c r="CS53" s="32"/>
      <c r="CT53" s="33"/>
      <c r="CU53" s="33"/>
      <c r="CV53" s="34"/>
      <c r="CW53" s="32"/>
      <c r="CX53" s="33"/>
      <c r="CY53" s="33"/>
      <c r="CZ53" s="34"/>
      <c r="DA53" s="32"/>
      <c r="DB53" s="33"/>
      <c r="DC53" s="33"/>
      <c r="DD53" s="34"/>
      <c r="DE53" s="32"/>
      <c r="DF53" s="33"/>
      <c r="DG53" s="33"/>
      <c r="DH53" s="34"/>
      <c r="DI53" s="32"/>
      <c r="DJ53" s="33"/>
      <c r="DK53" s="33"/>
      <c r="DL53" s="34"/>
      <c r="DM53" s="32"/>
      <c r="DN53" s="33"/>
      <c r="DO53" s="33"/>
      <c r="DP53" s="34"/>
      <c r="DQ53" s="32"/>
      <c r="DR53" s="33"/>
      <c r="DS53" s="33"/>
      <c r="DT53" s="34"/>
      <c r="DU53" s="32"/>
      <c r="DV53" s="33"/>
      <c r="DW53" s="33"/>
      <c r="DX53" s="34"/>
      <c r="DY53" s="32"/>
      <c r="DZ53" s="33"/>
      <c r="EA53" s="33"/>
      <c r="EB53" s="34"/>
      <c r="EC53" s="32"/>
      <c r="ED53" s="33"/>
      <c r="EE53" s="33"/>
      <c r="EF53" s="34"/>
      <c r="EG53" s="32"/>
      <c r="EH53" s="33"/>
      <c r="EI53" s="33"/>
      <c r="EJ53" s="34"/>
      <c r="EK53" s="32"/>
      <c r="EL53" s="33"/>
      <c r="EM53" s="33"/>
      <c r="EN53" s="34"/>
      <c r="EO53" s="32"/>
      <c r="EP53" s="33"/>
      <c r="EQ53" s="33"/>
      <c r="ER53" s="34"/>
      <c r="ES53" s="32"/>
      <c r="ET53" s="33"/>
      <c r="EU53" s="33"/>
      <c r="EV53" s="34"/>
      <c r="EW53" s="32"/>
      <c r="EX53" s="33"/>
      <c r="EY53" s="33"/>
      <c r="EZ53" s="34"/>
      <c r="FA53" s="32"/>
      <c r="FB53" s="33"/>
      <c r="FC53" s="33"/>
      <c r="FD53" s="34"/>
      <c r="FE53" s="32"/>
      <c r="FF53" s="33"/>
      <c r="FG53" s="33"/>
      <c r="FH53" s="34"/>
      <c r="FI53" s="32"/>
      <c r="FJ53" s="33"/>
      <c r="FK53" s="33"/>
      <c r="FL53" s="34"/>
      <c r="FM53" s="32"/>
      <c r="FN53" s="33"/>
      <c r="FO53" s="33"/>
      <c r="FP53" s="34"/>
      <c r="FQ53" s="32"/>
      <c r="FR53" s="33"/>
      <c r="FS53" s="33"/>
      <c r="FT53" s="34"/>
      <c r="FU53" s="32"/>
      <c r="FV53" s="33"/>
      <c r="FW53" s="33"/>
      <c r="FX53" s="34"/>
      <c r="FY53" s="32"/>
      <c r="FZ53" s="33"/>
      <c r="GA53" s="33"/>
      <c r="GB53" s="34"/>
      <c r="GC53" s="32"/>
      <c r="GD53" s="33"/>
      <c r="GE53" s="33"/>
      <c r="GF53" s="34"/>
      <c r="GG53" s="32"/>
      <c r="GH53" s="33"/>
      <c r="GI53" s="33"/>
      <c r="GJ53" s="34"/>
      <c r="GK53" s="32"/>
      <c r="GL53" s="33"/>
      <c r="GM53" s="33"/>
      <c r="GN53" s="34"/>
      <c r="GO53" s="32"/>
      <c r="GP53" s="33"/>
      <c r="GQ53" s="33"/>
      <c r="GR53" s="34"/>
      <c r="GS53" s="32"/>
      <c r="GT53" s="33"/>
      <c r="GU53" s="33"/>
      <c r="GV53" s="34"/>
      <c r="GW53" s="32"/>
      <c r="GX53" s="33"/>
      <c r="GY53" s="33"/>
      <c r="GZ53" s="34"/>
      <c r="HA53" s="32"/>
      <c r="HB53" s="33"/>
      <c r="HC53" s="33"/>
      <c r="HD53" s="34"/>
      <c r="HE53" s="32"/>
      <c r="HF53" s="33"/>
      <c r="HG53" s="33"/>
      <c r="HH53" s="34"/>
      <c r="HI53" s="32"/>
      <c r="HJ53" s="33"/>
      <c r="HK53" s="33"/>
      <c r="HL53" s="34"/>
      <c r="HM53" s="32"/>
      <c r="HN53" s="33"/>
      <c r="HO53" s="33"/>
      <c r="HP53" s="34"/>
      <c r="HQ53" s="32"/>
      <c r="HR53" s="33"/>
      <c r="HS53" s="33"/>
      <c r="HT53" s="34"/>
      <c r="HU53" s="32"/>
      <c r="HV53" s="33"/>
      <c r="HW53" s="33"/>
      <c r="HX53" s="34"/>
      <c r="HY53" s="32"/>
      <c r="HZ53" s="33"/>
      <c r="IA53" s="33"/>
      <c r="IB53" s="34"/>
      <c r="IC53" s="32"/>
      <c r="ID53" s="33"/>
      <c r="IE53" s="33"/>
      <c r="IF53" s="34"/>
      <c r="IG53" s="32"/>
      <c r="IH53" s="33"/>
      <c r="II53" s="33"/>
      <c r="IJ53" s="34"/>
    </row>
    <row r="54" spans="1:244" s="41" customFormat="1" ht="13.5" thickBot="1">
      <c r="A54" s="38" t="s">
        <v>58</v>
      </c>
      <c r="B54" s="158">
        <v>3645.0404088934483</v>
      </c>
      <c r="C54" s="158">
        <v>45.61</v>
      </c>
      <c r="D54" s="55">
        <v>1</v>
      </c>
    </row>
    <row r="55" spans="1:244">
      <c r="A55" s="42" t="s">
        <v>59</v>
      </c>
      <c r="D55" s="43"/>
    </row>
  </sheetData>
  <printOptions horizontalCentered="1"/>
  <pageMargins left="0.78740157480314965" right="0.39370078740157483" top="0.78740157480314965" bottom="0.78740157480314965" header="0.59055118110236227" footer="0.59055118110236227"/>
  <pageSetup paperSize="9" orientation="portrait" horizontalDpi="300" verticalDpi="300" r:id="rId1"/>
  <headerFooter alignWithMargins="0">
    <oddHeader>&amp;L&amp;"Tahoma,Negrito"&amp;8Companhia Nacional de Abastecimento - CONAB</oddHeader>
    <oddFooter>&amp;R&amp;6&amp;F - &amp;A
versão - jan/2008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J50"/>
  <sheetViews>
    <sheetView zoomScaleNormal="100" workbookViewId="0">
      <selection activeCell="A3" sqref="A3"/>
    </sheetView>
  </sheetViews>
  <sheetFormatPr defaultColWidth="11.5" defaultRowHeight="12.75"/>
  <cols>
    <col min="1" max="1" width="45.625" style="3" customWidth="1"/>
    <col min="2" max="3" width="12.625" style="3" customWidth="1"/>
    <col min="4" max="4" width="8.625" style="3" customWidth="1"/>
    <col min="5" max="16384" width="11.5" style="3"/>
  </cols>
  <sheetData>
    <row r="1" spans="1:4">
      <c r="A1" s="1" t="s">
        <v>0</v>
      </c>
      <c r="B1" s="2"/>
      <c r="C1" s="2"/>
      <c r="D1" s="2"/>
    </row>
    <row r="2" spans="1:4">
      <c r="A2" s="1" t="s">
        <v>194</v>
      </c>
      <c r="B2" s="2"/>
      <c r="C2" s="2"/>
      <c r="D2" s="2"/>
    </row>
    <row r="3" spans="1:4">
      <c r="A3" s="1" t="s">
        <v>172</v>
      </c>
      <c r="B3" s="2"/>
      <c r="C3" s="2"/>
      <c r="D3" s="2"/>
    </row>
    <row r="4" spans="1:4">
      <c r="A4" s="1" t="s">
        <v>195</v>
      </c>
      <c r="B4" s="2"/>
      <c r="C4" s="2"/>
      <c r="D4" s="2"/>
    </row>
    <row r="5" spans="1:4" ht="13.5" thickBot="1">
      <c r="A5" s="4" t="s">
        <v>4</v>
      </c>
      <c r="B5" s="5">
        <v>7250</v>
      </c>
      <c r="C5" s="6" t="s">
        <v>5</v>
      </c>
    </row>
    <row r="6" spans="1:4">
      <c r="A6" s="7"/>
      <c r="B6" s="8" t="s">
        <v>6</v>
      </c>
      <c r="C6" s="9">
        <v>43160</v>
      </c>
      <c r="D6" s="10" t="s">
        <v>7</v>
      </c>
    </row>
    <row r="7" spans="1:4">
      <c r="A7" s="11" t="s">
        <v>8</v>
      </c>
      <c r="D7" s="12" t="s">
        <v>9</v>
      </c>
    </row>
    <row r="8" spans="1:4" ht="13.5" thickBot="1">
      <c r="A8" s="13"/>
      <c r="B8" s="14" t="s">
        <v>10</v>
      </c>
      <c r="C8" s="14" t="s">
        <v>188</v>
      </c>
      <c r="D8" s="15" t="s">
        <v>13</v>
      </c>
    </row>
    <row r="9" spans="1:4">
      <c r="A9" s="11" t="s">
        <v>14</v>
      </c>
      <c r="B9" s="16"/>
    </row>
    <row r="10" spans="1:4">
      <c r="A10" s="18" t="s">
        <v>196</v>
      </c>
      <c r="B10" s="16">
        <v>100.2</v>
      </c>
      <c r="C10" s="16">
        <v>0.69</v>
      </c>
      <c r="D10" s="51">
        <v>1.9869518040625891E-2</v>
      </c>
    </row>
    <row r="11" spans="1:4">
      <c r="A11" s="18" t="s">
        <v>16</v>
      </c>
      <c r="B11" s="3">
        <v>396.01</v>
      </c>
      <c r="C11" s="3">
        <v>2.7399999999999998</v>
      </c>
      <c r="D11" s="51">
        <v>7.8528221948785018E-2</v>
      </c>
    </row>
    <row r="12" spans="1:4">
      <c r="A12" s="18" t="s">
        <v>17</v>
      </c>
      <c r="B12" s="16">
        <v>944.87000000000012</v>
      </c>
      <c r="C12" s="16">
        <v>6.5299999999999994</v>
      </c>
      <c r="D12" s="51">
        <v>0.18736638234577033</v>
      </c>
    </row>
    <row r="13" spans="1:4">
      <c r="A13" s="6" t="s">
        <v>197</v>
      </c>
      <c r="B13" s="16">
        <v>7.88</v>
      </c>
      <c r="C13" s="16">
        <v>0.05</v>
      </c>
      <c r="D13" s="51">
        <v>1.5625928359294613E-3</v>
      </c>
    </row>
    <row r="14" spans="1:4">
      <c r="A14" s="6" t="s">
        <v>178</v>
      </c>
      <c r="B14" s="16">
        <v>76.319999999999993</v>
      </c>
      <c r="C14" s="16">
        <v>0.52</v>
      </c>
      <c r="D14" s="51">
        <v>1.5134147872859958E-2</v>
      </c>
    </row>
    <row r="15" spans="1:4">
      <c r="A15" s="6" t="s">
        <v>179</v>
      </c>
      <c r="B15" s="16">
        <v>250</v>
      </c>
      <c r="C15" s="16">
        <v>1.72</v>
      </c>
      <c r="D15" s="51">
        <v>4.9574645809944841E-2</v>
      </c>
    </row>
    <row r="16" spans="1:4">
      <c r="A16" s="6" t="s">
        <v>180</v>
      </c>
      <c r="B16" s="16">
        <v>671.5</v>
      </c>
      <c r="C16" s="16">
        <v>4.62</v>
      </c>
      <c r="D16" s="51">
        <v>0.13315749864551182</v>
      </c>
    </row>
    <row r="17" spans="1:4">
      <c r="A17" s="6" t="s">
        <v>181</v>
      </c>
      <c r="B17" s="16">
        <v>797.35</v>
      </c>
      <c r="C17" s="16">
        <v>5.5</v>
      </c>
      <c r="D17" s="51">
        <v>0.15811337534623807</v>
      </c>
    </row>
    <row r="18" spans="1:4">
      <c r="A18" s="22" t="s">
        <v>27</v>
      </c>
      <c r="B18" s="155">
        <v>3244.13</v>
      </c>
      <c r="C18" s="155">
        <v>22.37</v>
      </c>
      <c r="D18" s="52">
        <v>0.64330638284566533</v>
      </c>
    </row>
    <row r="19" spans="1:4">
      <c r="A19" s="25" t="s">
        <v>28</v>
      </c>
    </row>
    <row r="20" spans="1:4">
      <c r="A20" s="18" t="s">
        <v>29</v>
      </c>
      <c r="B20" s="16">
        <v>64.88</v>
      </c>
      <c r="C20" s="16">
        <v>0.45</v>
      </c>
      <c r="D20" s="51">
        <v>1.2865612080596884E-2</v>
      </c>
    </row>
    <row r="21" spans="1:4">
      <c r="A21" s="18" t="s">
        <v>30</v>
      </c>
      <c r="B21" s="16">
        <v>64.88</v>
      </c>
      <c r="C21" s="16">
        <v>0.45</v>
      </c>
      <c r="D21" s="51">
        <v>1.2865612080596884E-2</v>
      </c>
    </row>
    <row r="22" spans="1:4">
      <c r="A22" s="6" t="s">
        <v>72</v>
      </c>
      <c r="B22" s="16">
        <v>97.32</v>
      </c>
      <c r="C22" s="16">
        <v>0.67</v>
      </c>
      <c r="D22" s="51">
        <v>1.9298418120895326E-2</v>
      </c>
    </row>
    <row r="23" spans="1:4">
      <c r="A23" s="18" t="s">
        <v>73</v>
      </c>
      <c r="B23" s="16">
        <v>173.77</v>
      </c>
      <c r="C23" s="16">
        <v>1.2</v>
      </c>
      <c r="D23" s="51">
        <v>3.4458344809576463E-2</v>
      </c>
    </row>
    <row r="24" spans="1:4">
      <c r="A24" s="18" t="s">
        <v>74</v>
      </c>
      <c r="B24" s="16">
        <v>256.60000000000002</v>
      </c>
      <c r="C24" s="16">
        <v>1.77</v>
      </c>
      <c r="D24" s="51">
        <v>5.0883416459327389E-2</v>
      </c>
    </row>
    <row r="25" spans="1:4">
      <c r="A25" s="18" t="s">
        <v>75</v>
      </c>
      <c r="B25" s="16">
        <v>72.650000000000006</v>
      </c>
      <c r="C25" s="16">
        <v>0.5</v>
      </c>
      <c r="D25" s="51">
        <v>1.4406392072369972E-2</v>
      </c>
    </row>
    <row r="26" spans="1:4">
      <c r="A26" s="18" t="s">
        <v>76</v>
      </c>
      <c r="B26" s="16">
        <v>0</v>
      </c>
      <c r="C26" s="16">
        <v>0</v>
      </c>
      <c r="D26" s="51">
        <v>0</v>
      </c>
    </row>
    <row r="27" spans="1:4">
      <c r="A27" s="18" t="s">
        <v>77</v>
      </c>
      <c r="B27" s="16">
        <v>0</v>
      </c>
      <c r="C27" s="16">
        <v>0</v>
      </c>
      <c r="D27" s="51">
        <v>0</v>
      </c>
    </row>
    <row r="28" spans="1:4">
      <c r="A28" s="18" t="s">
        <v>78</v>
      </c>
      <c r="B28" s="16">
        <v>0</v>
      </c>
      <c r="C28" s="16">
        <v>0</v>
      </c>
      <c r="D28" s="51">
        <v>0</v>
      </c>
    </row>
    <row r="29" spans="1:4">
      <c r="A29" s="27" t="s">
        <v>37</v>
      </c>
      <c r="B29" s="156">
        <v>730.1</v>
      </c>
      <c r="C29" s="156">
        <v>5.04</v>
      </c>
      <c r="D29" s="53">
        <v>0.1447777956233629</v>
      </c>
    </row>
    <row r="30" spans="1:4" s="30" customFormat="1">
      <c r="A30" s="11" t="s">
        <v>38</v>
      </c>
      <c r="B30" s="3"/>
      <c r="C30" s="3"/>
      <c r="D30" s="3"/>
    </row>
    <row r="31" spans="1:4" s="30" customFormat="1">
      <c r="A31" s="18" t="s">
        <v>39</v>
      </c>
      <c r="B31" s="16">
        <v>88.817376100099125</v>
      </c>
      <c r="C31" s="16">
        <v>0.61</v>
      </c>
      <c r="D31" s="51">
        <v>1.7612359847724295E-2</v>
      </c>
    </row>
    <row r="32" spans="1:4" s="30" customFormat="1">
      <c r="A32" s="6" t="s">
        <v>40</v>
      </c>
      <c r="B32" s="16">
        <v>88.817376100099125</v>
      </c>
      <c r="C32" s="16">
        <v>0.61</v>
      </c>
      <c r="D32" s="51">
        <v>1.7612359847724295E-2</v>
      </c>
    </row>
    <row r="33" spans="1:244" s="31" customFormat="1">
      <c r="A33" s="22" t="s">
        <v>41</v>
      </c>
      <c r="B33" s="155">
        <v>4063.047376100099</v>
      </c>
      <c r="C33" s="155">
        <v>28.02</v>
      </c>
      <c r="D33" s="52">
        <v>0.80569653831675248</v>
      </c>
    </row>
    <row r="34" spans="1:244" s="30" customFormat="1">
      <c r="A34" s="11" t="s">
        <v>42</v>
      </c>
      <c r="B34" s="3"/>
      <c r="C34" s="3"/>
      <c r="D34" s="3"/>
    </row>
    <row r="35" spans="1:244" s="30" customFormat="1">
      <c r="A35" s="6" t="s">
        <v>43</v>
      </c>
      <c r="B35" s="16">
        <v>26.64</v>
      </c>
      <c r="C35" s="16">
        <v>0.18</v>
      </c>
      <c r="D35" s="51">
        <v>5.282674257507722E-3</v>
      </c>
    </row>
    <row r="36" spans="1:244" s="30" customFormat="1">
      <c r="A36" s="6" t="s">
        <v>44</v>
      </c>
      <c r="B36" s="16">
        <v>35.42</v>
      </c>
      <c r="C36" s="16">
        <v>0.24</v>
      </c>
      <c r="D36" s="51">
        <v>7.0237358183529849E-3</v>
      </c>
    </row>
    <row r="37" spans="1:244" s="30" customFormat="1">
      <c r="A37" s="18" t="s">
        <v>45</v>
      </c>
      <c r="B37" s="16">
        <v>69.56</v>
      </c>
      <c r="C37" s="16">
        <v>0.48</v>
      </c>
      <c r="D37" s="51">
        <v>1.3793649450159052E-2</v>
      </c>
    </row>
    <row r="38" spans="1:244" s="30" customFormat="1">
      <c r="A38" s="27" t="s">
        <v>46</v>
      </c>
      <c r="B38" s="156">
        <v>131.62</v>
      </c>
      <c r="C38" s="156">
        <v>0.89999999999999991</v>
      </c>
      <c r="D38" s="53">
        <v>2.6100059526019757E-2</v>
      </c>
      <c r="E38" s="32"/>
      <c r="F38" s="33"/>
      <c r="G38" s="33"/>
      <c r="H38" s="34"/>
      <c r="I38" s="32"/>
      <c r="J38" s="33"/>
      <c r="K38" s="33"/>
      <c r="L38" s="34"/>
      <c r="M38" s="32"/>
      <c r="N38" s="33"/>
      <c r="O38" s="33"/>
      <c r="P38" s="34"/>
      <c r="Q38" s="32"/>
      <c r="R38" s="33"/>
      <c r="S38" s="33"/>
      <c r="T38" s="34"/>
      <c r="U38" s="32"/>
      <c r="V38" s="33"/>
      <c r="W38" s="33"/>
      <c r="X38" s="34"/>
      <c r="Y38" s="32"/>
      <c r="Z38" s="33"/>
      <c r="AA38" s="33"/>
      <c r="AB38" s="34"/>
      <c r="AC38" s="32"/>
      <c r="AD38" s="33"/>
      <c r="AE38" s="33"/>
      <c r="AF38" s="34"/>
      <c r="AG38" s="32"/>
      <c r="AH38" s="33"/>
      <c r="AI38" s="33"/>
      <c r="AJ38" s="34"/>
      <c r="AK38" s="32"/>
      <c r="AL38" s="33"/>
      <c r="AM38" s="33"/>
      <c r="AN38" s="34"/>
      <c r="AO38" s="32"/>
      <c r="AP38" s="33"/>
      <c r="AQ38" s="33"/>
      <c r="AR38" s="34"/>
      <c r="AS38" s="32"/>
      <c r="AT38" s="33"/>
      <c r="AU38" s="33"/>
      <c r="AV38" s="34"/>
      <c r="AW38" s="32"/>
      <c r="AX38" s="33"/>
      <c r="AY38" s="33"/>
      <c r="AZ38" s="34"/>
      <c r="BA38" s="32"/>
      <c r="BB38" s="33"/>
      <c r="BC38" s="33"/>
      <c r="BD38" s="34"/>
      <c r="BE38" s="32"/>
      <c r="BF38" s="33"/>
      <c r="BG38" s="33"/>
      <c r="BH38" s="34"/>
      <c r="BI38" s="32"/>
      <c r="BJ38" s="33"/>
      <c r="BK38" s="33"/>
      <c r="BL38" s="34"/>
      <c r="BM38" s="32"/>
      <c r="BN38" s="33"/>
      <c r="BO38" s="33"/>
      <c r="BP38" s="34"/>
      <c r="BQ38" s="32"/>
      <c r="BR38" s="33"/>
      <c r="BS38" s="33"/>
      <c r="BT38" s="34"/>
      <c r="BU38" s="32"/>
      <c r="BV38" s="33"/>
      <c r="BW38" s="33"/>
      <c r="BX38" s="34"/>
      <c r="BY38" s="32"/>
      <c r="BZ38" s="33"/>
      <c r="CA38" s="33"/>
      <c r="CB38" s="34"/>
      <c r="CC38" s="32"/>
      <c r="CD38" s="33"/>
      <c r="CE38" s="33"/>
      <c r="CF38" s="34"/>
      <c r="CG38" s="32"/>
      <c r="CH38" s="33"/>
      <c r="CI38" s="33"/>
      <c r="CJ38" s="34"/>
      <c r="CK38" s="32"/>
      <c r="CL38" s="33"/>
      <c r="CM38" s="33"/>
      <c r="CN38" s="34"/>
      <c r="CO38" s="32"/>
      <c r="CP38" s="33"/>
      <c r="CQ38" s="33"/>
      <c r="CR38" s="34"/>
      <c r="CS38" s="32"/>
      <c r="CT38" s="33"/>
      <c r="CU38" s="33"/>
      <c r="CV38" s="34"/>
      <c r="CW38" s="32"/>
      <c r="CX38" s="33"/>
      <c r="CY38" s="33"/>
      <c r="CZ38" s="34"/>
      <c r="DA38" s="32"/>
      <c r="DB38" s="33"/>
      <c r="DC38" s="33"/>
      <c r="DD38" s="34"/>
      <c r="DE38" s="32"/>
      <c r="DF38" s="33"/>
      <c r="DG38" s="33"/>
      <c r="DH38" s="34"/>
      <c r="DI38" s="32"/>
      <c r="DJ38" s="33"/>
      <c r="DK38" s="33"/>
      <c r="DL38" s="34"/>
      <c r="DM38" s="32"/>
      <c r="DN38" s="33"/>
      <c r="DO38" s="33"/>
      <c r="DP38" s="34"/>
      <c r="DQ38" s="32"/>
      <c r="DR38" s="33"/>
      <c r="DS38" s="33"/>
      <c r="DT38" s="34"/>
      <c r="DU38" s="32"/>
      <c r="DV38" s="33"/>
      <c r="DW38" s="33"/>
      <c r="DX38" s="34"/>
      <c r="DY38" s="32"/>
      <c r="DZ38" s="33"/>
      <c r="EA38" s="33"/>
      <c r="EB38" s="34"/>
      <c r="EC38" s="32"/>
      <c r="ED38" s="33"/>
      <c r="EE38" s="33"/>
      <c r="EF38" s="34"/>
      <c r="EG38" s="32"/>
      <c r="EH38" s="33"/>
      <c r="EI38" s="33"/>
      <c r="EJ38" s="34"/>
      <c r="EK38" s="32"/>
      <c r="EL38" s="33"/>
      <c r="EM38" s="33"/>
      <c r="EN38" s="34"/>
      <c r="EO38" s="32"/>
      <c r="EP38" s="33"/>
      <c r="EQ38" s="33"/>
      <c r="ER38" s="34"/>
      <c r="ES38" s="32"/>
      <c r="ET38" s="33"/>
      <c r="EU38" s="33"/>
      <c r="EV38" s="34"/>
      <c r="EW38" s="32"/>
      <c r="EX38" s="33"/>
      <c r="EY38" s="33"/>
      <c r="EZ38" s="34"/>
      <c r="FA38" s="32"/>
      <c r="FB38" s="33"/>
      <c r="FC38" s="33"/>
      <c r="FD38" s="34"/>
      <c r="FE38" s="32"/>
      <c r="FF38" s="33"/>
      <c r="FG38" s="33"/>
      <c r="FH38" s="34"/>
      <c r="FI38" s="32"/>
      <c r="FJ38" s="33"/>
      <c r="FK38" s="33"/>
      <c r="FL38" s="34"/>
      <c r="FM38" s="32"/>
      <c r="FN38" s="33"/>
      <c r="FO38" s="33"/>
      <c r="FP38" s="34"/>
      <c r="FQ38" s="32"/>
      <c r="FR38" s="33"/>
      <c r="FS38" s="33"/>
      <c r="FT38" s="34"/>
      <c r="FU38" s="32"/>
      <c r="FV38" s="33"/>
      <c r="FW38" s="33"/>
      <c r="FX38" s="34"/>
      <c r="FY38" s="32"/>
      <c r="FZ38" s="33"/>
      <c r="GA38" s="33"/>
      <c r="GB38" s="34"/>
      <c r="GC38" s="32"/>
      <c r="GD38" s="33"/>
      <c r="GE38" s="33"/>
      <c r="GF38" s="34"/>
      <c r="GG38" s="32"/>
      <c r="GH38" s="33"/>
      <c r="GI38" s="33"/>
      <c r="GJ38" s="34"/>
      <c r="GK38" s="32"/>
      <c r="GL38" s="33"/>
      <c r="GM38" s="33"/>
      <c r="GN38" s="34"/>
      <c r="GO38" s="32"/>
      <c r="GP38" s="33"/>
      <c r="GQ38" s="33"/>
      <c r="GR38" s="34"/>
      <c r="GS38" s="32"/>
      <c r="GT38" s="33"/>
      <c r="GU38" s="33"/>
      <c r="GV38" s="34"/>
      <c r="GW38" s="32"/>
      <c r="GX38" s="33"/>
      <c r="GY38" s="33"/>
      <c r="GZ38" s="34"/>
      <c r="HA38" s="32"/>
      <c r="HB38" s="33"/>
      <c r="HC38" s="33"/>
      <c r="HD38" s="34"/>
      <c r="HE38" s="32"/>
      <c r="HF38" s="33"/>
      <c r="HG38" s="33"/>
      <c r="HH38" s="34"/>
      <c r="HI38" s="32"/>
      <c r="HJ38" s="33"/>
      <c r="HK38" s="33"/>
      <c r="HL38" s="34"/>
      <c r="HM38" s="32"/>
      <c r="HN38" s="33"/>
      <c r="HO38" s="33"/>
      <c r="HP38" s="34"/>
      <c r="HQ38" s="32"/>
      <c r="HR38" s="33"/>
      <c r="HS38" s="33"/>
      <c r="HT38" s="34"/>
      <c r="HU38" s="32"/>
      <c r="HV38" s="33"/>
      <c r="HW38" s="33"/>
      <c r="HX38" s="34"/>
      <c r="HY38" s="32"/>
      <c r="HZ38" s="33"/>
      <c r="IA38" s="33"/>
      <c r="IB38" s="34"/>
      <c r="IC38" s="32"/>
      <c r="ID38" s="33"/>
      <c r="IE38" s="33"/>
      <c r="IF38" s="34"/>
      <c r="IG38" s="32"/>
      <c r="IH38" s="33"/>
      <c r="II38" s="33"/>
      <c r="IJ38" s="34"/>
    </row>
    <row r="39" spans="1:244" s="30" customFormat="1">
      <c r="A39" s="11" t="s">
        <v>47</v>
      </c>
      <c r="B39" s="3"/>
      <c r="C39" s="3"/>
      <c r="D39" s="3"/>
    </row>
    <row r="40" spans="1:244" s="30" customFormat="1">
      <c r="A40" s="18" t="s">
        <v>80</v>
      </c>
      <c r="B40" s="16">
        <v>4.0129999999999999</v>
      </c>
      <c r="C40" s="16">
        <v>0.03</v>
      </c>
      <c r="D40" s="51">
        <v>7.9577221454123453E-4</v>
      </c>
    </row>
    <row r="41" spans="1:244" s="30" customFormat="1">
      <c r="A41" s="18" t="s">
        <v>198</v>
      </c>
      <c r="B41" s="16">
        <v>8.1</v>
      </c>
      <c r="C41" s="16">
        <v>0.06</v>
      </c>
      <c r="D41" s="51">
        <v>1.6062185242422128E-3</v>
      </c>
    </row>
    <row r="42" spans="1:244" s="30" customFormat="1">
      <c r="A42" s="27" t="s">
        <v>51</v>
      </c>
      <c r="B42" s="156">
        <v>12.113</v>
      </c>
      <c r="C42" s="156">
        <v>0.09</v>
      </c>
      <c r="D42" s="53">
        <v>2.4019907387834473E-3</v>
      </c>
      <c r="E42" s="32"/>
      <c r="F42" s="33"/>
      <c r="G42" s="33"/>
      <c r="H42" s="34"/>
      <c r="I42" s="32"/>
      <c r="J42" s="33"/>
      <c r="K42" s="33"/>
      <c r="L42" s="34"/>
      <c r="M42" s="32"/>
      <c r="N42" s="33"/>
      <c r="O42" s="33"/>
      <c r="P42" s="34"/>
      <c r="Q42" s="32"/>
      <c r="R42" s="33"/>
      <c r="S42" s="33"/>
      <c r="T42" s="34"/>
      <c r="U42" s="32"/>
      <c r="V42" s="33"/>
      <c r="W42" s="33"/>
      <c r="X42" s="34"/>
      <c r="Y42" s="32"/>
      <c r="Z42" s="33"/>
      <c r="AA42" s="33"/>
      <c r="AB42" s="34"/>
      <c r="AC42" s="32"/>
      <c r="AD42" s="33"/>
      <c r="AE42" s="33"/>
      <c r="AF42" s="34"/>
      <c r="AG42" s="32"/>
      <c r="AH42" s="33"/>
      <c r="AI42" s="33"/>
      <c r="AJ42" s="34"/>
      <c r="AK42" s="32"/>
      <c r="AL42" s="33"/>
      <c r="AM42" s="33"/>
      <c r="AN42" s="34"/>
      <c r="AO42" s="32"/>
      <c r="AP42" s="33"/>
      <c r="AQ42" s="33"/>
      <c r="AR42" s="34"/>
      <c r="AS42" s="32"/>
      <c r="AT42" s="33"/>
      <c r="AU42" s="33"/>
      <c r="AV42" s="34"/>
      <c r="AW42" s="32"/>
      <c r="AX42" s="33"/>
      <c r="AY42" s="33"/>
      <c r="AZ42" s="34"/>
      <c r="BA42" s="32"/>
      <c r="BB42" s="33"/>
      <c r="BC42" s="33"/>
      <c r="BD42" s="34"/>
      <c r="BE42" s="32"/>
      <c r="BF42" s="33"/>
      <c r="BG42" s="33"/>
      <c r="BH42" s="34"/>
      <c r="BI42" s="32"/>
      <c r="BJ42" s="33"/>
      <c r="BK42" s="33"/>
      <c r="BL42" s="34"/>
      <c r="BM42" s="32"/>
      <c r="BN42" s="33"/>
      <c r="BO42" s="33"/>
      <c r="BP42" s="34"/>
      <c r="BQ42" s="32"/>
      <c r="BR42" s="33"/>
      <c r="BS42" s="33"/>
      <c r="BT42" s="34"/>
      <c r="BU42" s="32"/>
      <c r="BV42" s="33"/>
      <c r="BW42" s="33"/>
      <c r="BX42" s="34"/>
      <c r="BY42" s="32"/>
      <c r="BZ42" s="33"/>
      <c r="CA42" s="33"/>
      <c r="CB42" s="34"/>
      <c r="CC42" s="32"/>
      <c r="CD42" s="33"/>
      <c r="CE42" s="33"/>
      <c r="CF42" s="34"/>
      <c r="CG42" s="32"/>
      <c r="CH42" s="33"/>
      <c r="CI42" s="33"/>
      <c r="CJ42" s="34"/>
      <c r="CK42" s="32"/>
      <c r="CL42" s="33"/>
      <c r="CM42" s="33"/>
      <c r="CN42" s="34"/>
      <c r="CO42" s="32"/>
      <c r="CP42" s="33"/>
      <c r="CQ42" s="33"/>
      <c r="CR42" s="34"/>
      <c r="CS42" s="32"/>
      <c r="CT42" s="33"/>
      <c r="CU42" s="33"/>
      <c r="CV42" s="34"/>
      <c r="CW42" s="32"/>
      <c r="CX42" s="33"/>
      <c r="CY42" s="33"/>
      <c r="CZ42" s="34"/>
      <c r="DA42" s="32"/>
      <c r="DB42" s="33"/>
      <c r="DC42" s="33"/>
      <c r="DD42" s="34"/>
      <c r="DE42" s="32"/>
      <c r="DF42" s="33"/>
      <c r="DG42" s="33"/>
      <c r="DH42" s="34"/>
      <c r="DI42" s="32"/>
      <c r="DJ42" s="33"/>
      <c r="DK42" s="33"/>
      <c r="DL42" s="34"/>
      <c r="DM42" s="32"/>
      <c r="DN42" s="33"/>
      <c r="DO42" s="33"/>
      <c r="DP42" s="34"/>
      <c r="DQ42" s="32"/>
      <c r="DR42" s="33"/>
      <c r="DS42" s="33"/>
      <c r="DT42" s="34"/>
      <c r="DU42" s="32"/>
      <c r="DV42" s="33"/>
      <c r="DW42" s="33"/>
      <c r="DX42" s="34"/>
      <c r="DY42" s="32"/>
      <c r="DZ42" s="33"/>
      <c r="EA42" s="33"/>
      <c r="EB42" s="34"/>
      <c r="EC42" s="32"/>
      <c r="ED42" s="33"/>
      <c r="EE42" s="33"/>
      <c r="EF42" s="34"/>
      <c r="EG42" s="32"/>
      <c r="EH42" s="33"/>
      <c r="EI42" s="33"/>
      <c r="EJ42" s="34"/>
      <c r="EK42" s="32"/>
      <c r="EL42" s="33"/>
      <c r="EM42" s="33"/>
      <c r="EN42" s="34"/>
      <c r="EO42" s="32"/>
      <c r="EP42" s="33"/>
      <c r="EQ42" s="33"/>
      <c r="ER42" s="34"/>
      <c r="ES42" s="32"/>
      <c r="ET42" s="33"/>
      <c r="EU42" s="33"/>
      <c r="EV42" s="34"/>
      <c r="EW42" s="32"/>
      <c r="EX42" s="33"/>
      <c r="EY42" s="33"/>
      <c r="EZ42" s="34"/>
      <c r="FA42" s="32"/>
      <c r="FB42" s="33"/>
      <c r="FC42" s="33"/>
      <c r="FD42" s="34"/>
      <c r="FE42" s="32"/>
      <c r="FF42" s="33"/>
      <c r="FG42" s="33"/>
      <c r="FH42" s="34"/>
      <c r="FI42" s="32"/>
      <c r="FJ42" s="33"/>
      <c r="FK42" s="33"/>
      <c r="FL42" s="34"/>
      <c r="FM42" s="32"/>
      <c r="FN42" s="33"/>
      <c r="FO42" s="33"/>
      <c r="FP42" s="34"/>
      <c r="FQ42" s="32"/>
      <c r="FR42" s="33"/>
      <c r="FS42" s="33"/>
      <c r="FT42" s="34"/>
      <c r="FU42" s="32"/>
      <c r="FV42" s="33"/>
      <c r="FW42" s="33"/>
      <c r="FX42" s="34"/>
      <c r="FY42" s="32"/>
      <c r="FZ42" s="33"/>
      <c r="GA42" s="33"/>
      <c r="GB42" s="34"/>
      <c r="GC42" s="32"/>
      <c r="GD42" s="33"/>
      <c r="GE42" s="33"/>
      <c r="GF42" s="34"/>
      <c r="GG42" s="32"/>
      <c r="GH42" s="33"/>
      <c r="GI42" s="33"/>
      <c r="GJ42" s="34"/>
      <c r="GK42" s="32"/>
      <c r="GL42" s="33"/>
      <c r="GM42" s="33"/>
      <c r="GN42" s="34"/>
      <c r="GO42" s="32"/>
      <c r="GP42" s="33"/>
      <c r="GQ42" s="33"/>
      <c r="GR42" s="34"/>
      <c r="GS42" s="32"/>
      <c r="GT42" s="33"/>
      <c r="GU42" s="33"/>
      <c r="GV42" s="34"/>
      <c r="GW42" s="32"/>
      <c r="GX42" s="33"/>
      <c r="GY42" s="33"/>
      <c r="GZ42" s="34"/>
      <c r="HA42" s="32"/>
      <c r="HB42" s="33"/>
      <c r="HC42" s="33"/>
      <c r="HD42" s="34"/>
      <c r="HE42" s="32"/>
      <c r="HF42" s="33"/>
      <c r="HG42" s="33"/>
      <c r="HH42" s="34"/>
      <c r="HI42" s="32"/>
      <c r="HJ42" s="33"/>
      <c r="HK42" s="33"/>
      <c r="HL42" s="34"/>
      <c r="HM42" s="32"/>
      <c r="HN42" s="33"/>
      <c r="HO42" s="33"/>
      <c r="HP42" s="34"/>
      <c r="HQ42" s="32"/>
      <c r="HR42" s="33"/>
      <c r="HS42" s="33"/>
      <c r="HT42" s="34"/>
      <c r="HU42" s="32"/>
      <c r="HV42" s="33"/>
      <c r="HW42" s="33"/>
      <c r="HX42" s="34"/>
      <c r="HY42" s="32"/>
      <c r="HZ42" s="33"/>
      <c r="IA42" s="33"/>
      <c r="IB42" s="34"/>
      <c r="IC42" s="32"/>
      <c r="ID42" s="33"/>
      <c r="IE42" s="33"/>
      <c r="IF42" s="34"/>
      <c r="IG42" s="32"/>
      <c r="IH42" s="33"/>
      <c r="II42" s="33"/>
      <c r="IJ42" s="34"/>
    </row>
    <row r="43" spans="1:244" s="30" customFormat="1">
      <c r="A43" s="35" t="s">
        <v>52</v>
      </c>
      <c r="B43" s="157">
        <v>143.733</v>
      </c>
      <c r="C43" s="157">
        <v>0.98999999999999988</v>
      </c>
      <c r="D43" s="54">
        <v>2.8502050264803205E-2</v>
      </c>
      <c r="E43" s="33"/>
      <c r="F43" s="33"/>
      <c r="G43" s="32"/>
      <c r="H43" s="33"/>
      <c r="I43" s="33"/>
      <c r="J43" s="33"/>
      <c r="K43" s="32"/>
      <c r="L43" s="33"/>
      <c r="M43" s="33"/>
      <c r="N43" s="33"/>
      <c r="O43" s="32"/>
      <c r="P43" s="33"/>
      <c r="Q43" s="33"/>
      <c r="R43" s="33"/>
      <c r="S43" s="32"/>
      <c r="T43" s="33"/>
      <c r="U43" s="33"/>
      <c r="V43" s="33"/>
      <c r="W43" s="32"/>
      <c r="X43" s="33"/>
      <c r="Y43" s="33"/>
      <c r="Z43" s="33"/>
      <c r="AA43" s="32"/>
      <c r="AB43" s="33"/>
      <c r="AC43" s="33"/>
      <c r="AD43" s="33"/>
      <c r="AE43" s="32"/>
      <c r="AF43" s="33"/>
      <c r="AG43" s="33"/>
      <c r="AH43" s="33"/>
      <c r="AI43" s="32"/>
      <c r="AJ43" s="33"/>
      <c r="AK43" s="33"/>
      <c r="AL43" s="33"/>
      <c r="AM43" s="32"/>
      <c r="AN43" s="33"/>
      <c r="AO43" s="33"/>
      <c r="AP43" s="33"/>
      <c r="AQ43" s="32"/>
      <c r="AR43" s="33"/>
      <c r="AS43" s="33"/>
      <c r="AT43" s="33"/>
      <c r="AU43" s="32"/>
      <c r="AV43" s="33"/>
      <c r="AW43" s="33"/>
      <c r="AX43" s="33"/>
      <c r="AY43" s="32"/>
      <c r="AZ43" s="33"/>
      <c r="BA43" s="33"/>
      <c r="BB43" s="33"/>
      <c r="BC43" s="32"/>
      <c r="BD43" s="33"/>
      <c r="BE43" s="33"/>
      <c r="BF43" s="33"/>
      <c r="BG43" s="32"/>
      <c r="BH43" s="33"/>
      <c r="BI43" s="33"/>
      <c r="BJ43" s="33"/>
      <c r="BK43" s="32"/>
      <c r="BL43" s="33"/>
      <c r="BM43" s="33"/>
      <c r="BN43" s="33"/>
      <c r="BO43" s="32"/>
      <c r="BP43" s="33"/>
      <c r="BQ43" s="33"/>
      <c r="BR43" s="33"/>
      <c r="BS43" s="32"/>
      <c r="BT43" s="33"/>
      <c r="BU43" s="33"/>
      <c r="BV43" s="33"/>
      <c r="BW43" s="32"/>
      <c r="BX43" s="33"/>
      <c r="BY43" s="33"/>
      <c r="BZ43" s="33"/>
      <c r="CA43" s="32"/>
      <c r="CB43" s="33"/>
      <c r="CC43" s="33"/>
      <c r="CD43" s="33"/>
      <c r="CE43" s="32"/>
      <c r="CF43" s="33"/>
      <c r="CG43" s="33"/>
      <c r="CH43" s="33"/>
      <c r="CI43" s="32"/>
      <c r="CJ43" s="33"/>
      <c r="CK43" s="33"/>
      <c r="CL43" s="33"/>
      <c r="CM43" s="32"/>
      <c r="CN43" s="33"/>
      <c r="CO43" s="33"/>
      <c r="CP43" s="33"/>
      <c r="CQ43" s="32"/>
      <c r="CR43" s="33"/>
      <c r="CS43" s="33"/>
      <c r="CT43" s="33"/>
      <c r="CU43" s="32"/>
      <c r="CV43" s="33"/>
      <c r="CW43" s="33"/>
      <c r="CX43" s="33"/>
      <c r="CY43" s="32"/>
      <c r="CZ43" s="33"/>
      <c r="DA43" s="33"/>
      <c r="DB43" s="33"/>
      <c r="DC43" s="32"/>
      <c r="DD43" s="33"/>
      <c r="DE43" s="33"/>
      <c r="DF43" s="33"/>
      <c r="DG43" s="32"/>
      <c r="DH43" s="33"/>
      <c r="DI43" s="33"/>
      <c r="DJ43" s="33"/>
      <c r="DK43" s="32"/>
      <c r="DL43" s="33"/>
      <c r="DM43" s="33"/>
      <c r="DN43" s="33"/>
      <c r="DO43" s="32"/>
      <c r="DP43" s="33"/>
      <c r="DQ43" s="33"/>
      <c r="DR43" s="33"/>
      <c r="DS43" s="32"/>
      <c r="DT43" s="33"/>
      <c r="DU43" s="33"/>
      <c r="DV43" s="33"/>
      <c r="DW43" s="32"/>
      <c r="DX43" s="33"/>
      <c r="DY43" s="33"/>
      <c r="DZ43" s="33"/>
      <c r="EA43" s="32"/>
      <c r="EB43" s="33"/>
      <c r="EC43" s="33"/>
      <c r="ED43" s="33"/>
      <c r="EE43" s="32"/>
      <c r="EF43" s="33"/>
      <c r="EG43" s="33"/>
      <c r="EH43" s="33"/>
      <c r="EI43" s="32"/>
      <c r="EJ43" s="33"/>
      <c r="EK43" s="33"/>
      <c r="EL43" s="33"/>
      <c r="EM43" s="32"/>
      <c r="EN43" s="33"/>
      <c r="EO43" s="33"/>
      <c r="EP43" s="33"/>
      <c r="EQ43" s="32"/>
      <c r="ER43" s="33"/>
      <c r="ES43" s="33"/>
      <c r="ET43" s="33"/>
      <c r="EU43" s="32"/>
      <c r="EV43" s="33"/>
      <c r="EW43" s="33"/>
      <c r="EX43" s="33"/>
      <c r="EY43" s="32"/>
      <c r="EZ43" s="33"/>
      <c r="FA43" s="33"/>
      <c r="FB43" s="33"/>
      <c r="FC43" s="32"/>
      <c r="FD43" s="33"/>
      <c r="FE43" s="33"/>
      <c r="FF43" s="33"/>
      <c r="FG43" s="32"/>
      <c r="FH43" s="33"/>
      <c r="FI43" s="33"/>
      <c r="FJ43" s="33"/>
      <c r="FK43" s="32"/>
      <c r="FL43" s="33"/>
      <c r="FM43" s="33"/>
      <c r="FN43" s="33"/>
      <c r="FO43" s="32"/>
      <c r="FP43" s="33"/>
      <c r="FQ43" s="33"/>
      <c r="FR43" s="33"/>
      <c r="FS43" s="32"/>
      <c r="FT43" s="33"/>
      <c r="FU43" s="33"/>
      <c r="FV43" s="33"/>
      <c r="FW43" s="32"/>
      <c r="FX43" s="33"/>
      <c r="FY43" s="33"/>
      <c r="FZ43" s="33"/>
      <c r="GA43" s="32"/>
      <c r="GB43" s="33"/>
      <c r="GC43" s="33"/>
      <c r="GD43" s="33"/>
      <c r="GE43" s="32"/>
      <c r="GF43" s="33"/>
      <c r="GG43" s="33"/>
      <c r="GH43" s="33"/>
      <c r="GI43" s="32"/>
      <c r="GJ43" s="33"/>
      <c r="GK43" s="33"/>
      <c r="GL43" s="33"/>
      <c r="GM43" s="32"/>
      <c r="GN43" s="33"/>
      <c r="GO43" s="33"/>
      <c r="GP43" s="33"/>
      <c r="GQ43" s="32"/>
      <c r="GR43" s="33"/>
      <c r="GS43" s="33"/>
      <c r="GT43" s="33"/>
      <c r="GU43" s="32"/>
      <c r="GV43" s="33"/>
      <c r="GW43" s="33"/>
      <c r="GX43" s="33"/>
      <c r="GY43" s="32"/>
      <c r="GZ43" s="33"/>
      <c r="HA43" s="33"/>
      <c r="HB43" s="33"/>
      <c r="HC43" s="32"/>
      <c r="HD43" s="33"/>
      <c r="HE43" s="33"/>
      <c r="HF43" s="33"/>
      <c r="HG43" s="32"/>
      <c r="HH43" s="33"/>
      <c r="HI43" s="33"/>
      <c r="HJ43" s="33"/>
      <c r="HK43" s="32"/>
      <c r="HL43" s="33"/>
      <c r="HM43" s="33"/>
      <c r="HN43" s="33"/>
      <c r="HO43" s="32"/>
      <c r="HP43" s="33"/>
      <c r="HQ43" s="33"/>
      <c r="HR43" s="33"/>
      <c r="HS43" s="32"/>
      <c r="HT43" s="33"/>
      <c r="HU43" s="33"/>
      <c r="HV43" s="33"/>
      <c r="HW43" s="32"/>
      <c r="HX43" s="33"/>
      <c r="HY43" s="33"/>
      <c r="HZ43" s="33"/>
      <c r="IA43" s="32"/>
      <c r="IB43" s="33"/>
      <c r="IC43" s="33"/>
      <c r="ID43" s="33"/>
      <c r="IE43" s="32"/>
      <c r="IF43" s="33"/>
      <c r="IG43" s="33"/>
      <c r="IH43" s="33"/>
    </row>
    <row r="44" spans="1:244" s="31" customFormat="1">
      <c r="A44" s="22" t="s">
        <v>53</v>
      </c>
      <c r="B44" s="155">
        <v>4206.7803761000987</v>
      </c>
      <c r="C44" s="155">
        <v>29.009999999999998</v>
      </c>
      <c r="D44" s="52">
        <v>0.83419858858155571</v>
      </c>
    </row>
    <row r="45" spans="1:244" s="30" customFormat="1">
      <c r="A45" s="11" t="s">
        <v>54</v>
      </c>
      <c r="B45" s="3"/>
      <c r="C45" s="3"/>
      <c r="D45" s="3"/>
    </row>
    <row r="46" spans="1:244" s="30" customFormat="1">
      <c r="A46" s="6" t="s">
        <v>55</v>
      </c>
      <c r="B46" s="16">
        <v>48.62</v>
      </c>
      <c r="C46" s="16">
        <v>0.34</v>
      </c>
      <c r="D46" s="51">
        <v>9.6412771171180724E-3</v>
      </c>
    </row>
    <row r="47" spans="1:244" s="30" customFormat="1">
      <c r="A47" s="6" t="s">
        <v>56</v>
      </c>
      <c r="B47" s="16">
        <v>787.5</v>
      </c>
      <c r="C47" s="16">
        <v>5.43</v>
      </c>
      <c r="D47" s="51">
        <v>0.15616013430132625</v>
      </c>
    </row>
    <row r="48" spans="1:244" s="30" customFormat="1">
      <c r="A48" s="27" t="s">
        <v>57</v>
      </c>
      <c r="B48" s="156">
        <v>836.12</v>
      </c>
      <c r="C48" s="156">
        <v>5.77</v>
      </c>
      <c r="D48" s="53">
        <v>0.16580141141844432</v>
      </c>
      <c r="E48" s="32"/>
      <c r="F48" s="33"/>
      <c r="G48" s="33"/>
      <c r="H48" s="34"/>
      <c r="I48" s="32"/>
      <c r="J48" s="33"/>
      <c r="K48" s="33"/>
      <c r="L48" s="34"/>
      <c r="M48" s="32"/>
      <c r="N48" s="33"/>
      <c r="O48" s="33"/>
      <c r="P48" s="34"/>
      <c r="Q48" s="32"/>
      <c r="R48" s="33"/>
      <c r="S48" s="33"/>
      <c r="T48" s="34"/>
      <c r="U48" s="32"/>
      <c r="V48" s="33"/>
      <c r="W48" s="33"/>
      <c r="X48" s="34"/>
      <c r="Y48" s="32"/>
      <c r="Z48" s="33"/>
      <c r="AA48" s="33"/>
      <c r="AB48" s="34"/>
      <c r="AC48" s="32"/>
      <c r="AD48" s="33"/>
      <c r="AE48" s="33"/>
      <c r="AF48" s="34"/>
      <c r="AG48" s="32"/>
      <c r="AH48" s="33"/>
      <c r="AI48" s="33"/>
      <c r="AJ48" s="34"/>
      <c r="AK48" s="32"/>
      <c r="AL48" s="33"/>
      <c r="AM48" s="33"/>
      <c r="AN48" s="34"/>
      <c r="AO48" s="32"/>
      <c r="AP48" s="33"/>
      <c r="AQ48" s="33"/>
      <c r="AR48" s="34"/>
      <c r="AS48" s="32"/>
      <c r="AT48" s="33"/>
      <c r="AU48" s="33"/>
      <c r="AV48" s="34"/>
      <c r="AW48" s="32"/>
      <c r="AX48" s="33"/>
      <c r="AY48" s="33"/>
      <c r="AZ48" s="34"/>
      <c r="BA48" s="32"/>
      <c r="BB48" s="33"/>
      <c r="BC48" s="33"/>
      <c r="BD48" s="34"/>
      <c r="BE48" s="32"/>
      <c r="BF48" s="33"/>
      <c r="BG48" s="33"/>
      <c r="BH48" s="34"/>
      <c r="BI48" s="32"/>
      <c r="BJ48" s="33"/>
      <c r="BK48" s="33"/>
      <c r="BL48" s="34"/>
      <c r="BM48" s="32"/>
      <c r="BN48" s="33"/>
      <c r="BO48" s="33"/>
      <c r="BP48" s="34"/>
      <c r="BQ48" s="32"/>
      <c r="BR48" s="33"/>
      <c r="BS48" s="33"/>
      <c r="BT48" s="34"/>
      <c r="BU48" s="32"/>
      <c r="BV48" s="33"/>
      <c r="BW48" s="33"/>
      <c r="BX48" s="34"/>
      <c r="BY48" s="32"/>
      <c r="BZ48" s="33"/>
      <c r="CA48" s="33"/>
      <c r="CB48" s="34"/>
      <c r="CC48" s="32"/>
      <c r="CD48" s="33"/>
      <c r="CE48" s="33"/>
      <c r="CF48" s="34"/>
      <c r="CG48" s="32"/>
      <c r="CH48" s="33"/>
      <c r="CI48" s="33"/>
      <c r="CJ48" s="34"/>
      <c r="CK48" s="32"/>
      <c r="CL48" s="33"/>
      <c r="CM48" s="33"/>
      <c r="CN48" s="34"/>
      <c r="CO48" s="32"/>
      <c r="CP48" s="33"/>
      <c r="CQ48" s="33"/>
      <c r="CR48" s="34"/>
      <c r="CS48" s="32"/>
      <c r="CT48" s="33"/>
      <c r="CU48" s="33"/>
      <c r="CV48" s="34"/>
      <c r="CW48" s="32"/>
      <c r="CX48" s="33"/>
      <c r="CY48" s="33"/>
      <c r="CZ48" s="34"/>
      <c r="DA48" s="32"/>
      <c r="DB48" s="33"/>
      <c r="DC48" s="33"/>
      <c r="DD48" s="34"/>
      <c r="DE48" s="32"/>
      <c r="DF48" s="33"/>
      <c r="DG48" s="33"/>
      <c r="DH48" s="34"/>
      <c r="DI48" s="32"/>
      <c r="DJ48" s="33"/>
      <c r="DK48" s="33"/>
      <c r="DL48" s="34"/>
      <c r="DM48" s="32"/>
      <c r="DN48" s="33"/>
      <c r="DO48" s="33"/>
      <c r="DP48" s="34"/>
      <c r="DQ48" s="32"/>
      <c r="DR48" s="33"/>
      <c r="DS48" s="33"/>
      <c r="DT48" s="34"/>
      <c r="DU48" s="32"/>
      <c r="DV48" s="33"/>
      <c r="DW48" s="33"/>
      <c r="DX48" s="34"/>
      <c r="DY48" s="32"/>
      <c r="DZ48" s="33"/>
      <c r="EA48" s="33"/>
      <c r="EB48" s="34"/>
      <c r="EC48" s="32"/>
      <c r="ED48" s="33"/>
      <c r="EE48" s="33"/>
      <c r="EF48" s="34"/>
      <c r="EG48" s="32"/>
      <c r="EH48" s="33"/>
      <c r="EI48" s="33"/>
      <c r="EJ48" s="34"/>
      <c r="EK48" s="32"/>
      <c r="EL48" s="33"/>
      <c r="EM48" s="33"/>
      <c r="EN48" s="34"/>
      <c r="EO48" s="32"/>
      <c r="EP48" s="33"/>
      <c r="EQ48" s="33"/>
      <c r="ER48" s="34"/>
      <c r="ES48" s="32"/>
      <c r="ET48" s="33"/>
      <c r="EU48" s="33"/>
      <c r="EV48" s="34"/>
      <c r="EW48" s="32"/>
      <c r="EX48" s="33"/>
      <c r="EY48" s="33"/>
      <c r="EZ48" s="34"/>
      <c r="FA48" s="32"/>
      <c r="FB48" s="33"/>
      <c r="FC48" s="33"/>
      <c r="FD48" s="34"/>
      <c r="FE48" s="32"/>
      <c r="FF48" s="33"/>
      <c r="FG48" s="33"/>
      <c r="FH48" s="34"/>
      <c r="FI48" s="32"/>
      <c r="FJ48" s="33"/>
      <c r="FK48" s="33"/>
      <c r="FL48" s="34"/>
      <c r="FM48" s="32"/>
      <c r="FN48" s="33"/>
      <c r="FO48" s="33"/>
      <c r="FP48" s="34"/>
      <c r="FQ48" s="32"/>
      <c r="FR48" s="33"/>
      <c r="FS48" s="33"/>
      <c r="FT48" s="34"/>
      <c r="FU48" s="32"/>
      <c r="FV48" s="33"/>
      <c r="FW48" s="33"/>
      <c r="FX48" s="34"/>
      <c r="FY48" s="32"/>
      <c r="FZ48" s="33"/>
      <c r="GA48" s="33"/>
      <c r="GB48" s="34"/>
      <c r="GC48" s="32"/>
      <c r="GD48" s="33"/>
      <c r="GE48" s="33"/>
      <c r="GF48" s="34"/>
      <c r="GG48" s="32"/>
      <c r="GH48" s="33"/>
      <c r="GI48" s="33"/>
      <c r="GJ48" s="34"/>
      <c r="GK48" s="32"/>
      <c r="GL48" s="33"/>
      <c r="GM48" s="33"/>
      <c r="GN48" s="34"/>
      <c r="GO48" s="32"/>
      <c r="GP48" s="33"/>
      <c r="GQ48" s="33"/>
      <c r="GR48" s="34"/>
      <c r="GS48" s="32"/>
      <c r="GT48" s="33"/>
      <c r="GU48" s="33"/>
      <c r="GV48" s="34"/>
      <c r="GW48" s="32"/>
      <c r="GX48" s="33"/>
      <c r="GY48" s="33"/>
      <c r="GZ48" s="34"/>
      <c r="HA48" s="32"/>
      <c r="HB48" s="33"/>
      <c r="HC48" s="33"/>
      <c r="HD48" s="34"/>
      <c r="HE48" s="32"/>
      <c r="HF48" s="33"/>
      <c r="HG48" s="33"/>
      <c r="HH48" s="34"/>
      <c r="HI48" s="32"/>
      <c r="HJ48" s="33"/>
      <c r="HK48" s="33"/>
      <c r="HL48" s="34"/>
      <c r="HM48" s="32"/>
      <c r="HN48" s="33"/>
      <c r="HO48" s="33"/>
      <c r="HP48" s="34"/>
      <c r="HQ48" s="32"/>
      <c r="HR48" s="33"/>
      <c r="HS48" s="33"/>
      <c r="HT48" s="34"/>
      <c r="HU48" s="32"/>
      <c r="HV48" s="33"/>
      <c r="HW48" s="33"/>
      <c r="HX48" s="34"/>
      <c r="HY48" s="32"/>
      <c r="HZ48" s="33"/>
      <c r="IA48" s="33"/>
      <c r="IB48" s="34"/>
      <c r="IC48" s="32"/>
      <c r="ID48" s="33"/>
      <c r="IE48" s="33"/>
      <c r="IF48" s="34"/>
      <c r="IG48" s="32"/>
      <c r="IH48" s="33"/>
      <c r="II48" s="33"/>
      <c r="IJ48" s="34"/>
    </row>
    <row r="49" spans="1:4" s="41" customFormat="1" ht="13.5" thickBot="1">
      <c r="A49" s="38" t="s">
        <v>58</v>
      </c>
      <c r="B49" s="158">
        <v>5042.9003761000986</v>
      </c>
      <c r="C49" s="158">
        <v>34.78</v>
      </c>
      <c r="D49" s="55">
        <v>1</v>
      </c>
    </row>
    <row r="50" spans="1:4">
      <c r="A50" s="42" t="s">
        <v>59</v>
      </c>
      <c r="D50" s="43"/>
    </row>
  </sheetData>
  <printOptions horizontalCentered="1"/>
  <pageMargins left="0.78740157480314965" right="0.39370078740157483" top="0.78740157480314965" bottom="0.78740157480314965" header="0.59055118110236227" footer="0.59055118110236227"/>
  <pageSetup paperSize="9" orientation="portrait" horizontalDpi="300" verticalDpi="300" r:id="rId1"/>
  <headerFooter alignWithMargins="0">
    <oddHeader>&amp;L&amp;"Tahoma,Negrito"&amp;8Companhia Nacional de Abastecimento - CONAB</oddHeader>
    <oddFooter>&amp;R&amp;6&amp;F - &amp;A
versão - jan/2008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J48"/>
  <sheetViews>
    <sheetView zoomScaleNormal="100" workbookViewId="0">
      <selection activeCell="A3" sqref="A3"/>
    </sheetView>
  </sheetViews>
  <sheetFormatPr defaultColWidth="11.5" defaultRowHeight="12.75"/>
  <cols>
    <col min="1" max="1" width="45.625" style="3" customWidth="1"/>
    <col min="2" max="3" width="12.625" style="3" customWidth="1"/>
    <col min="4" max="4" width="8.625" style="3" customWidth="1"/>
    <col min="5" max="16384" width="11.5" style="3"/>
  </cols>
  <sheetData>
    <row r="1" spans="1:4">
      <c r="A1" s="1" t="s">
        <v>0</v>
      </c>
      <c r="B1" s="2"/>
      <c r="C1" s="2"/>
      <c r="D1" s="2"/>
    </row>
    <row r="2" spans="1:4">
      <c r="A2" s="1" t="s">
        <v>199</v>
      </c>
      <c r="B2" s="2"/>
      <c r="C2" s="2"/>
      <c r="D2" s="2"/>
    </row>
    <row r="3" spans="1:4">
      <c r="A3" s="1" t="s">
        <v>172</v>
      </c>
      <c r="B3" s="2"/>
      <c r="C3" s="2"/>
      <c r="D3" s="2"/>
    </row>
    <row r="4" spans="1:4">
      <c r="A4" s="1" t="s">
        <v>200</v>
      </c>
      <c r="B4" s="2"/>
      <c r="C4" s="2"/>
      <c r="D4" s="2"/>
    </row>
    <row r="5" spans="1:4" ht="13.5" thickBot="1">
      <c r="A5" s="4" t="s">
        <v>4</v>
      </c>
      <c r="B5" s="5">
        <v>6700</v>
      </c>
      <c r="C5" s="6" t="s">
        <v>5</v>
      </c>
    </row>
    <row r="6" spans="1:4">
      <c r="A6" s="7"/>
      <c r="B6" s="8" t="s">
        <v>6</v>
      </c>
      <c r="C6" s="9">
        <v>43160</v>
      </c>
      <c r="D6" s="10" t="s">
        <v>7</v>
      </c>
    </row>
    <row r="7" spans="1:4">
      <c r="A7" s="11" t="s">
        <v>8</v>
      </c>
      <c r="D7" s="12" t="s">
        <v>9</v>
      </c>
    </row>
    <row r="8" spans="1:4" ht="13.5" thickBot="1">
      <c r="A8" s="13"/>
      <c r="B8" s="14" t="s">
        <v>10</v>
      </c>
      <c r="C8" s="14" t="s">
        <v>188</v>
      </c>
      <c r="D8" s="15" t="s">
        <v>13</v>
      </c>
    </row>
    <row r="9" spans="1:4">
      <c r="A9" s="11" t="s">
        <v>14</v>
      </c>
      <c r="B9" s="143"/>
      <c r="C9" s="144"/>
      <c r="D9" s="144"/>
    </row>
    <row r="10" spans="1:4">
      <c r="A10" s="18" t="s">
        <v>201</v>
      </c>
      <c r="B10" s="143">
        <v>86.4</v>
      </c>
      <c r="C10" s="143">
        <v>0.65</v>
      </c>
      <c r="D10" s="143">
        <v>1.7597994561661747E-2</v>
      </c>
    </row>
    <row r="11" spans="1:4">
      <c r="A11" s="18" t="s">
        <v>16</v>
      </c>
      <c r="B11" s="144">
        <v>452.71999999999986</v>
      </c>
      <c r="C11" s="144">
        <v>3.3800000000000008</v>
      </c>
      <c r="D11" s="143">
        <v>9.2210232615225735E-2</v>
      </c>
    </row>
    <row r="12" spans="1:4">
      <c r="A12" s="18" t="s">
        <v>17</v>
      </c>
      <c r="B12" s="143">
        <v>422.1</v>
      </c>
      <c r="C12" s="143">
        <v>3.15</v>
      </c>
      <c r="D12" s="143">
        <v>8.597353593145167E-2</v>
      </c>
    </row>
    <row r="13" spans="1:4">
      <c r="A13" s="6" t="s">
        <v>197</v>
      </c>
      <c r="B13" s="143">
        <v>789.55000000000007</v>
      </c>
      <c r="C13" s="143">
        <v>5.9000000000000012</v>
      </c>
      <c r="D13" s="143">
        <v>0.16081593294166704</v>
      </c>
    </row>
    <row r="14" spans="1:4">
      <c r="A14" s="6" t="s">
        <v>178</v>
      </c>
      <c r="B14" s="143">
        <v>76.319999999999993</v>
      </c>
      <c r="C14" s="143">
        <v>0.56000000000000005</v>
      </c>
      <c r="D14" s="143">
        <v>1.5544895196134542E-2</v>
      </c>
    </row>
    <row r="15" spans="1:4">
      <c r="A15" s="6" t="s">
        <v>179</v>
      </c>
      <c r="B15" s="143">
        <v>192</v>
      </c>
      <c r="C15" s="143">
        <v>1.43</v>
      </c>
      <c r="D15" s="143">
        <v>3.910665458147055E-2</v>
      </c>
    </row>
    <row r="16" spans="1:4">
      <c r="A16" s="6" t="s">
        <v>180</v>
      </c>
      <c r="B16" s="143">
        <v>524</v>
      </c>
      <c r="C16" s="143">
        <v>3.91</v>
      </c>
      <c r="D16" s="143">
        <v>0.10672857812859671</v>
      </c>
    </row>
    <row r="17" spans="1:4">
      <c r="A17" s="6" t="s">
        <v>181</v>
      </c>
      <c r="B17" s="143">
        <v>866.3</v>
      </c>
      <c r="C17" s="143">
        <v>6.4700000000000006</v>
      </c>
      <c r="D17" s="143">
        <v>0.17644841074962467</v>
      </c>
    </row>
    <row r="18" spans="1:4">
      <c r="A18" s="6" t="s">
        <v>182</v>
      </c>
      <c r="B18" s="143">
        <v>5.9</v>
      </c>
      <c r="C18" s="143">
        <v>0.04</v>
      </c>
      <c r="D18" s="143">
        <v>1.2017149064097721E-3</v>
      </c>
    </row>
    <row r="19" spans="1:4">
      <c r="A19" s="22" t="s">
        <v>27</v>
      </c>
      <c r="B19" s="145">
        <v>3415.2900000000004</v>
      </c>
      <c r="C19" s="145">
        <v>25.490000000000002</v>
      </c>
      <c r="D19" s="145">
        <v>0.6956279496122425</v>
      </c>
    </row>
    <row r="20" spans="1:4">
      <c r="A20" s="25" t="s">
        <v>28</v>
      </c>
      <c r="B20" s="144"/>
      <c r="C20" s="144"/>
      <c r="D20" s="144"/>
    </row>
    <row r="21" spans="1:4">
      <c r="A21" s="18" t="s">
        <v>29</v>
      </c>
      <c r="B21" s="143">
        <v>34.15</v>
      </c>
      <c r="C21" s="143">
        <v>0.25</v>
      </c>
      <c r="D21" s="143">
        <v>6.9556888226938503E-3</v>
      </c>
    </row>
    <row r="22" spans="1:4">
      <c r="A22" s="18" t="s">
        <v>30</v>
      </c>
      <c r="B22" s="143">
        <v>0</v>
      </c>
      <c r="C22" s="143">
        <v>0</v>
      </c>
      <c r="D22" s="143">
        <v>0</v>
      </c>
    </row>
    <row r="23" spans="1:4">
      <c r="A23" s="6" t="s">
        <v>72</v>
      </c>
      <c r="B23" s="143">
        <v>102.46</v>
      </c>
      <c r="C23" s="143">
        <v>0.76</v>
      </c>
      <c r="D23" s="143">
        <v>2.0869103273007669E-2</v>
      </c>
    </row>
    <row r="24" spans="1:4">
      <c r="A24" s="18" t="s">
        <v>73</v>
      </c>
      <c r="B24" s="143">
        <v>0</v>
      </c>
      <c r="C24" s="143">
        <v>0</v>
      </c>
      <c r="D24" s="143">
        <v>0</v>
      </c>
    </row>
    <row r="25" spans="1:4">
      <c r="A25" s="18" t="s">
        <v>74</v>
      </c>
      <c r="B25" s="143">
        <v>0</v>
      </c>
      <c r="C25" s="143">
        <v>0</v>
      </c>
      <c r="D25" s="143">
        <v>0</v>
      </c>
    </row>
    <row r="26" spans="1:4">
      <c r="A26" s="18" t="s">
        <v>75</v>
      </c>
      <c r="B26" s="143">
        <v>63.32</v>
      </c>
      <c r="C26" s="143">
        <v>0.47</v>
      </c>
      <c r="D26" s="143">
        <v>1.2897048792180808E-2</v>
      </c>
    </row>
    <row r="27" spans="1:4">
      <c r="A27" s="27" t="s">
        <v>37</v>
      </c>
      <c r="B27" s="146">
        <v>199.92999999999998</v>
      </c>
      <c r="C27" s="146">
        <v>1.48</v>
      </c>
      <c r="D27" s="146">
        <v>4.0721840887882325E-2</v>
      </c>
    </row>
    <row r="28" spans="1:4" s="30" customFormat="1">
      <c r="A28" s="11" t="s">
        <v>38</v>
      </c>
      <c r="B28" s="144"/>
      <c r="C28" s="144"/>
      <c r="D28" s="144"/>
    </row>
    <row r="29" spans="1:4" s="30" customFormat="1">
      <c r="A29" s="18" t="s">
        <v>39</v>
      </c>
      <c r="B29" s="143">
        <v>82.066590967113456</v>
      </c>
      <c r="C29" s="143">
        <v>0.61</v>
      </c>
      <c r="D29" s="143">
        <v>1.671536367515488E-2</v>
      </c>
    </row>
    <row r="30" spans="1:4" s="30" customFormat="1">
      <c r="A30" s="6" t="s">
        <v>40</v>
      </c>
      <c r="B30" s="143">
        <v>82.066590967113456</v>
      </c>
      <c r="C30" s="143">
        <v>0.61</v>
      </c>
      <c r="D30" s="143">
        <v>1.671536367515488E-2</v>
      </c>
    </row>
    <row r="31" spans="1:4" s="31" customFormat="1">
      <c r="A31" s="22" t="s">
        <v>41</v>
      </c>
      <c r="B31" s="145">
        <v>3697.2865909671136</v>
      </c>
      <c r="C31" s="145">
        <v>27.580000000000002</v>
      </c>
      <c r="D31" s="145">
        <v>0.75306515417527975</v>
      </c>
    </row>
    <row r="32" spans="1:4" s="30" customFormat="1">
      <c r="A32" s="11" t="s">
        <v>42</v>
      </c>
      <c r="B32" s="144"/>
      <c r="C32" s="144"/>
      <c r="D32" s="144"/>
    </row>
    <row r="33" spans="1:244" s="30" customFormat="1">
      <c r="A33" s="6" t="s">
        <v>43</v>
      </c>
      <c r="B33" s="143">
        <v>13.1</v>
      </c>
      <c r="C33" s="143">
        <v>0.1</v>
      </c>
      <c r="D33" s="143">
        <v>2.6682144532149178E-3</v>
      </c>
    </row>
    <row r="34" spans="1:244" s="30" customFormat="1">
      <c r="A34" s="6" t="s">
        <v>44</v>
      </c>
      <c r="B34" s="143">
        <v>0.77</v>
      </c>
      <c r="C34" s="143">
        <v>0.01</v>
      </c>
      <c r="D34" s="143">
        <v>1.5683397931110586E-4</v>
      </c>
    </row>
    <row r="35" spans="1:244" s="30" customFormat="1">
      <c r="A35" s="18" t="s">
        <v>45</v>
      </c>
      <c r="B35" s="143">
        <v>76.08</v>
      </c>
      <c r="C35" s="143">
        <v>0.56999999999999995</v>
      </c>
      <c r="D35" s="143">
        <v>1.5496011877907705E-2</v>
      </c>
    </row>
    <row r="36" spans="1:244" s="30" customFormat="1">
      <c r="A36" s="27" t="s">
        <v>46</v>
      </c>
      <c r="B36" s="146">
        <v>89.95</v>
      </c>
      <c r="C36" s="146">
        <v>0.67999999999999994</v>
      </c>
      <c r="D36" s="146">
        <v>1.8321060310433727E-2</v>
      </c>
      <c r="E36" s="32"/>
      <c r="F36" s="33"/>
      <c r="G36" s="33"/>
      <c r="H36" s="34"/>
      <c r="I36" s="32"/>
      <c r="J36" s="33"/>
      <c r="K36" s="33"/>
      <c r="L36" s="34"/>
      <c r="M36" s="32"/>
      <c r="N36" s="33"/>
      <c r="O36" s="33"/>
      <c r="P36" s="34"/>
      <c r="Q36" s="32"/>
      <c r="R36" s="33"/>
      <c r="S36" s="33"/>
      <c r="T36" s="34"/>
      <c r="U36" s="32"/>
      <c r="V36" s="33"/>
      <c r="W36" s="33"/>
      <c r="X36" s="34"/>
      <c r="Y36" s="32"/>
      <c r="Z36" s="33"/>
      <c r="AA36" s="33"/>
      <c r="AB36" s="34"/>
      <c r="AC36" s="32"/>
      <c r="AD36" s="33"/>
      <c r="AE36" s="33"/>
      <c r="AF36" s="34"/>
      <c r="AG36" s="32"/>
      <c r="AH36" s="33"/>
      <c r="AI36" s="33"/>
      <c r="AJ36" s="34"/>
      <c r="AK36" s="32"/>
      <c r="AL36" s="33"/>
      <c r="AM36" s="33"/>
      <c r="AN36" s="34"/>
      <c r="AO36" s="32"/>
      <c r="AP36" s="33"/>
      <c r="AQ36" s="33"/>
      <c r="AR36" s="34"/>
      <c r="AS36" s="32"/>
      <c r="AT36" s="33"/>
      <c r="AU36" s="33"/>
      <c r="AV36" s="34"/>
      <c r="AW36" s="32"/>
      <c r="AX36" s="33"/>
      <c r="AY36" s="33"/>
      <c r="AZ36" s="34"/>
      <c r="BA36" s="32"/>
      <c r="BB36" s="33"/>
      <c r="BC36" s="33"/>
      <c r="BD36" s="34"/>
      <c r="BE36" s="32"/>
      <c r="BF36" s="33"/>
      <c r="BG36" s="33"/>
      <c r="BH36" s="34"/>
      <c r="BI36" s="32"/>
      <c r="BJ36" s="33"/>
      <c r="BK36" s="33"/>
      <c r="BL36" s="34"/>
      <c r="BM36" s="32"/>
      <c r="BN36" s="33"/>
      <c r="BO36" s="33"/>
      <c r="BP36" s="34"/>
      <c r="BQ36" s="32"/>
      <c r="BR36" s="33"/>
      <c r="BS36" s="33"/>
      <c r="BT36" s="34"/>
      <c r="BU36" s="32"/>
      <c r="BV36" s="33"/>
      <c r="BW36" s="33"/>
      <c r="BX36" s="34"/>
      <c r="BY36" s="32"/>
      <c r="BZ36" s="33"/>
      <c r="CA36" s="33"/>
      <c r="CB36" s="34"/>
      <c r="CC36" s="32"/>
      <c r="CD36" s="33"/>
      <c r="CE36" s="33"/>
      <c r="CF36" s="34"/>
      <c r="CG36" s="32"/>
      <c r="CH36" s="33"/>
      <c r="CI36" s="33"/>
      <c r="CJ36" s="34"/>
      <c r="CK36" s="32"/>
      <c r="CL36" s="33"/>
      <c r="CM36" s="33"/>
      <c r="CN36" s="34"/>
      <c r="CO36" s="32"/>
      <c r="CP36" s="33"/>
      <c r="CQ36" s="33"/>
      <c r="CR36" s="34"/>
      <c r="CS36" s="32"/>
      <c r="CT36" s="33"/>
      <c r="CU36" s="33"/>
      <c r="CV36" s="34"/>
      <c r="CW36" s="32"/>
      <c r="CX36" s="33"/>
      <c r="CY36" s="33"/>
      <c r="CZ36" s="34"/>
      <c r="DA36" s="32"/>
      <c r="DB36" s="33"/>
      <c r="DC36" s="33"/>
      <c r="DD36" s="34"/>
      <c r="DE36" s="32"/>
      <c r="DF36" s="33"/>
      <c r="DG36" s="33"/>
      <c r="DH36" s="34"/>
      <c r="DI36" s="32"/>
      <c r="DJ36" s="33"/>
      <c r="DK36" s="33"/>
      <c r="DL36" s="34"/>
      <c r="DM36" s="32"/>
      <c r="DN36" s="33"/>
      <c r="DO36" s="33"/>
      <c r="DP36" s="34"/>
      <c r="DQ36" s="32"/>
      <c r="DR36" s="33"/>
      <c r="DS36" s="33"/>
      <c r="DT36" s="34"/>
      <c r="DU36" s="32"/>
      <c r="DV36" s="33"/>
      <c r="DW36" s="33"/>
      <c r="DX36" s="34"/>
      <c r="DY36" s="32"/>
      <c r="DZ36" s="33"/>
      <c r="EA36" s="33"/>
      <c r="EB36" s="34"/>
      <c r="EC36" s="32"/>
      <c r="ED36" s="33"/>
      <c r="EE36" s="33"/>
      <c r="EF36" s="34"/>
      <c r="EG36" s="32"/>
      <c r="EH36" s="33"/>
      <c r="EI36" s="33"/>
      <c r="EJ36" s="34"/>
      <c r="EK36" s="32"/>
      <c r="EL36" s="33"/>
      <c r="EM36" s="33"/>
      <c r="EN36" s="34"/>
      <c r="EO36" s="32"/>
      <c r="EP36" s="33"/>
      <c r="EQ36" s="33"/>
      <c r="ER36" s="34"/>
      <c r="ES36" s="32"/>
      <c r="ET36" s="33"/>
      <c r="EU36" s="33"/>
      <c r="EV36" s="34"/>
      <c r="EW36" s="32"/>
      <c r="EX36" s="33"/>
      <c r="EY36" s="33"/>
      <c r="EZ36" s="34"/>
      <c r="FA36" s="32"/>
      <c r="FB36" s="33"/>
      <c r="FC36" s="33"/>
      <c r="FD36" s="34"/>
      <c r="FE36" s="32"/>
      <c r="FF36" s="33"/>
      <c r="FG36" s="33"/>
      <c r="FH36" s="34"/>
      <c r="FI36" s="32"/>
      <c r="FJ36" s="33"/>
      <c r="FK36" s="33"/>
      <c r="FL36" s="34"/>
      <c r="FM36" s="32"/>
      <c r="FN36" s="33"/>
      <c r="FO36" s="33"/>
      <c r="FP36" s="34"/>
      <c r="FQ36" s="32"/>
      <c r="FR36" s="33"/>
      <c r="FS36" s="33"/>
      <c r="FT36" s="34"/>
      <c r="FU36" s="32"/>
      <c r="FV36" s="33"/>
      <c r="FW36" s="33"/>
      <c r="FX36" s="34"/>
      <c r="FY36" s="32"/>
      <c r="FZ36" s="33"/>
      <c r="GA36" s="33"/>
      <c r="GB36" s="34"/>
      <c r="GC36" s="32"/>
      <c r="GD36" s="33"/>
      <c r="GE36" s="33"/>
      <c r="GF36" s="34"/>
      <c r="GG36" s="32"/>
      <c r="GH36" s="33"/>
      <c r="GI36" s="33"/>
      <c r="GJ36" s="34"/>
      <c r="GK36" s="32"/>
      <c r="GL36" s="33"/>
      <c r="GM36" s="33"/>
      <c r="GN36" s="34"/>
      <c r="GO36" s="32"/>
      <c r="GP36" s="33"/>
      <c r="GQ36" s="33"/>
      <c r="GR36" s="34"/>
      <c r="GS36" s="32"/>
      <c r="GT36" s="33"/>
      <c r="GU36" s="33"/>
      <c r="GV36" s="34"/>
      <c r="GW36" s="32"/>
      <c r="GX36" s="33"/>
      <c r="GY36" s="33"/>
      <c r="GZ36" s="34"/>
      <c r="HA36" s="32"/>
      <c r="HB36" s="33"/>
      <c r="HC36" s="33"/>
      <c r="HD36" s="34"/>
      <c r="HE36" s="32"/>
      <c r="HF36" s="33"/>
      <c r="HG36" s="33"/>
      <c r="HH36" s="34"/>
      <c r="HI36" s="32"/>
      <c r="HJ36" s="33"/>
      <c r="HK36" s="33"/>
      <c r="HL36" s="34"/>
      <c r="HM36" s="32"/>
      <c r="HN36" s="33"/>
      <c r="HO36" s="33"/>
      <c r="HP36" s="34"/>
      <c r="HQ36" s="32"/>
      <c r="HR36" s="33"/>
      <c r="HS36" s="33"/>
      <c r="HT36" s="34"/>
      <c r="HU36" s="32"/>
      <c r="HV36" s="33"/>
      <c r="HW36" s="33"/>
      <c r="HX36" s="34"/>
      <c r="HY36" s="32"/>
      <c r="HZ36" s="33"/>
      <c r="IA36" s="33"/>
      <c r="IB36" s="34"/>
      <c r="IC36" s="32"/>
      <c r="ID36" s="33"/>
      <c r="IE36" s="33"/>
      <c r="IF36" s="34"/>
      <c r="IG36" s="32"/>
      <c r="IH36" s="33"/>
      <c r="II36" s="33"/>
      <c r="IJ36" s="34"/>
    </row>
    <row r="37" spans="1:244" s="30" customFormat="1">
      <c r="A37" s="11" t="s">
        <v>47</v>
      </c>
      <c r="B37" s="144"/>
      <c r="C37" s="144"/>
      <c r="D37" s="144"/>
    </row>
    <row r="38" spans="1:244" s="30" customFormat="1">
      <c r="A38" s="18" t="s">
        <v>80</v>
      </c>
      <c r="B38" s="143">
        <v>0.16375000000000001</v>
      </c>
      <c r="C38" s="143">
        <v>0</v>
      </c>
      <c r="D38" s="143">
        <v>3.3352680665186475E-5</v>
      </c>
    </row>
    <row r="39" spans="1:244" s="30" customFormat="1">
      <c r="A39" s="18" t="s">
        <v>198</v>
      </c>
      <c r="B39" s="143">
        <v>6.0399999999999991</v>
      </c>
      <c r="C39" s="143">
        <v>0.05</v>
      </c>
      <c r="D39" s="143">
        <v>1.2302301753754276E-3</v>
      </c>
    </row>
    <row r="40" spans="1:244" s="30" customFormat="1">
      <c r="A40" s="27" t="s">
        <v>51</v>
      </c>
      <c r="B40" s="146">
        <v>6.2037499999999994</v>
      </c>
      <c r="C40" s="146">
        <v>0.05</v>
      </c>
      <c r="D40" s="146">
        <v>1.2635828560406141E-3</v>
      </c>
      <c r="E40" s="32"/>
      <c r="F40" s="33"/>
      <c r="G40" s="33"/>
      <c r="H40" s="34"/>
      <c r="I40" s="32"/>
      <c r="J40" s="33"/>
      <c r="K40" s="33"/>
      <c r="L40" s="34"/>
      <c r="M40" s="32"/>
      <c r="N40" s="33"/>
      <c r="O40" s="33"/>
      <c r="P40" s="34"/>
      <c r="Q40" s="32"/>
      <c r="R40" s="33"/>
      <c r="S40" s="33"/>
      <c r="T40" s="34"/>
      <c r="U40" s="32"/>
      <c r="V40" s="33"/>
      <c r="W40" s="33"/>
      <c r="X40" s="34"/>
      <c r="Y40" s="32"/>
      <c r="Z40" s="33"/>
      <c r="AA40" s="33"/>
      <c r="AB40" s="34"/>
      <c r="AC40" s="32"/>
      <c r="AD40" s="33"/>
      <c r="AE40" s="33"/>
      <c r="AF40" s="34"/>
      <c r="AG40" s="32"/>
      <c r="AH40" s="33"/>
      <c r="AI40" s="33"/>
      <c r="AJ40" s="34"/>
      <c r="AK40" s="32"/>
      <c r="AL40" s="33"/>
      <c r="AM40" s="33"/>
      <c r="AN40" s="34"/>
      <c r="AO40" s="32"/>
      <c r="AP40" s="33"/>
      <c r="AQ40" s="33"/>
      <c r="AR40" s="34"/>
      <c r="AS40" s="32"/>
      <c r="AT40" s="33"/>
      <c r="AU40" s="33"/>
      <c r="AV40" s="34"/>
      <c r="AW40" s="32"/>
      <c r="AX40" s="33"/>
      <c r="AY40" s="33"/>
      <c r="AZ40" s="34"/>
      <c r="BA40" s="32"/>
      <c r="BB40" s="33"/>
      <c r="BC40" s="33"/>
      <c r="BD40" s="34"/>
      <c r="BE40" s="32"/>
      <c r="BF40" s="33"/>
      <c r="BG40" s="33"/>
      <c r="BH40" s="34"/>
      <c r="BI40" s="32"/>
      <c r="BJ40" s="33"/>
      <c r="BK40" s="33"/>
      <c r="BL40" s="34"/>
      <c r="BM40" s="32"/>
      <c r="BN40" s="33"/>
      <c r="BO40" s="33"/>
      <c r="BP40" s="34"/>
      <c r="BQ40" s="32"/>
      <c r="BR40" s="33"/>
      <c r="BS40" s="33"/>
      <c r="BT40" s="34"/>
      <c r="BU40" s="32"/>
      <c r="BV40" s="33"/>
      <c r="BW40" s="33"/>
      <c r="BX40" s="34"/>
      <c r="BY40" s="32"/>
      <c r="BZ40" s="33"/>
      <c r="CA40" s="33"/>
      <c r="CB40" s="34"/>
      <c r="CC40" s="32"/>
      <c r="CD40" s="33"/>
      <c r="CE40" s="33"/>
      <c r="CF40" s="34"/>
      <c r="CG40" s="32"/>
      <c r="CH40" s="33"/>
      <c r="CI40" s="33"/>
      <c r="CJ40" s="34"/>
      <c r="CK40" s="32"/>
      <c r="CL40" s="33"/>
      <c r="CM40" s="33"/>
      <c r="CN40" s="34"/>
      <c r="CO40" s="32"/>
      <c r="CP40" s="33"/>
      <c r="CQ40" s="33"/>
      <c r="CR40" s="34"/>
      <c r="CS40" s="32"/>
      <c r="CT40" s="33"/>
      <c r="CU40" s="33"/>
      <c r="CV40" s="34"/>
      <c r="CW40" s="32"/>
      <c r="CX40" s="33"/>
      <c r="CY40" s="33"/>
      <c r="CZ40" s="34"/>
      <c r="DA40" s="32"/>
      <c r="DB40" s="33"/>
      <c r="DC40" s="33"/>
      <c r="DD40" s="34"/>
      <c r="DE40" s="32"/>
      <c r="DF40" s="33"/>
      <c r="DG40" s="33"/>
      <c r="DH40" s="34"/>
      <c r="DI40" s="32"/>
      <c r="DJ40" s="33"/>
      <c r="DK40" s="33"/>
      <c r="DL40" s="34"/>
      <c r="DM40" s="32"/>
      <c r="DN40" s="33"/>
      <c r="DO40" s="33"/>
      <c r="DP40" s="34"/>
      <c r="DQ40" s="32"/>
      <c r="DR40" s="33"/>
      <c r="DS40" s="33"/>
      <c r="DT40" s="34"/>
      <c r="DU40" s="32"/>
      <c r="DV40" s="33"/>
      <c r="DW40" s="33"/>
      <c r="DX40" s="34"/>
      <c r="DY40" s="32"/>
      <c r="DZ40" s="33"/>
      <c r="EA40" s="33"/>
      <c r="EB40" s="34"/>
      <c r="EC40" s="32"/>
      <c r="ED40" s="33"/>
      <c r="EE40" s="33"/>
      <c r="EF40" s="34"/>
      <c r="EG40" s="32"/>
      <c r="EH40" s="33"/>
      <c r="EI40" s="33"/>
      <c r="EJ40" s="34"/>
      <c r="EK40" s="32"/>
      <c r="EL40" s="33"/>
      <c r="EM40" s="33"/>
      <c r="EN40" s="34"/>
      <c r="EO40" s="32"/>
      <c r="EP40" s="33"/>
      <c r="EQ40" s="33"/>
      <c r="ER40" s="34"/>
      <c r="ES40" s="32"/>
      <c r="ET40" s="33"/>
      <c r="EU40" s="33"/>
      <c r="EV40" s="34"/>
      <c r="EW40" s="32"/>
      <c r="EX40" s="33"/>
      <c r="EY40" s="33"/>
      <c r="EZ40" s="34"/>
      <c r="FA40" s="32"/>
      <c r="FB40" s="33"/>
      <c r="FC40" s="33"/>
      <c r="FD40" s="34"/>
      <c r="FE40" s="32"/>
      <c r="FF40" s="33"/>
      <c r="FG40" s="33"/>
      <c r="FH40" s="34"/>
      <c r="FI40" s="32"/>
      <c r="FJ40" s="33"/>
      <c r="FK40" s="33"/>
      <c r="FL40" s="34"/>
      <c r="FM40" s="32"/>
      <c r="FN40" s="33"/>
      <c r="FO40" s="33"/>
      <c r="FP40" s="34"/>
      <c r="FQ40" s="32"/>
      <c r="FR40" s="33"/>
      <c r="FS40" s="33"/>
      <c r="FT40" s="34"/>
      <c r="FU40" s="32"/>
      <c r="FV40" s="33"/>
      <c r="FW40" s="33"/>
      <c r="FX40" s="34"/>
      <c r="FY40" s="32"/>
      <c r="FZ40" s="33"/>
      <c r="GA40" s="33"/>
      <c r="GB40" s="34"/>
      <c r="GC40" s="32"/>
      <c r="GD40" s="33"/>
      <c r="GE40" s="33"/>
      <c r="GF40" s="34"/>
      <c r="GG40" s="32"/>
      <c r="GH40" s="33"/>
      <c r="GI40" s="33"/>
      <c r="GJ40" s="34"/>
      <c r="GK40" s="32"/>
      <c r="GL40" s="33"/>
      <c r="GM40" s="33"/>
      <c r="GN40" s="34"/>
      <c r="GO40" s="32"/>
      <c r="GP40" s="33"/>
      <c r="GQ40" s="33"/>
      <c r="GR40" s="34"/>
      <c r="GS40" s="32"/>
      <c r="GT40" s="33"/>
      <c r="GU40" s="33"/>
      <c r="GV40" s="34"/>
      <c r="GW40" s="32"/>
      <c r="GX40" s="33"/>
      <c r="GY40" s="33"/>
      <c r="GZ40" s="34"/>
      <c r="HA40" s="32"/>
      <c r="HB40" s="33"/>
      <c r="HC40" s="33"/>
      <c r="HD40" s="34"/>
      <c r="HE40" s="32"/>
      <c r="HF40" s="33"/>
      <c r="HG40" s="33"/>
      <c r="HH40" s="34"/>
      <c r="HI40" s="32"/>
      <c r="HJ40" s="33"/>
      <c r="HK40" s="33"/>
      <c r="HL40" s="34"/>
      <c r="HM40" s="32"/>
      <c r="HN40" s="33"/>
      <c r="HO40" s="33"/>
      <c r="HP40" s="34"/>
      <c r="HQ40" s="32"/>
      <c r="HR40" s="33"/>
      <c r="HS40" s="33"/>
      <c r="HT40" s="34"/>
      <c r="HU40" s="32"/>
      <c r="HV40" s="33"/>
      <c r="HW40" s="33"/>
      <c r="HX40" s="34"/>
      <c r="HY40" s="32"/>
      <c r="HZ40" s="33"/>
      <c r="IA40" s="33"/>
      <c r="IB40" s="34"/>
      <c r="IC40" s="32"/>
      <c r="ID40" s="33"/>
      <c r="IE40" s="33"/>
      <c r="IF40" s="34"/>
      <c r="IG40" s="32"/>
      <c r="IH40" s="33"/>
      <c r="II40" s="33"/>
      <c r="IJ40" s="34"/>
    </row>
    <row r="41" spans="1:244" s="30" customFormat="1">
      <c r="A41" s="35" t="s">
        <v>52</v>
      </c>
      <c r="B41" s="147">
        <v>96.153750000000002</v>
      </c>
      <c r="C41" s="147">
        <v>0.73</v>
      </c>
      <c r="D41" s="147">
        <v>1.958464316647434E-2</v>
      </c>
      <c r="E41" s="33"/>
      <c r="F41" s="33"/>
      <c r="G41" s="32"/>
      <c r="H41" s="33"/>
      <c r="I41" s="33"/>
      <c r="J41" s="33"/>
      <c r="K41" s="32"/>
      <c r="L41" s="33"/>
      <c r="M41" s="33"/>
      <c r="N41" s="33"/>
      <c r="O41" s="32"/>
      <c r="P41" s="33"/>
      <c r="Q41" s="33"/>
      <c r="R41" s="33"/>
      <c r="S41" s="32"/>
      <c r="T41" s="33"/>
      <c r="U41" s="33"/>
      <c r="V41" s="33"/>
      <c r="W41" s="32"/>
      <c r="X41" s="33"/>
      <c r="Y41" s="33"/>
      <c r="Z41" s="33"/>
      <c r="AA41" s="32"/>
      <c r="AB41" s="33"/>
      <c r="AC41" s="33"/>
      <c r="AD41" s="33"/>
      <c r="AE41" s="32"/>
      <c r="AF41" s="33"/>
      <c r="AG41" s="33"/>
      <c r="AH41" s="33"/>
      <c r="AI41" s="32"/>
      <c r="AJ41" s="33"/>
      <c r="AK41" s="33"/>
      <c r="AL41" s="33"/>
      <c r="AM41" s="32"/>
      <c r="AN41" s="33"/>
      <c r="AO41" s="33"/>
      <c r="AP41" s="33"/>
      <c r="AQ41" s="32"/>
      <c r="AR41" s="33"/>
      <c r="AS41" s="33"/>
      <c r="AT41" s="33"/>
      <c r="AU41" s="32"/>
      <c r="AV41" s="33"/>
      <c r="AW41" s="33"/>
      <c r="AX41" s="33"/>
      <c r="AY41" s="32"/>
      <c r="AZ41" s="33"/>
      <c r="BA41" s="33"/>
      <c r="BB41" s="33"/>
      <c r="BC41" s="32"/>
      <c r="BD41" s="33"/>
      <c r="BE41" s="33"/>
      <c r="BF41" s="33"/>
      <c r="BG41" s="32"/>
      <c r="BH41" s="33"/>
      <c r="BI41" s="33"/>
      <c r="BJ41" s="33"/>
      <c r="BK41" s="32"/>
      <c r="BL41" s="33"/>
      <c r="BM41" s="33"/>
      <c r="BN41" s="33"/>
      <c r="BO41" s="32"/>
      <c r="BP41" s="33"/>
      <c r="BQ41" s="33"/>
      <c r="BR41" s="33"/>
      <c r="BS41" s="32"/>
      <c r="BT41" s="33"/>
      <c r="BU41" s="33"/>
      <c r="BV41" s="33"/>
      <c r="BW41" s="32"/>
      <c r="BX41" s="33"/>
      <c r="BY41" s="33"/>
      <c r="BZ41" s="33"/>
      <c r="CA41" s="32"/>
      <c r="CB41" s="33"/>
      <c r="CC41" s="33"/>
      <c r="CD41" s="33"/>
      <c r="CE41" s="32"/>
      <c r="CF41" s="33"/>
      <c r="CG41" s="33"/>
      <c r="CH41" s="33"/>
      <c r="CI41" s="32"/>
      <c r="CJ41" s="33"/>
      <c r="CK41" s="33"/>
      <c r="CL41" s="33"/>
      <c r="CM41" s="32"/>
      <c r="CN41" s="33"/>
      <c r="CO41" s="33"/>
      <c r="CP41" s="33"/>
      <c r="CQ41" s="32"/>
      <c r="CR41" s="33"/>
      <c r="CS41" s="33"/>
      <c r="CT41" s="33"/>
      <c r="CU41" s="32"/>
      <c r="CV41" s="33"/>
      <c r="CW41" s="33"/>
      <c r="CX41" s="33"/>
      <c r="CY41" s="32"/>
      <c r="CZ41" s="33"/>
      <c r="DA41" s="33"/>
      <c r="DB41" s="33"/>
      <c r="DC41" s="32"/>
      <c r="DD41" s="33"/>
      <c r="DE41" s="33"/>
      <c r="DF41" s="33"/>
      <c r="DG41" s="32"/>
      <c r="DH41" s="33"/>
      <c r="DI41" s="33"/>
      <c r="DJ41" s="33"/>
      <c r="DK41" s="32"/>
      <c r="DL41" s="33"/>
      <c r="DM41" s="33"/>
      <c r="DN41" s="33"/>
      <c r="DO41" s="32"/>
      <c r="DP41" s="33"/>
      <c r="DQ41" s="33"/>
      <c r="DR41" s="33"/>
      <c r="DS41" s="32"/>
      <c r="DT41" s="33"/>
      <c r="DU41" s="33"/>
      <c r="DV41" s="33"/>
      <c r="DW41" s="32"/>
      <c r="DX41" s="33"/>
      <c r="DY41" s="33"/>
      <c r="DZ41" s="33"/>
      <c r="EA41" s="32"/>
      <c r="EB41" s="33"/>
      <c r="EC41" s="33"/>
      <c r="ED41" s="33"/>
      <c r="EE41" s="32"/>
      <c r="EF41" s="33"/>
      <c r="EG41" s="33"/>
      <c r="EH41" s="33"/>
      <c r="EI41" s="32"/>
      <c r="EJ41" s="33"/>
      <c r="EK41" s="33"/>
      <c r="EL41" s="33"/>
      <c r="EM41" s="32"/>
      <c r="EN41" s="33"/>
      <c r="EO41" s="33"/>
      <c r="EP41" s="33"/>
      <c r="EQ41" s="32"/>
      <c r="ER41" s="33"/>
      <c r="ES41" s="33"/>
      <c r="ET41" s="33"/>
      <c r="EU41" s="32"/>
      <c r="EV41" s="33"/>
      <c r="EW41" s="33"/>
      <c r="EX41" s="33"/>
      <c r="EY41" s="32"/>
      <c r="EZ41" s="33"/>
      <c r="FA41" s="33"/>
      <c r="FB41" s="33"/>
      <c r="FC41" s="32"/>
      <c r="FD41" s="33"/>
      <c r="FE41" s="33"/>
      <c r="FF41" s="33"/>
      <c r="FG41" s="32"/>
      <c r="FH41" s="33"/>
      <c r="FI41" s="33"/>
      <c r="FJ41" s="33"/>
      <c r="FK41" s="32"/>
      <c r="FL41" s="33"/>
      <c r="FM41" s="33"/>
      <c r="FN41" s="33"/>
      <c r="FO41" s="32"/>
      <c r="FP41" s="33"/>
      <c r="FQ41" s="33"/>
      <c r="FR41" s="33"/>
      <c r="FS41" s="32"/>
      <c r="FT41" s="33"/>
      <c r="FU41" s="33"/>
      <c r="FV41" s="33"/>
      <c r="FW41" s="32"/>
      <c r="FX41" s="33"/>
      <c r="FY41" s="33"/>
      <c r="FZ41" s="33"/>
      <c r="GA41" s="32"/>
      <c r="GB41" s="33"/>
      <c r="GC41" s="33"/>
      <c r="GD41" s="33"/>
      <c r="GE41" s="32"/>
      <c r="GF41" s="33"/>
      <c r="GG41" s="33"/>
      <c r="GH41" s="33"/>
      <c r="GI41" s="32"/>
      <c r="GJ41" s="33"/>
      <c r="GK41" s="33"/>
      <c r="GL41" s="33"/>
      <c r="GM41" s="32"/>
      <c r="GN41" s="33"/>
      <c r="GO41" s="33"/>
      <c r="GP41" s="33"/>
      <c r="GQ41" s="32"/>
      <c r="GR41" s="33"/>
      <c r="GS41" s="33"/>
      <c r="GT41" s="33"/>
      <c r="GU41" s="32"/>
      <c r="GV41" s="33"/>
      <c r="GW41" s="33"/>
      <c r="GX41" s="33"/>
      <c r="GY41" s="32"/>
      <c r="GZ41" s="33"/>
      <c r="HA41" s="33"/>
      <c r="HB41" s="33"/>
      <c r="HC41" s="32"/>
      <c r="HD41" s="33"/>
      <c r="HE41" s="33"/>
      <c r="HF41" s="33"/>
      <c r="HG41" s="32"/>
      <c r="HH41" s="33"/>
      <c r="HI41" s="33"/>
      <c r="HJ41" s="33"/>
      <c r="HK41" s="32"/>
      <c r="HL41" s="33"/>
      <c r="HM41" s="33"/>
      <c r="HN41" s="33"/>
      <c r="HO41" s="32"/>
      <c r="HP41" s="33"/>
      <c r="HQ41" s="33"/>
      <c r="HR41" s="33"/>
      <c r="HS41" s="32"/>
      <c r="HT41" s="33"/>
      <c r="HU41" s="33"/>
      <c r="HV41" s="33"/>
      <c r="HW41" s="32"/>
      <c r="HX41" s="33"/>
      <c r="HY41" s="33"/>
      <c r="HZ41" s="33"/>
      <c r="IA41" s="32"/>
      <c r="IB41" s="33"/>
      <c r="IC41" s="33"/>
      <c r="ID41" s="33"/>
      <c r="IE41" s="32"/>
      <c r="IF41" s="33"/>
      <c r="IG41" s="33"/>
      <c r="IH41" s="33"/>
    </row>
    <row r="42" spans="1:244" s="31" customFormat="1">
      <c r="A42" s="22" t="s">
        <v>53</v>
      </c>
      <c r="B42" s="145">
        <v>3793.4403409671136</v>
      </c>
      <c r="C42" s="145">
        <v>28.310000000000002</v>
      </c>
      <c r="D42" s="145">
        <v>0.7726497973417541</v>
      </c>
    </row>
    <row r="43" spans="1:244" s="30" customFormat="1">
      <c r="A43" s="11" t="s">
        <v>54</v>
      </c>
      <c r="B43" s="144"/>
      <c r="C43" s="144"/>
      <c r="D43" s="144"/>
    </row>
    <row r="44" spans="1:244" s="30" customFormat="1">
      <c r="A44" s="6" t="s">
        <v>55</v>
      </c>
      <c r="B44" s="143">
        <v>36.21</v>
      </c>
      <c r="C44" s="143">
        <v>0.27</v>
      </c>
      <c r="D44" s="143">
        <v>7.3752706374742112E-3</v>
      </c>
    </row>
    <row r="45" spans="1:244" s="30" customFormat="1">
      <c r="A45" s="6" t="s">
        <v>56</v>
      </c>
      <c r="B45" s="143">
        <v>1080</v>
      </c>
      <c r="C45" s="143">
        <v>8.06</v>
      </c>
      <c r="D45" s="143">
        <v>0.21997493202077184</v>
      </c>
    </row>
    <row r="46" spans="1:244" s="30" customFormat="1">
      <c r="A46" s="27" t="s">
        <v>57</v>
      </c>
      <c r="B46" s="146">
        <v>1116.21</v>
      </c>
      <c r="C46" s="146">
        <v>8.33</v>
      </c>
      <c r="D46" s="146">
        <v>0.22735020265824604</v>
      </c>
      <c r="E46" s="32"/>
      <c r="F46" s="33"/>
      <c r="G46" s="33"/>
      <c r="H46" s="34"/>
      <c r="I46" s="32"/>
      <c r="J46" s="33"/>
      <c r="K46" s="33"/>
      <c r="L46" s="34"/>
      <c r="M46" s="32"/>
      <c r="N46" s="33"/>
      <c r="O46" s="33"/>
      <c r="P46" s="34"/>
      <c r="Q46" s="32"/>
      <c r="R46" s="33"/>
      <c r="S46" s="33"/>
      <c r="T46" s="34"/>
      <c r="U46" s="32"/>
      <c r="V46" s="33"/>
      <c r="W46" s="33"/>
      <c r="X46" s="34"/>
      <c r="Y46" s="32"/>
      <c r="Z46" s="33"/>
      <c r="AA46" s="33"/>
      <c r="AB46" s="34"/>
      <c r="AC46" s="32"/>
      <c r="AD46" s="33"/>
      <c r="AE46" s="33"/>
      <c r="AF46" s="34"/>
      <c r="AG46" s="32"/>
      <c r="AH46" s="33"/>
      <c r="AI46" s="33"/>
      <c r="AJ46" s="34"/>
      <c r="AK46" s="32"/>
      <c r="AL46" s="33"/>
      <c r="AM46" s="33"/>
      <c r="AN46" s="34"/>
      <c r="AO46" s="32"/>
      <c r="AP46" s="33"/>
      <c r="AQ46" s="33"/>
      <c r="AR46" s="34"/>
      <c r="AS46" s="32"/>
      <c r="AT46" s="33"/>
      <c r="AU46" s="33"/>
      <c r="AV46" s="34"/>
      <c r="AW46" s="32"/>
      <c r="AX46" s="33"/>
      <c r="AY46" s="33"/>
      <c r="AZ46" s="34"/>
      <c r="BA46" s="32"/>
      <c r="BB46" s="33"/>
      <c r="BC46" s="33"/>
      <c r="BD46" s="34"/>
      <c r="BE46" s="32"/>
      <c r="BF46" s="33"/>
      <c r="BG46" s="33"/>
      <c r="BH46" s="34"/>
      <c r="BI46" s="32"/>
      <c r="BJ46" s="33"/>
      <c r="BK46" s="33"/>
      <c r="BL46" s="34"/>
      <c r="BM46" s="32"/>
      <c r="BN46" s="33"/>
      <c r="BO46" s="33"/>
      <c r="BP46" s="34"/>
      <c r="BQ46" s="32"/>
      <c r="BR46" s="33"/>
      <c r="BS46" s="33"/>
      <c r="BT46" s="34"/>
      <c r="BU46" s="32"/>
      <c r="BV46" s="33"/>
      <c r="BW46" s="33"/>
      <c r="BX46" s="34"/>
      <c r="BY46" s="32"/>
      <c r="BZ46" s="33"/>
      <c r="CA46" s="33"/>
      <c r="CB46" s="34"/>
      <c r="CC46" s="32"/>
      <c r="CD46" s="33"/>
      <c r="CE46" s="33"/>
      <c r="CF46" s="34"/>
      <c r="CG46" s="32"/>
      <c r="CH46" s="33"/>
      <c r="CI46" s="33"/>
      <c r="CJ46" s="34"/>
      <c r="CK46" s="32"/>
      <c r="CL46" s="33"/>
      <c r="CM46" s="33"/>
      <c r="CN46" s="34"/>
      <c r="CO46" s="32"/>
      <c r="CP46" s="33"/>
      <c r="CQ46" s="33"/>
      <c r="CR46" s="34"/>
      <c r="CS46" s="32"/>
      <c r="CT46" s="33"/>
      <c r="CU46" s="33"/>
      <c r="CV46" s="34"/>
      <c r="CW46" s="32"/>
      <c r="CX46" s="33"/>
      <c r="CY46" s="33"/>
      <c r="CZ46" s="34"/>
      <c r="DA46" s="32"/>
      <c r="DB46" s="33"/>
      <c r="DC46" s="33"/>
      <c r="DD46" s="34"/>
      <c r="DE46" s="32"/>
      <c r="DF46" s="33"/>
      <c r="DG46" s="33"/>
      <c r="DH46" s="34"/>
      <c r="DI46" s="32"/>
      <c r="DJ46" s="33"/>
      <c r="DK46" s="33"/>
      <c r="DL46" s="34"/>
      <c r="DM46" s="32"/>
      <c r="DN46" s="33"/>
      <c r="DO46" s="33"/>
      <c r="DP46" s="34"/>
      <c r="DQ46" s="32"/>
      <c r="DR46" s="33"/>
      <c r="DS46" s="33"/>
      <c r="DT46" s="34"/>
      <c r="DU46" s="32"/>
      <c r="DV46" s="33"/>
      <c r="DW46" s="33"/>
      <c r="DX46" s="34"/>
      <c r="DY46" s="32"/>
      <c r="DZ46" s="33"/>
      <c r="EA46" s="33"/>
      <c r="EB46" s="34"/>
      <c r="EC46" s="32"/>
      <c r="ED46" s="33"/>
      <c r="EE46" s="33"/>
      <c r="EF46" s="34"/>
      <c r="EG46" s="32"/>
      <c r="EH46" s="33"/>
      <c r="EI46" s="33"/>
      <c r="EJ46" s="34"/>
      <c r="EK46" s="32"/>
      <c r="EL46" s="33"/>
      <c r="EM46" s="33"/>
      <c r="EN46" s="34"/>
      <c r="EO46" s="32"/>
      <c r="EP46" s="33"/>
      <c r="EQ46" s="33"/>
      <c r="ER46" s="34"/>
      <c r="ES46" s="32"/>
      <c r="ET46" s="33"/>
      <c r="EU46" s="33"/>
      <c r="EV46" s="34"/>
      <c r="EW46" s="32"/>
      <c r="EX46" s="33"/>
      <c r="EY46" s="33"/>
      <c r="EZ46" s="34"/>
      <c r="FA46" s="32"/>
      <c r="FB46" s="33"/>
      <c r="FC46" s="33"/>
      <c r="FD46" s="34"/>
      <c r="FE46" s="32"/>
      <c r="FF46" s="33"/>
      <c r="FG46" s="33"/>
      <c r="FH46" s="34"/>
      <c r="FI46" s="32"/>
      <c r="FJ46" s="33"/>
      <c r="FK46" s="33"/>
      <c r="FL46" s="34"/>
      <c r="FM46" s="32"/>
      <c r="FN46" s="33"/>
      <c r="FO46" s="33"/>
      <c r="FP46" s="34"/>
      <c r="FQ46" s="32"/>
      <c r="FR46" s="33"/>
      <c r="FS46" s="33"/>
      <c r="FT46" s="34"/>
      <c r="FU46" s="32"/>
      <c r="FV46" s="33"/>
      <c r="FW46" s="33"/>
      <c r="FX46" s="34"/>
      <c r="FY46" s="32"/>
      <c r="FZ46" s="33"/>
      <c r="GA46" s="33"/>
      <c r="GB46" s="34"/>
      <c r="GC46" s="32"/>
      <c r="GD46" s="33"/>
      <c r="GE46" s="33"/>
      <c r="GF46" s="34"/>
      <c r="GG46" s="32"/>
      <c r="GH46" s="33"/>
      <c r="GI46" s="33"/>
      <c r="GJ46" s="34"/>
      <c r="GK46" s="32"/>
      <c r="GL46" s="33"/>
      <c r="GM46" s="33"/>
      <c r="GN46" s="34"/>
      <c r="GO46" s="32"/>
      <c r="GP46" s="33"/>
      <c r="GQ46" s="33"/>
      <c r="GR46" s="34"/>
      <c r="GS46" s="32"/>
      <c r="GT46" s="33"/>
      <c r="GU46" s="33"/>
      <c r="GV46" s="34"/>
      <c r="GW46" s="32"/>
      <c r="GX46" s="33"/>
      <c r="GY46" s="33"/>
      <c r="GZ46" s="34"/>
      <c r="HA46" s="32"/>
      <c r="HB46" s="33"/>
      <c r="HC46" s="33"/>
      <c r="HD46" s="34"/>
      <c r="HE46" s="32"/>
      <c r="HF46" s="33"/>
      <c r="HG46" s="33"/>
      <c r="HH46" s="34"/>
      <c r="HI46" s="32"/>
      <c r="HJ46" s="33"/>
      <c r="HK46" s="33"/>
      <c r="HL46" s="34"/>
      <c r="HM46" s="32"/>
      <c r="HN46" s="33"/>
      <c r="HO46" s="33"/>
      <c r="HP46" s="34"/>
      <c r="HQ46" s="32"/>
      <c r="HR46" s="33"/>
      <c r="HS46" s="33"/>
      <c r="HT46" s="34"/>
      <c r="HU46" s="32"/>
      <c r="HV46" s="33"/>
      <c r="HW46" s="33"/>
      <c r="HX46" s="34"/>
      <c r="HY46" s="32"/>
      <c r="HZ46" s="33"/>
      <c r="IA46" s="33"/>
      <c r="IB46" s="34"/>
      <c r="IC46" s="32"/>
      <c r="ID46" s="33"/>
      <c r="IE46" s="33"/>
      <c r="IF46" s="34"/>
      <c r="IG46" s="32"/>
      <c r="IH46" s="33"/>
      <c r="II46" s="33"/>
      <c r="IJ46" s="34"/>
    </row>
    <row r="47" spans="1:244" s="41" customFormat="1" ht="13.5" thickBot="1">
      <c r="A47" s="38" t="s">
        <v>58</v>
      </c>
      <c r="B47" s="148">
        <v>4909.6503409671132</v>
      </c>
      <c r="C47" s="148">
        <v>36.64</v>
      </c>
      <c r="D47" s="148">
        <v>1.0000000000000002</v>
      </c>
    </row>
    <row r="48" spans="1:244">
      <c r="A48" s="42" t="s">
        <v>59</v>
      </c>
      <c r="D48" s="43"/>
    </row>
  </sheetData>
  <printOptions horizontalCentered="1"/>
  <pageMargins left="0.78740157480314965" right="0.39370078740157483" top="0.78740157480314965" bottom="0.78740157480314965" header="0.59055118110236227" footer="0.59055118110236227"/>
  <pageSetup paperSize="9" orientation="portrait" horizontalDpi="300" verticalDpi="300" r:id="rId1"/>
  <headerFooter alignWithMargins="0">
    <oddHeader>&amp;L&amp;"Tahoma,Negrito"&amp;8Companhia Nacional de Abastecimento - CONAB</oddHeader>
    <oddFooter>&amp;R&amp;6&amp;F - &amp;A
versão - jan/2008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K59"/>
  <sheetViews>
    <sheetView zoomScaleNormal="100" workbookViewId="0">
      <selection activeCell="G22" sqref="G22"/>
    </sheetView>
  </sheetViews>
  <sheetFormatPr defaultColWidth="11.5" defaultRowHeight="12.75"/>
  <cols>
    <col min="1" max="1" width="45.625" style="3" customWidth="1"/>
    <col min="2" max="4" width="12.625" style="3" customWidth="1"/>
    <col min="5" max="5" width="8.625" style="3" customWidth="1"/>
    <col min="6" max="16384" width="11.5" style="3"/>
  </cols>
  <sheetData>
    <row r="1" spans="1:5">
      <c r="A1" s="1" t="s">
        <v>0</v>
      </c>
      <c r="B1" s="2"/>
      <c r="C1" s="2"/>
      <c r="D1" s="2"/>
      <c r="E1" s="2"/>
    </row>
    <row r="2" spans="1:5">
      <c r="A2" s="1" t="s">
        <v>202</v>
      </c>
      <c r="B2" s="2"/>
      <c r="C2" s="2"/>
      <c r="D2" s="2"/>
      <c r="E2" s="2"/>
    </row>
    <row r="3" spans="1:5">
      <c r="A3" s="1" t="s">
        <v>203</v>
      </c>
      <c r="B3" s="2"/>
      <c r="C3" s="2"/>
      <c r="D3" s="2"/>
      <c r="E3" s="2"/>
    </row>
    <row r="4" spans="1:5">
      <c r="A4" s="1" t="s">
        <v>62</v>
      </c>
      <c r="B4" s="2"/>
      <c r="C4" s="2"/>
      <c r="D4" s="2"/>
      <c r="E4" s="2"/>
    </row>
    <row r="5" spans="1:5">
      <c r="A5" s="1" t="s">
        <v>204</v>
      </c>
      <c r="B5" s="2"/>
      <c r="C5" s="2"/>
      <c r="D5" s="2"/>
      <c r="E5" s="2"/>
    </row>
    <row r="6" spans="1:5" ht="13.5" thickBot="1">
      <c r="A6" s="4" t="s">
        <v>4</v>
      </c>
      <c r="B6" s="5">
        <v>26000</v>
      </c>
      <c r="C6" s="6" t="s">
        <v>5</v>
      </c>
      <c r="D6" s="6"/>
    </row>
    <row r="7" spans="1:5">
      <c r="A7" s="7"/>
      <c r="B7" s="8" t="s">
        <v>6</v>
      </c>
      <c r="C7" s="9">
        <v>43160</v>
      </c>
      <c r="D7" s="9">
        <v>43160</v>
      </c>
      <c r="E7" s="10" t="s">
        <v>7</v>
      </c>
    </row>
    <row r="8" spans="1:5">
      <c r="A8" s="11" t="s">
        <v>8</v>
      </c>
      <c r="E8" s="12" t="s">
        <v>9</v>
      </c>
    </row>
    <row r="9" spans="1:5" ht="13.5" thickBot="1">
      <c r="A9" s="13"/>
      <c r="B9" s="14" t="s">
        <v>10</v>
      </c>
      <c r="C9" s="14" t="s">
        <v>205</v>
      </c>
      <c r="D9" s="14" t="s">
        <v>12</v>
      </c>
      <c r="E9" s="15" t="s">
        <v>13</v>
      </c>
    </row>
    <row r="10" spans="1:5">
      <c r="A10" s="11" t="s">
        <v>14</v>
      </c>
      <c r="B10" s="16"/>
    </row>
    <row r="11" spans="1:5">
      <c r="A11" s="18" t="s">
        <v>15</v>
      </c>
      <c r="B11" s="19">
        <v>240</v>
      </c>
      <c r="C11" s="19">
        <v>0.18</v>
      </c>
      <c r="D11" s="19">
        <v>8.9999999999999993E-3</v>
      </c>
      <c r="E11" s="51">
        <v>1.464431202992192E-2</v>
      </c>
    </row>
    <row r="12" spans="1:5">
      <c r="A12" s="18" t="s">
        <v>16</v>
      </c>
      <c r="B12" s="21">
        <v>0</v>
      </c>
      <c r="C12" s="21">
        <v>0</v>
      </c>
      <c r="D12" s="21">
        <v>0</v>
      </c>
      <c r="E12" s="51">
        <v>0</v>
      </c>
    </row>
    <row r="13" spans="1:5">
      <c r="A13" s="18" t="s">
        <v>17</v>
      </c>
      <c r="B13" s="19">
        <v>0</v>
      </c>
      <c r="C13" s="19">
        <v>0</v>
      </c>
      <c r="D13" s="19">
        <v>0</v>
      </c>
      <c r="E13" s="51">
        <v>0</v>
      </c>
    </row>
    <row r="14" spans="1:5">
      <c r="A14" s="18" t="s">
        <v>18</v>
      </c>
      <c r="B14" s="19">
        <v>0</v>
      </c>
      <c r="C14" s="19">
        <v>0</v>
      </c>
      <c r="D14" s="19">
        <v>0</v>
      </c>
      <c r="E14" s="51">
        <v>0</v>
      </c>
    </row>
    <row r="15" spans="1:5">
      <c r="A15" s="18" t="s">
        <v>19</v>
      </c>
      <c r="B15" s="19">
        <v>0</v>
      </c>
      <c r="C15" s="19">
        <v>0</v>
      </c>
      <c r="D15" s="19">
        <v>0</v>
      </c>
      <c r="E15" s="51">
        <v>0</v>
      </c>
    </row>
    <row r="16" spans="1:5">
      <c r="A16" s="6" t="s">
        <v>206</v>
      </c>
      <c r="B16" s="19">
        <v>5550</v>
      </c>
      <c r="C16" s="19">
        <v>4.2699999999999996</v>
      </c>
      <c r="D16" s="19">
        <v>0.21349999999999997</v>
      </c>
      <c r="E16" s="51">
        <v>0.33864971569194441</v>
      </c>
    </row>
    <row r="17" spans="1:5">
      <c r="A17" s="6" t="s">
        <v>207</v>
      </c>
      <c r="B17" s="19">
        <v>114.48</v>
      </c>
      <c r="C17" s="19">
        <v>0.08</v>
      </c>
      <c r="D17" s="19">
        <v>4.0000000000000001E-3</v>
      </c>
      <c r="E17" s="51">
        <v>6.9853368382727559E-3</v>
      </c>
    </row>
    <row r="18" spans="1:5">
      <c r="A18" s="6" t="s">
        <v>208</v>
      </c>
      <c r="B18" s="19">
        <v>0</v>
      </c>
      <c r="C18" s="19">
        <v>0</v>
      </c>
      <c r="D18" s="19">
        <v>0</v>
      </c>
      <c r="E18" s="51">
        <v>0</v>
      </c>
    </row>
    <row r="19" spans="1:5">
      <c r="A19" s="6" t="s">
        <v>23</v>
      </c>
      <c r="B19" s="19">
        <v>6325.5</v>
      </c>
      <c r="C19" s="19">
        <v>4.8499999999999996</v>
      </c>
      <c r="D19" s="19">
        <v>0.24249999999999999</v>
      </c>
      <c r="E19" s="51">
        <v>0.3859691489386296</v>
      </c>
    </row>
    <row r="20" spans="1:5">
      <c r="A20" s="6" t="s">
        <v>24</v>
      </c>
      <c r="B20" s="19">
        <v>299.5</v>
      </c>
      <c r="C20" s="19">
        <v>0.22999999999999998</v>
      </c>
      <c r="D20" s="19">
        <v>1.15E-2</v>
      </c>
      <c r="E20" s="51">
        <v>1.8274881054006729E-2</v>
      </c>
    </row>
    <row r="21" spans="1:5">
      <c r="A21" s="6" t="s">
        <v>25</v>
      </c>
      <c r="B21" s="19">
        <v>432.76</v>
      </c>
      <c r="C21" s="19">
        <v>0.33</v>
      </c>
      <c r="D21" s="19">
        <v>1.6500000000000001E-2</v>
      </c>
      <c r="E21" s="51">
        <v>2.6406135308620876E-2</v>
      </c>
    </row>
    <row r="22" spans="1:5">
      <c r="A22" s="6" t="s">
        <v>209</v>
      </c>
      <c r="B22" s="19">
        <v>1895.76</v>
      </c>
      <c r="C22" s="19">
        <v>1.46</v>
      </c>
      <c r="D22" s="19">
        <v>7.2999999999999995E-2</v>
      </c>
      <c r="E22" s="51">
        <v>0.11567542072435325</v>
      </c>
    </row>
    <row r="23" spans="1:5">
      <c r="A23" s="6" t="s">
        <v>210</v>
      </c>
      <c r="B23" s="19">
        <v>0</v>
      </c>
      <c r="C23" s="19">
        <v>0</v>
      </c>
      <c r="D23" s="19">
        <v>0</v>
      </c>
      <c r="E23" s="51">
        <v>0</v>
      </c>
    </row>
    <row r="24" spans="1:5">
      <c r="A24" s="22" t="s">
        <v>27</v>
      </c>
      <c r="B24" s="23">
        <v>14858</v>
      </c>
      <c r="C24" s="23">
        <v>11.399999999999999</v>
      </c>
      <c r="D24" s="23">
        <v>0.56999999999999995</v>
      </c>
      <c r="E24" s="52">
        <v>0.90660495058574952</v>
      </c>
    </row>
    <row r="25" spans="1:5">
      <c r="A25" s="25" t="s">
        <v>28</v>
      </c>
      <c r="B25" s="21"/>
      <c r="C25" s="21"/>
      <c r="D25" s="21">
        <v>0</v>
      </c>
    </row>
    <row r="26" spans="1:5">
      <c r="A26" s="18" t="s">
        <v>29</v>
      </c>
      <c r="B26" s="19">
        <v>0</v>
      </c>
      <c r="C26" s="19">
        <v>0</v>
      </c>
      <c r="D26" s="19">
        <v>0</v>
      </c>
      <c r="E26" s="51">
        <v>0</v>
      </c>
    </row>
    <row r="27" spans="1:5">
      <c r="A27" s="18" t="s">
        <v>30</v>
      </c>
      <c r="B27" s="19">
        <v>0</v>
      </c>
      <c r="C27" s="19">
        <v>0</v>
      </c>
      <c r="D27" s="19">
        <v>0</v>
      </c>
      <c r="E27" s="51">
        <v>0</v>
      </c>
    </row>
    <row r="28" spans="1:5">
      <c r="A28" s="18" t="s">
        <v>31</v>
      </c>
      <c r="B28" s="19">
        <v>0</v>
      </c>
      <c r="C28" s="19">
        <v>0</v>
      </c>
      <c r="D28" s="19">
        <v>0</v>
      </c>
      <c r="E28" s="51">
        <v>0</v>
      </c>
    </row>
    <row r="29" spans="1:5">
      <c r="A29" s="18" t="s">
        <v>32</v>
      </c>
      <c r="B29" s="19">
        <v>0</v>
      </c>
      <c r="C29" s="19">
        <v>0</v>
      </c>
      <c r="D29" s="19">
        <v>0</v>
      </c>
      <c r="E29" s="51">
        <v>0</v>
      </c>
    </row>
    <row r="30" spans="1:5">
      <c r="A30" s="18" t="s">
        <v>33</v>
      </c>
      <c r="B30" s="19">
        <v>711.36</v>
      </c>
      <c r="C30" s="19">
        <v>0.55000000000000004</v>
      </c>
      <c r="D30" s="19">
        <v>2.7500000000000004E-2</v>
      </c>
      <c r="E30" s="51">
        <v>4.3405740856688572E-2</v>
      </c>
    </row>
    <row r="31" spans="1:5">
      <c r="A31" s="18" t="s">
        <v>34</v>
      </c>
      <c r="B31" s="19">
        <v>0</v>
      </c>
      <c r="C31" s="19">
        <v>0</v>
      </c>
      <c r="D31" s="19">
        <v>0</v>
      </c>
      <c r="E31" s="51">
        <v>0</v>
      </c>
    </row>
    <row r="32" spans="1:5">
      <c r="A32" s="18" t="s">
        <v>35</v>
      </c>
      <c r="B32" s="19">
        <v>0</v>
      </c>
      <c r="C32" s="19">
        <v>0</v>
      </c>
      <c r="D32" s="19">
        <v>0</v>
      </c>
      <c r="E32" s="51">
        <v>0</v>
      </c>
    </row>
    <row r="33" spans="1:245">
      <c r="A33" s="18" t="s">
        <v>36</v>
      </c>
      <c r="B33" s="19">
        <v>0</v>
      </c>
      <c r="C33" s="19">
        <v>0</v>
      </c>
      <c r="D33" s="19">
        <v>0</v>
      </c>
      <c r="E33" s="51">
        <v>0</v>
      </c>
    </row>
    <row r="34" spans="1:245">
      <c r="A34" s="27" t="s">
        <v>37</v>
      </c>
      <c r="B34" s="28">
        <v>711.36</v>
      </c>
      <c r="C34" s="28">
        <v>0.55000000000000004</v>
      </c>
      <c r="D34" s="28">
        <v>2.7500000000000004E-2</v>
      </c>
      <c r="E34" s="53">
        <v>4.3405740856688572E-2</v>
      </c>
    </row>
    <row r="35" spans="1:245" s="30" customFormat="1">
      <c r="A35" s="11" t="s">
        <v>38</v>
      </c>
      <c r="B35" s="21"/>
      <c r="C35" s="21"/>
      <c r="D35" s="21">
        <v>0</v>
      </c>
      <c r="E35" s="3"/>
    </row>
    <row r="36" spans="1:245" s="30" customFormat="1">
      <c r="A36" s="18" t="s">
        <v>39</v>
      </c>
      <c r="B36" s="19">
        <v>301.34556006326164</v>
      </c>
      <c r="C36" s="19">
        <v>0.23</v>
      </c>
      <c r="D36" s="19">
        <v>1.15E-2</v>
      </c>
      <c r="E36" s="51">
        <v>1.8387493376658254E-2</v>
      </c>
    </row>
    <row r="37" spans="1:245" s="30" customFormat="1">
      <c r="A37" s="6" t="s">
        <v>40</v>
      </c>
      <c r="B37" s="19">
        <v>301.34556006326164</v>
      </c>
      <c r="C37" s="19">
        <v>0.23</v>
      </c>
      <c r="D37" s="19">
        <v>1.15E-2</v>
      </c>
      <c r="E37" s="51">
        <v>1.8387493376658254E-2</v>
      </c>
    </row>
    <row r="38" spans="1:245" s="31" customFormat="1">
      <c r="A38" s="22" t="s">
        <v>41</v>
      </c>
      <c r="B38" s="23">
        <v>15870.705560063263</v>
      </c>
      <c r="C38" s="23">
        <v>12.18</v>
      </c>
      <c r="D38" s="23">
        <v>0.60899999999999999</v>
      </c>
      <c r="E38" s="52">
        <v>0.96839818481909634</v>
      </c>
    </row>
    <row r="39" spans="1:245" s="30" customFormat="1">
      <c r="A39" s="11" t="s">
        <v>42</v>
      </c>
      <c r="B39" s="21"/>
      <c r="C39" s="21"/>
      <c r="D39" s="21">
        <v>0</v>
      </c>
      <c r="E39" s="3"/>
    </row>
    <row r="40" spans="1:245" s="30" customFormat="1">
      <c r="A40" s="6" t="s">
        <v>43</v>
      </c>
      <c r="B40" s="19">
        <v>35.200000000000003</v>
      </c>
      <c r="C40" s="19">
        <v>0.03</v>
      </c>
      <c r="D40" s="19">
        <v>1.5E-3</v>
      </c>
      <c r="E40" s="51">
        <v>2.1478324310552151E-3</v>
      </c>
    </row>
    <row r="41" spans="1:245" s="30" customFormat="1">
      <c r="A41" s="6" t="s">
        <v>44</v>
      </c>
      <c r="B41" s="19">
        <v>40.89</v>
      </c>
      <c r="C41" s="19">
        <v>0.03</v>
      </c>
      <c r="D41" s="19">
        <v>1.5E-3</v>
      </c>
      <c r="E41" s="51">
        <v>2.495024662097947E-3</v>
      </c>
    </row>
    <row r="42" spans="1:245" s="30" customFormat="1">
      <c r="A42" s="18" t="s">
        <v>45</v>
      </c>
      <c r="B42" s="19">
        <v>0</v>
      </c>
      <c r="C42" s="19">
        <v>0</v>
      </c>
      <c r="D42" s="19">
        <v>0</v>
      </c>
      <c r="E42" s="51">
        <v>0</v>
      </c>
    </row>
    <row r="43" spans="1:245" s="30" customFormat="1">
      <c r="A43" s="18" t="s">
        <v>79</v>
      </c>
      <c r="B43" s="19">
        <v>0</v>
      </c>
      <c r="C43" s="19">
        <v>0</v>
      </c>
      <c r="D43" s="19">
        <v>0</v>
      </c>
      <c r="E43" s="51">
        <v>0</v>
      </c>
    </row>
    <row r="44" spans="1:245" s="30" customFormat="1">
      <c r="A44" s="18" t="s">
        <v>211</v>
      </c>
      <c r="B44" s="19">
        <v>0</v>
      </c>
      <c r="C44" s="19">
        <v>0</v>
      </c>
      <c r="D44" s="19">
        <v>0</v>
      </c>
      <c r="E44" s="51">
        <v>0</v>
      </c>
    </row>
    <row r="45" spans="1:245" s="30" customFormat="1">
      <c r="A45" s="27" t="s">
        <v>46</v>
      </c>
      <c r="B45" s="28">
        <v>76.09</v>
      </c>
      <c r="C45" s="28">
        <v>0.06</v>
      </c>
      <c r="D45" s="28">
        <v>3.0000000000000001E-3</v>
      </c>
      <c r="E45" s="53">
        <v>4.6428570931531625E-3</v>
      </c>
      <c r="F45" s="32"/>
      <c r="G45" s="33"/>
      <c r="H45" s="33"/>
      <c r="I45" s="34"/>
      <c r="J45" s="32"/>
      <c r="K45" s="33"/>
      <c r="L45" s="33"/>
      <c r="M45" s="34"/>
      <c r="N45" s="32"/>
      <c r="O45" s="33"/>
      <c r="P45" s="33"/>
      <c r="Q45" s="34"/>
      <c r="R45" s="32"/>
      <c r="S45" s="33"/>
      <c r="T45" s="33"/>
      <c r="U45" s="34"/>
      <c r="V45" s="32"/>
      <c r="W45" s="33"/>
      <c r="X45" s="33"/>
      <c r="Y45" s="34"/>
      <c r="Z45" s="32"/>
      <c r="AA45" s="33"/>
      <c r="AB45" s="33"/>
      <c r="AC45" s="34"/>
      <c r="AD45" s="32"/>
      <c r="AE45" s="33"/>
      <c r="AF45" s="33"/>
      <c r="AG45" s="34"/>
      <c r="AH45" s="32"/>
      <c r="AI45" s="33"/>
      <c r="AJ45" s="33"/>
      <c r="AK45" s="34"/>
      <c r="AL45" s="32"/>
      <c r="AM45" s="33"/>
      <c r="AN45" s="33"/>
      <c r="AO45" s="34"/>
      <c r="AP45" s="32"/>
      <c r="AQ45" s="33"/>
      <c r="AR45" s="33"/>
      <c r="AS45" s="34"/>
      <c r="AT45" s="32"/>
      <c r="AU45" s="33"/>
      <c r="AV45" s="33"/>
      <c r="AW45" s="34"/>
      <c r="AX45" s="32"/>
      <c r="AY45" s="33"/>
      <c r="AZ45" s="33"/>
      <c r="BA45" s="34"/>
      <c r="BB45" s="32"/>
      <c r="BC45" s="33"/>
      <c r="BD45" s="33"/>
      <c r="BE45" s="34"/>
      <c r="BF45" s="32"/>
      <c r="BG45" s="33"/>
      <c r="BH45" s="33"/>
      <c r="BI45" s="34"/>
      <c r="BJ45" s="32"/>
      <c r="BK45" s="33"/>
      <c r="BL45" s="33"/>
      <c r="BM45" s="34"/>
      <c r="BN45" s="32"/>
      <c r="BO45" s="33"/>
      <c r="BP45" s="33"/>
      <c r="BQ45" s="34"/>
      <c r="BR45" s="32"/>
      <c r="BS45" s="33"/>
      <c r="BT45" s="33"/>
      <c r="BU45" s="34"/>
      <c r="BV45" s="32"/>
      <c r="BW45" s="33"/>
      <c r="BX45" s="33"/>
      <c r="BY45" s="34"/>
      <c r="BZ45" s="32"/>
      <c r="CA45" s="33"/>
      <c r="CB45" s="33"/>
      <c r="CC45" s="34"/>
      <c r="CD45" s="32"/>
      <c r="CE45" s="33"/>
      <c r="CF45" s="33"/>
      <c r="CG45" s="34"/>
      <c r="CH45" s="32"/>
      <c r="CI45" s="33"/>
      <c r="CJ45" s="33"/>
      <c r="CK45" s="34"/>
      <c r="CL45" s="32"/>
      <c r="CM45" s="33"/>
      <c r="CN45" s="33"/>
      <c r="CO45" s="34"/>
      <c r="CP45" s="32"/>
      <c r="CQ45" s="33"/>
      <c r="CR45" s="33"/>
      <c r="CS45" s="34"/>
      <c r="CT45" s="32"/>
      <c r="CU45" s="33"/>
      <c r="CV45" s="33"/>
      <c r="CW45" s="34"/>
      <c r="CX45" s="32"/>
      <c r="CY45" s="33"/>
      <c r="CZ45" s="33"/>
      <c r="DA45" s="34"/>
      <c r="DB45" s="32"/>
      <c r="DC45" s="33"/>
      <c r="DD45" s="33"/>
      <c r="DE45" s="34"/>
      <c r="DF45" s="32"/>
      <c r="DG45" s="33"/>
      <c r="DH45" s="33"/>
      <c r="DI45" s="34"/>
      <c r="DJ45" s="32"/>
      <c r="DK45" s="33"/>
      <c r="DL45" s="33"/>
      <c r="DM45" s="34"/>
      <c r="DN45" s="32"/>
      <c r="DO45" s="33"/>
      <c r="DP45" s="33"/>
      <c r="DQ45" s="34"/>
      <c r="DR45" s="32"/>
      <c r="DS45" s="33"/>
      <c r="DT45" s="33"/>
      <c r="DU45" s="34"/>
      <c r="DV45" s="32"/>
      <c r="DW45" s="33"/>
      <c r="DX45" s="33"/>
      <c r="DY45" s="34"/>
      <c r="DZ45" s="32"/>
      <c r="EA45" s="33"/>
      <c r="EB45" s="33"/>
      <c r="EC45" s="34"/>
      <c r="ED45" s="32"/>
      <c r="EE45" s="33"/>
      <c r="EF45" s="33"/>
      <c r="EG45" s="34"/>
      <c r="EH45" s="32"/>
      <c r="EI45" s="33"/>
      <c r="EJ45" s="33"/>
      <c r="EK45" s="34"/>
      <c r="EL45" s="32"/>
      <c r="EM45" s="33"/>
      <c r="EN45" s="33"/>
      <c r="EO45" s="34"/>
      <c r="EP45" s="32"/>
      <c r="EQ45" s="33"/>
      <c r="ER45" s="33"/>
      <c r="ES45" s="34"/>
      <c r="ET45" s="32"/>
      <c r="EU45" s="33"/>
      <c r="EV45" s="33"/>
      <c r="EW45" s="34"/>
      <c r="EX45" s="32"/>
      <c r="EY45" s="33"/>
      <c r="EZ45" s="33"/>
      <c r="FA45" s="34"/>
      <c r="FB45" s="32"/>
      <c r="FC45" s="33"/>
      <c r="FD45" s="33"/>
      <c r="FE45" s="34"/>
      <c r="FF45" s="32"/>
      <c r="FG45" s="33"/>
      <c r="FH45" s="33"/>
      <c r="FI45" s="34"/>
      <c r="FJ45" s="32"/>
      <c r="FK45" s="33"/>
      <c r="FL45" s="33"/>
      <c r="FM45" s="34"/>
      <c r="FN45" s="32"/>
      <c r="FO45" s="33"/>
      <c r="FP45" s="33"/>
      <c r="FQ45" s="34"/>
      <c r="FR45" s="32"/>
      <c r="FS45" s="33"/>
      <c r="FT45" s="33"/>
      <c r="FU45" s="34"/>
      <c r="FV45" s="32"/>
      <c r="FW45" s="33"/>
      <c r="FX45" s="33"/>
      <c r="FY45" s="34"/>
      <c r="FZ45" s="32"/>
      <c r="GA45" s="33"/>
      <c r="GB45" s="33"/>
      <c r="GC45" s="34"/>
      <c r="GD45" s="32"/>
      <c r="GE45" s="33"/>
      <c r="GF45" s="33"/>
      <c r="GG45" s="34"/>
      <c r="GH45" s="32"/>
      <c r="GI45" s="33"/>
      <c r="GJ45" s="33"/>
      <c r="GK45" s="34"/>
      <c r="GL45" s="32"/>
      <c r="GM45" s="33"/>
      <c r="GN45" s="33"/>
      <c r="GO45" s="34"/>
      <c r="GP45" s="32"/>
      <c r="GQ45" s="33"/>
      <c r="GR45" s="33"/>
      <c r="GS45" s="34"/>
      <c r="GT45" s="32"/>
      <c r="GU45" s="33"/>
      <c r="GV45" s="33"/>
      <c r="GW45" s="34"/>
      <c r="GX45" s="32"/>
      <c r="GY45" s="33"/>
      <c r="GZ45" s="33"/>
      <c r="HA45" s="34"/>
      <c r="HB45" s="32"/>
      <c r="HC45" s="33"/>
      <c r="HD45" s="33"/>
      <c r="HE45" s="34"/>
      <c r="HF45" s="32"/>
      <c r="HG45" s="33"/>
      <c r="HH45" s="33"/>
      <c r="HI45" s="34"/>
      <c r="HJ45" s="32"/>
      <c r="HK45" s="33"/>
      <c r="HL45" s="33"/>
      <c r="HM45" s="34"/>
      <c r="HN45" s="32"/>
      <c r="HO45" s="33"/>
      <c r="HP45" s="33"/>
      <c r="HQ45" s="34"/>
      <c r="HR45" s="32"/>
      <c r="HS45" s="33"/>
      <c r="HT45" s="33"/>
      <c r="HU45" s="34"/>
      <c r="HV45" s="32"/>
      <c r="HW45" s="33"/>
      <c r="HX45" s="33"/>
      <c r="HY45" s="34"/>
      <c r="HZ45" s="32"/>
      <c r="IA45" s="33"/>
      <c r="IB45" s="33"/>
      <c r="IC45" s="34"/>
      <c r="ID45" s="32"/>
      <c r="IE45" s="33"/>
      <c r="IF45" s="33"/>
      <c r="IG45" s="34"/>
      <c r="IH45" s="32"/>
      <c r="II45" s="33"/>
      <c r="IJ45" s="33"/>
      <c r="IK45" s="34"/>
    </row>
    <row r="46" spans="1:245" s="30" customFormat="1">
      <c r="A46" s="11" t="s">
        <v>47</v>
      </c>
      <c r="B46" s="21"/>
      <c r="C46" s="21"/>
      <c r="D46" s="21">
        <v>0</v>
      </c>
      <c r="E46" s="3"/>
    </row>
    <row r="47" spans="1:245" s="30" customFormat="1">
      <c r="A47" s="18" t="s">
        <v>80</v>
      </c>
      <c r="B47" s="19">
        <v>160</v>
      </c>
      <c r="C47" s="19">
        <v>0.12</v>
      </c>
      <c r="D47" s="19">
        <v>6.0000000000000001E-3</v>
      </c>
      <c r="E47" s="51">
        <v>9.7628746866146136E-3</v>
      </c>
    </row>
    <row r="48" spans="1:245" s="30" customFormat="1">
      <c r="A48" s="18" t="s">
        <v>49</v>
      </c>
      <c r="B48" s="19">
        <v>0</v>
      </c>
      <c r="C48" s="19">
        <v>0</v>
      </c>
      <c r="D48" s="19">
        <v>0</v>
      </c>
      <c r="E48" s="51">
        <v>0</v>
      </c>
    </row>
    <row r="49" spans="1:245" s="30" customFormat="1">
      <c r="A49" s="18" t="s">
        <v>50</v>
      </c>
      <c r="B49" s="19">
        <v>10.37</v>
      </c>
      <c r="C49" s="19">
        <v>0.01</v>
      </c>
      <c r="D49" s="19">
        <v>5.0000000000000001E-4</v>
      </c>
      <c r="E49" s="51">
        <v>6.3275631562620957E-4</v>
      </c>
    </row>
    <row r="50" spans="1:245" s="30" customFormat="1">
      <c r="A50" s="27" t="s">
        <v>51</v>
      </c>
      <c r="B50" s="28">
        <v>170.37</v>
      </c>
      <c r="C50" s="28">
        <v>0.13</v>
      </c>
      <c r="D50" s="28">
        <v>6.5000000000000006E-3</v>
      </c>
      <c r="E50" s="53">
        <v>1.0395631002240823E-2</v>
      </c>
      <c r="F50" s="32"/>
      <c r="G50" s="33"/>
      <c r="H50" s="33"/>
      <c r="I50" s="34"/>
      <c r="J50" s="32"/>
      <c r="K50" s="33"/>
      <c r="L50" s="33"/>
      <c r="M50" s="34"/>
      <c r="N50" s="32"/>
      <c r="O50" s="33"/>
      <c r="P50" s="33"/>
      <c r="Q50" s="34"/>
      <c r="R50" s="32"/>
      <c r="S50" s="33"/>
      <c r="T50" s="33"/>
      <c r="U50" s="34"/>
      <c r="V50" s="32"/>
      <c r="W50" s="33"/>
      <c r="X50" s="33"/>
      <c r="Y50" s="34"/>
      <c r="Z50" s="32"/>
      <c r="AA50" s="33"/>
      <c r="AB50" s="33"/>
      <c r="AC50" s="34"/>
      <c r="AD50" s="32"/>
      <c r="AE50" s="33"/>
      <c r="AF50" s="33"/>
      <c r="AG50" s="34"/>
      <c r="AH50" s="32"/>
      <c r="AI50" s="33"/>
      <c r="AJ50" s="33"/>
      <c r="AK50" s="34"/>
      <c r="AL50" s="32"/>
      <c r="AM50" s="33"/>
      <c r="AN50" s="33"/>
      <c r="AO50" s="34"/>
      <c r="AP50" s="32"/>
      <c r="AQ50" s="33"/>
      <c r="AR50" s="33"/>
      <c r="AS50" s="34"/>
      <c r="AT50" s="32"/>
      <c r="AU50" s="33"/>
      <c r="AV50" s="33"/>
      <c r="AW50" s="34"/>
      <c r="AX50" s="32"/>
      <c r="AY50" s="33"/>
      <c r="AZ50" s="33"/>
      <c r="BA50" s="34"/>
      <c r="BB50" s="32"/>
      <c r="BC50" s="33"/>
      <c r="BD50" s="33"/>
      <c r="BE50" s="34"/>
      <c r="BF50" s="32"/>
      <c r="BG50" s="33"/>
      <c r="BH50" s="33"/>
      <c r="BI50" s="34"/>
      <c r="BJ50" s="32"/>
      <c r="BK50" s="33"/>
      <c r="BL50" s="33"/>
      <c r="BM50" s="34"/>
      <c r="BN50" s="32"/>
      <c r="BO50" s="33"/>
      <c r="BP50" s="33"/>
      <c r="BQ50" s="34"/>
      <c r="BR50" s="32"/>
      <c r="BS50" s="33"/>
      <c r="BT50" s="33"/>
      <c r="BU50" s="34"/>
      <c r="BV50" s="32"/>
      <c r="BW50" s="33"/>
      <c r="BX50" s="33"/>
      <c r="BY50" s="34"/>
      <c r="BZ50" s="32"/>
      <c r="CA50" s="33"/>
      <c r="CB50" s="33"/>
      <c r="CC50" s="34"/>
      <c r="CD50" s="32"/>
      <c r="CE50" s="33"/>
      <c r="CF50" s="33"/>
      <c r="CG50" s="34"/>
      <c r="CH50" s="32"/>
      <c r="CI50" s="33"/>
      <c r="CJ50" s="33"/>
      <c r="CK50" s="34"/>
      <c r="CL50" s="32"/>
      <c r="CM50" s="33"/>
      <c r="CN50" s="33"/>
      <c r="CO50" s="34"/>
      <c r="CP50" s="32"/>
      <c r="CQ50" s="33"/>
      <c r="CR50" s="33"/>
      <c r="CS50" s="34"/>
      <c r="CT50" s="32"/>
      <c r="CU50" s="33"/>
      <c r="CV50" s="33"/>
      <c r="CW50" s="34"/>
      <c r="CX50" s="32"/>
      <c r="CY50" s="33"/>
      <c r="CZ50" s="33"/>
      <c r="DA50" s="34"/>
      <c r="DB50" s="32"/>
      <c r="DC50" s="33"/>
      <c r="DD50" s="33"/>
      <c r="DE50" s="34"/>
      <c r="DF50" s="32"/>
      <c r="DG50" s="33"/>
      <c r="DH50" s="33"/>
      <c r="DI50" s="34"/>
      <c r="DJ50" s="32"/>
      <c r="DK50" s="33"/>
      <c r="DL50" s="33"/>
      <c r="DM50" s="34"/>
      <c r="DN50" s="32"/>
      <c r="DO50" s="33"/>
      <c r="DP50" s="33"/>
      <c r="DQ50" s="34"/>
      <c r="DR50" s="32"/>
      <c r="DS50" s="33"/>
      <c r="DT50" s="33"/>
      <c r="DU50" s="34"/>
      <c r="DV50" s="32"/>
      <c r="DW50" s="33"/>
      <c r="DX50" s="33"/>
      <c r="DY50" s="34"/>
      <c r="DZ50" s="32"/>
      <c r="EA50" s="33"/>
      <c r="EB50" s="33"/>
      <c r="EC50" s="34"/>
      <c r="ED50" s="32"/>
      <c r="EE50" s="33"/>
      <c r="EF50" s="33"/>
      <c r="EG50" s="34"/>
      <c r="EH50" s="32"/>
      <c r="EI50" s="33"/>
      <c r="EJ50" s="33"/>
      <c r="EK50" s="34"/>
      <c r="EL50" s="32"/>
      <c r="EM50" s="33"/>
      <c r="EN50" s="33"/>
      <c r="EO50" s="34"/>
      <c r="EP50" s="32"/>
      <c r="EQ50" s="33"/>
      <c r="ER50" s="33"/>
      <c r="ES50" s="34"/>
      <c r="ET50" s="32"/>
      <c r="EU50" s="33"/>
      <c r="EV50" s="33"/>
      <c r="EW50" s="34"/>
      <c r="EX50" s="32"/>
      <c r="EY50" s="33"/>
      <c r="EZ50" s="33"/>
      <c r="FA50" s="34"/>
      <c r="FB50" s="32"/>
      <c r="FC50" s="33"/>
      <c r="FD50" s="33"/>
      <c r="FE50" s="34"/>
      <c r="FF50" s="32"/>
      <c r="FG50" s="33"/>
      <c r="FH50" s="33"/>
      <c r="FI50" s="34"/>
      <c r="FJ50" s="32"/>
      <c r="FK50" s="33"/>
      <c r="FL50" s="33"/>
      <c r="FM50" s="34"/>
      <c r="FN50" s="32"/>
      <c r="FO50" s="33"/>
      <c r="FP50" s="33"/>
      <c r="FQ50" s="34"/>
      <c r="FR50" s="32"/>
      <c r="FS50" s="33"/>
      <c r="FT50" s="33"/>
      <c r="FU50" s="34"/>
      <c r="FV50" s="32"/>
      <c r="FW50" s="33"/>
      <c r="FX50" s="33"/>
      <c r="FY50" s="34"/>
      <c r="FZ50" s="32"/>
      <c r="GA50" s="33"/>
      <c r="GB50" s="33"/>
      <c r="GC50" s="34"/>
      <c r="GD50" s="32"/>
      <c r="GE50" s="33"/>
      <c r="GF50" s="33"/>
      <c r="GG50" s="34"/>
      <c r="GH50" s="32"/>
      <c r="GI50" s="33"/>
      <c r="GJ50" s="33"/>
      <c r="GK50" s="34"/>
      <c r="GL50" s="32"/>
      <c r="GM50" s="33"/>
      <c r="GN50" s="33"/>
      <c r="GO50" s="34"/>
      <c r="GP50" s="32"/>
      <c r="GQ50" s="33"/>
      <c r="GR50" s="33"/>
      <c r="GS50" s="34"/>
      <c r="GT50" s="32"/>
      <c r="GU50" s="33"/>
      <c r="GV50" s="33"/>
      <c r="GW50" s="34"/>
      <c r="GX50" s="32"/>
      <c r="GY50" s="33"/>
      <c r="GZ50" s="33"/>
      <c r="HA50" s="34"/>
      <c r="HB50" s="32"/>
      <c r="HC50" s="33"/>
      <c r="HD50" s="33"/>
      <c r="HE50" s="34"/>
      <c r="HF50" s="32"/>
      <c r="HG50" s="33"/>
      <c r="HH50" s="33"/>
      <c r="HI50" s="34"/>
      <c r="HJ50" s="32"/>
      <c r="HK50" s="33"/>
      <c r="HL50" s="33"/>
      <c r="HM50" s="34"/>
      <c r="HN50" s="32"/>
      <c r="HO50" s="33"/>
      <c r="HP50" s="33"/>
      <c r="HQ50" s="34"/>
      <c r="HR50" s="32"/>
      <c r="HS50" s="33"/>
      <c r="HT50" s="33"/>
      <c r="HU50" s="34"/>
      <c r="HV50" s="32"/>
      <c r="HW50" s="33"/>
      <c r="HX50" s="33"/>
      <c r="HY50" s="34"/>
      <c r="HZ50" s="32"/>
      <c r="IA50" s="33"/>
      <c r="IB50" s="33"/>
      <c r="IC50" s="34"/>
      <c r="ID50" s="32"/>
      <c r="IE50" s="33"/>
      <c r="IF50" s="33"/>
      <c r="IG50" s="34"/>
      <c r="IH50" s="32"/>
      <c r="II50" s="33"/>
      <c r="IJ50" s="33"/>
      <c r="IK50" s="34"/>
    </row>
    <row r="51" spans="1:245" s="30" customFormat="1">
      <c r="A51" s="35" t="s">
        <v>52</v>
      </c>
      <c r="B51" s="36">
        <v>246.46</v>
      </c>
      <c r="C51" s="36">
        <v>0.19</v>
      </c>
      <c r="D51" s="36">
        <v>9.4999999999999998E-3</v>
      </c>
      <c r="E51" s="54">
        <v>1.5038488095393985E-2</v>
      </c>
      <c r="F51" s="33"/>
      <c r="G51" s="33"/>
      <c r="H51" s="32"/>
      <c r="I51" s="33"/>
      <c r="J51" s="33"/>
      <c r="K51" s="33"/>
      <c r="L51" s="32"/>
      <c r="M51" s="33"/>
      <c r="N51" s="33"/>
      <c r="O51" s="33"/>
      <c r="P51" s="32"/>
      <c r="Q51" s="33"/>
      <c r="R51" s="33"/>
      <c r="S51" s="33"/>
      <c r="T51" s="32"/>
      <c r="U51" s="33"/>
      <c r="V51" s="33"/>
      <c r="W51" s="33"/>
      <c r="X51" s="32"/>
      <c r="Y51" s="33"/>
      <c r="Z51" s="33"/>
      <c r="AA51" s="33"/>
      <c r="AB51" s="32"/>
      <c r="AC51" s="33"/>
      <c r="AD51" s="33"/>
      <c r="AE51" s="33"/>
      <c r="AF51" s="32"/>
      <c r="AG51" s="33"/>
      <c r="AH51" s="33"/>
      <c r="AI51" s="33"/>
      <c r="AJ51" s="32"/>
      <c r="AK51" s="33"/>
      <c r="AL51" s="33"/>
      <c r="AM51" s="33"/>
      <c r="AN51" s="32"/>
      <c r="AO51" s="33"/>
      <c r="AP51" s="33"/>
      <c r="AQ51" s="33"/>
      <c r="AR51" s="32"/>
      <c r="AS51" s="33"/>
      <c r="AT51" s="33"/>
      <c r="AU51" s="33"/>
      <c r="AV51" s="32"/>
      <c r="AW51" s="33"/>
      <c r="AX51" s="33"/>
      <c r="AY51" s="33"/>
      <c r="AZ51" s="32"/>
      <c r="BA51" s="33"/>
      <c r="BB51" s="33"/>
      <c r="BC51" s="33"/>
      <c r="BD51" s="32"/>
      <c r="BE51" s="33"/>
      <c r="BF51" s="33"/>
      <c r="BG51" s="33"/>
      <c r="BH51" s="32"/>
      <c r="BI51" s="33"/>
      <c r="BJ51" s="33"/>
      <c r="BK51" s="33"/>
      <c r="BL51" s="32"/>
      <c r="BM51" s="33"/>
      <c r="BN51" s="33"/>
      <c r="BO51" s="33"/>
      <c r="BP51" s="32"/>
      <c r="BQ51" s="33"/>
      <c r="BR51" s="33"/>
      <c r="BS51" s="33"/>
      <c r="BT51" s="32"/>
      <c r="BU51" s="33"/>
      <c r="BV51" s="33"/>
      <c r="BW51" s="33"/>
      <c r="BX51" s="32"/>
      <c r="BY51" s="33"/>
      <c r="BZ51" s="33"/>
      <c r="CA51" s="33"/>
      <c r="CB51" s="32"/>
      <c r="CC51" s="33"/>
      <c r="CD51" s="33"/>
      <c r="CE51" s="33"/>
      <c r="CF51" s="32"/>
      <c r="CG51" s="33"/>
      <c r="CH51" s="33"/>
      <c r="CI51" s="33"/>
      <c r="CJ51" s="32"/>
      <c r="CK51" s="33"/>
      <c r="CL51" s="33"/>
      <c r="CM51" s="33"/>
      <c r="CN51" s="32"/>
      <c r="CO51" s="33"/>
      <c r="CP51" s="33"/>
      <c r="CQ51" s="33"/>
      <c r="CR51" s="32"/>
      <c r="CS51" s="33"/>
      <c r="CT51" s="33"/>
      <c r="CU51" s="33"/>
      <c r="CV51" s="32"/>
      <c r="CW51" s="33"/>
      <c r="CX51" s="33"/>
      <c r="CY51" s="33"/>
      <c r="CZ51" s="32"/>
      <c r="DA51" s="33"/>
      <c r="DB51" s="33"/>
      <c r="DC51" s="33"/>
      <c r="DD51" s="32"/>
      <c r="DE51" s="33"/>
      <c r="DF51" s="33"/>
      <c r="DG51" s="33"/>
      <c r="DH51" s="32"/>
      <c r="DI51" s="33"/>
      <c r="DJ51" s="33"/>
      <c r="DK51" s="33"/>
      <c r="DL51" s="32"/>
      <c r="DM51" s="33"/>
      <c r="DN51" s="33"/>
      <c r="DO51" s="33"/>
      <c r="DP51" s="32"/>
      <c r="DQ51" s="33"/>
      <c r="DR51" s="33"/>
      <c r="DS51" s="33"/>
      <c r="DT51" s="32"/>
      <c r="DU51" s="33"/>
      <c r="DV51" s="33"/>
      <c r="DW51" s="33"/>
      <c r="DX51" s="32"/>
      <c r="DY51" s="33"/>
      <c r="DZ51" s="33"/>
      <c r="EA51" s="33"/>
      <c r="EB51" s="32"/>
      <c r="EC51" s="33"/>
      <c r="ED51" s="33"/>
      <c r="EE51" s="33"/>
      <c r="EF51" s="32"/>
      <c r="EG51" s="33"/>
      <c r="EH51" s="33"/>
      <c r="EI51" s="33"/>
      <c r="EJ51" s="32"/>
      <c r="EK51" s="33"/>
      <c r="EL51" s="33"/>
      <c r="EM51" s="33"/>
      <c r="EN51" s="32"/>
      <c r="EO51" s="33"/>
      <c r="EP51" s="33"/>
      <c r="EQ51" s="33"/>
      <c r="ER51" s="32"/>
      <c r="ES51" s="33"/>
      <c r="ET51" s="33"/>
      <c r="EU51" s="33"/>
      <c r="EV51" s="32"/>
      <c r="EW51" s="33"/>
      <c r="EX51" s="33"/>
      <c r="EY51" s="33"/>
      <c r="EZ51" s="32"/>
      <c r="FA51" s="33"/>
      <c r="FB51" s="33"/>
      <c r="FC51" s="33"/>
      <c r="FD51" s="32"/>
      <c r="FE51" s="33"/>
      <c r="FF51" s="33"/>
      <c r="FG51" s="33"/>
      <c r="FH51" s="32"/>
      <c r="FI51" s="33"/>
      <c r="FJ51" s="33"/>
      <c r="FK51" s="33"/>
      <c r="FL51" s="32"/>
      <c r="FM51" s="33"/>
      <c r="FN51" s="33"/>
      <c r="FO51" s="33"/>
      <c r="FP51" s="32"/>
      <c r="FQ51" s="33"/>
      <c r="FR51" s="33"/>
      <c r="FS51" s="33"/>
      <c r="FT51" s="32"/>
      <c r="FU51" s="33"/>
      <c r="FV51" s="33"/>
      <c r="FW51" s="33"/>
      <c r="FX51" s="32"/>
      <c r="FY51" s="33"/>
      <c r="FZ51" s="33"/>
      <c r="GA51" s="33"/>
      <c r="GB51" s="32"/>
      <c r="GC51" s="33"/>
      <c r="GD51" s="33"/>
      <c r="GE51" s="33"/>
      <c r="GF51" s="32"/>
      <c r="GG51" s="33"/>
      <c r="GH51" s="33"/>
      <c r="GI51" s="33"/>
      <c r="GJ51" s="32"/>
      <c r="GK51" s="33"/>
      <c r="GL51" s="33"/>
      <c r="GM51" s="33"/>
      <c r="GN51" s="32"/>
      <c r="GO51" s="33"/>
      <c r="GP51" s="33"/>
      <c r="GQ51" s="33"/>
      <c r="GR51" s="32"/>
      <c r="GS51" s="33"/>
      <c r="GT51" s="33"/>
      <c r="GU51" s="33"/>
      <c r="GV51" s="32"/>
      <c r="GW51" s="33"/>
      <c r="GX51" s="33"/>
      <c r="GY51" s="33"/>
      <c r="GZ51" s="32"/>
      <c r="HA51" s="33"/>
      <c r="HB51" s="33"/>
      <c r="HC51" s="33"/>
      <c r="HD51" s="32"/>
      <c r="HE51" s="33"/>
      <c r="HF51" s="33"/>
      <c r="HG51" s="33"/>
      <c r="HH51" s="32"/>
      <c r="HI51" s="33"/>
      <c r="HJ51" s="33"/>
      <c r="HK51" s="33"/>
      <c r="HL51" s="32"/>
      <c r="HM51" s="33"/>
      <c r="HN51" s="33"/>
      <c r="HO51" s="33"/>
      <c r="HP51" s="32"/>
      <c r="HQ51" s="33"/>
      <c r="HR51" s="33"/>
      <c r="HS51" s="33"/>
      <c r="HT51" s="32"/>
      <c r="HU51" s="33"/>
      <c r="HV51" s="33"/>
      <c r="HW51" s="33"/>
      <c r="HX51" s="32"/>
      <c r="HY51" s="33"/>
      <c r="HZ51" s="33"/>
      <c r="IA51" s="33"/>
      <c r="IB51" s="32"/>
      <c r="IC51" s="33"/>
      <c r="ID51" s="33"/>
      <c r="IE51" s="33"/>
      <c r="IF51" s="32"/>
      <c r="IG51" s="33"/>
      <c r="IH51" s="33"/>
      <c r="II51" s="33"/>
    </row>
    <row r="52" spans="1:245" s="31" customFormat="1">
      <c r="A52" s="22" t="s">
        <v>53</v>
      </c>
      <c r="B52" s="23">
        <v>16117.165560063262</v>
      </c>
      <c r="C52" s="23">
        <v>12.37</v>
      </c>
      <c r="D52" s="23">
        <v>0.61849999999999994</v>
      </c>
      <c r="E52" s="52">
        <v>0.98343667291449033</v>
      </c>
    </row>
    <row r="53" spans="1:245" s="30" customFormat="1">
      <c r="A53" s="11" t="s">
        <v>54</v>
      </c>
      <c r="B53" s="21"/>
      <c r="C53" s="21"/>
      <c r="D53" s="21">
        <v>0</v>
      </c>
      <c r="E53" s="3"/>
    </row>
    <row r="54" spans="1:245" s="30" customFormat="1">
      <c r="A54" s="6" t="s">
        <v>55</v>
      </c>
      <c r="B54" s="19">
        <v>62.2</v>
      </c>
      <c r="C54" s="19">
        <v>0.05</v>
      </c>
      <c r="D54" s="19">
        <v>2.5000000000000001E-3</v>
      </c>
      <c r="E54" s="51">
        <v>3.795317534421431E-3</v>
      </c>
    </row>
    <row r="55" spans="1:245" s="30" customFormat="1">
      <c r="A55" s="6" t="s">
        <v>212</v>
      </c>
      <c r="B55" s="19">
        <v>0</v>
      </c>
      <c r="C55" s="19">
        <v>0</v>
      </c>
      <c r="D55" s="19">
        <v>0</v>
      </c>
      <c r="E55" s="51">
        <v>0</v>
      </c>
    </row>
    <row r="56" spans="1:245" s="30" customFormat="1">
      <c r="A56" s="6" t="s">
        <v>213</v>
      </c>
      <c r="B56" s="19">
        <v>209.25</v>
      </c>
      <c r="C56" s="19">
        <v>0.16</v>
      </c>
      <c r="D56" s="19">
        <v>8.0000000000000002E-3</v>
      </c>
      <c r="E56" s="51">
        <v>1.2768009551088174E-2</v>
      </c>
    </row>
    <row r="57" spans="1:245" s="30" customFormat="1">
      <c r="A57" s="27" t="s">
        <v>57</v>
      </c>
      <c r="B57" s="28">
        <v>271.45</v>
      </c>
      <c r="C57" s="28">
        <v>0.21000000000000002</v>
      </c>
      <c r="D57" s="28">
        <v>1.0500000000000001E-2</v>
      </c>
      <c r="E57" s="53">
        <v>1.6563327085509606E-2</v>
      </c>
      <c r="F57" s="32"/>
      <c r="G57" s="33"/>
      <c r="H57" s="33"/>
      <c r="I57" s="34"/>
      <c r="J57" s="32"/>
      <c r="K57" s="33"/>
      <c r="L57" s="33"/>
      <c r="M57" s="34"/>
      <c r="N57" s="32"/>
      <c r="O57" s="33"/>
      <c r="P57" s="33"/>
      <c r="Q57" s="34"/>
      <c r="R57" s="32"/>
      <c r="S57" s="33"/>
      <c r="T57" s="33"/>
      <c r="U57" s="34"/>
      <c r="V57" s="32"/>
      <c r="W57" s="33"/>
      <c r="X57" s="33"/>
      <c r="Y57" s="34"/>
      <c r="Z57" s="32"/>
      <c r="AA57" s="33"/>
      <c r="AB57" s="33"/>
      <c r="AC57" s="34"/>
      <c r="AD57" s="32"/>
      <c r="AE57" s="33"/>
      <c r="AF57" s="33"/>
      <c r="AG57" s="34"/>
      <c r="AH57" s="32"/>
      <c r="AI57" s="33"/>
      <c r="AJ57" s="33"/>
      <c r="AK57" s="34"/>
      <c r="AL57" s="32"/>
      <c r="AM57" s="33"/>
      <c r="AN57" s="33"/>
      <c r="AO57" s="34"/>
      <c r="AP57" s="32"/>
      <c r="AQ57" s="33"/>
      <c r="AR57" s="33"/>
      <c r="AS57" s="34"/>
      <c r="AT57" s="32"/>
      <c r="AU57" s="33"/>
      <c r="AV57" s="33"/>
      <c r="AW57" s="34"/>
      <c r="AX57" s="32"/>
      <c r="AY57" s="33"/>
      <c r="AZ57" s="33"/>
      <c r="BA57" s="34"/>
      <c r="BB57" s="32"/>
      <c r="BC57" s="33"/>
      <c r="BD57" s="33"/>
      <c r="BE57" s="34"/>
      <c r="BF57" s="32"/>
      <c r="BG57" s="33"/>
      <c r="BH57" s="33"/>
      <c r="BI57" s="34"/>
      <c r="BJ57" s="32"/>
      <c r="BK57" s="33"/>
      <c r="BL57" s="33"/>
      <c r="BM57" s="34"/>
      <c r="BN57" s="32"/>
      <c r="BO57" s="33"/>
      <c r="BP57" s="33"/>
      <c r="BQ57" s="34"/>
      <c r="BR57" s="32"/>
      <c r="BS57" s="33"/>
      <c r="BT57" s="33"/>
      <c r="BU57" s="34"/>
      <c r="BV57" s="32"/>
      <c r="BW57" s="33"/>
      <c r="BX57" s="33"/>
      <c r="BY57" s="34"/>
      <c r="BZ57" s="32"/>
      <c r="CA57" s="33"/>
      <c r="CB57" s="33"/>
      <c r="CC57" s="34"/>
      <c r="CD57" s="32"/>
      <c r="CE57" s="33"/>
      <c r="CF57" s="33"/>
      <c r="CG57" s="34"/>
      <c r="CH57" s="32"/>
      <c r="CI57" s="33"/>
      <c r="CJ57" s="33"/>
      <c r="CK57" s="34"/>
      <c r="CL57" s="32"/>
      <c r="CM57" s="33"/>
      <c r="CN57" s="33"/>
      <c r="CO57" s="34"/>
      <c r="CP57" s="32"/>
      <c r="CQ57" s="33"/>
      <c r="CR57" s="33"/>
      <c r="CS57" s="34"/>
      <c r="CT57" s="32"/>
      <c r="CU57" s="33"/>
      <c r="CV57" s="33"/>
      <c r="CW57" s="34"/>
      <c r="CX57" s="32"/>
      <c r="CY57" s="33"/>
      <c r="CZ57" s="33"/>
      <c r="DA57" s="34"/>
      <c r="DB57" s="32"/>
      <c r="DC57" s="33"/>
      <c r="DD57" s="33"/>
      <c r="DE57" s="34"/>
      <c r="DF57" s="32"/>
      <c r="DG57" s="33"/>
      <c r="DH57" s="33"/>
      <c r="DI57" s="34"/>
      <c r="DJ57" s="32"/>
      <c r="DK57" s="33"/>
      <c r="DL57" s="33"/>
      <c r="DM57" s="34"/>
      <c r="DN57" s="32"/>
      <c r="DO57" s="33"/>
      <c r="DP57" s="33"/>
      <c r="DQ57" s="34"/>
      <c r="DR57" s="32"/>
      <c r="DS57" s="33"/>
      <c r="DT57" s="33"/>
      <c r="DU57" s="34"/>
      <c r="DV57" s="32"/>
      <c r="DW57" s="33"/>
      <c r="DX57" s="33"/>
      <c r="DY57" s="34"/>
      <c r="DZ57" s="32"/>
      <c r="EA57" s="33"/>
      <c r="EB57" s="33"/>
      <c r="EC57" s="34"/>
      <c r="ED57" s="32"/>
      <c r="EE57" s="33"/>
      <c r="EF57" s="33"/>
      <c r="EG57" s="34"/>
      <c r="EH57" s="32"/>
      <c r="EI57" s="33"/>
      <c r="EJ57" s="33"/>
      <c r="EK57" s="34"/>
      <c r="EL57" s="32"/>
      <c r="EM57" s="33"/>
      <c r="EN57" s="33"/>
      <c r="EO57" s="34"/>
      <c r="EP57" s="32"/>
      <c r="EQ57" s="33"/>
      <c r="ER57" s="33"/>
      <c r="ES57" s="34"/>
      <c r="ET57" s="32"/>
      <c r="EU57" s="33"/>
      <c r="EV57" s="33"/>
      <c r="EW57" s="34"/>
      <c r="EX57" s="32"/>
      <c r="EY57" s="33"/>
      <c r="EZ57" s="33"/>
      <c r="FA57" s="34"/>
      <c r="FB57" s="32"/>
      <c r="FC57" s="33"/>
      <c r="FD57" s="33"/>
      <c r="FE57" s="34"/>
      <c r="FF57" s="32"/>
      <c r="FG57" s="33"/>
      <c r="FH57" s="33"/>
      <c r="FI57" s="34"/>
      <c r="FJ57" s="32"/>
      <c r="FK57" s="33"/>
      <c r="FL57" s="33"/>
      <c r="FM57" s="34"/>
      <c r="FN57" s="32"/>
      <c r="FO57" s="33"/>
      <c r="FP57" s="33"/>
      <c r="FQ57" s="34"/>
      <c r="FR57" s="32"/>
      <c r="FS57" s="33"/>
      <c r="FT57" s="33"/>
      <c r="FU57" s="34"/>
      <c r="FV57" s="32"/>
      <c r="FW57" s="33"/>
      <c r="FX57" s="33"/>
      <c r="FY57" s="34"/>
      <c r="FZ57" s="32"/>
      <c r="GA57" s="33"/>
      <c r="GB57" s="33"/>
      <c r="GC57" s="34"/>
      <c r="GD57" s="32"/>
      <c r="GE57" s="33"/>
      <c r="GF57" s="33"/>
      <c r="GG57" s="34"/>
      <c r="GH57" s="32"/>
      <c r="GI57" s="33"/>
      <c r="GJ57" s="33"/>
      <c r="GK57" s="34"/>
      <c r="GL57" s="32"/>
      <c r="GM57" s="33"/>
      <c r="GN57" s="33"/>
      <c r="GO57" s="34"/>
      <c r="GP57" s="32"/>
      <c r="GQ57" s="33"/>
      <c r="GR57" s="33"/>
      <c r="GS57" s="34"/>
      <c r="GT57" s="32"/>
      <c r="GU57" s="33"/>
      <c r="GV57" s="33"/>
      <c r="GW57" s="34"/>
      <c r="GX57" s="32"/>
      <c r="GY57" s="33"/>
      <c r="GZ57" s="33"/>
      <c r="HA57" s="34"/>
      <c r="HB57" s="32"/>
      <c r="HC57" s="33"/>
      <c r="HD57" s="33"/>
      <c r="HE57" s="34"/>
      <c r="HF57" s="32"/>
      <c r="HG57" s="33"/>
      <c r="HH57" s="33"/>
      <c r="HI57" s="34"/>
      <c r="HJ57" s="32"/>
      <c r="HK57" s="33"/>
      <c r="HL57" s="33"/>
      <c r="HM57" s="34"/>
      <c r="HN57" s="32"/>
      <c r="HO57" s="33"/>
      <c r="HP57" s="33"/>
      <c r="HQ57" s="34"/>
      <c r="HR57" s="32"/>
      <c r="HS57" s="33"/>
      <c r="HT57" s="33"/>
      <c r="HU57" s="34"/>
      <c r="HV57" s="32"/>
      <c r="HW57" s="33"/>
      <c r="HX57" s="33"/>
      <c r="HY57" s="34"/>
      <c r="HZ57" s="32"/>
      <c r="IA57" s="33"/>
      <c r="IB57" s="33"/>
      <c r="IC57" s="34"/>
      <c r="ID57" s="32"/>
      <c r="IE57" s="33"/>
      <c r="IF57" s="33"/>
      <c r="IG57" s="34"/>
      <c r="IH57" s="32"/>
      <c r="II57" s="33"/>
      <c r="IJ57" s="33"/>
      <c r="IK57" s="34"/>
    </row>
    <row r="58" spans="1:245" s="41" customFormat="1" ht="13.5" thickBot="1">
      <c r="A58" s="38" t="s">
        <v>58</v>
      </c>
      <c r="B58" s="39">
        <v>16388.615560063263</v>
      </c>
      <c r="C58" s="39">
        <v>12.58</v>
      </c>
      <c r="D58" s="39">
        <v>0.629</v>
      </c>
      <c r="E58" s="55">
        <v>0.99999999999999989</v>
      </c>
    </row>
    <row r="59" spans="1:245">
      <c r="A59" s="42" t="s">
        <v>59</v>
      </c>
      <c r="E59" s="43"/>
    </row>
  </sheetData>
  <printOptions horizontalCentered="1"/>
  <pageMargins left="0.78740157480314965" right="0.39370078740157483" top="0.78740157480314965" bottom="0.78740157480314965" header="0.59055118110236227" footer="0.59055118110236227"/>
  <pageSetup paperSize="9" orientation="portrait" horizontalDpi="300" verticalDpi="300" r:id="rId1"/>
  <headerFooter alignWithMargins="0">
    <oddHeader>&amp;L&amp;"Tahoma,Negrito"&amp;8Companhia Nacional de Abastecimento - CONAB</oddHeader>
    <oddFooter>&amp;R&amp;6&amp;F - &amp;A
versão - jan/2008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K684"/>
  <sheetViews>
    <sheetView zoomScaleNormal="100" workbookViewId="0">
      <selection activeCell="D32" sqref="D32"/>
    </sheetView>
  </sheetViews>
  <sheetFormatPr defaultColWidth="11.5" defaultRowHeight="12.75"/>
  <cols>
    <col min="1" max="1" width="45.625" style="3" customWidth="1"/>
    <col min="2" max="3" width="12.625" style="3" customWidth="1"/>
    <col min="4" max="4" width="7.75" style="3" customWidth="1"/>
    <col min="5" max="5" width="10" style="3" bestFit="1" customWidth="1"/>
    <col min="6" max="16384" width="11.5" style="3"/>
  </cols>
  <sheetData>
    <row r="1" spans="1:5">
      <c r="A1" s="1" t="s">
        <v>0</v>
      </c>
      <c r="B1" s="2"/>
      <c r="C1" s="2"/>
      <c r="D1" s="2"/>
      <c r="E1" s="2"/>
    </row>
    <row r="2" spans="1:5">
      <c r="A2" s="1" t="s">
        <v>61</v>
      </c>
      <c r="B2" s="2"/>
      <c r="C2" s="2"/>
      <c r="D2" s="2"/>
      <c r="E2" s="2"/>
    </row>
    <row r="3" spans="1:5">
      <c r="A3" s="1" t="s">
        <v>62</v>
      </c>
      <c r="B3" s="2"/>
      <c r="C3" s="2"/>
      <c r="D3" s="2"/>
      <c r="E3" s="2"/>
    </row>
    <row r="4" spans="1:5">
      <c r="A4" s="1" t="s">
        <v>63</v>
      </c>
      <c r="B4" s="2"/>
      <c r="C4" s="2"/>
      <c r="D4" s="2"/>
      <c r="E4" s="2"/>
    </row>
    <row r="5" spans="1:5" ht="13.5" thickBot="1">
      <c r="A5" s="4" t="s">
        <v>4</v>
      </c>
      <c r="B5" s="5">
        <v>25000</v>
      </c>
      <c r="C5" s="6" t="s">
        <v>5</v>
      </c>
      <c r="D5" s="6"/>
    </row>
    <row r="6" spans="1:5">
      <c r="A6" s="7"/>
      <c r="B6" s="8" t="s">
        <v>6</v>
      </c>
      <c r="C6" s="9">
        <v>43160</v>
      </c>
      <c r="D6" s="9"/>
      <c r="E6" s="10" t="s">
        <v>7</v>
      </c>
    </row>
    <row r="7" spans="1:5">
      <c r="A7" s="11" t="s">
        <v>8</v>
      </c>
      <c r="E7" s="12" t="s">
        <v>9</v>
      </c>
    </row>
    <row r="8" spans="1:5" ht="13.5" thickBot="1">
      <c r="A8" s="13"/>
      <c r="B8" s="14" t="s">
        <v>10</v>
      </c>
      <c r="C8" s="14" t="s">
        <v>11</v>
      </c>
      <c r="D8" s="14" t="s">
        <v>64</v>
      </c>
      <c r="E8" s="15" t="s">
        <v>13</v>
      </c>
    </row>
    <row r="9" spans="1:5">
      <c r="A9" s="11" t="s">
        <v>14</v>
      </c>
      <c r="B9" s="16"/>
      <c r="E9" s="17"/>
    </row>
    <row r="10" spans="1:5">
      <c r="A10" s="18" t="s">
        <v>15</v>
      </c>
      <c r="B10" s="19">
        <v>0</v>
      </c>
      <c r="C10" s="19">
        <v>0</v>
      </c>
      <c r="D10" s="19">
        <v>0</v>
      </c>
      <c r="E10" s="20">
        <v>0</v>
      </c>
    </row>
    <row r="11" spans="1:5">
      <c r="A11" s="18" t="s">
        <v>16</v>
      </c>
      <c r="B11" s="21">
        <v>0</v>
      </c>
      <c r="C11" s="21">
        <v>0</v>
      </c>
      <c r="D11" s="19">
        <v>0</v>
      </c>
      <c r="E11" s="20">
        <v>0</v>
      </c>
    </row>
    <row r="12" spans="1:5">
      <c r="A12" s="18" t="s">
        <v>17</v>
      </c>
      <c r="B12" s="19">
        <v>3507</v>
      </c>
      <c r="C12" s="19">
        <v>140.28</v>
      </c>
      <c r="D12" s="19">
        <v>0.14027999999999999</v>
      </c>
      <c r="E12" s="20">
        <v>0.16613465812085373</v>
      </c>
    </row>
    <row r="13" spans="1:5">
      <c r="A13" s="18" t="s">
        <v>18</v>
      </c>
      <c r="B13" s="19">
        <v>0</v>
      </c>
      <c r="C13" s="19">
        <v>0</v>
      </c>
      <c r="D13" s="19">
        <v>0</v>
      </c>
      <c r="E13" s="20">
        <v>0</v>
      </c>
    </row>
    <row r="14" spans="1:5">
      <c r="A14" s="18" t="s">
        <v>19</v>
      </c>
      <c r="B14" s="19">
        <v>0</v>
      </c>
      <c r="C14" s="19">
        <v>0</v>
      </c>
      <c r="D14" s="19">
        <v>0</v>
      </c>
      <c r="E14" s="20">
        <v>0</v>
      </c>
    </row>
    <row r="15" spans="1:5">
      <c r="A15" s="6" t="s">
        <v>20</v>
      </c>
      <c r="B15" s="19">
        <v>5250</v>
      </c>
      <c r="C15" s="19">
        <v>210</v>
      </c>
      <c r="D15" s="19">
        <v>0.21</v>
      </c>
      <c r="E15" s="20">
        <v>0.24870457802523013</v>
      </c>
    </row>
    <row r="16" spans="1:5">
      <c r="A16" s="6" t="s">
        <v>21</v>
      </c>
      <c r="B16" s="19">
        <v>114.48</v>
      </c>
      <c r="C16" s="19">
        <v>4.58</v>
      </c>
      <c r="D16" s="19">
        <v>4.5799999999999999E-3</v>
      </c>
      <c r="E16" s="20">
        <v>5.4231809699673041E-3</v>
      </c>
    </row>
    <row r="17" spans="1:5">
      <c r="A17" s="6" t="s">
        <v>22</v>
      </c>
      <c r="B17" s="19">
        <v>2100</v>
      </c>
      <c r="C17" s="19">
        <v>84</v>
      </c>
      <c r="D17" s="19">
        <v>8.4000000000000005E-2</v>
      </c>
      <c r="E17" s="20">
        <v>9.9481831210092048E-2</v>
      </c>
    </row>
    <row r="18" spans="1:5">
      <c r="A18" s="6" t="s">
        <v>23</v>
      </c>
      <c r="B18" s="19">
        <v>4331.2</v>
      </c>
      <c r="C18" s="19">
        <v>173.25</v>
      </c>
      <c r="D18" s="19">
        <v>0.17324999999999999</v>
      </c>
      <c r="E18" s="20">
        <v>0.20517890825578602</v>
      </c>
    </row>
    <row r="19" spans="1:5">
      <c r="A19" s="6" t="s">
        <v>24</v>
      </c>
      <c r="B19" s="19">
        <v>1675.94</v>
      </c>
      <c r="C19" s="19">
        <v>67.03</v>
      </c>
      <c r="D19" s="19">
        <v>6.7030000000000006E-2</v>
      </c>
      <c r="E19" s="20">
        <v>7.9393133427734131E-2</v>
      </c>
    </row>
    <row r="20" spans="1:5">
      <c r="A20" s="6" t="s">
        <v>25</v>
      </c>
      <c r="B20" s="19">
        <v>513.26</v>
      </c>
      <c r="C20" s="19">
        <v>20.53</v>
      </c>
      <c r="D20" s="19">
        <v>2.053E-2</v>
      </c>
      <c r="E20" s="20">
        <v>2.4314306993758021E-2</v>
      </c>
    </row>
    <row r="21" spans="1:5">
      <c r="A21" s="6" t="s">
        <v>26</v>
      </c>
      <c r="B21" s="19">
        <v>130</v>
      </c>
      <c r="C21" s="19">
        <v>5.2</v>
      </c>
      <c r="D21" s="19">
        <v>5.1999999999999998E-3</v>
      </c>
      <c r="E21" s="20">
        <v>6.1583990749104599E-3</v>
      </c>
    </row>
    <row r="22" spans="1:5">
      <c r="A22" s="22" t="s">
        <v>27</v>
      </c>
      <c r="B22" s="23">
        <v>17621.879999999997</v>
      </c>
      <c r="C22" s="23">
        <v>704.86999999999989</v>
      </c>
      <c r="D22" s="23">
        <v>0.70486999999999989</v>
      </c>
      <c r="E22" s="24">
        <v>0.83478899607833179</v>
      </c>
    </row>
    <row r="23" spans="1:5">
      <c r="A23" s="25" t="s">
        <v>28</v>
      </c>
      <c r="B23" s="21"/>
      <c r="C23" s="21"/>
      <c r="D23" s="21"/>
      <c r="E23" s="26"/>
    </row>
    <row r="24" spans="1:5">
      <c r="A24" s="18" t="s">
        <v>29</v>
      </c>
      <c r="B24" s="19">
        <v>0</v>
      </c>
      <c r="C24" s="19">
        <v>0</v>
      </c>
      <c r="D24" s="19">
        <v>0</v>
      </c>
      <c r="E24" s="20">
        <v>0</v>
      </c>
    </row>
    <row r="25" spans="1:5">
      <c r="A25" s="18" t="s">
        <v>30</v>
      </c>
      <c r="B25" s="19">
        <v>88.11</v>
      </c>
      <c r="C25" s="19">
        <v>3.52</v>
      </c>
      <c r="D25" s="19">
        <v>3.5200000000000001E-3</v>
      </c>
      <c r="E25" s="20">
        <v>4.1739734037720046E-3</v>
      </c>
    </row>
    <row r="26" spans="1:5">
      <c r="A26" s="18" t="s">
        <v>31</v>
      </c>
      <c r="B26" s="19">
        <v>0</v>
      </c>
      <c r="C26" s="19">
        <v>0</v>
      </c>
      <c r="D26" s="19">
        <v>0</v>
      </c>
      <c r="E26" s="20">
        <v>0</v>
      </c>
    </row>
    <row r="27" spans="1:5">
      <c r="A27" s="18" t="s">
        <v>32</v>
      </c>
      <c r="B27" s="19">
        <v>0</v>
      </c>
      <c r="C27" s="19">
        <v>0</v>
      </c>
      <c r="D27" s="19">
        <v>0</v>
      </c>
      <c r="E27" s="20">
        <v>0</v>
      </c>
    </row>
    <row r="28" spans="1:5">
      <c r="A28" s="18" t="s">
        <v>33</v>
      </c>
      <c r="B28" s="19">
        <v>2000</v>
      </c>
      <c r="C28" s="19">
        <v>80</v>
      </c>
      <c r="D28" s="19">
        <v>0.08</v>
      </c>
      <c r="E28" s="20">
        <v>9.4744601152468619E-2</v>
      </c>
    </row>
    <row r="29" spans="1:5">
      <c r="A29" s="18" t="s">
        <v>34</v>
      </c>
      <c r="B29" s="19">
        <v>0</v>
      </c>
      <c r="C29" s="19">
        <v>0</v>
      </c>
      <c r="D29" s="19">
        <v>0</v>
      </c>
      <c r="E29" s="20">
        <v>0</v>
      </c>
    </row>
    <row r="30" spans="1:5">
      <c r="A30" s="18" t="s">
        <v>35</v>
      </c>
      <c r="B30" s="19">
        <v>0</v>
      </c>
      <c r="C30" s="19">
        <v>0</v>
      </c>
      <c r="D30" s="19">
        <v>0</v>
      </c>
      <c r="E30" s="20">
        <v>0</v>
      </c>
    </row>
    <row r="31" spans="1:5">
      <c r="A31" s="18" t="s">
        <v>36</v>
      </c>
      <c r="B31" s="19">
        <v>0</v>
      </c>
      <c r="C31" s="19">
        <v>0</v>
      </c>
      <c r="D31" s="19">
        <v>0</v>
      </c>
      <c r="E31" s="20">
        <v>0</v>
      </c>
    </row>
    <row r="32" spans="1:5">
      <c r="A32" s="27" t="s">
        <v>37</v>
      </c>
      <c r="B32" s="28">
        <v>2088.11</v>
      </c>
      <c r="C32" s="28">
        <v>83.52</v>
      </c>
      <c r="D32" s="28">
        <v>8.3519999999999997E-2</v>
      </c>
      <c r="E32" s="29">
        <v>9.8918574556240618E-2</v>
      </c>
    </row>
    <row r="33" spans="1:245" s="30" customFormat="1">
      <c r="A33" s="11" t="s">
        <v>38</v>
      </c>
      <c r="B33" s="21"/>
      <c r="C33" s="21"/>
      <c r="D33" s="21"/>
      <c r="E33" s="26"/>
    </row>
    <row r="34" spans="1:245" s="30" customFormat="1">
      <c r="A34" s="18" t="s">
        <v>39</v>
      </c>
      <c r="B34" s="19">
        <v>723.13223046062012</v>
      </c>
      <c r="C34" s="19">
        <v>28.93</v>
      </c>
      <c r="D34" s="19">
        <v>2.8930000000000001E-2</v>
      </c>
      <c r="E34" s="20">
        <v>3.4256437377743233E-2</v>
      </c>
    </row>
    <row r="35" spans="1:245" s="30" customFormat="1">
      <c r="A35" s="6" t="s">
        <v>40</v>
      </c>
      <c r="B35" s="19">
        <v>723.13223046062012</v>
      </c>
      <c r="C35" s="19">
        <v>28.93</v>
      </c>
      <c r="D35" s="19">
        <v>2.8930000000000001E-2</v>
      </c>
      <c r="E35" s="20">
        <v>3.4256437377743233E-2</v>
      </c>
    </row>
    <row r="36" spans="1:245" s="31" customFormat="1">
      <c r="A36" s="22" t="s">
        <v>41</v>
      </c>
      <c r="B36" s="23">
        <v>20433.12223046062</v>
      </c>
      <c r="C36" s="23">
        <v>817.31999999999982</v>
      </c>
      <c r="D36" s="23">
        <v>0.81731999999999982</v>
      </c>
      <c r="E36" s="24">
        <v>0.96796400801231564</v>
      </c>
    </row>
    <row r="37" spans="1:245" s="30" customFormat="1">
      <c r="A37" s="11" t="s">
        <v>42</v>
      </c>
      <c r="B37" s="21"/>
      <c r="C37" s="21"/>
      <c r="D37" s="21"/>
      <c r="E37" s="26"/>
    </row>
    <row r="38" spans="1:245" s="30" customFormat="1">
      <c r="A38" s="6" t="s">
        <v>43</v>
      </c>
      <c r="B38" s="19">
        <v>295.26</v>
      </c>
      <c r="C38" s="19">
        <v>11.81</v>
      </c>
      <c r="D38" s="19">
        <v>1.1810000000000001E-2</v>
      </c>
      <c r="E38" s="20">
        <v>1.3987145468138942E-2</v>
      </c>
    </row>
    <row r="39" spans="1:245" s="30" customFormat="1">
      <c r="A39" s="6" t="s">
        <v>44</v>
      </c>
      <c r="B39" s="19">
        <v>1.85</v>
      </c>
      <c r="C39" s="19">
        <v>7.0000000000000007E-2</v>
      </c>
      <c r="D39" s="19">
        <v>7.0000000000000007E-5</v>
      </c>
      <c r="E39" s="20">
        <v>8.7638756066033474E-5</v>
      </c>
    </row>
    <row r="40" spans="1:245" s="30" customFormat="1">
      <c r="A40" s="18" t="s">
        <v>45</v>
      </c>
      <c r="B40" s="19">
        <v>0</v>
      </c>
      <c r="C40" s="19">
        <v>0</v>
      </c>
      <c r="D40" s="19">
        <v>0</v>
      </c>
      <c r="E40" s="20">
        <v>0</v>
      </c>
    </row>
    <row r="41" spans="1:245" s="30" customFormat="1">
      <c r="A41" s="27" t="s">
        <v>46</v>
      </c>
      <c r="B41" s="28">
        <v>297.11</v>
      </c>
      <c r="C41" s="28">
        <v>11.88</v>
      </c>
      <c r="D41" s="28">
        <v>1.188E-2</v>
      </c>
      <c r="E41" s="29">
        <v>1.4074784224204976E-2</v>
      </c>
      <c r="F41" s="32"/>
      <c r="G41" s="33"/>
      <c r="H41" s="33"/>
      <c r="I41" s="34"/>
      <c r="J41" s="32"/>
      <c r="K41" s="33"/>
      <c r="L41" s="33"/>
      <c r="M41" s="34"/>
      <c r="N41" s="32"/>
      <c r="O41" s="33"/>
      <c r="P41" s="33"/>
      <c r="Q41" s="34"/>
      <c r="R41" s="32"/>
      <c r="S41" s="33"/>
      <c r="T41" s="33"/>
      <c r="U41" s="34"/>
      <c r="V41" s="32"/>
      <c r="W41" s="33"/>
      <c r="X41" s="33"/>
      <c r="Y41" s="34"/>
      <c r="Z41" s="32"/>
      <c r="AA41" s="33"/>
      <c r="AB41" s="33"/>
      <c r="AC41" s="34"/>
      <c r="AD41" s="32"/>
      <c r="AE41" s="33"/>
      <c r="AF41" s="33"/>
      <c r="AG41" s="34"/>
      <c r="AH41" s="32"/>
      <c r="AI41" s="33"/>
      <c r="AJ41" s="33"/>
      <c r="AK41" s="34"/>
      <c r="AL41" s="32"/>
      <c r="AM41" s="33"/>
      <c r="AN41" s="33"/>
      <c r="AO41" s="34"/>
      <c r="AP41" s="32"/>
      <c r="AQ41" s="33"/>
      <c r="AR41" s="33"/>
      <c r="AS41" s="34"/>
      <c r="AT41" s="32"/>
      <c r="AU41" s="33"/>
      <c r="AV41" s="33"/>
      <c r="AW41" s="34"/>
      <c r="AX41" s="32"/>
      <c r="AY41" s="33"/>
      <c r="AZ41" s="33"/>
      <c r="BA41" s="34"/>
      <c r="BB41" s="32"/>
      <c r="BC41" s="33"/>
      <c r="BD41" s="33"/>
      <c r="BE41" s="34"/>
      <c r="BF41" s="32"/>
      <c r="BG41" s="33"/>
      <c r="BH41" s="33"/>
      <c r="BI41" s="34"/>
      <c r="BJ41" s="32"/>
      <c r="BK41" s="33"/>
      <c r="BL41" s="33"/>
      <c r="BM41" s="34"/>
      <c r="BN41" s="32"/>
      <c r="BO41" s="33"/>
      <c r="BP41" s="33"/>
      <c r="BQ41" s="34"/>
      <c r="BR41" s="32"/>
      <c r="BS41" s="33"/>
      <c r="BT41" s="33"/>
      <c r="BU41" s="34"/>
      <c r="BV41" s="32"/>
      <c r="BW41" s="33"/>
      <c r="BX41" s="33"/>
      <c r="BY41" s="34"/>
      <c r="BZ41" s="32"/>
      <c r="CA41" s="33"/>
      <c r="CB41" s="33"/>
      <c r="CC41" s="34"/>
      <c r="CD41" s="32"/>
      <c r="CE41" s="33"/>
      <c r="CF41" s="33"/>
      <c r="CG41" s="34"/>
      <c r="CH41" s="32"/>
      <c r="CI41" s="33"/>
      <c r="CJ41" s="33"/>
      <c r="CK41" s="34"/>
      <c r="CL41" s="32"/>
      <c r="CM41" s="33"/>
      <c r="CN41" s="33"/>
      <c r="CO41" s="34"/>
      <c r="CP41" s="32"/>
      <c r="CQ41" s="33"/>
      <c r="CR41" s="33"/>
      <c r="CS41" s="34"/>
      <c r="CT41" s="32"/>
      <c r="CU41" s="33"/>
      <c r="CV41" s="33"/>
      <c r="CW41" s="34"/>
      <c r="CX41" s="32"/>
      <c r="CY41" s="33"/>
      <c r="CZ41" s="33"/>
      <c r="DA41" s="34"/>
      <c r="DB41" s="32"/>
      <c r="DC41" s="33"/>
      <c r="DD41" s="33"/>
      <c r="DE41" s="34"/>
      <c r="DF41" s="32"/>
      <c r="DG41" s="33"/>
      <c r="DH41" s="33"/>
      <c r="DI41" s="34"/>
      <c r="DJ41" s="32"/>
      <c r="DK41" s="33"/>
      <c r="DL41" s="33"/>
      <c r="DM41" s="34"/>
      <c r="DN41" s="32"/>
      <c r="DO41" s="33"/>
      <c r="DP41" s="33"/>
      <c r="DQ41" s="34"/>
      <c r="DR41" s="32"/>
      <c r="DS41" s="33"/>
      <c r="DT41" s="33"/>
      <c r="DU41" s="34"/>
      <c r="DV41" s="32"/>
      <c r="DW41" s="33"/>
      <c r="DX41" s="33"/>
      <c r="DY41" s="34"/>
      <c r="DZ41" s="32"/>
      <c r="EA41" s="33"/>
      <c r="EB41" s="33"/>
      <c r="EC41" s="34"/>
      <c r="ED41" s="32"/>
      <c r="EE41" s="33"/>
      <c r="EF41" s="33"/>
      <c r="EG41" s="34"/>
      <c r="EH41" s="32"/>
      <c r="EI41" s="33"/>
      <c r="EJ41" s="33"/>
      <c r="EK41" s="34"/>
      <c r="EL41" s="32"/>
      <c r="EM41" s="33"/>
      <c r="EN41" s="33"/>
      <c r="EO41" s="34"/>
      <c r="EP41" s="32"/>
      <c r="EQ41" s="33"/>
      <c r="ER41" s="33"/>
      <c r="ES41" s="34"/>
      <c r="ET41" s="32"/>
      <c r="EU41" s="33"/>
      <c r="EV41" s="33"/>
      <c r="EW41" s="34"/>
      <c r="EX41" s="32"/>
      <c r="EY41" s="33"/>
      <c r="EZ41" s="33"/>
      <c r="FA41" s="34"/>
      <c r="FB41" s="32"/>
      <c r="FC41" s="33"/>
      <c r="FD41" s="33"/>
      <c r="FE41" s="34"/>
      <c r="FF41" s="32"/>
      <c r="FG41" s="33"/>
      <c r="FH41" s="33"/>
      <c r="FI41" s="34"/>
      <c r="FJ41" s="32"/>
      <c r="FK41" s="33"/>
      <c r="FL41" s="33"/>
      <c r="FM41" s="34"/>
      <c r="FN41" s="32"/>
      <c r="FO41" s="33"/>
      <c r="FP41" s="33"/>
      <c r="FQ41" s="34"/>
      <c r="FR41" s="32"/>
      <c r="FS41" s="33"/>
      <c r="FT41" s="33"/>
      <c r="FU41" s="34"/>
      <c r="FV41" s="32"/>
      <c r="FW41" s="33"/>
      <c r="FX41" s="33"/>
      <c r="FY41" s="34"/>
      <c r="FZ41" s="32"/>
      <c r="GA41" s="33"/>
      <c r="GB41" s="33"/>
      <c r="GC41" s="34"/>
      <c r="GD41" s="32"/>
      <c r="GE41" s="33"/>
      <c r="GF41" s="33"/>
      <c r="GG41" s="34"/>
      <c r="GH41" s="32"/>
      <c r="GI41" s="33"/>
      <c r="GJ41" s="33"/>
      <c r="GK41" s="34"/>
      <c r="GL41" s="32"/>
      <c r="GM41" s="33"/>
      <c r="GN41" s="33"/>
      <c r="GO41" s="34"/>
      <c r="GP41" s="32"/>
      <c r="GQ41" s="33"/>
      <c r="GR41" s="33"/>
      <c r="GS41" s="34"/>
      <c r="GT41" s="32"/>
      <c r="GU41" s="33"/>
      <c r="GV41" s="33"/>
      <c r="GW41" s="34"/>
      <c r="GX41" s="32"/>
      <c r="GY41" s="33"/>
      <c r="GZ41" s="33"/>
      <c r="HA41" s="34"/>
      <c r="HB41" s="32"/>
      <c r="HC41" s="33"/>
      <c r="HD41" s="33"/>
      <c r="HE41" s="34"/>
      <c r="HF41" s="32"/>
      <c r="HG41" s="33"/>
      <c r="HH41" s="33"/>
      <c r="HI41" s="34"/>
      <c r="HJ41" s="32"/>
      <c r="HK41" s="33"/>
      <c r="HL41" s="33"/>
      <c r="HM41" s="34"/>
      <c r="HN41" s="32"/>
      <c r="HO41" s="33"/>
      <c r="HP41" s="33"/>
      <c r="HQ41" s="34"/>
      <c r="HR41" s="32"/>
      <c r="HS41" s="33"/>
      <c r="HT41" s="33"/>
      <c r="HU41" s="34"/>
      <c r="HV41" s="32"/>
      <c r="HW41" s="33"/>
      <c r="HX41" s="33"/>
      <c r="HY41" s="34"/>
      <c r="HZ41" s="32"/>
      <c r="IA41" s="33"/>
      <c r="IB41" s="33"/>
      <c r="IC41" s="34"/>
      <c r="ID41" s="32"/>
      <c r="IE41" s="33"/>
      <c r="IF41" s="33"/>
      <c r="IG41" s="34"/>
      <c r="IH41" s="32"/>
      <c r="II41" s="33"/>
      <c r="IJ41" s="33"/>
      <c r="IK41" s="34"/>
    </row>
    <row r="42" spans="1:245" s="30" customFormat="1">
      <c r="A42" s="11" t="s">
        <v>47</v>
      </c>
      <c r="B42" s="21"/>
      <c r="C42" s="21"/>
      <c r="D42" s="21"/>
      <c r="E42" s="26"/>
    </row>
    <row r="43" spans="1:245" s="30" customFormat="1">
      <c r="A43" s="18" t="s">
        <v>48</v>
      </c>
      <c r="B43" s="19">
        <v>0.45999999999999996</v>
      </c>
      <c r="C43" s="19">
        <v>0.02</v>
      </c>
      <c r="D43" s="19">
        <v>2.0000000000000002E-5</v>
      </c>
      <c r="E43" s="20">
        <v>2.1791258265067781E-5</v>
      </c>
    </row>
    <row r="44" spans="1:245" s="30" customFormat="1">
      <c r="A44" s="18" t="s">
        <v>49</v>
      </c>
      <c r="B44" s="19">
        <v>0</v>
      </c>
      <c r="C44" s="19">
        <v>0</v>
      </c>
      <c r="D44" s="19">
        <v>0</v>
      </c>
      <c r="E44" s="20">
        <v>0</v>
      </c>
    </row>
    <row r="45" spans="1:245" s="30" customFormat="1">
      <c r="A45" s="18" t="s">
        <v>50</v>
      </c>
      <c r="B45" s="19">
        <v>5.88</v>
      </c>
      <c r="C45" s="19">
        <v>0.24</v>
      </c>
      <c r="D45" s="19">
        <v>2.3999999999999998E-4</v>
      </c>
      <c r="E45" s="20">
        <v>2.7854912738825772E-4</v>
      </c>
    </row>
    <row r="46" spans="1:245" s="30" customFormat="1">
      <c r="A46" s="27" t="s">
        <v>51</v>
      </c>
      <c r="B46" s="28">
        <v>6.34</v>
      </c>
      <c r="C46" s="28">
        <v>0.26</v>
      </c>
      <c r="D46" s="28">
        <v>2.6000000000000003E-4</v>
      </c>
      <c r="E46" s="29">
        <v>3.0034038565332548E-4</v>
      </c>
      <c r="F46" s="32"/>
      <c r="G46" s="33"/>
      <c r="H46" s="33"/>
      <c r="I46" s="34"/>
      <c r="J46" s="32"/>
      <c r="K46" s="33"/>
      <c r="L46" s="33"/>
      <c r="M46" s="34"/>
      <c r="N46" s="32"/>
      <c r="O46" s="33"/>
      <c r="P46" s="33"/>
      <c r="Q46" s="34"/>
      <c r="R46" s="32"/>
      <c r="S46" s="33"/>
      <c r="T46" s="33"/>
      <c r="U46" s="34"/>
      <c r="V46" s="32"/>
      <c r="W46" s="33"/>
      <c r="X46" s="33"/>
      <c r="Y46" s="34"/>
      <c r="Z46" s="32"/>
      <c r="AA46" s="33"/>
      <c r="AB46" s="33"/>
      <c r="AC46" s="34"/>
      <c r="AD46" s="32"/>
      <c r="AE46" s="33"/>
      <c r="AF46" s="33"/>
      <c r="AG46" s="34"/>
      <c r="AH46" s="32"/>
      <c r="AI46" s="33"/>
      <c r="AJ46" s="33"/>
      <c r="AK46" s="34"/>
      <c r="AL46" s="32"/>
      <c r="AM46" s="33"/>
      <c r="AN46" s="33"/>
      <c r="AO46" s="34"/>
      <c r="AP46" s="32"/>
      <c r="AQ46" s="33"/>
      <c r="AR46" s="33"/>
      <c r="AS46" s="34"/>
      <c r="AT46" s="32"/>
      <c r="AU46" s="33"/>
      <c r="AV46" s="33"/>
      <c r="AW46" s="34"/>
      <c r="AX46" s="32"/>
      <c r="AY46" s="33"/>
      <c r="AZ46" s="33"/>
      <c r="BA46" s="34"/>
      <c r="BB46" s="32"/>
      <c r="BC46" s="33"/>
      <c r="BD46" s="33"/>
      <c r="BE46" s="34"/>
      <c r="BF46" s="32"/>
      <c r="BG46" s="33"/>
      <c r="BH46" s="33"/>
      <c r="BI46" s="34"/>
      <c r="BJ46" s="32"/>
      <c r="BK46" s="33"/>
      <c r="BL46" s="33"/>
      <c r="BM46" s="34"/>
      <c r="BN46" s="32"/>
      <c r="BO46" s="33"/>
      <c r="BP46" s="33"/>
      <c r="BQ46" s="34"/>
      <c r="BR46" s="32"/>
      <c r="BS46" s="33"/>
      <c r="BT46" s="33"/>
      <c r="BU46" s="34"/>
      <c r="BV46" s="32"/>
      <c r="BW46" s="33"/>
      <c r="BX46" s="33"/>
      <c r="BY46" s="34"/>
      <c r="BZ46" s="32"/>
      <c r="CA46" s="33"/>
      <c r="CB46" s="33"/>
      <c r="CC46" s="34"/>
      <c r="CD46" s="32"/>
      <c r="CE46" s="33"/>
      <c r="CF46" s="33"/>
      <c r="CG46" s="34"/>
      <c r="CH46" s="32"/>
      <c r="CI46" s="33"/>
      <c r="CJ46" s="33"/>
      <c r="CK46" s="34"/>
      <c r="CL46" s="32"/>
      <c r="CM46" s="33"/>
      <c r="CN46" s="33"/>
      <c r="CO46" s="34"/>
      <c r="CP46" s="32"/>
      <c r="CQ46" s="33"/>
      <c r="CR46" s="33"/>
      <c r="CS46" s="34"/>
      <c r="CT46" s="32"/>
      <c r="CU46" s="33"/>
      <c r="CV46" s="33"/>
      <c r="CW46" s="34"/>
      <c r="CX46" s="32"/>
      <c r="CY46" s="33"/>
      <c r="CZ46" s="33"/>
      <c r="DA46" s="34"/>
      <c r="DB46" s="32"/>
      <c r="DC46" s="33"/>
      <c r="DD46" s="33"/>
      <c r="DE46" s="34"/>
      <c r="DF46" s="32"/>
      <c r="DG46" s="33"/>
      <c r="DH46" s="33"/>
      <c r="DI46" s="34"/>
      <c r="DJ46" s="32"/>
      <c r="DK46" s="33"/>
      <c r="DL46" s="33"/>
      <c r="DM46" s="34"/>
      <c r="DN46" s="32"/>
      <c r="DO46" s="33"/>
      <c r="DP46" s="33"/>
      <c r="DQ46" s="34"/>
      <c r="DR46" s="32"/>
      <c r="DS46" s="33"/>
      <c r="DT46" s="33"/>
      <c r="DU46" s="34"/>
      <c r="DV46" s="32"/>
      <c r="DW46" s="33"/>
      <c r="DX46" s="33"/>
      <c r="DY46" s="34"/>
      <c r="DZ46" s="32"/>
      <c r="EA46" s="33"/>
      <c r="EB46" s="33"/>
      <c r="EC46" s="34"/>
      <c r="ED46" s="32"/>
      <c r="EE46" s="33"/>
      <c r="EF46" s="33"/>
      <c r="EG46" s="34"/>
      <c r="EH46" s="32"/>
      <c r="EI46" s="33"/>
      <c r="EJ46" s="33"/>
      <c r="EK46" s="34"/>
      <c r="EL46" s="32"/>
      <c r="EM46" s="33"/>
      <c r="EN46" s="33"/>
      <c r="EO46" s="34"/>
      <c r="EP46" s="32"/>
      <c r="EQ46" s="33"/>
      <c r="ER46" s="33"/>
      <c r="ES46" s="34"/>
      <c r="ET46" s="32"/>
      <c r="EU46" s="33"/>
      <c r="EV46" s="33"/>
      <c r="EW46" s="34"/>
      <c r="EX46" s="32"/>
      <c r="EY46" s="33"/>
      <c r="EZ46" s="33"/>
      <c r="FA46" s="34"/>
      <c r="FB46" s="32"/>
      <c r="FC46" s="33"/>
      <c r="FD46" s="33"/>
      <c r="FE46" s="34"/>
      <c r="FF46" s="32"/>
      <c r="FG46" s="33"/>
      <c r="FH46" s="33"/>
      <c r="FI46" s="34"/>
      <c r="FJ46" s="32"/>
      <c r="FK46" s="33"/>
      <c r="FL46" s="33"/>
      <c r="FM46" s="34"/>
      <c r="FN46" s="32"/>
      <c r="FO46" s="33"/>
      <c r="FP46" s="33"/>
      <c r="FQ46" s="34"/>
      <c r="FR46" s="32"/>
      <c r="FS46" s="33"/>
      <c r="FT46" s="33"/>
      <c r="FU46" s="34"/>
      <c r="FV46" s="32"/>
      <c r="FW46" s="33"/>
      <c r="FX46" s="33"/>
      <c r="FY46" s="34"/>
      <c r="FZ46" s="32"/>
      <c r="GA46" s="33"/>
      <c r="GB46" s="33"/>
      <c r="GC46" s="34"/>
      <c r="GD46" s="32"/>
      <c r="GE46" s="33"/>
      <c r="GF46" s="33"/>
      <c r="GG46" s="34"/>
      <c r="GH46" s="32"/>
      <c r="GI46" s="33"/>
      <c r="GJ46" s="33"/>
      <c r="GK46" s="34"/>
      <c r="GL46" s="32"/>
      <c r="GM46" s="33"/>
      <c r="GN46" s="33"/>
      <c r="GO46" s="34"/>
      <c r="GP46" s="32"/>
      <c r="GQ46" s="33"/>
      <c r="GR46" s="33"/>
      <c r="GS46" s="34"/>
      <c r="GT46" s="32"/>
      <c r="GU46" s="33"/>
      <c r="GV46" s="33"/>
      <c r="GW46" s="34"/>
      <c r="GX46" s="32"/>
      <c r="GY46" s="33"/>
      <c r="GZ46" s="33"/>
      <c r="HA46" s="34"/>
      <c r="HB46" s="32"/>
      <c r="HC46" s="33"/>
      <c r="HD46" s="33"/>
      <c r="HE46" s="34"/>
      <c r="HF46" s="32"/>
      <c r="HG46" s="33"/>
      <c r="HH46" s="33"/>
      <c r="HI46" s="34"/>
      <c r="HJ46" s="32"/>
      <c r="HK46" s="33"/>
      <c r="HL46" s="33"/>
      <c r="HM46" s="34"/>
      <c r="HN46" s="32"/>
      <c r="HO46" s="33"/>
      <c r="HP46" s="33"/>
      <c r="HQ46" s="34"/>
      <c r="HR46" s="32"/>
      <c r="HS46" s="33"/>
      <c r="HT46" s="33"/>
      <c r="HU46" s="34"/>
      <c r="HV46" s="32"/>
      <c r="HW46" s="33"/>
      <c r="HX46" s="33"/>
      <c r="HY46" s="34"/>
      <c r="HZ46" s="32"/>
      <c r="IA46" s="33"/>
      <c r="IB46" s="33"/>
      <c r="IC46" s="34"/>
      <c r="ID46" s="32"/>
      <c r="IE46" s="33"/>
      <c r="IF46" s="33"/>
      <c r="IG46" s="34"/>
      <c r="IH46" s="32"/>
      <c r="II46" s="33"/>
      <c r="IJ46" s="33"/>
      <c r="IK46" s="34"/>
    </row>
    <row r="47" spans="1:245" s="30" customFormat="1">
      <c r="A47" s="35" t="s">
        <v>52</v>
      </c>
      <c r="B47" s="36">
        <v>303.45</v>
      </c>
      <c r="C47" s="36">
        <v>12.14</v>
      </c>
      <c r="D47" s="36">
        <v>1.214E-2</v>
      </c>
      <c r="E47" s="37">
        <v>1.4375124609858301E-2</v>
      </c>
      <c r="F47" s="33"/>
      <c r="G47" s="33"/>
      <c r="H47" s="32"/>
      <c r="I47" s="33"/>
      <c r="J47" s="33"/>
      <c r="K47" s="33"/>
      <c r="L47" s="32"/>
      <c r="M47" s="33"/>
      <c r="N47" s="33"/>
      <c r="O47" s="33"/>
      <c r="P47" s="32"/>
      <c r="Q47" s="33"/>
      <c r="R47" s="33"/>
      <c r="S47" s="33"/>
      <c r="T47" s="32"/>
      <c r="U47" s="33"/>
      <c r="V47" s="33"/>
      <c r="W47" s="33"/>
      <c r="X47" s="32"/>
      <c r="Y47" s="33"/>
      <c r="Z47" s="33"/>
      <c r="AA47" s="33"/>
      <c r="AB47" s="32"/>
      <c r="AC47" s="33"/>
      <c r="AD47" s="33"/>
      <c r="AE47" s="33"/>
      <c r="AF47" s="32"/>
      <c r="AG47" s="33"/>
      <c r="AH47" s="33"/>
      <c r="AI47" s="33"/>
      <c r="AJ47" s="32"/>
      <c r="AK47" s="33"/>
      <c r="AL47" s="33"/>
      <c r="AM47" s="33"/>
      <c r="AN47" s="32"/>
      <c r="AO47" s="33"/>
      <c r="AP47" s="33"/>
      <c r="AQ47" s="33"/>
      <c r="AR47" s="32"/>
      <c r="AS47" s="33"/>
      <c r="AT47" s="33"/>
      <c r="AU47" s="33"/>
      <c r="AV47" s="32"/>
      <c r="AW47" s="33"/>
      <c r="AX47" s="33"/>
      <c r="AY47" s="33"/>
      <c r="AZ47" s="32"/>
      <c r="BA47" s="33"/>
      <c r="BB47" s="33"/>
      <c r="BC47" s="33"/>
      <c r="BD47" s="32"/>
      <c r="BE47" s="33"/>
      <c r="BF47" s="33"/>
      <c r="BG47" s="33"/>
      <c r="BH47" s="32"/>
      <c r="BI47" s="33"/>
      <c r="BJ47" s="33"/>
      <c r="BK47" s="33"/>
      <c r="BL47" s="32"/>
      <c r="BM47" s="33"/>
      <c r="BN47" s="33"/>
      <c r="BO47" s="33"/>
      <c r="BP47" s="32"/>
      <c r="BQ47" s="33"/>
      <c r="BR47" s="33"/>
      <c r="BS47" s="33"/>
      <c r="BT47" s="32"/>
      <c r="BU47" s="33"/>
      <c r="BV47" s="33"/>
      <c r="BW47" s="33"/>
      <c r="BX47" s="32"/>
      <c r="BY47" s="33"/>
      <c r="BZ47" s="33"/>
      <c r="CA47" s="33"/>
      <c r="CB47" s="32"/>
      <c r="CC47" s="33"/>
      <c r="CD47" s="33"/>
      <c r="CE47" s="33"/>
      <c r="CF47" s="32"/>
      <c r="CG47" s="33"/>
      <c r="CH47" s="33"/>
      <c r="CI47" s="33"/>
      <c r="CJ47" s="32"/>
      <c r="CK47" s="33"/>
      <c r="CL47" s="33"/>
      <c r="CM47" s="33"/>
      <c r="CN47" s="32"/>
      <c r="CO47" s="33"/>
      <c r="CP47" s="33"/>
      <c r="CQ47" s="33"/>
      <c r="CR47" s="32"/>
      <c r="CS47" s="33"/>
      <c r="CT47" s="33"/>
      <c r="CU47" s="33"/>
      <c r="CV47" s="32"/>
      <c r="CW47" s="33"/>
      <c r="CX47" s="33"/>
      <c r="CY47" s="33"/>
      <c r="CZ47" s="32"/>
      <c r="DA47" s="33"/>
      <c r="DB47" s="33"/>
      <c r="DC47" s="33"/>
      <c r="DD47" s="32"/>
      <c r="DE47" s="33"/>
      <c r="DF47" s="33"/>
      <c r="DG47" s="33"/>
      <c r="DH47" s="32"/>
      <c r="DI47" s="33"/>
      <c r="DJ47" s="33"/>
      <c r="DK47" s="33"/>
      <c r="DL47" s="32"/>
      <c r="DM47" s="33"/>
      <c r="DN47" s="33"/>
      <c r="DO47" s="33"/>
      <c r="DP47" s="32"/>
      <c r="DQ47" s="33"/>
      <c r="DR47" s="33"/>
      <c r="DS47" s="33"/>
      <c r="DT47" s="32"/>
      <c r="DU47" s="33"/>
      <c r="DV47" s="33"/>
      <c r="DW47" s="33"/>
      <c r="DX47" s="32"/>
      <c r="DY47" s="33"/>
      <c r="DZ47" s="33"/>
      <c r="EA47" s="33"/>
      <c r="EB47" s="32"/>
      <c r="EC47" s="33"/>
      <c r="ED47" s="33"/>
      <c r="EE47" s="33"/>
      <c r="EF47" s="32"/>
      <c r="EG47" s="33"/>
      <c r="EH47" s="33"/>
      <c r="EI47" s="33"/>
      <c r="EJ47" s="32"/>
      <c r="EK47" s="33"/>
      <c r="EL47" s="33"/>
      <c r="EM47" s="33"/>
      <c r="EN47" s="32"/>
      <c r="EO47" s="33"/>
      <c r="EP47" s="33"/>
      <c r="EQ47" s="33"/>
      <c r="ER47" s="32"/>
      <c r="ES47" s="33"/>
      <c r="ET47" s="33"/>
      <c r="EU47" s="33"/>
      <c r="EV47" s="32"/>
      <c r="EW47" s="33"/>
      <c r="EX47" s="33"/>
      <c r="EY47" s="33"/>
      <c r="EZ47" s="32"/>
      <c r="FA47" s="33"/>
      <c r="FB47" s="33"/>
      <c r="FC47" s="33"/>
      <c r="FD47" s="32"/>
      <c r="FE47" s="33"/>
      <c r="FF47" s="33"/>
      <c r="FG47" s="33"/>
      <c r="FH47" s="32"/>
      <c r="FI47" s="33"/>
      <c r="FJ47" s="33"/>
      <c r="FK47" s="33"/>
      <c r="FL47" s="32"/>
      <c r="FM47" s="33"/>
      <c r="FN47" s="33"/>
      <c r="FO47" s="33"/>
      <c r="FP47" s="32"/>
      <c r="FQ47" s="33"/>
      <c r="FR47" s="33"/>
      <c r="FS47" s="33"/>
      <c r="FT47" s="32"/>
      <c r="FU47" s="33"/>
      <c r="FV47" s="33"/>
      <c r="FW47" s="33"/>
      <c r="FX47" s="32"/>
      <c r="FY47" s="33"/>
      <c r="FZ47" s="33"/>
      <c r="GA47" s="33"/>
      <c r="GB47" s="32"/>
      <c r="GC47" s="33"/>
      <c r="GD47" s="33"/>
      <c r="GE47" s="33"/>
      <c r="GF47" s="32"/>
      <c r="GG47" s="33"/>
      <c r="GH47" s="33"/>
      <c r="GI47" s="33"/>
      <c r="GJ47" s="32"/>
      <c r="GK47" s="33"/>
      <c r="GL47" s="33"/>
      <c r="GM47" s="33"/>
      <c r="GN47" s="32"/>
      <c r="GO47" s="33"/>
      <c r="GP47" s="33"/>
      <c r="GQ47" s="33"/>
      <c r="GR47" s="32"/>
      <c r="GS47" s="33"/>
      <c r="GT47" s="33"/>
      <c r="GU47" s="33"/>
      <c r="GV47" s="32"/>
      <c r="GW47" s="33"/>
      <c r="GX47" s="33"/>
      <c r="GY47" s="33"/>
      <c r="GZ47" s="32"/>
      <c r="HA47" s="33"/>
      <c r="HB47" s="33"/>
      <c r="HC47" s="33"/>
      <c r="HD47" s="32"/>
      <c r="HE47" s="33"/>
      <c r="HF47" s="33"/>
      <c r="HG47" s="33"/>
      <c r="HH47" s="32"/>
      <c r="HI47" s="33"/>
      <c r="HJ47" s="33"/>
      <c r="HK47" s="33"/>
      <c r="HL47" s="32"/>
      <c r="HM47" s="33"/>
      <c r="HN47" s="33"/>
      <c r="HO47" s="33"/>
      <c r="HP47" s="32"/>
      <c r="HQ47" s="33"/>
      <c r="HR47" s="33"/>
      <c r="HS47" s="33"/>
      <c r="HT47" s="32"/>
      <c r="HU47" s="33"/>
      <c r="HV47" s="33"/>
      <c r="HW47" s="33"/>
      <c r="HX47" s="32"/>
      <c r="HY47" s="33"/>
      <c r="HZ47" s="33"/>
      <c r="IA47" s="33"/>
      <c r="IB47" s="32"/>
      <c r="IC47" s="33"/>
      <c r="ID47" s="33"/>
      <c r="IE47" s="33"/>
      <c r="IF47" s="32"/>
      <c r="IG47" s="33"/>
      <c r="IH47" s="33"/>
      <c r="II47" s="33"/>
    </row>
    <row r="48" spans="1:245" s="31" customFormat="1">
      <c r="A48" s="22" t="s">
        <v>53</v>
      </c>
      <c r="B48" s="23">
        <v>20736.572230460621</v>
      </c>
      <c r="C48" s="23">
        <v>829.45999999999981</v>
      </c>
      <c r="D48" s="23">
        <v>0.82945999999999986</v>
      </c>
      <c r="E48" s="24">
        <v>0.98233913262217398</v>
      </c>
    </row>
    <row r="49" spans="1:245" s="30" customFormat="1">
      <c r="A49" s="11" t="s">
        <v>54</v>
      </c>
      <c r="B49" s="21"/>
      <c r="C49" s="21"/>
      <c r="D49" s="21"/>
      <c r="E49" s="26"/>
    </row>
    <row r="50" spans="1:245" s="30" customFormat="1">
      <c r="A50" s="6" t="s">
        <v>55</v>
      </c>
      <c r="B50" s="19">
        <v>35.31</v>
      </c>
      <c r="C50" s="19">
        <v>1.41</v>
      </c>
      <c r="D50" s="19">
        <v>1.41E-3</v>
      </c>
      <c r="E50" s="20">
        <v>1.6727159333468336E-3</v>
      </c>
    </row>
    <row r="51" spans="1:245" s="30" customFormat="1">
      <c r="A51" s="6" t="s">
        <v>56</v>
      </c>
      <c r="B51" s="19">
        <v>337.5</v>
      </c>
      <c r="C51" s="19">
        <v>13.5</v>
      </c>
      <c r="D51" s="19">
        <v>1.35E-2</v>
      </c>
      <c r="E51" s="20">
        <v>1.5988151444479078E-2</v>
      </c>
    </row>
    <row r="52" spans="1:245" s="30" customFormat="1">
      <c r="A52" s="27" t="s">
        <v>57</v>
      </c>
      <c r="B52" s="28">
        <v>372.81</v>
      </c>
      <c r="C52" s="28">
        <v>14.91</v>
      </c>
      <c r="D52" s="28">
        <v>1.491E-2</v>
      </c>
      <c r="E52" s="29">
        <v>1.766086737782591E-2</v>
      </c>
      <c r="F52" s="32"/>
      <c r="G52" s="33"/>
      <c r="H52" s="33"/>
      <c r="I52" s="34"/>
      <c r="J52" s="32"/>
      <c r="K52" s="33"/>
      <c r="L52" s="33"/>
      <c r="M52" s="34"/>
      <c r="N52" s="32"/>
      <c r="O52" s="33"/>
      <c r="P52" s="33"/>
      <c r="Q52" s="34"/>
      <c r="R52" s="32"/>
      <c r="S52" s="33"/>
      <c r="T52" s="33"/>
      <c r="U52" s="34"/>
      <c r="V52" s="32"/>
      <c r="W52" s="33"/>
      <c r="X52" s="33"/>
      <c r="Y52" s="34"/>
      <c r="Z52" s="32"/>
      <c r="AA52" s="33"/>
      <c r="AB52" s="33"/>
      <c r="AC52" s="34"/>
      <c r="AD52" s="32"/>
      <c r="AE52" s="33"/>
      <c r="AF52" s="33"/>
      <c r="AG52" s="34"/>
      <c r="AH52" s="32"/>
      <c r="AI52" s="33"/>
      <c r="AJ52" s="33"/>
      <c r="AK52" s="34"/>
      <c r="AL52" s="32"/>
      <c r="AM52" s="33"/>
      <c r="AN52" s="33"/>
      <c r="AO52" s="34"/>
      <c r="AP52" s="32"/>
      <c r="AQ52" s="33"/>
      <c r="AR52" s="33"/>
      <c r="AS52" s="34"/>
      <c r="AT52" s="32"/>
      <c r="AU52" s="33"/>
      <c r="AV52" s="33"/>
      <c r="AW52" s="34"/>
      <c r="AX52" s="32"/>
      <c r="AY52" s="33"/>
      <c r="AZ52" s="33"/>
      <c r="BA52" s="34"/>
      <c r="BB52" s="32"/>
      <c r="BC52" s="33"/>
      <c r="BD52" s="33"/>
      <c r="BE52" s="34"/>
      <c r="BF52" s="32"/>
      <c r="BG52" s="33"/>
      <c r="BH52" s="33"/>
      <c r="BI52" s="34"/>
      <c r="BJ52" s="32"/>
      <c r="BK52" s="33"/>
      <c r="BL52" s="33"/>
      <c r="BM52" s="34"/>
      <c r="BN52" s="32"/>
      <c r="BO52" s="33"/>
      <c r="BP52" s="33"/>
      <c r="BQ52" s="34"/>
      <c r="BR52" s="32"/>
      <c r="BS52" s="33"/>
      <c r="BT52" s="33"/>
      <c r="BU52" s="34"/>
      <c r="BV52" s="32"/>
      <c r="BW52" s="33"/>
      <c r="BX52" s="33"/>
      <c r="BY52" s="34"/>
      <c r="BZ52" s="32"/>
      <c r="CA52" s="33"/>
      <c r="CB52" s="33"/>
      <c r="CC52" s="34"/>
      <c r="CD52" s="32"/>
      <c r="CE52" s="33"/>
      <c r="CF52" s="33"/>
      <c r="CG52" s="34"/>
      <c r="CH52" s="32"/>
      <c r="CI52" s="33"/>
      <c r="CJ52" s="33"/>
      <c r="CK52" s="34"/>
      <c r="CL52" s="32"/>
      <c r="CM52" s="33"/>
      <c r="CN52" s="33"/>
      <c r="CO52" s="34"/>
      <c r="CP52" s="32"/>
      <c r="CQ52" s="33"/>
      <c r="CR52" s="33"/>
      <c r="CS52" s="34"/>
      <c r="CT52" s="32"/>
      <c r="CU52" s="33"/>
      <c r="CV52" s="33"/>
      <c r="CW52" s="34"/>
      <c r="CX52" s="32"/>
      <c r="CY52" s="33"/>
      <c r="CZ52" s="33"/>
      <c r="DA52" s="34"/>
      <c r="DB52" s="32"/>
      <c r="DC52" s="33"/>
      <c r="DD52" s="33"/>
      <c r="DE52" s="34"/>
      <c r="DF52" s="32"/>
      <c r="DG52" s="33"/>
      <c r="DH52" s="33"/>
      <c r="DI52" s="34"/>
      <c r="DJ52" s="32"/>
      <c r="DK52" s="33"/>
      <c r="DL52" s="33"/>
      <c r="DM52" s="34"/>
      <c r="DN52" s="32"/>
      <c r="DO52" s="33"/>
      <c r="DP52" s="33"/>
      <c r="DQ52" s="34"/>
      <c r="DR52" s="32"/>
      <c r="DS52" s="33"/>
      <c r="DT52" s="33"/>
      <c r="DU52" s="34"/>
      <c r="DV52" s="32"/>
      <c r="DW52" s="33"/>
      <c r="DX52" s="33"/>
      <c r="DY52" s="34"/>
      <c r="DZ52" s="32"/>
      <c r="EA52" s="33"/>
      <c r="EB52" s="33"/>
      <c r="EC52" s="34"/>
      <c r="ED52" s="32"/>
      <c r="EE52" s="33"/>
      <c r="EF52" s="33"/>
      <c r="EG52" s="34"/>
      <c r="EH52" s="32"/>
      <c r="EI52" s="33"/>
      <c r="EJ52" s="33"/>
      <c r="EK52" s="34"/>
      <c r="EL52" s="32"/>
      <c r="EM52" s="33"/>
      <c r="EN52" s="33"/>
      <c r="EO52" s="34"/>
      <c r="EP52" s="32"/>
      <c r="EQ52" s="33"/>
      <c r="ER52" s="33"/>
      <c r="ES52" s="34"/>
      <c r="ET52" s="32"/>
      <c r="EU52" s="33"/>
      <c r="EV52" s="33"/>
      <c r="EW52" s="34"/>
      <c r="EX52" s="32"/>
      <c r="EY52" s="33"/>
      <c r="EZ52" s="33"/>
      <c r="FA52" s="34"/>
      <c r="FB52" s="32"/>
      <c r="FC52" s="33"/>
      <c r="FD52" s="33"/>
      <c r="FE52" s="34"/>
      <c r="FF52" s="32"/>
      <c r="FG52" s="33"/>
      <c r="FH52" s="33"/>
      <c r="FI52" s="34"/>
      <c r="FJ52" s="32"/>
      <c r="FK52" s="33"/>
      <c r="FL52" s="33"/>
      <c r="FM52" s="34"/>
      <c r="FN52" s="32"/>
      <c r="FO52" s="33"/>
      <c r="FP52" s="33"/>
      <c r="FQ52" s="34"/>
      <c r="FR52" s="32"/>
      <c r="FS52" s="33"/>
      <c r="FT52" s="33"/>
      <c r="FU52" s="34"/>
      <c r="FV52" s="32"/>
      <c r="FW52" s="33"/>
      <c r="FX52" s="33"/>
      <c r="FY52" s="34"/>
      <c r="FZ52" s="32"/>
      <c r="GA52" s="33"/>
      <c r="GB52" s="33"/>
      <c r="GC52" s="34"/>
      <c r="GD52" s="32"/>
      <c r="GE52" s="33"/>
      <c r="GF52" s="33"/>
      <c r="GG52" s="34"/>
      <c r="GH52" s="32"/>
      <c r="GI52" s="33"/>
      <c r="GJ52" s="33"/>
      <c r="GK52" s="34"/>
      <c r="GL52" s="32"/>
      <c r="GM52" s="33"/>
      <c r="GN52" s="33"/>
      <c r="GO52" s="34"/>
      <c r="GP52" s="32"/>
      <c r="GQ52" s="33"/>
      <c r="GR52" s="33"/>
      <c r="GS52" s="34"/>
      <c r="GT52" s="32"/>
      <c r="GU52" s="33"/>
      <c r="GV52" s="33"/>
      <c r="GW52" s="34"/>
      <c r="GX52" s="32"/>
      <c r="GY52" s="33"/>
      <c r="GZ52" s="33"/>
      <c r="HA52" s="34"/>
      <c r="HB52" s="32"/>
      <c r="HC52" s="33"/>
      <c r="HD52" s="33"/>
      <c r="HE52" s="34"/>
      <c r="HF52" s="32"/>
      <c r="HG52" s="33"/>
      <c r="HH52" s="33"/>
      <c r="HI52" s="34"/>
      <c r="HJ52" s="32"/>
      <c r="HK52" s="33"/>
      <c r="HL52" s="33"/>
      <c r="HM52" s="34"/>
      <c r="HN52" s="32"/>
      <c r="HO52" s="33"/>
      <c r="HP52" s="33"/>
      <c r="HQ52" s="34"/>
      <c r="HR52" s="32"/>
      <c r="HS52" s="33"/>
      <c r="HT52" s="33"/>
      <c r="HU52" s="34"/>
      <c r="HV52" s="32"/>
      <c r="HW52" s="33"/>
      <c r="HX52" s="33"/>
      <c r="HY52" s="34"/>
      <c r="HZ52" s="32"/>
      <c r="IA52" s="33"/>
      <c r="IB52" s="33"/>
      <c r="IC52" s="34"/>
      <c r="ID52" s="32"/>
      <c r="IE52" s="33"/>
      <c r="IF52" s="33"/>
      <c r="IG52" s="34"/>
      <c r="IH52" s="32"/>
      <c r="II52" s="33"/>
      <c r="IJ52" s="33"/>
      <c r="IK52" s="34"/>
    </row>
    <row r="53" spans="1:245" s="41" customFormat="1" ht="13.5" thickBot="1">
      <c r="A53" s="38" t="s">
        <v>58</v>
      </c>
      <c r="B53" s="39">
        <v>21109.382230460622</v>
      </c>
      <c r="C53" s="39">
        <v>844.36999999999978</v>
      </c>
      <c r="D53" s="39">
        <v>0.84436999999999973</v>
      </c>
      <c r="E53" s="40">
        <v>0.99999999999999989</v>
      </c>
    </row>
    <row r="54" spans="1:245">
      <c r="A54" s="42" t="s">
        <v>59</v>
      </c>
      <c r="E54" s="43"/>
    </row>
    <row r="684" spans="2:2">
      <c r="B684" s="3" t="s">
        <v>60</v>
      </c>
    </row>
  </sheetData>
  <printOptions horizontalCentered="1"/>
  <pageMargins left="0.78740157480314965" right="0.39370078740157483" top="0.78740157480314965" bottom="0.78740157480314965" header="0.59055118110236227" footer="0.59055118110236227"/>
  <pageSetup paperSize="9" orientation="portrait" horizontalDpi="300" verticalDpi="300" r:id="rId1"/>
  <headerFooter alignWithMargins="0">
    <oddHeader>&amp;L&amp;"Tahoma,Negrito"&amp;8Companhia Nacional de Abastecimento - CONAB</oddHeader>
    <oddFooter>&amp;R&amp;6&amp;F - &amp;A
versão - jan/2008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J55"/>
  <sheetViews>
    <sheetView zoomScaleNormal="100" workbookViewId="0">
      <selection activeCell="F1" sqref="F1:G65536"/>
    </sheetView>
  </sheetViews>
  <sheetFormatPr defaultColWidth="11.5" defaultRowHeight="12.75"/>
  <cols>
    <col min="1" max="1" width="45.625" style="3" customWidth="1"/>
    <col min="2" max="3" width="12.625" style="3" customWidth="1"/>
    <col min="4" max="4" width="8.625" style="3" customWidth="1"/>
    <col min="5" max="16384" width="11.5" style="3"/>
  </cols>
  <sheetData>
    <row r="1" spans="1:4">
      <c r="A1" s="1" t="s">
        <v>0</v>
      </c>
      <c r="B1" s="2"/>
      <c r="C1" s="2"/>
      <c r="D1" s="2"/>
    </row>
    <row r="2" spans="1:4">
      <c r="A2" s="1" t="s">
        <v>214</v>
      </c>
      <c r="B2" s="2"/>
      <c r="C2" s="2"/>
      <c r="D2" s="2"/>
    </row>
    <row r="3" spans="1:4">
      <c r="A3" s="1" t="s">
        <v>172</v>
      </c>
      <c r="B3" s="2"/>
      <c r="C3" s="2"/>
      <c r="D3" s="2"/>
    </row>
    <row r="4" spans="1:4">
      <c r="A4" s="1" t="s">
        <v>215</v>
      </c>
      <c r="B4" s="2"/>
      <c r="C4" s="2"/>
      <c r="D4" s="2"/>
    </row>
    <row r="5" spans="1:4" ht="13.5" thickBot="1">
      <c r="A5" s="4" t="s">
        <v>4</v>
      </c>
      <c r="B5" s="5">
        <v>25000</v>
      </c>
      <c r="C5" s="6" t="s">
        <v>5</v>
      </c>
    </row>
    <row r="6" spans="1:4">
      <c r="A6" s="7"/>
      <c r="B6" s="8" t="s">
        <v>6</v>
      </c>
      <c r="C6" s="9">
        <v>43160</v>
      </c>
      <c r="D6" s="10" t="s">
        <v>7</v>
      </c>
    </row>
    <row r="7" spans="1:4">
      <c r="A7" s="11" t="s">
        <v>8</v>
      </c>
      <c r="D7" s="12" t="s">
        <v>9</v>
      </c>
    </row>
    <row r="8" spans="1:4" ht="13.5" thickBot="1">
      <c r="A8" s="13"/>
      <c r="B8" s="14" t="s">
        <v>10</v>
      </c>
      <c r="C8" s="14" t="s">
        <v>169</v>
      </c>
      <c r="D8" s="15" t="s">
        <v>13</v>
      </c>
    </row>
    <row r="9" spans="1:4">
      <c r="A9" s="11" t="s">
        <v>14</v>
      </c>
      <c r="B9" s="16"/>
    </row>
    <row r="10" spans="1:4">
      <c r="A10" s="18" t="s">
        <v>15</v>
      </c>
      <c r="B10" s="16">
        <v>0</v>
      </c>
      <c r="C10" s="16">
        <v>0</v>
      </c>
      <c r="D10" s="51">
        <v>0</v>
      </c>
    </row>
    <row r="11" spans="1:4">
      <c r="A11" s="18" t="s">
        <v>16</v>
      </c>
      <c r="B11" s="3">
        <v>0</v>
      </c>
      <c r="C11" s="3">
        <v>0</v>
      </c>
      <c r="D11" s="51">
        <v>0</v>
      </c>
    </row>
    <row r="12" spans="1:4">
      <c r="A12" s="18" t="s">
        <v>17</v>
      </c>
      <c r="B12" s="16">
        <v>0</v>
      </c>
      <c r="C12" s="16">
        <v>0</v>
      </c>
      <c r="D12" s="51">
        <v>0</v>
      </c>
    </row>
    <row r="13" spans="1:4">
      <c r="A13" s="18" t="s">
        <v>18</v>
      </c>
      <c r="B13" s="16">
        <v>0</v>
      </c>
      <c r="C13" s="16">
        <v>0</v>
      </c>
      <c r="D13" s="51">
        <v>0</v>
      </c>
    </row>
    <row r="14" spans="1:4">
      <c r="A14" s="18" t="s">
        <v>19</v>
      </c>
      <c r="B14" s="16">
        <v>0</v>
      </c>
      <c r="C14" s="16">
        <v>0</v>
      </c>
      <c r="D14" s="51">
        <v>0</v>
      </c>
    </row>
    <row r="15" spans="1:4">
      <c r="A15" s="6" t="s">
        <v>20</v>
      </c>
      <c r="B15" s="16">
        <v>8000</v>
      </c>
      <c r="C15" s="16">
        <v>0.33</v>
      </c>
      <c r="D15" s="51">
        <v>0.5630032418312555</v>
      </c>
    </row>
    <row r="16" spans="1:4">
      <c r="A16" s="6" t="s">
        <v>70</v>
      </c>
      <c r="B16" s="16">
        <v>76.319999999999993</v>
      </c>
      <c r="C16" s="16">
        <v>0</v>
      </c>
      <c r="D16" s="51">
        <v>5.3710509270701772E-3</v>
      </c>
    </row>
    <row r="17" spans="1:4">
      <c r="A17" s="6" t="s">
        <v>22</v>
      </c>
      <c r="B17" s="16">
        <v>2160</v>
      </c>
      <c r="C17" s="16">
        <v>0.09</v>
      </c>
      <c r="D17" s="51">
        <v>0.15201087529443899</v>
      </c>
    </row>
    <row r="18" spans="1:4">
      <c r="A18" s="6" t="s">
        <v>23</v>
      </c>
      <c r="B18" s="16">
        <v>1716</v>
      </c>
      <c r="C18" s="16">
        <v>6.0000000000000005E-2</v>
      </c>
      <c r="D18" s="51">
        <v>0.12076419537280431</v>
      </c>
    </row>
    <row r="19" spans="1:4">
      <c r="A19" s="6" t="s">
        <v>24</v>
      </c>
      <c r="B19" s="16">
        <v>0</v>
      </c>
      <c r="C19" s="16">
        <v>0</v>
      </c>
      <c r="D19" s="51">
        <v>0</v>
      </c>
    </row>
    <row r="20" spans="1:4">
      <c r="A20" s="6" t="s">
        <v>71</v>
      </c>
      <c r="B20" s="16">
        <v>480</v>
      </c>
      <c r="C20" s="16">
        <v>0.02</v>
      </c>
      <c r="D20" s="51">
        <v>3.3780194509875329E-2</v>
      </c>
    </row>
    <row r="21" spans="1:4">
      <c r="A21" s="22" t="s">
        <v>27</v>
      </c>
      <c r="B21" s="155">
        <v>12432.32</v>
      </c>
      <c r="C21" s="155">
        <v>0.5</v>
      </c>
      <c r="D21" s="52">
        <v>0.87492955793544425</v>
      </c>
    </row>
    <row r="22" spans="1:4">
      <c r="A22" s="25" t="s">
        <v>28</v>
      </c>
    </row>
    <row r="23" spans="1:4">
      <c r="A23" s="18" t="s">
        <v>29</v>
      </c>
      <c r="B23" s="16">
        <v>0</v>
      </c>
      <c r="C23" s="16">
        <v>0</v>
      </c>
      <c r="D23" s="51">
        <v>0</v>
      </c>
    </row>
    <row r="24" spans="1:4">
      <c r="A24" s="18" t="s">
        <v>30</v>
      </c>
      <c r="B24" s="16">
        <v>0</v>
      </c>
      <c r="C24" s="16">
        <v>0</v>
      </c>
      <c r="D24" s="51">
        <v>0</v>
      </c>
    </row>
    <row r="25" spans="1:4">
      <c r="A25" s="6" t="s">
        <v>72</v>
      </c>
      <c r="B25" s="16">
        <v>372.97</v>
      </c>
      <c r="C25" s="16">
        <v>0.01</v>
      </c>
      <c r="D25" s="51">
        <v>2.6247914888225421E-2</v>
      </c>
    </row>
    <row r="26" spans="1:4">
      <c r="A26" s="18" t="s">
        <v>73</v>
      </c>
      <c r="B26" s="16">
        <v>0</v>
      </c>
      <c r="C26" s="16">
        <v>0</v>
      </c>
      <c r="D26" s="51">
        <v>0</v>
      </c>
    </row>
    <row r="27" spans="1:4">
      <c r="A27" s="18" t="s">
        <v>74</v>
      </c>
      <c r="B27" s="16">
        <v>0</v>
      </c>
      <c r="C27" s="16">
        <v>0</v>
      </c>
      <c r="D27" s="51">
        <v>0</v>
      </c>
    </row>
    <row r="28" spans="1:4">
      <c r="A28" s="18" t="s">
        <v>75</v>
      </c>
      <c r="B28" s="16">
        <v>487.5</v>
      </c>
      <c r="C28" s="16">
        <v>0.02</v>
      </c>
      <c r="D28" s="51">
        <v>3.4308010049092133E-2</v>
      </c>
    </row>
    <row r="29" spans="1:4">
      <c r="A29" s="18" t="s">
        <v>76</v>
      </c>
      <c r="B29" s="16">
        <v>0</v>
      </c>
      <c r="C29" s="16">
        <v>0</v>
      </c>
      <c r="D29" s="51">
        <v>0</v>
      </c>
    </row>
    <row r="30" spans="1:4">
      <c r="A30" s="18" t="s">
        <v>77</v>
      </c>
      <c r="B30" s="16">
        <v>0</v>
      </c>
      <c r="C30" s="16">
        <v>0</v>
      </c>
      <c r="D30" s="51">
        <v>0</v>
      </c>
    </row>
    <row r="31" spans="1:4">
      <c r="A31" s="18" t="s">
        <v>78</v>
      </c>
      <c r="B31" s="16">
        <v>0</v>
      </c>
      <c r="C31" s="16">
        <v>0</v>
      </c>
      <c r="D31" s="51">
        <v>0</v>
      </c>
    </row>
    <row r="32" spans="1:4">
      <c r="A32" s="27" t="s">
        <v>37</v>
      </c>
      <c r="B32" s="156">
        <v>860.47</v>
      </c>
      <c r="C32" s="156">
        <v>0.03</v>
      </c>
      <c r="D32" s="53">
        <v>6.0555924937317554E-2</v>
      </c>
    </row>
    <row r="33" spans="1:244" s="30" customFormat="1">
      <c r="A33" s="11" t="s">
        <v>38</v>
      </c>
      <c r="B33" s="3"/>
      <c r="C33" s="3"/>
      <c r="D33" s="3"/>
    </row>
    <row r="34" spans="1:244" s="30" customFormat="1">
      <c r="A34" s="18" t="s">
        <v>39</v>
      </c>
      <c r="B34" s="16">
        <v>325.46965393868447</v>
      </c>
      <c r="C34" s="16">
        <v>0.01</v>
      </c>
      <c r="D34" s="51">
        <v>2.2905058785647026E-2</v>
      </c>
    </row>
    <row r="35" spans="1:244" s="30" customFormat="1">
      <c r="A35" s="6" t="s">
        <v>40</v>
      </c>
      <c r="B35" s="16">
        <v>325.46965393868447</v>
      </c>
      <c r="C35" s="16">
        <v>0.01</v>
      </c>
      <c r="D35" s="51">
        <v>2.2905058785647026E-2</v>
      </c>
    </row>
    <row r="36" spans="1:244" s="31" customFormat="1">
      <c r="A36" s="22" t="s">
        <v>41</v>
      </c>
      <c r="B36" s="155">
        <v>13618.259653938683</v>
      </c>
      <c r="C36" s="155">
        <v>0.54</v>
      </c>
      <c r="D36" s="52">
        <v>0.95839054165840887</v>
      </c>
    </row>
    <row r="37" spans="1:244" s="30" customFormat="1">
      <c r="A37" s="11" t="s">
        <v>42</v>
      </c>
      <c r="B37" s="3"/>
      <c r="C37" s="3"/>
      <c r="D37" s="3"/>
    </row>
    <row r="38" spans="1:244" s="30" customFormat="1">
      <c r="A38" s="6" t="s">
        <v>43</v>
      </c>
      <c r="B38" s="16">
        <v>535</v>
      </c>
      <c r="C38" s="16">
        <v>0.02</v>
      </c>
      <c r="D38" s="51">
        <v>3.7650841797465209E-2</v>
      </c>
    </row>
    <row r="39" spans="1:244" s="30" customFormat="1">
      <c r="A39" s="6" t="s">
        <v>44</v>
      </c>
      <c r="B39" s="16">
        <v>0</v>
      </c>
      <c r="C39" s="16">
        <v>0</v>
      </c>
      <c r="D39" s="51">
        <v>0</v>
      </c>
    </row>
    <row r="40" spans="1:244" s="30" customFormat="1">
      <c r="A40" s="18" t="s">
        <v>45</v>
      </c>
      <c r="B40" s="16">
        <v>0</v>
      </c>
      <c r="C40" s="16">
        <v>0</v>
      </c>
      <c r="D40" s="51">
        <v>0</v>
      </c>
    </row>
    <row r="41" spans="1:244" s="30" customFormat="1">
      <c r="A41" s="18" t="s">
        <v>79</v>
      </c>
      <c r="B41" s="16">
        <v>0</v>
      </c>
      <c r="C41" s="16">
        <v>0</v>
      </c>
      <c r="D41" s="51">
        <v>0</v>
      </c>
    </row>
    <row r="42" spans="1:244" s="30" customFormat="1">
      <c r="A42" s="27" t="s">
        <v>46</v>
      </c>
      <c r="B42" s="156">
        <v>535</v>
      </c>
      <c r="C42" s="156">
        <v>0.02</v>
      </c>
      <c r="D42" s="53">
        <v>3.7650841797465209E-2</v>
      </c>
      <c r="E42" s="32"/>
      <c r="F42" s="33"/>
      <c r="G42" s="33"/>
      <c r="H42" s="34"/>
      <c r="I42" s="32"/>
      <c r="J42" s="33"/>
      <c r="K42" s="33"/>
      <c r="L42" s="34"/>
      <c r="M42" s="32"/>
      <c r="N42" s="33"/>
      <c r="O42" s="33"/>
      <c r="P42" s="34"/>
      <c r="Q42" s="32"/>
      <c r="R42" s="33"/>
      <c r="S42" s="33"/>
      <c r="T42" s="34"/>
      <c r="U42" s="32"/>
      <c r="V42" s="33"/>
      <c r="W42" s="33"/>
      <c r="X42" s="34"/>
      <c r="Y42" s="32"/>
      <c r="Z42" s="33"/>
      <c r="AA42" s="33"/>
      <c r="AB42" s="34"/>
      <c r="AC42" s="32"/>
      <c r="AD42" s="33"/>
      <c r="AE42" s="33"/>
      <c r="AF42" s="34"/>
      <c r="AG42" s="32"/>
      <c r="AH42" s="33"/>
      <c r="AI42" s="33"/>
      <c r="AJ42" s="34"/>
      <c r="AK42" s="32"/>
      <c r="AL42" s="33"/>
      <c r="AM42" s="33"/>
      <c r="AN42" s="34"/>
      <c r="AO42" s="32"/>
      <c r="AP42" s="33"/>
      <c r="AQ42" s="33"/>
      <c r="AR42" s="34"/>
      <c r="AS42" s="32"/>
      <c r="AT42" s="33"/>
      <c r="AU42" s="33"/>
      <c r="AV42" s="34"/>
      <c r="AW42" s="32"/>
      <c r="AX42" s="33"/>
      <c r="AY42" s="33"/>
      <c r="AZ42" s="34"/>
      <c r="BA42" s="32"/>
      <c r="BB42" s="33"/>
      <c r="BC42" s="33"/>
      <c r="BD42" s="34"/>
      <c r="BE42" s="32"/>
      <c r="BF42" s="33"/>
      <c r="BG42" s="33"/>
      <c r="BH42" s="34"/>
      <c r="BI42" s="32"/>
      <c r="BJ42" s="33"/>
      <c r="BK42" s="33"/>
      <c r="BL42" s="34"/>
      <c r="BM42" s="32"/>
      <c r="BN42" s="33"/>
      <c r="BO42" s="33"/>
      <c r="BP42" s="34"/>
      <c r="BQ42" s="32"/>
      <c r="BR42" s="33"/>
      <c r="BS42" s="33"/>
      <c r="BT42" s="34"/>
      <c r="BU42" s="32"/>
      <c r="BV42" s="33"/>
      <c r="BW42" s="33"/>
      <c r="BX42" s="34"/>
      <c r="BY42" s="32"/>
      <c r="BZ42" s="33"/>
      <c r="CA42" s="33"/>
      <c r="CB42" s="34"/>
      <c r="CC42" s="32"/>
      <c r="CD42" s="33"/>
      <c r="CE42" s="33"/>
      <c r="CF42" s="34"/>
      <c r="CG42" s="32"/>
      <c r="CH42" s="33"/>
      <c r="CI42" s="33"/>
      <c r="CJ42" s="34"/>
      <c r="CK42" s="32"/>
      <c r="CL42" s="33"/>
      <c r="CM42" s="33"/>
      <c r="CN42" s="34"/>
      <c r="CO42" s="32"/>
      <c r="CP42" s="33"/>
      <c r="CQ42" s="33"/>
      <c r="CR42" s="34"/>
      <c r="CS42" s="32"/>
      <c r="CT42" s="33"/>
      <c r="CU42" s="33"/>
      <c r="CV42" s="34"/>
      <c r="CW42" s="32"/>
      <c r="CX42" s="33"/>
      <c r="CY42" s="33"/>
      <c r="CZ42" s="34"/>
      <c r="DA42" s="32"/>
      <c r="DB42" s="33"/>
      <c r="DC42" s="33"/>
      <c r="DD42" s="34"/>
      <c r="DE42" s="32"/>
      <c r="DF42" s="33"/>
      <c r="DG42" s="33"/>
      <c r="DH42" s="34"/>
      <c r="DI42" s="32"/>
      <c r="DJ42" s="33"/>
      <c r="DK42" s="33"/>
      <c r="DL42" s="34"/>
      <c r="DM42" s="32"/>
      <c r="DN42" s="33"/>
      <c r="DO42" s="33"/>
      <c r="DP42" s="34"/>
      <c r="DQ42" s="32"/>
      <c r="DR42" s="33"/>
      <c r="DS42" s="33"/>
      <c r="DT42" s="34"/>
      <c r="DU42" s="32"/>
      <c r="DV42" s="33"/>
      <c r="DW42" s="33"/>
      <c r="DX42" s="34"/>
      <c r="DY42" s="32"/>
      <c r="DZ42" s="33"/>
      <c r="EA42" s="33"/>
      <c r="EB42" s="34"/>
      <c r="EC42" s="32"/>
      <c r="ED42" s="33"/>
      <c r="EE42" s="33"/>
      <c r="EF42" s="34"/>
      <c r="EG42" s="32"/>
      <c r="EH42" s="33"/>
      <c r="EI42" s="33"/>
      <c r="EJ42" s="34"/>
      <c r="EK42" s="32"/>
      <c r="EL42" s="33"/>
      <c r="EM42" s="33"/>
      <c r="EN42" s="34"/>
      <c r="EO42" s="32"/>
      <c r="EP42" s="33"/>
      <c r="EQ42" s="33"/>
      <c r="ER42" s="34"/>
      <c r="ES42" s="32"/>
      <c r="ET42" s="33"/>
      <c r="EU42" s="33"/>
      <c r="EV42" s="34"/>
      <c r="EW42" s="32"/>
      <c r="EX42" s="33"/>
      <c r="EY42" s="33"/>
      <c r="EZ42" s="34"/>
      <c r="FA42" s="32"/>
      <c r="FB42" s="33"/>
      <c r="FC42" s="33"/>
      <c r="FD42" s="34"/>
      <c r="FE42" s="32"/>
      <c r="FF42" s="33"/>
      <c r="FG42" s="33"/>
      <c r="FH42" s="34"/>
      <c r="FI42" s="32"/>
      <c r="FJ42" s="33"/>
      <c r="FK42" s="33"/>
      <c r="FL42" s="34"/>
      <c r="FM42" s="32"/>
      <c r="FN42" s="33"/>
      <c r="FO42" s="33"/>
      <c r="FP42" s="34"/>
      <c r="FQ42" s="32"/>
      <c r="FR42" s="33"/>
      <c r="FS42" s="33"/>
      <c r="FT42" s="34"/>
      <c r="FU42" s="32"/>
      <c r="FV42" s="33"/>
      <c r="FW42" s="33"/>
      <c r="FX42" s="34"/>
      <c r="FY42" s="32"/>
      <c r="FZ42" s="33"/>
      <c r="GA42" s="33"/>
      <c r="GB42" s="34"/>
      <c r="GC42" s="32"/>
      <c r="GD42" s="33"/>
      <c r="GE42" s="33"/>
      <c r="GF42" s="34"/>
      <c r="GG42" s="32"/>
      <c r="GH42" s="33"/>
      <c r="GI42" s="33"/>
      <c r="GJ42" s="34"/>
      <c r="GK42" s="32"/>
      <c r="GL42" s="33"/>
      <c r="GM42" s="33"/>
      <c r="GN42" s="34"/>
      <c r="GO42" s="32"/>
      <c r="GP42" s="33"/>
      <c r="GQ42" s="33"/>
      <c r="GR42" s="34"/>
      <c r="GS42" s="32"/>
      <c r="GT42" s="33"/>
      <c r="GU42" s="33"/>
      <c r="GV42" s="34"/>
      <c r="GW42" s="32"/>
      <c r="GX42" s="33"/>
      <c r="GY42" s="33"/>
      <c r="GZ42" s="34"/>
      <c r="HA42" s="32"/>
      <c r="HB42" s="33"/>
      <c r="HC42" s="33"/>
      <c r="HD42" s="34"/>
      <c r="HE42" s="32"/>
      <c r="HF42" s="33"/>
      <c r="HG42" s="33"/>
      <c r="HH42" s="34"/>
      <c r="HI42" s="32"/>
      <c r="HJ42" s="33"/>
      <c r="HK42" s="33"/>
      <c r="HL42" s="34"/>
      <c r="HM42" s="32"/>
      <c r="HN42" s="33"/>
      <c r="HO42" s="33"/>
      <c r="HP42" s="34"/>
      <c r="HQ42" s="32"/>
      <c r="HR42" s="33"/>
      <c r="HS42" s="33"/>
      <c r="HT42" s="34"/>
      <c r="HU42" s="32"/>
      <c r="HV42" s="33"/>
      <c r="HW42" s="33"/>
      <c r="HX42" s="34"/>
      <c r="HY42" s="32"/>
      <c r="HZ42" s="33"/>
      <c r="IA42" s="33"/>
      <c r="IB42" s="34"/>
      <c r="IC42" s="32"/>
      <c r="ID42" s="33"/>
      <c r="IE42" s="33"/>
      <c r="IF42" s="34"/>
      <c r="IG42" s="32"/>
      <c r="IH42" s="33"/>
      <c r="II42" s="33"/>
      <c r="IJ42" s="34"/>
    </row>
    <row r="43" spans="1:244" s="30" customFormat="1">
      <c r="A43" s="11" t="s">
        <v>47</v>
      </c>
      <c r="B43" s="3"/>
      <c r="C43" s="3"/>
      <c r="D43" s="3"/>
    </row>
    <row r="44" spans="1:244" s="30" customFormat="1">
      <c r="A44" s="18" t="s">
        <v>80</v>
      </c>
      <c r="B44" s="16">
        <v>0</v>
      </c>
      <c r="C44" s="16">
        <v>0</v>
      </c>
      <c r="D44" s="51">
        <v>0</v>
      </c>
    </row>
    <row r="45" spans="1:244" s="30" customFormat="1">
      <c r="A45" s="18" t="s">
        <v>49</v>
      </c>
      <c r="B45" s="16">
        <v>0</v>
      </c>
      <c r="C45" s="16">
        <v>0</v>
      </c>
      <c r="D45" s="51">
        <v>0</v>
      </c>
    </row>
    <row r="46" spans="1:244" s="30" customFormat="1">
      <c r="A46" s="18" t="s">
        <v>50</v>
      </c>
      <c r="B46" s="16">
        <v>0</v>
      </c>
      <c r="C46" s="16">
        <v>0</v>
      </c>
      <c r="D46" s="51">
        <v>0</v>
      </c>
    </row>
    <row r="47" spans="1:244" s="30" customFormat="1">
      <c r="A47" s="27" t="s">
        <v>51</v>
      </c>
      <c r="B47" s="156">
        <v>0</v>
      </c>
      <c r="C47" s="156">
        <v>0</v>
      </c>
      <c r="D47" s="53">
        <v>0</v>
      </c>
      <c r="E47" s="32"/>
      <c r="F47" s="33"/>
      <c r="G47" s="33"/>
      <c r="H47" s="34"/>
      <c r="I47" s="32"/>
      <c r="J47" s="33"/>
      <c r="K47" s="33"/>
      <c r="L47" s="34"/>
      <c r="M47" s="32"/>
      <c r="N47" s="33"/>
      <c r="O47" s="33"/>
      <c r="P47" s="34"/>
      <c r="Q47" s="32"/>
      <c r="R47" s="33"/>
      <c r="S47" s="33"/>
      <c r="T47" s="34"/>
      <c r="U47" s="32"/>
      <c r="V47" s="33"/>
      <c r="W47" s="33"/>
      <c r="X47" s="34"/>
      <c r="Y47" s="32"/>
      <c r="Z47" s="33"/>
      <c r="AA47" s="33"/>
      <c r="AB47" s="34"/>
      <c r="AC47" s="32"/>
      <c r="AD47" s="33"/>
      <c r="AE47" s="33"/>
      <c r="AF47" s="34"/>
      <c r="AG47" s="32"/>
      <c r="AH47" s="33"/>
      <c r="AI47" s="33"/>
      <c r="AJ47" s="34"/>
      <c r="AK47" s="32"/>
      <c r="AL47" s="33"/>
      <c r="AM47" s="33"/>
      <c r="AN47" s="34"/>
      <c r="AO47" s="32"/>
      <c r="AP47" s="33"/>
      <c r="AQ47" s="33"/>
      <c r="AR47" s="34"/>
      <c r="AS47" s="32"/>
      <c r="AT47" s="33"/>
      <c r="AU47" s="33"/>
      <c r="AV47" s="34"/>
      <c r="AW47" s="32"/>
      <c r="AX47" s="33"/>
      <c r="AY47" s="33"/>
      <c r="AZ47" s="34"/>
      <c r="BA47" s="32"/>
      <c r="BB47" s="33"/>
      <c r="BC47" s="33"/>
      <c r="BD47" s="34"/>
      <c r="BE47" s="32"/>
      <c r="BF47" s="33"/>
      <c r="BG47" s="33"/>
      <c r="BH47" s="34"/>
      <c r="BI47" s="32"/>
      <c r="BJ47" s="33"/>
      <c r="BK47" s="33"/>
      <c r="BL47" s="34"/>
      <c r="BM47" s="32"/>
      <c r="BN47" s="33"/>
      <c r="BO47" s="33"/>
      <c r="BP47" s="34"/>
      <c r="BQ47" s="32"/>
      <c r="BR47" s="33"/>
      <c r="BS47" s="33"/>
      <c r="BT47" s="34"/>
      <c r="BU47" s="32"/>
      <c r="BV47" s="33"/>
      <c r="BW47" s="33"/>
      <c r="BX47" s="34"/>
      <c r="BY47" s="32"/>
      <c r="BZ47" s="33"/>
      <c r="CA47" s="33"/>
      <c r="CB47" s="34"/>
      <c r="CC47" s="32"/>
      <c r="CD47" s="33"/>
      <c r="CE47" s="33"/>
      <c r="CF47" s="34"/>
      <c r="CG47" s="32"/>
      <c r="CH47" s="33"/>
      <c r="CI47" s="33"/>
      <c r="CJ47" s="34"/>
      <c r="CK47" s="32"/>
      <c r="CL47" s="33"/>
      <c r="CM47" s="33"/>
      <c r="CN47" s="34"/>
      <c r="CO47" s="32"/>
      <c r="CP47" s="33"/>
      <c r="CQ47" s="33"/>
      <c r="CR47" s="34"/>
      <c r="CS47" s="32"/>
      <c r="CT47" s="33"/>
      <c r="CU47" s="33"/>
      <c r="CV47" s="34"/>
      <c r="CW47" s="32"/>
      <c r="CX47" s="33"/>
      <c r="CY47" s="33"/>
      <c r="CZ47" s="34"/>
      <c r="DA47" s="32"/>
      <c r="DB47" s="33"/>
      <c r="DC47" s="33"/>
      <c r="DD47" s="34"/>
      <c r="DE47" s="32"/>
      <c r="DF47" s="33"/>
      <c r="DG47" s="33"/>
      <c r="DH47" s="34"/>
      <c r="DI47" s="32"/>
      <c r="DJ47" s="33"/>
      <c r="DK47" s="33"/>
      <c r="DL47" s="34"/>
      <c r="DM47" s="32"/>
      <c r="DN47" s="33"/>
      <c r="DO47" s="33"/>
      <c r="DP47" s="34"/>
      <c r="DQ47" s="32"/>
      <c r="DR47" s="33"/>
      <c r="DS47" s="33"/>
      <c r="DT47" s="34"/>
      <c r="DU47" s="32"/>
      <c r="DV47" s="33"/>
      <c r="DW47" s="33"/>
      <c r="DX47" s="34"/>
      <c r="DY47" s="32"/>
      <c r="DZ47" s="33"/>
      <c r="EA47" s="33"/>
      <c r="EB47" s="34"/>
      <c r="EC47" s="32"/>
      <c r="ED47" s="33"/>
      <c r="EE47" s="33"/>
      <c r="EF47" s="34"/>
      <c r="EG47" s="32"/>
      <c r="EH47" s="33"/>
      <c r="EI47" s="33"/>
      <c r="EJ47" s="34"/>
      <c r="EK47" s="32"/>
      <c r="EL47" s="33"/>
      <c r="EM47" s="33"/>
      <c r="EN47" s="34"/>
      <c r="EO47" s="32"/>
      <c r="EP47" s="33"/>
      <c r="EQ47" s="33"/>
      <c r="ER47" s="34"/>
      <c r="ES47" s="32"/>
      <c r="ET47" s="33"/>
      <c r="EU47" s="33"/>
      <c r="EV47" s="34"/>
      <c r="EW47" s="32"/>
      <c r="EX47" s="33"/>
      <c r="EY47" s="33"/>
      <c r="EZ47" s="34"/>
      <c r="FA47" s="32"/>
      <c r="FB47" s="33"/>
      <c r="FC47" s="33"/>
      <c r="FD47" s="34"/>
      <c r="FE47" s="32"/>
      <c r="FF47" s="33"/>
      <c r="FG47" s="33"/>
      <c r="FH47" s="34"/>
      <c r="FI47" s="32"/>
      <c r="FJ47" s="33"/>
      <c r="FK47" s="33"/>
      <c r="FL47" s="34"/>
      <c r="FM47" s="32"/>
      <c r="FN47" s="33"/>
      <c r="FO47" s="33"/>
      <c r="FP47" s="34"/>
      <c r="FQ47" s="32"/>
      <c r="FR47" s="33"/>
      <c r="FS47" s="33"/>
      <c r="FT47" s="34"/>
      <c r="FU47" s="32"/>
      <c r="FV47" s="33"/>
      <c r="FW47" s="33"/>
      <c r="FX47" s="34"/>
      <c r="FY47" s="32"/>
      <c r="FZ47" s="33"/>
      <c r="GA47" s="33"/>
      <c r="GB47" s="34"/>
      <c r="GC47" s="32"/>
      <c r="GD47" s="33"/>
      <c r="GE47" s="33"/>
      <c r="GF47" s="34"/>
      <c r="GG47" s="32"/>
      <c r="GH47" s="33"/>
      <c r="GI47" s="33"/>
      <c r="GJ47" s="34"/>
      <c r="GK47" s="32"/>
      <c r="GL47" s="33"/>
      <c r="GM47" s="33"/>
      <c r="GN47" s="34"/>
      <c r="GO47" s="32"/>
      <c r="GP47" s="33"/>
      <c r="GQ47" s="33"/>
      <c r="GR47" s="34"/>
      <c r="GS47" s="32"/>
      <c r="GT47" s="33"/>
      <c r="GU47" s="33"/>
      <c r="GV47" s="34"/>
      <c r="GW47" s="32"/>
      <c r="GX47" s="33"/>
      <c r="GY47" s="33"/>
      <c r="GZ47" s="34"/>
      <c r="HA47" s="32"/>
      <c r="HB47" s="33"/>
      <c r="HC47" s="33"/>
      <c r="HD47" s="34"/>
      <c r="HE47" s="32"/>
      <c r="HF47" s="33"/>
      <c r="HG47" s="33"/>
      <c r="HH47" s="34"/>
      <c r="HI47" s="32"/>
      <c r="HJ47" s="33"/>
      <c r="HK47" s="33"/>
      <c r="HL47" s="34"/>
      <c r="HM47" s="32"/>
      <c r="HN47" s="33"/>
      <c r="HO47" s="33"/>
      <c r="HP47" s="34"/>
      <c r="HQ47" s="32"/>
      <c r="HR47" s="33"/>
      <c r="HS47" s="33"/>
      <c r="HT47" s="34"/>
      <c r="HU47" s="32"/>
      <c r="HV47" s="33"/>
      <c r="HW47" s="33"/>
      <c r="HX47" s="34"/>
      <c r="HY47" s="32"/>
      <c r="HZ47" s="33"/>
      <c r="IA47" s="33"/>
      <c r="IB47" s="34"/>
      <c r="IC47" s="32"/>
      <c r="ID47" s="33"/>
      <c r="IE47" s="33"/>
      <c r="IF47" s="34"/>
      <c r="IG47" s="32"/>
      <c r="IH47" s="33"/>
      <c r="II47" s="33"/>
      <c r="IJ47" s="34"/>
    </row>
    <row r="48" spans="1:244" s="30" customFormat="1">
      <c r="A48" s="35" t="s">
        <v>52</v>
      </c>
      <c r="B48" s="157">
        <v>535</v>
      </c>
      <c r="C48" s="157">
        <v>0.02</v>
      </c>
      <c r="D48" s="54">
        <v>3.7650841797465209E-2</v>
      </c>
      <c r="E48" s="33"/>
      <c r="F48" s="33"/>
      <c r="G48" s="32"/>
      <c r="H48" s="33"/>
      <c r="I48" s="33"/>
      <c r="J48" s="33"/>
      <c r="K48" s="32"/>
      <c r="L48" s="33"/>
      <c r="M48" s="33"/>
      <c r="N48" s="33"/>
      <c r="O48" s="32"/>
      <c r="P48" s="33"/>
      <c r="Q48" s="33"/>
      <c r="R48" s="33"/>
      <c r="S48" s="32"/>
      <c r="T48" s="33"/>
      <c r="U48" s="33"/>
      <c r="V48" s="33"/>
      <c r="W48" s="32"/>
      <c r="X48" s="33"/>
      <c r="Y48" s="33"/>
      <c r="Z48" s="33"/>
      <c r="AA48" s="32"/>
      <c r="AB48" s="33"/>
      <c r="AC48" s="33"/>
      <c r="AD48" s="33"/>
      <c r="AE48" s="32"/>
      <c r="AF48" s="33"/>
      <c r="AG48" s="33"/>
      <c r="AH48" s="33"/>
      <c r="AI48" s="32"/>
      <c r="AJ48" s="33"/>
      <c r="AK48" s="33"/>
      <c r="AL48" s="33"/>
      <c r="AM48" s="32"/>
      <c r="AN48" s="33"/>
      <c r="AO48" s="33"/>
      <c r="AP48" s="33"/>
      <c r="AQ48" s="32"/>
      <c r="AR48" s="33"/>
      <c r="AS48" s="33"/>
      <c r="AT48" s="33"/>
      <c r="AU48" s="32"/>
      <c r="AV48" s="33"/>
      <c r="AW48" s="33"/>
      <c r="AX48" s="33"/>
      <c r="AY48" s="32"/>
      <c r="AZ48" s="33"/>
      <c r="BA48" s="33"/>
      <c r="BB48" s="33"/>
      <c r="BC48" s="32"/>
      <c r="BD48" s="33"/>
      <c r="BE48" s="33"/>
      <c r="BF48" s="33"/>
      <c r="BG48" s="32"/>
      <c r="BH48" s="33"/>
      <c r="BI48" s="33"/>
      <c r="BJ48" s="33"/>
      <c r="BK48" s="32"/>
      <c r="BL48" s="33"/>
      <c r="BM48" s="33"/>
      <c r="BN48" s="33"/>
      <c r="BO48" s="32"/>
      <c r="BP48" s="33"/>
      <c r="BQ48" s="33"/>
      <c r="BR48" s="33"/>
      <c r="BS48" s="32"/>
      <c r="BT48" s="33"/>
      <c r="BU48" s="33"/>
      <c r="BV48" s="33"/>
      <c r="BW48" s="32"/>
      <c r="BX48" s="33"/>
      <c r="BY48" s="33"/>
      <c r="BZ48" s="33"/>
      <c r="CA48" s="32"/>
      <c r="CB48" s="33"/>
      <c r="CC48" s="33"/>
      <c r="CD48" s="33"/>
      <c r="CE48" s="32"/>
      <c r="CF48" s="33"/>
      <c r="CG48" s="33"/>
      <c r="CH48" s="33"/>
      <c r="CI48" s="32"/>
      <c r="CJ48" s="33"/>
      <c r="CK48" s="33"/>
      <c r="CL48" s="33"/>
      <c r="CM48" s="32"/>
      <c r="CN48" s="33"/>
      <c r="CO48" s="33"/>
      <c r="CP48" s="33"/>
      <c r="CQ48" s="32"/>
      <c r="CR48" s="33"/>
      <c r="CS48" s="33"/>
      <c r="CT48" s="33"/>
      <c r="CU48" s="32"/>
      <c r="CV48" s="33"/>
      <c r="CW48" s="33"/>
      <c r="CX48" s="33"/>
      <c r="CY48" s="32"/>
      <c r="CZ48" s="33"/>
      <c r="DA48" s="33"/>
      <c r="DB48" s="33"/>
      <c r="DC48" s="32"/>
      <c r="DD48" s="33"/>
      <c r="DE48" s="33"/>
      <c r="DF48" s="33"/>
      <c r="DG48" s="32"/>
      <c r="DH48" s="33"/>
      <c r="DI48" s="33"/>
      <c r="DJ48" s="33"/>
      <c r="DK48" s="32"/>
      <c r="DL48" s="33"/>
      <c r="DM48" s="33"/>
      <c r="DN48" s="33"/>
      <c r="DO48" s="32"/>
      <c r="DP48" s="33"/>
      <c r="DQ48" s="33"/>
      <c r="DR48" s="33"/>
      <c r="DS48" s="32"/>
      <c r="DT48" s="33"/>
      <c r="DU48" s="33"/>
      <c r="DV48" s="33"/>
      <c r="DW48" s="32"/>
      <c r="DX48" s="33"/>
      <c r="DY48" s="33"/>
      <c r="DZ48" s="33"/>
      <c r="EA48" s="32"/>
      <c r="EB48" s="33"/>
      <c r="EC48" s="33"/>
      <c r="ED48" s="33"/>
      <c r="EE48" s="32"/>
      <c r="EF48" s="33"/>
      <c r="EG48" s="33"/>
      <c r="EH48" s="33"/>
      <c r="EI48" s="32"/>
      <c r="EJ48" s="33"/>
      <c r="EK48" s="33"/>
      <c r="EL48" s="33"/>
      <c r="EM48" s="32"/>
      <c r="EN48" s="33"/>
      <c r="EO48" s="33"/>
      <c r="EP48" s="33"/>
      <c r="EQ48" s="32"/>
      <c r="ER48" s="33"/>
      <c r="ES48" s="33"/>
      <c r="ET48" s="33"/>
      <c r="EU48" s="32"/>
      <c r="EV48" s="33"/>
      <c r="EW48" s="33"/>
      <c r="EX48" s="33"/>
      <c r="EY48" s="32"/>
      <c r="EZ48" s="33"/>
      <c r="FA48" s="33"/>
      <c r="FB48" s="33"/>
      <c r="FC48" s="32"/>
      <c r="FD48" s="33"/>
      <c r="FE48" s="33"/>
      <c r="FF48" s="33"/>
      <c r="FG48" s="32"/>
      <c r="FH48" s="33"/>
      <c r="FI48" s="33"/>
      <c r="FJ48" s="33"/>
      <c r="FK48" s="32"/>
      <c r="FL48" s="33"/>
      <c r="FM48" s="33"/>
      <c r="FN48" s="33"/>
      <c r="FO48" s="32"/>
      <c r="FP48" s="33"/>
      <c r="FQ48" s="33"/>
      <c r="FR48" s="33"/>
      <c r="FS48" s="32"/>
      <c r="FT48" s="33"/>
      <c r="FU48" s="33"/>
      <c r="FV48" s="33"/>
      <c r="FW48" s="32"/>
      <c r="FX48" s="33"/>
      <c r="FY48" s="33"/>
      <c r="FZ48" s="33"/>
      <c r="GA48" s="32"/>
      <c r="GB48" s="33"/>
      <c r="GC48" s="33"/>
      <c r="GD48" s="33"/>
      <c r="GE48" s="32"/>
      <c r="GF48" s="33"/>
      <c r="GG48" s="33"/>
      <c r="GH48" s="33"/>
      <c r="GI48" s="32"/>
      <c r="GJ48" s="33"/>
      <c r="GK48" s="33"/>
      <c r="GL48" s="33"/>
      <c r="GM48" s="32"/>
      <c r="GN48" s="33"/>
      <c r="GO48" s="33"/>
      <c r="GP48" s="33"/>
      <c r="GQ48" s="32"/>
      <c r="GR48" s="33"/>
      <c r="GS48" s="33"/>
      <c r="GT48" s="33"/>
      <c r="GU48" s="32"/>
      <c r="GV48" s="33"/>
      <c r="GW48" s="33"/>
      <c r="GX48" s="33"/>
      <c r="GY48" s="32"/>
      <c r="GZ48" s="33"/>
      <c r="HA48" s="33"/>
      <c r="HB48" s="33"/>
      <c r="HC48" s="32"/>
      <c r="HD48" s="33"/>
      <c r="HE48" s="33"/>
      <c r="HF48" s="33"/>
      <c r="HG48" s="32"/>
      <c r="HH48" s="33"/>
      <c r="HI48" s="33"/>
      <c r="HJ48" s="33"/>
      <c r="HK48" s="32"/>
      <c r="HL48" s="33"/>
      <c r="HM48" s="33"/>
      <c r="HN48" s="33"/>
      <c r="HO48" s="32"/>
      <c r="HP48" s="33"/>
      <c r="HQ48" s="33"/>
      <c r="HR48" s="33"/>
      <c r="HS48" s="32"/>
      <c r="HT48" s="33"/>
      <c r="HU48" s="33"/>
      <c r="HV48" s="33"/>
      <c r="HW48" s="32"/>
      <c r="HX48" s="33"/>
      <c r="HY48" s="33"/>
      <c r="HZ48" s="33"/>
      <c r="IA48" s="32"/>
      <c r="IB48" s="33"/>
      <c r="IC48" s="33"/>
      <c r="ID48" s="33"/>
      <c r="IE48" s="32"/>
      <c r="IF48" s="33"/>
      <c r="IG48" s="33"/>
      <c r="IH48" s="33"/>
    </row>
    <row r="49" spans="1:244" s="31" customFormat="1">
      <c r="A49" s="22" t="s">
        <v>53</v>
      </c>
      <c r="B49" s="155">
        <v>14153.259653938683</v>
      </c>
      <c r="C49" s="155">
        <v>0.56000000000000005</v>
      </c>
      <c r="D49" s="52">
        <v>0.99604138345587412</v>
      </c>
    </row>
    <row r="50" spans="1:244" s="30" customFormat="1">
      <c r="A50" s="11" t="s">
        <v>54</v>
      </c>
      <c r="B50" s="3"/>
      <c r="C50" s="3"/>
      <c r="D50" s="3"/>
    </row>
    <row r="51" spans="1:244" s="30" customFormat="1">
      <c r="A51" s="6" t="s">
        <v>55</v>
      </c>
      <c r="B51" s="16">
        <v>0</v>
      </c>
      <c r="C51" s="16">
        <v>0</v>
      </c>
      <c r="D51" s="51">
        <v>0</v>
      </c>
    </row>
    <row r="52" spans="1:244" s="30" customFormat="1">
      <c r="A52" s="6" t="s">
        <v>56</v>
      </c>
      <c r="B52" s="16">
        <v>56.25</v>
      </c>
      <c r="C52" s="16">
        <v>0</v>
      </c>
      <c r="D52" s="51">
        <v>3.9586165441260149E-3</v>
      </c>
    </row>
    <row r="53" spans="1:244" s="30" customFormat="1">
      <c r="A53" s="27" t="s">
        <v>57</v>
      </c>
      <c r="B53" s="156">
        <v>56.25</v>
      </c>
      <c r="C53" s="156">
        <v>0</v>
      </c>
      <c r="D53" s="53">
        <v>3.9586165441260149E-3</v>
      </c>
      <c r="E53" s="32"/>
      <c r="F53" s="33"/>
      <c r="G53" s="33"/>
      <c r="H53" s="34"/>
      <c r="I53" s="32"/>
      <c r="J53" s="33"/>
      <c r="K53" s="33"/>
      <c r="L53" s="34"/>
      <c r="M53" s="32"/>
      <c r="N53" s="33"/>
      <c r="O53" s="33"/>
      <c r="P53" s="34"/>
      <c r="Q53" s="32"/>
      <c r="R53" s="33"/>
      <c r="S53" s="33"/>
      <c r="T53" s="34"/>
      <c r="U53" s="32"/>
      <c r="V53" s="33"/>
      <c r="W53" s="33"/>
      <c r="X53" s="34"/>
      <c r="Y53" s="32"/>
      <c r="Z53" s="33"/>
      <c r="AA53" s="33"/>
      <c r="AB53" s="34"/>
      <c r="AC53" s="32"/>
      <c r="AD53" s="33"/>
      <c r="AE53" s="33"/>
      <c r="AF53" s="34"/>
      <c r="AG53" s="32"/>
      <c r="AH53" s="33"/>
      <c r="AI53" s="33"/>
      <c r="AJ53" s="34"/>
      <c r="AK53" s="32"/>
      <c r="AL53" s="33"/>
      <c r="AM53" s="33"/>
      <c r="AN53" s="34"/>
      <c r="AO53" s="32"/>
      <c r="AP53" s="33"/>
      <c r="AQ53" s="33"/>
      <c r="AR53" s="34"/>
      <c r="AS53" s="32"/>
      <c r="AT53" s="33"/>
      <c r="AU53" s="33"/>
      <c r="AV53" s="34"/>
      <c r="AW53" s="32"/>
      <c r="AX53" s="33"/>
      <c r="AY53" s="33"/>
      <c r="AZ53" s="34"/>
      <c r="BA53" s="32"/>
      <c r="BB53" s="33"/>
      <c r="BC53" s="33"/>
      <c r="BD53" s="34"/>
      <c r="BE53" s="32"/>
      <c r="BF53" s="33"/>
      <c r="BG53" s="33"/>
      <c r="BH53" s="34"/>
      <c r="BI53" s="32"/>
      <c r="BJ53" s="33"/>
      <c r="BK53" s="33"/>
      <c r="BL53" s="34"/>
      <c r="BM53" s="32"/>
      <c r="BN53" s="33"/>
      <c r="BO53" s="33"/>
      <c r="BP53" s="34"/>
      <c r="BQ53" s="32"/>
      <c r="BR53" s="33"/>
      <c r="BS53" s="33"/>
      <c r="BT53" s="34"/>
      <c r="BU53" s="32"/>
      <c r="BV53" s="33"/>
      <c r="BW53" s="33"/>
      <c r="BX53" s="34"/>
      <c r="BY53" s="32"/>
      <c r="BZ53" s="33"/>
      <c r="CA53" s="33"/>
      <c r="CB53" s="34"/>
      <c r="CC53" s="32"/>
      <c r="CD53" s="33"/>
      <c r="CE53" s="33"/>
      <c r="CF53" s="34"/>
      <c r="CG53" s="32"/>
      <c r="CH53" s="33"/>
      <c r="CI53" s="33"/>
      <c r="CJ53" s="34"/>
      <c r="CK53" s="32"/>
      <c r="CL53" s="33"/>
      <c r="CM53" s="33"/>
      <c r="CN53" s="34"/>
      <c r="CO53" s="32"/>
      <c r="CP53" s="33"/>
      <c r="CQ53" s="33"/>
      <c r="CR53" s="34"/>
      <c r="CS53" s="32"/>
      <c r="CT53" s="33"/>
      <c r="CU53" s="33"/>
      <c r="CV53" s="34"/>
      <c r="CW53" s="32"/>
      <c r="CX53" s="33"/>
      <c r="CY53" s="33"/>
      <c r="CZ53" s="34"/>
      <c r="DA53" s="32"/>
      <c r="DB53" s="33"/>
      <c r="DC53" s="33"/>
      <c r="DD53" s="34"/>
      <c r="DE53" s="32"/>
      <c r="DF53" s="33"/>
      <c r="DG53" s="33"/>
      <c r="DH53" s="34"/>
      <c r="DI53" s="32"/>
      <c r="DJ53" s="33"/>
      <c r="DK53" s="33"/>
      <c r="DL53" s="34"/>
      <c r="DM53" s="32"/>
      <c r="DN53" s="33"/>
      <c r="DO53" s="33"/>
      <c r="DP53" s="34"/>
      <c r="DQ53" s="32"/>
      <c r="DR53" s="33"/>
      <c r="DS53" s="33"/>
      <c r="DT53" s="34"/>
      <c r="DU53" s="32"/>
      <c r="DV53" s="33"/>
      <c r="DW53" s="33"/>
      <c r="DX53" s="34"/>
      <c r="DY53" s="32"/>
      <c r="DZ53" s="33"/>
      <c r="EA53" s="33"/>
      <c r="EB53" s="34"/>
      <c r="EC53" s="32"/>
      <c r="ED53" s="33"/>
      <c r="EE53" s="33"/>
      <c r="EF53" s="34"/>
      <c r="EG53" s="32"/>
      <c r="EH53" s="33"/>
      <c r="EI53" s="33"/>
      <c r="EJ53" s="34"/>
      <c r="EK53" s="32"/>
      <c r="EL53" s="33"/>
      <c r="EM53" s="33"/>
      <c r="EN53" s="34"/>
      <c r="EO53" s="32"/>
      <c r="EP53" s="33"/>
      <c r="EQ53" s="33"/>
      <c r="ER53" s="34"/>
      <c r="ES53" s="32"/>
      <c r="ET53" s="33"/>
      <c r="EU53" s="33"/>
      <c r="EV53" s="34"/>
      <c r="EW53" s="32"/>
      <c r="EX53" s="33"/>
      <c r="EY53" s="33"/>
      <c r="EZ53" s="34"/>
      <c r="FA53" s="32"/>
      <c r="FB53" s="33"/>
      <c r="FC53" s="33"/>
      <c r="FD53" s="34"/>
      <c r="FE53" s="32"/>
      <c r="FF53" s="33"/>
      <c r="FG53" s="33"/>
      <c r="FH53" s="34"/>
      <c r="FI53" s="32"/>
      <c r="FJ53" s="33"/>
      <c r="FK53" s="33"/>
      <c r="FL53" s="34"/>
      <c r="FM53" s="32"/>
      <c r="FN53" s="33"/>
      <c r="FO53" s="33"/>
      <c r="FP53" s="34"/>
      <c r="FQ53" s="32"/>
      <c r="FR53" s="33"/>
      <c r="FS53" s="33"/>
      <c r="FT53" s="34"/>
      <c r="FU53" s="32"/>
      <c r="FV53" s="33"/>
      <c r="FW53" s="33"/>
      <c r="FX53" s="34"/>
      <c r="FY53" s="32"/>
      <c r="FZ53" s="33"/>
      <c r="GA53" s="33"/>
      <c r="GB53" s="34"/>
      <c r="GC53" s="32"/>
      <c r="GD53" s="33"/>
      <c r="GE53" s="33"/>
      <c r="GF53" s="34"/>
      <c r="GG53" s="32"/>
      <c r="GH53" s="33"/>
      <c r="GI53" s="33"/>
      <c r="GJ53" s="34"/>
      <c r="GK53" s="32"/>
      <c r="GL53" s="33"/>
      <c r="GM53" s="33"/>
      <c r="GN53" s="34"/>
      <c r="GO53" s="32"/>
      <c r="GP53" s="33"/>
      <c r="GQ53" s="33"/>
      <c r="GR53" s="34"/>
      <c r="GS53" s="32"/>
      <c r="GT53" s="33"/>
      <c r="GU53" s="33"/>
      <c r="GV53" s="34"/>
      <c r="GW53" s="32"/>
      <c r="GX53" s="33"/>
      <c r="GY53" s="33"/>
      <c r="GZ53" s="34"/>
      <c r="HA53" s="32"/>
      <c r="HB53" s="33"/>
      <c r="HC53" s="33"/>
      <c r="HD53" s="34"/>
      <c r="HE53" s="32"/>
      <c r="HF53" s="33"/>
      <c r="HG53" s="33"/>
      <c r="HH53" s="34"/>
      <c r="HI53" s="32"/>
      <c r="HJ53" s="33"/>
      <c r="HK53" s="33"/>
      <c r="HL53" s="34"/>
      <c r="HM53" s="32"/>
      <c r="HN53" s="33"/>
      <c r="HO53" s="33"/>
      <c r="HP53" s="34"/>
      <c r="HQ53" s="32"/>
      <c r="HR53" s="33"/>
      <c r="HS53" s="33"/>
      <c r="HT53" s="34"/>
      <c r="HU53" s="32"/>
      <c r="HV53" s="33"/>
      <c r="HW53" s="33"/>
      <c r="HX53" s="34"/>
      <c r="HY53" s="32"/>
      <c r="HZ53" s="33"/>
      <c r="IA53" s="33"/>
      <c r="IB53" s="34"/>
      <c r="IC53" s="32"/>
      <c r="ID53" s="33"/>
      <c r="IE53" s="33"/>
      <c r="IF53" s="34"/>
      <c r="IG53" s="32"/>
      <c r="IH53" s="33"/>
      <c r="II53" s="33"/>
      <c r="IJ53" s="34"/>
    </row>
    <row r="54" spans="1:244" s="41" customFormat="1" ht="13.5" thickBot="1">
      <c r="A54" s="38" t="s">
        <v>58</v>
      </c>
      <c r="B54" s="158">
        <v>14209.509653938683</v>
      </c>
      <c r="C54" s="158">
        <v>0.56000000000000005</v>
      </c>
      <c r="D54" s="55">
        <v>1.0000000000000002</v>
      </c>
    </row>
    <row r="55" spans="1:244">
      <c r="A55" s="42" t="s">
        <v>59</v>
      </c>
      <c r="D55" s="43"/>
    </row>
  </sheetData>
  <printOptions horizontalCentered="1"/>
  <pageMargins left="0.78740157480314965" right="0.39370078740157483" top="0.78740157480314965" bottom="0.78740157480314965" header="0.59055118110236227" footer="0.59055118110236227"/>
  <pageSetup paperSize="9" orientation="portrait" horizontalDpi="300" verticalDpi="300" r:id="rId1"/>
  <headerFooter alignWithMargins="0">
    <oddHeader>&amp;L&amp;"Tahoma,Negrito"&amp;8Companhia Nacional de Abastecimento - CONAB</oddHeader>
    <oddFooter>&amp;R&amp;6&amp;F - &amp;A
versão - jan/2008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K57"/>
  <sheetViews>
    <sheetView zoomScaleNormal="100" workbookViewId="0">
      <selection activeCell="F1" sqref="F1:G65536"/>
    </sheetView>
  </sheetViews>
  <sheetFormatPr defaultColWidth="11.5" defaultRowHeight="12.75"/>
  <cols>
    <col min="1" max="1" width="45.625" style="3" customWidth="1"/>
    <col min="2" max="4" width="12.625" style="3" customWidth="1"/>
    <col min="5" max="5" width="8.625" style="3" customWidth="1"/>
    <col min="6" max="16384" width="11.5" style="3"/>
  </cols>
  <sheetData>
    <row r="1" spans="1:5">
      <c r="A1" s="1" t="s">
        <v>0</v>
      </c>
      <c r="B1" s="2"/>
      <c r="C1" s="2"/>
      <c r="D1" s="2"/>
      <c r="E1" s="2"/>
    </row>
    <row r="2" spans="1:5">
      <c r="A2" s="1" t="s">
        <v>216</v>
      </c>
      <c r="B2" s="2"/>
      <c r="C2" s="2"/>
      <c r="D2" s="2"/>
      <c r="E2" s="2"/>
    </row>
    <row r="3" spans="1:5">
      <c r="A3" s="1" t="s">
        <v>62</v>
      </c>
      <c r="B3" s="2"/>
      <c r="C3" s="2"/>
      <c r="D3" s="2"/>
      <c r="E3" s="2"/>
    </row>
    <row r="4" spans="1:5">
      <c r="A4" s="1" t="s">
        <v>217</v>
      </c>
      <c r="B4" s="2"/>
      <c r="C4" s="2"/>
      <c r="D4" s="2"/>
      <c r="E4" s="2"/>
    </row>
    <row r="5" spans="1:5" ht="13.5" thickBot="1">
      <c r="A5" s="4" t="s">
        <v>4</v>
      </c>
      <c r="B5" s="5">
        <v>22000</v>
      </c>
      <c r="C5" s="6" t="s">
        <v>5</v>
      </c>
      <c r="D5" s="6"/>
    </row>
    <row r="6" spans="1:5">
      <c r="A6" s="7"/>
      <c r="B6" s="8" t="s">
        <v>6</v>
      </c>
      <c r="C6" s="9">
        <v>43160</v>
      </c>
      <c r="D6" s="9">
        <v>43160</v>
      </c>
      <c r="E6" s="10" t="s">
        <v>7</v>
      </c>
    </row>
    <row r="7" spans="1:5">
      <c r="A7" s="11" t="s">
        <v>8</v>
      </c>
      <c r="E7" s="12" t="s">
        <v>9</v>
      </c>
    </row>
    <row r="8" spans="1:5" ht="13.5" thickBot="1">
      <c r="A8" s="13"/>
      <c r="B8" s="14" t="s">
        <v>10</v>
      </c>
      <c r="C8" s="14" t="s">
        <v>205</v>
      </c>
      <c r="D8" s="14" t="s">
        <v>12</v>
      </c>
      <c r="E8" s="15" t="s">
        <v>13</v>
      </c>
    </row>
    <row r="9" spans="1:5">
      <c r="A9" s="11" t="s">
        <v>14</v>
      </c>
      <c r="B9" s="16"/>
    </row>
    <row r="10" spans="1:5">
      <c r="A10" s="18" t="s">
        <v>15</v>
      </c>
      <c r="B10" s="19">
        <v>0</v>
      </c>
      <c r="C10" s="19">
        <v>0</v>
      </c>
      <c r="D10" s="19">
        <v>0</v>
      </c>
      <c r="E10" s="19">
        <v>0</v>
      </c>
    </row>
    <row r="11" spans="1:5">
      <c r="A11" s="18" t="s">
        <v>16</v>
      </c>
      <c r="B11" s="21">
        <v>0</v>
      </c>
      <c r="C11" s="21">
        <v>0</v>
      </c>
      <c r="D11" s="21">
        <v>0</v>
      </c>
      <c r="E11" s="19">
        <v>0</v>
      </c>
    </row>
    <row r="12" spans="1:5">
      <c r="A12" s="18" t="s">
        <v>17</v>
      </c>
      <c r="B12" s="19">
        <v>0</v>
      </c>
      <c r="C12" s="19">
        <v>0</v>
      </c>
      <c r="D12" s="19">
        <v>0</v>
      </c>
      <c r="E12" s="19">
        <v>0</v>
      </c>
    </row>
    <row r="13" spans="1:5">
      <c r="A13" s="18" t="s">
        <v>18</v>
      </c>
      <c r="B13" s="19">
        <v>0</v>
      </c>
      <c r="C13" s="19">
        <v>0</v>
      </c>
      <c r="D13" s="19">
        <v>0</v>
      </c>
      <c r="E13" s="19">
        <v>0</v>
      </c>
    </row>
    <row r="14" spans="1:5">
      <c r="A14" s="18" t="s">
        <v>19</v>
      </c>
      <c r="B14" s="19">
        <v>0</v>
      </c>
      <c r="C14" s="19">
        <v>0</v>
      </c>
      <c r="D14" s="19">
        <v>0</v>
      </c>
      <c r="E14" s="19">
        <v>0</v>
      </c>
    </row>
    <row r="15" spans="1:5">
      <c r="A15" s="6" t="s">
        <v>20</v>
      </c>
      <c r="B15" s="19">
        <v>2880</v>
      </c>
      <c r="C15" s="19">
        <v>2.6100000000000003</v>
      </c>
      <c r="D15" s="19">
        <v>0.1305</v>
      </c>
      <c r="E15" s="20">
        <v>0.32853683238681436</v>
      </c>
    </row>
    <row r="16" spans="1:5">
      <c r="A16" s="6" t="s">
        <v>21</v>
      </c>
      <c r="B16" s="19">
        <v>114.48</v>
      </c>
      <c r="C16" s="19">
        <v>0.11</v>
      </c>
      <c r="D16" s="19">
        <v>5.4999999999999997E-3</v>
      </c>
      <c r="E16" s="20">
        <v>1.3059339087375872E-2</v>
      </c>
    </row>
    <row r="17" spans="1:5">
      <c r="A17" s="6" t="s">
        <v>218</v>
      </c>
      <c r="B17" s="19">
        <v>0</v>
      </c>
      <c r="C17" s="19">
        <v>0</v>
      </c>
      <c r="D17" s="19">
        <v>0</v>
      </c>
      <c r="E17" s="19">
        <v>0</v>
      </c>
    </row>
    <row r="18" spans="1:5">
      <c r="A18" s="6" t="s">
        <v>23</v>
      </c>
      <c r="B18" s="19">
        <v>476</v>
      </c>
      <c r="C18" s="19">
        <v>0.43</v>
      </c>
      <c r="D18" s="19">
        <v>2.1499999999999998E-2</v>
      </c>
      <c r="E18" s="20">
        <v>5.4299837575042934E-2</v>
      </c>
    </row>
    <row r="19" spans="1:5">
      <c r="A19" s="6" t="s">
        <v>24</v>
      </c>
      <c r="B19" s="19">
        <v>0</v>
      </c>
      <c r="C19" s="19">
        <v>0</v>
      </c>
      <c r="D19" s="19">
        <v>0</v>
      </c>
      <c r="E19" s="19">
        <v>0</v>
      </c>
    </row>
    <row r="20" spans="1:5">
      <c r="A20" s="6" t="s">
        <v>25</v>
      </c>
      <c r="B20" s="19">
        <v>203.21</v>
      </c>
      <c r="C20" s="19">
        <v>0.18</v>
      </c>
      <c r="D20" s="19">
        <v>8.9999999999999993E-3</v>
      </c>
      <c r="E20" s="20">
        <v>2.3181239482404359E-2</v>
      </c>
    </row>
    <row r="21" spans="1:5">
      <c r="A21" s="6" t="s">
        <v>26</v>
      </c>
      <c r="B21" s="19">
        <v>3303.3</v>
      </c>
      <c r="C21" s="19">
        <v>3</v>
      </c>
      <c r="D21" s="19">
        <v>0.15</v>
      </c>
      <c r="E21" s="20">
        <v>0.37682490223033471</v>
      </c>
    </row>
    <row r="22" spans="1:5">
      <c r="A22" s="22" t="s">
        <v>27</v>
      </c>
      <c r="B22" s="23">
        <v>6976.99</v>
      </c>
      <c r="C22" s="23">
        <v>6.33</v>
      </c>
      <c r="D22" s="23">
        <v>0.3165</v>
      </c>
      <c r="E22" s="24">
        <v>0.79590215076197224</v>
      </c>
    </row>
    <row r="23" spans="1:5">
      <c r="A23" s="25" t="s">
        <v>28</v>
      </c>
      <c r="B23" s="21"/>
      <c r="C23" s="21"/>
      <c r="D23" s="21">
        <v>0</v>
      </c>
      <c r="E23" s="26"/>
    </row>
    <row r="24" spans="1:5">
      <c r="A24" s="18" t="s">
        <v>29</v>
      </c>
      <c r="B24" s="19">
        <v>139.54</v>
      </c>
      <c r="C24" s="19">
        <v>0.13</v>
      </c>
      <c r="D24" s="19">
        <v>6.5000000000000006E-3</v>
      </c>
      <c r="E24" s="20">
        <v>1.591806583029725E-2</v>
      </c>
    </row>
    <row r="25" spans="1:5">
      <c r="A25" s="18" t="s">
        <v>30</v>
      </c>
      <c r="B25" s="19">
        <v>0</v>
      </c>
      <c r="C25" s="19">
        <v>0</v>
      </c>
      <c r="D25" s="19">
        <v>0</v>
      </c>
      <c r="E25" s="19">
        <v>0</v>
      </c>
    </row>
    <row r="26" spans="1:5">
      <c r="A26" s="18" t="s">
        <v>31</v>
      </c>
      <c r="B26" s="19">
        <v>0</v>
      </c>
      <c r="C26" s="19">
        <v>0</v>
      </c>
      <c r="D26" s="19">
        <v>0</v>
      </c>
      <c r="E26" s="19">
        <v>0</v>
      </c>
    </row>
    <row r="27" spans="1:5">
      <c r="A27" s="18" t="s">
        <v>32</v>
      </c>
      <c r="B27" s="19">
        <v>0</v>
      </c>
      <c r="C27" s="19">
        <v>0</v>
      </c>
      <c r="D27" s="19">
        <v>0</v>
      </c>
      <c r="E27" s="19">
        <v>0</v>
      </c>
    </row>
    <row r="28" spans="1:5">
      <c r="A28" s="18" t="s">
        <v>33</v>
      </c>
      <c r="B28" s="19">
        <v>330</v>
      </c>
      <c r="C28" s="19">
        <v>0.3</v>
      </c>
      <c r="D28" s="19">
        <v>1.4999999999999999E-2</v>
      </c>
      <c r="E28" s="20">
        <v>3.7644845377655813E-2</v>
      </c>
    </row>
    <row r="29" spans="1:5">
      <c r="A29" s="18" t="s">
        <v>34</v>
      </c>
      <c r="B29" s="19">
        <v>0</v>
      </c>
      <c r="C29" s="19">
        <v>0</v>
      </c>
      <c r="D29" s="19">
        <v>0</v>
      </c>
      <c r="E29" s="19">
        <v>0</v>
      </c>
    </row>
    <row r="30" spans="1:5">
      <c r="A30" s="18" t="s">
        <v>35</v>
      </c>
      <c r="B30" s="19">
        <v>0</v>
      </c>
      <c r="C30" s="19">
        <v>0</v>
      </c>
      <c r="D30" s="19">
        <v>0</v>
      </c>
      <c r="E30" s="19">
        <v>0</v>
      </c>
    </row>
    <row r="31" spans="1:5">
      <c r="A31" s="18" t="s">
        <v>36</v>
      </c>
      <c r="B31" s="19">
        <v>0</v>
      </c>
      <c r="C31" s="19">
        <v>0</v>
      </c>
      <c r="D31" s="19">
        <v>0</v>
      </c>
      <c r="E31" s="19">
        <v>0</v>
      </c>
    </row>
    <row r="32" spans="1:5">
      <c r="A32" s="27" t="s">
        <v>37</v>
      </c>
      <c r="B32" s="28">
        <v>469.53999999999996</v>
      </c>
      <c r="C32" s="28">
        <v>0.43</v>
      </c>
      <c r="D32" s="28">
        <v>2.1499999999999998E-2</v>
      </c>
      <c r="E32" s="29">
        <v>5.3562911207953062E-2</v>
      </c>
    </row>
    <row r="33" spans="1:245" s="30" customFormat="1">
      <c r="A33" s="11" t="s">
        <v>38</v>
      </c>
      <c r="B33" s="21"/>
      <c r="C33" s="21"/>
      <c r="D33" s="21">
        <v>0</v>
      </c>
      <c r="E33" s="26"/>
    </row>
    <row r="34" spans="1:245" s="30" customFormat="1">
      <c r="A34" s="18" t="s">
        <v>39</v>
      </c>
      <c r="B34" s="19">
        <v>99.388616451616329</v>
      </c>
      <c r="C34" s="19">
        <v>0.09</v>
      </c>
      <c r="D34" s="19">
        <v>4.4999999999999997E-3</v>
      </c>
      <c r="E34" s="20">
        <v>1.1337785147334047E-2</v>
      </c>
    </row>
    <row r="35" spans="1:245" s="30" customFormat="1">
      <c r="A35" s="6" t="s">
        <v>40</v>
      </c>
      <c r="B35" s="19">
        <v>99.388616451616329</v>
      </c>
      <c r="C35" s="19">
        <v>0.09</v>
      </c>
      <c r="D35" s="19">
        <v>4.4999999999999997E-3</v>
      </c>
      <c r="E35" s="20">
        <v>1.1337785147334047E-2</v>
      </c>
    </row>
    <row r="36" spans="1:245" s="31" customFormat="1">
      <c r="A36" s="22" t="s">
        <v>41</v>
      </c>
      <c r="B36" s="23">
        <v>7545.9186164516159</v>
      </c>
      <c r="C36" s="23">
        <v>6.85</v>
      </c>
      <c r="D36" s="23">
        <v>0.34249999999999997</v>
      </c>
      <c r="E36" s="24">
        <v>0.86080284711725941</v>
      </c>
    </row>
    <row r="37" spans="1:245" s="30" customFormat="1">
      <c r="A37" s="11" t="s">
        <v>42</v>
      </c>
      <c r="B37" s="21"/>
      <c r="C37" s="21"/>
      <c r="D37" s="21">
        <v>0</v>
      </c>
      <c r="E37" s="26"/>
    </row>
    <row r="38" spans="1:245" s="30" customFormat="1">
      <c r="A38" s="6" t="s">
        <v>43</v>
      </c>
      <c r="B38" s="19">
        <v>33</v>
      </c>
      <c r="C38" s="19">
        <v>0.03</v>
      </c>
      <c r="D38" s="19">
        <v>1.5E-3</v>
      </c>
      <c r="E38" s="20">
        <v>3.7644845377655814E-3</v>
      </c>
    </row>
    <row r="39" spans="1:245" s="30" customFormat="1">
      <c r="A39" s="6" t="s">
        <v>44</v>
      </c>
      <c r="B39" s="19">
        <v>0</v>
      </c>
      <c r="C39" s="19">
        <v>0</v>
      </c>
      <c r="D39" s="19">
        <v>0</v>
      </c>
      <c r="E39" s="19">
        <v>0</v>
      </c>
    </row>
    <row r="40" spans="1:245" s="30" customFormat="1">
      <c r="A40" s="18" t="s">
        <v>45</v>
      </c>
      <c r="B40" s="19">
        <v>0</v>
      </c>
      <c r="C40" s="19">
        <v>0</v>
      </c>
      <c r="D40" s="19">
        <v>0</v>
      </c>
      <c r="E40" s="19">
        <v>0</v>
      </c>
    </row>
    <row r="41" spans="1:245" s="30" customFormat="1">
      <c r="A41" s="18" t="s">
        <v>79</v>
      </c>
      <c r="B41" s="19">
        <v>0</v>
      </c>
      <c r="C41" s="19">
        <v>0</v>
      </c>
      <c r="D41" s="19">
        <v>0</v>
      </c>
      <c r="E41" s="19">
        <v>0</v>
      </c>
    </row>
    <row r="42" spans="1:245" s="30" customFormat="1">
      <c r="A42" s="25" t="s">
        <v>219</v>
      </c>
      <c r="B42" s="159">
        <v>568.20468044785468</v>
      </c>
      <c r="C42" s="19">
        <v>0.52</v>
      </c>
      <c r="D42" s="19">
        <v>2.6000000000000002E-2</v>
      </c>
      <c r="E42" s="160">
        <v>6.4818113146423703E-2</v>
      </c>
    </row>
    <row r="43" spans="1:245" s="30" customFormat="1">
      <c r="A43" s="27" t="s">
        <v>46</v>
      </c>
      <c r="B43" s="28">
        <v>601.20468044785468</v>
      </c>
      <c r="C43" s="28">
        <v>0.55000000000000004</v>
      </c>
      <c r="D43" s="28">
        <v>2.7500000000000004E-2</v>
      </c>
      <c r="E43" s="29">
        <v>6.8582597684189284E-2</v>
      </c>
      <c r="F43" s="32"/>
      <c r="G43" s="33"/>
      <c r="H43" s="33"/>
      <c r="I43" s="34"/>
      <c r="J43" s="32"/>
      <c r="K43" s="33"/>
      <c r="L43" s="33"/>
      <c r="M43" s="34"/>
      <c r="N43" s="32"/>
      <c r="O43" s="33"/>
      <c r="P43" s="33"/>
      <c r="Q43" s="34"/>
      <c r="R43" s="32"/>
      <c r="S43" s="33"/>
      <c r="T43" s="33"/>
      <c r="U43" s="34"/>
      <c r="V43" s="32"/>
      <c r="W43" s="33"/>
      <c r="X43" s="33"/>
      <c r="Y43" s="34"/>
      <c r="Z43" s="32"/>
      <c r="AA43" s="33"/>
      <c r="AB43" s="33"/>
      <c r="AC43" s="34"/>
      <c r="AD43" s="32"/>
      <c r="AE43" s="33"/>
      <c r="AF43" s="33"/>
      <c r="AG43" s="34"/>
      <c r="AH43" s="32"/>
      <c r="AI43" s="33"/>
      <c r="AJ43" s="33"/>
      <c r="AK43" s="34"/>
      <c r="AL43" s="32"/>
      <c r="AM43" s="33"/>
      <c r="AN43" s="33"/>
      <c r="AO43" s="34"/>
      <c r="AP43" s="32"/>
      <c r="AQ43" s="33"/>
      <c r="AR43" s="33"/>
      <c r="AS43" s="34"/>
      <c r="AT43" s="32"/>
      <c r="AU43" s="33"/>
      <c r="AV43" s="33"/>
      <c r="AW43" s="34"/>
      <c r="AX43" s="32"/>
      <c r="AY43" s="33"/>
      <c r="AZ43" s="33"/>
      <c r="BA43" s="34"/>
      <c r="BB43" s="32"/>
      <c r="BC43" s="33"/>
      <c r="BD43" s="33"/>
      <c r="BE43" s="34"/>
      <c r="BF43" s="32"/>
      <c r="BG43" s="33"/>
      <c r="BH43" s="33"/>
      <c r="BI43" s="34"/>
      <c r="BJ43" s="32"/>
      <c r="BK43" s="33"/>
      <c r="BL43" s="33"/>
      <c r="BM43" s="34"/>
      <c r="BN43" s="32"/>
      <c r="BO43" s="33"/>
      <c r="BP43" s="33"/>
      <c r="BQ43" s="34"/>
      <c r="BR43" s="32"/>
      <c r="BS43" s="33"/>
      <c r="BT43" s="33"/>
      <c r="BU43" s="34"/>
      <c r="BV43" s="32"/>
      <c r="BW43" s="33"/>
      <c r="BX43" s="33"/>
      <c r="BY43" s="34"/>
      <c r="BZ43" s="32"/>
      <c r="CA43" s="33"/>
      <c r="CB43" s="33"/>
      <c r="CC43" s="34"/>
      <c r="CD43" s="32"/>
      <c r="CE43" s="33"/>
      <c r="CF43" s="33"/>
      <c r="CG43" s="34"/>
      <c r="CH43" s="32"/>
      <c r="CI43" s="33"/>
      <c r="CJ43" s="33"/>
      <c r="CK43" s="34"/>
      <c r="CL43" s="32"/>
      <c r="CM43" s="33"/>
      <c r="CN43" s="33"/>
      <c r="CO43" s="34"/>
      <c r="CP43" s="32"/>
      <c r="CQ43" s="33"/>
      <c r="CR43" s="33"/>
      <c r="CS43" s="34"/>
      <c r="CT43" s="32"/>
      <c r="CU43" s="33"/>
      <c r="CV43" s="33"/>
      <c r="CW43" s="34"/>
      <c r="CX43" s="32"/>
      <c r="CY43" s="33"/>
      <c r="CZ43" s="33"/>
      <c r="DA43" s="34"/>
      <c r="DB43" s="32"/>
      <c r="DC43" s="33"/>
      <c r="DD43" s="33"/>
      <c r="DE43" s="34"/>
      <c r="DF43" s="32"/>
      <c r="DG43" s="33"/>
      <c r="DH43" s="33"/>
      <c r="DI43" s="34"/>
      <c r="DJ43" s="32"/>
      <c r="DK43" s="33"/>
      <c r="DL43" s="33"/>
      <c r="DM43" s="34"/>
      <c r="DN43" s="32"/>
      <c r="DO43" s="33"/>
      <c r="DP43" s="33"/>
      <c r="DQ43" s="34"/>
      <c r="DR43" s="32"/>
      <c r="DS43" s="33"/>
      <c r="DT43" s="33"/>
      <c r="DU43" s="34"/>
      <c r="DV43" s="32"/>
      <c r="DW43" s="33"/>
      <c r="DX43" s="33"/>
      <c r="DY43" s="34"/>
      <c r="DZ43" s="32"/>
      <c r="EA43" s="33"/>
      <c r="EB43" s="33"/>
      <c r="EC43" s="34"/>
      <c r="ED43" s="32"/>
      <c r="EE43" s="33"/>
      <c r="EF43" s="33"/>
      <c r="EG43" s="34"/>
      <c r="EH43" s="32"/>
      <c r="EI43" s="33"/>
      <c r="EJ43" s="33"/>
      <c r="EK43" s="34"/>
      <c r="EL43" s="32"/>
      <c r="EM43" s="33"/>
      <c r="EN43" s="33"/>
      <c r="EO43" s="34"/>
      <c r="EP43" s="32"/>
      <c r="EQ43" s="33"/>
      <c r="ER43" s="33"/>
      <c r="ES43" s="34"/>
      <c r="ET43" s="32"/>
      <c r="EU43" s="33"/>
      <c r="EV43" s="33"/>
      <c r="EW43" s="34"/>
      <c r="EX43" s="32"/>
      <c r="EY43" s="33"/>
      <c r="EZ43" s="33"/>
      <c r="FA43" s="34"/>
      <c r="FB43" s="32"/>
      <c r="FC43" s="33"/>
      <c r="FD43" s="33"/>
      <c r="FE43" s="34"/>
      <c r="FF43" s="32"/>
      <c r="FG43" s="33"/>
      <c r="FH43" s="33"/>
      <c r="FI43" s="34"/>
      <c r="FJ43" s="32"/>
      <c r="FK43" s="33"/>
      <c r="FL43" s="33"/>
      <c r="FM43" s="34"/>
      <c r="FN43" s="32"/>
      <c r="FO43" s="33"/>
      <c r="FP43" s="33"/>
      <c r="FQ43" s="34"/>
      <c r="FR43" s="32"/>
      <c r="FS43" s="33"/>
      <c r="FT43" s="33"/>
      <c r="FU43" s="34"/>
      <c r="FV43" s="32"/>
      <c r="FW43" s="33"/>
      <c r="FX43" s="33"/>
      <c r="FY43" s="34"/>
      <c r="FZ43" s="32"/>
      <c r="GA43" s="33"/>
      <c r="GB43" s="33"/>
      <c r="GC43" s="34"/>
      <c r="GD43" s="32"/>
      <c r="GE43" s="33"/>
      <c r="GF43" s="33"/>
      <c r="GG43" s="34"/>
      <c r="GH43" s="32"/>
      <c r="GI43" s="33"/>
      <c r="GJ43" s="33"/>
      <c r="GK43" s="34"/>
      <c r="GL43" s="32"/>
      <c r="GM43" s="33"/>
      <c r="GN43" s="33"/>
      <c r="GO43" s="34"/>
      <c r="GP43" s="32"/>
      <c r="GQ43" s="33"/>
      <c r="GR43" s="33"/>
      <c r="GS43" s="34"/>
      <c r="GT43" s="32"/>
      <c r="GU43" s="33"/>
      <c r="GV43" s="33"/>
      <c r="GW43" s="34"/>
      <c r="GX43" s="32"/>
      <c r="GY43" s="33"/>
      <c r="GZ43" s="33"/>
      <c r="HA43" s="34"/>
      <c r="HB43" s="32"/>
      <c r="HC43" s="33"/>
      <c r="HD43" s="33"/>
      <c r="HE43" s="34"/>
      <c r="HF43" s="32"/>
      <c r="HG43" s="33"/>
      <c r="HH43" s="33"/>
      <c r="HI43" s="34"/>
      <c r="HJ43" s="32"/>
      <c r="HK43" s="33"/>
      <c r="HL43" s="33"/>
      <c r="HM43" s="34"/>
      <c r="HN43" s="32"/>
      <c r="HO43" s="33"/>
      <c r="HP43" s="33"/>
      <c r="HQ43" s="34"/>
      <c r="HR43" s="32"/>
      <c r="HS43" s="33"/>
      <c r="HT43" s="33"/>
      <c r="HU43" s="34"/>
      <c r="HV43" s="32"/>
      <c r="HW43" s="33"/>
      <c r="HX43" s="33"/>
      <c r="HY43" s="34"/>
      <c r="HZ43" s="32"/>
      <c r="IA43" s="33"/>
      <c r="IB43" s="33"/>
      <c r="IC43" s="34"/>
      <c r="ID43" s="32"/>
      <c r="IE43" s="33"/>
      <c r="IF43" s="33"/>
      <c r="IG43" s="34"/>
      <c r="IH43" s="32"/>
      <c r="II43" s="33"/>
      <c r="IJ43" s="33"/>
      <c r="IK43" s="34"/>
    </row>
    <row r="44" spans="1:245" s="30" customFormat="1">
      <c r="A44" s="11" t="s">
        <v>47</v>
      </c>
      <c r="B44" s="21"/>
      <c r="C44" s="21"/>
      <c r="D44" s="21">
        <v>0</v>
      </c>
      <c r="E44" s="26"/>
    </row>
    <row r="45" spans="1:245" s="30" customFormat="1">
      <c r="A45" s="18" t="s">
        <v>48</v>
      </c>
      <c r="B45" s="19">
        <v>0.41249999999999998</v>
      </c>
      <c r="C45" s="19">
        <v>0</v>
      </c>
      <c r="D45" s="19">
        <v>0</v>
      </c>
      <c r="E45" s="20">
        <v>4.7056056722069768E-5</v>
      </c>
    </row>
    <row r="46" spans="1:245" s="30" customFormat="1">
      <c r="A46" s="18" t="s">
        <v>49</v>
      </c>
      <c r="B46" s="19">
        <v>0</v>
      </c>
      <c r="C46" s="19">
        <v>0</v>
      </c>
      <c r="D46" s="19">
        <v>0</v>
      </c>
      <c r="E46" s="19">
        <v>0</v>
      </c>
    </row>
    <row r="47" spans="1:245" s="30" customFormat="1">
      <c r="A47" s="18" t="s">
        <v>50</v>
      </c>
      <c r="B47" s="19">
        <v>6.19</v>
      </c>
      <c r="C47" s="19">
        <v>0.01</v>
      </c>
      <c r="D47" s="19">
        <v>5.0000000000000001E-4</v>
      </c>
      <c r="E47" s="20">
        <v>7.061260390536046E-4</v>
      </c>
    </row>
    <row r="48" spans="1:245" s="30" customFormat="1">
      <c r="A48" s="27" t="s">
        <v>51</v>
      </c>
      <c r="B48" s="28">
        <v>6.6025</v>
      </c>
      <c r="C48" s="28">
        <v>0.01</v>
      </c>
      <c r="D48" s="28">
        <v>5.0000000000000001E-4</v>
      </c>
      <c r="E48" s="29">
        <v>7.5318209577567431E-4</v>
      </c>
      <c r="F48" s="32"/>
      <c r="G48" s="33"/>
      <c r="H48" s="33"/>
      <c r="I48" s="34"/>
      <c r="J48" s="32"/>
      <c r="K48" s="33"/>
      <c r="L48" s="33"/>
      <c r="M48" s="34"/>
      <c r="N48" s="32"/>
      <c r="O48" s="33"/>
      <c r="P48" s="33"/>
      <c r="Q48" s="34"/>
      <c r="R48" s="32"/>
      <c r="S48" s="33"/>
      <c r="T48" s="33"/>
      <c r="U48" s="34"/>
      <c r="V48" s="32"/>
      <c r="W48" s="33"/>
      <c r="X48" s="33"/>
      <c r="Y48" s="34"/>
      <c r="Z48" s="32"/>
      <c r="AA48" s="33"/>
      <c r="AB48" s="33"/>
      <c r="AC48" s="34"/>
      <c r="AD48" s="32"/>
      <c r="AE48" s="33"/>
      <c r="AF48" s="33"/>
      <c r="AG48" s="34"/>
      <c r="AH48" s="32"/>
      <c r="AI48" s="33"/>
      <c r="AJ48" s="33"/>
      <c r="AK48" s="34"/>
      <c r="AL48" s="32"/>
      <c r="AM48" s="33"/>
      <c r="AN48" s="33"/>
      <c r="AO48" s="34"/>
      <c r="AP48" s="32"/>
      <c r="AQ48" s="33"/>
      <c r="AR48" s="33"/>
      <c r="AS48" s="34"/>
      <c r="AT48" s="32"/>
      <c r="AU48" s="33"/>
      <c r="AV48" s="33"/>
      <c r="AW48" s="34"/>
      <c r="AX48" s="32"/>
      <c r="AY48" s="33"/>
      <c r="AZ48" s="33"/>
      <c r="BA48" s="34"/>
      <c r="BB48" s="32"/>
      <c r="BC48" s="33"/>
      <c r="BD48" s="33"/>
      <c r="BE48" s="34"/>
      <c r="BF48" s="32"/>
      <c r="BG48" s="33"/>
      <c r="BH48" s="33"/>
      <c r="BI48" s="34"/>
      <c r="BJ48" s="32"/>
      <c r="BK48" s="33"/>
      <c r="BL48" s="33"/>
      <c r="BM48" s="34"/>
      <c r="BN48" s="32"/>
      <c r="BO48" s="33"/>
      <c r="BP48" s="33"/>
      <c r="BQ48" s="34"/>
      <c r="BR48" s="32"/>
      <c r="BS48" s="33"/>
      <c r="BT48" s="33"/>
      <c r="BU48" s="34"/>
      <c r="BV48" s="32"/>
      <c r="BW48" s="33"/>
      <c r="BX48" s="33"/>
      <c r="BY48" s="34"/>
      <c r="BZ48" s="32"/>
      <c r="CA48" s="33"/>
      <c r="CB48" s="33"/>
      <c r="CC48" s="34"/>
      <c r="CD48" s="32"/>
      <c r="CE48" s="33"/>
      <c r="CF48" s="33"/>
      <c r="CG48" s="34"/>
      <c r="CH48" s="32"/>
      <c r="CI48" s="33"/>
      <c r="CJ48" s="33"/>
      <c r="CK48" s="34"/>
      <c r="CL48" s="32"/>
      <c r="CM48" s="33"/>
      <c r="CN48" s="33"/>
      <c r="CO48" s="34"/>
      <c r="CP48" s="32"/>
      <c r="CQ48" s="33"/>
      <c r="CR48" s="33"/>
      <c r="CS48" s="34"/>
      <c r="CT48" s="32"/>
      <c r="CU48" s="33"/>
      <c r="CV48" s="33"/>
      <c r="CW48" s="34"/>
      <c r="CX48" s="32"/>
      <c r="CY48" s="33"/>
      <c r="CZ48" s="33"/>
      <c r="DA48" s="34"/>
      <c r="DB48" s="32"/>
      <c r="DC48" s="33"/>
      <c r="DD48" s="33"/>
      <c r="DE48" s="34"/>
      <c r="DF48" s="32"/>
      <c r="DG48" s="33"/>
      <c r="DH48" s="33"/>
      <c r="DI48" s="34"/>
      <c r="DJ48" s="32"/>
      <c r="DK48" s="33"/>
      <c r="DL48" s="33"/>
      <c r="DM48" s="34"/>
      <c r="DN48" s="32"/>
      <c r="DO48" s="33"/>
      <c r="DP48" s="33"/>
      <c r="DQ48" s="34"/>
      <c r="DR48" s="32"/>
      <c r="DS48" s="33"/>
      <c r="DT48" s="33"/>
      <c r="DU48" s="34"/>
      <c r="DV48" s="32"/>
      <c r="DW48" s="33"/>
      <c r="DX48" s="33"/>
      <c r="DY48" s="34"/>
      <c r="DZ48" s="32"/>
      <c r="EA48" s="33"/>
      <c r="EB48" s="33"/>
      <c r="EC48" s="34"/>
      <c r="ED48" s="32"/>
      <c r="EE48" s="33"/>
      <c r="EF48" s="33"/>
      <c r="EG48" s="34"/>
      <c r="EH48" s="32"/>
      <c r="EI48" s="33"/>
      <c r="EJ48" s="33"/>
      <c r="EK48" s="34"/>
      <c r="EL48" s="32"/>
      <c r="EM48" s="33"/>
      <c r="EN48" s="33"/>
      <c r="EO48" s="34"/>
      <c r="EP48" s="32"/>
      <c r="EQ48" s="33"/>
      <c r="ER48" s="33"/>
      <c r="ES48" s="34"/>
      <c r="ET48" s="32"/>
      <c r="EU48" s="33"/>
      <c r="EV48" s="33"/>
      <c r="EW48" s="34"/>
      <c r="EX48" s="32"/>
      <c r="EY48" s="33"/>
      <c r="EZ48" s="33"/>
      <c r="FA48" s="34"/>
      <c r="FB48" s="32"/>
      <c r="FC48" s="33"/>
      <c r="FD48" s="33"/>
      <c r="FE48" s="34"/>
      <c r="FF48" s="32"/>
      <c r="FG48" s="33"/>
      <c r="FH48" s="33"/>
      <c r="FI48" s="34"/>
      <c r="FJ48" s="32"/>
      <c r="FK48" s="33"/>
      <c r="FL48" s="33"/>
      <c r="FM48" s="34"/>
      <c r="FN48" s="32"/>
      <c r="FO48" s="33"/>
      <c r="FP48" s="33"/>
      <c r="FQ48" s="34"/>
      <c r="FR48" s="32"/>
      <c r="FS48" s="33"/>
      <c r="FT48" s="33"/>
      <c r="FU48" s="34"/>
      <c r="FV48" s="32"/>
      <c r="FW48" s="33"/>
      <c r="FX48" s="33"/>
      <c r="FY48" s="34"/>
      <c r="FZ48" s="32"/>
      <c r="GA48" s="33"/>
      <c r="GB48" s="33"/>
      <c r="GC48" s="34"/>
      <c r="GD48" s="32"/>
      <c r="GE48" s="33"/>
      <c r="GF48" s="33"/>
      <c r="GG48" s="34"/>
      <c r="GH48" s="32"/>
      <c r="GI48" s="33"/>
      <c r="GJ48" s="33"/>
      <c r="GK48" s="34"/>
      <c r="GL48" s="32"/>
      <c r="GM48" s="33"/>
      <c r="GN48" s="33"/>
      <c r="GO48" s="34"/>
      <c r="GP48" s="32"/>
      <c r="GQ48" s="33"/>
      <c r="GR48" s="33"/>
      <c r="GS48" s="34"/>
      <c r="GT48" s="32"/>
      <c r="GU48" s="33"/>
      <c r="GV48" s="33"/>
      <c r="GW48" s="34"/>
      <c r="GX48" s="32"/>
      <c r="GY48" s="33"/>
      <c r="GZ48" s="33"/>
      <c r="HA48" s="34"/>
      <c r="HB48" s="32"/>
      <c r="HC48" s="33"/>
      <c r="HD48" s="33"/>
      <c r="HE48" s="34"/>
      <c r="HF48" s="32"/>
      <c r="HG48" s="33"/>
      <c r="HH48" s="33"/>
      <c r="HI48" s="34"/>
      <c r="HJ48" s="32"/>
      <c r="HK48" s="33"/>
      <c r="HL48" s="33"/>
      <c r="HM48" s="34"/>
      <c r="HN48" s="32"/>
      <c r="HO48" s="33"/>
      <c r="HP48" s="33"/>
      <c r="HQ48" s="34"/>
      <c r="HR48" s="32"/>
      <c r="HS48" s="33"/>
      <c r="HT48" s="33"/>
      <c r="HU48" s="34"/>
      <c r="HV48" s="32"/>
      <c r="HW48" s="33"/>
      <c r="HX48" s="33"/>
      <c r="HY48" s="34"/>
      <c r="HZ48" s="32"/>
      <c r="IA48" s="33"/>
      <c r="IB48" s="33"/>
      <c r="IC48" s="34"/>
      <c r="ID48" s="32"/>
      <c r="IE48" s="33"/>
      <c r="IF48" s="33"/>
      <c r="IG48" s="34"/>
      <c r="IH48" s="32"/>
      <c r="II48" s="33"/>
      <c r="IJ48" s="33"/>
      <c r="IK48" s="34"/>
    </row>
    <row r="49" spans="1:245" s="30" customFormat="1">
      <c r="A49" s="35" t="s">
        <v>52</v>
      </c>
      <c r="B49" s="36">
        <v>607.80718044785465</v>
      </c>
      <c r="C49" s="36">
        <v>0.56000000000000005</v>
      </c>
      <c r="D49" s="36">
        <v>2.8000000000000004E-2</v>
      </c>
      <c r="E49" s="37">
        <v>6.9335779779964954E-2</v>
      </c>
      <c r="F49" s="33"/>
      <c r="G49" s="33"/>
      <c r="H49" s="32"/>
      <c r="I49" s="33"/>
      <c r="J49" s="33"/>
      <c r="K49" s="33"/>
      <c r="L49" s="32"/>
      <c r="M49" s="33"/>
      <c r="N49" s="33"/>
      <c r="O49" s="33"/>
      <c r="P49" s="32"/>
      <c r="Q49" s="33"/>
      <c r="R49" s="33"/>
      <c r="S49" s="33"/>
      <c r="T49" s="32"/>
      <c r="U49" s="33"/>
      <c r="V49" s="33"/>
      <c r="W49" s="33"/>
      <c r="X49" s="32"/>
      <c r="Y49" s="33"/>
      <c r="Z49" s="33"/>
      <c r="AA49" s="33"/>
      <c r="AB49" s="32"/>
      <c r="AC49" s="33"/>
      <c r="AD49" s="33"/>
      <c r="AE49" s="33"/>
      <c r="AF49" s="32"/>
      <c r="AG49" s="33"/>
      <c r="AH49" s="33"/>
      <c r="AI49" s="33"/>
      <c r="AJ49" s="32"/>
      <c r="AK49" s="33"/>
      <c r="AL49" s="33"/>
      <c r="AM49" s="33"/>
      <c r="AN49" s="32"/>
      <c r="AO49" s="33"/>
      <c r="AP49" s="33"/>
      <c r="AQ49" s="33"/>
      <c r="AR49" s="32"/>
      <c r="AS49" s="33"/>
      <c r="AT49" s="33"/>
      <c r="AU49" s="33"/>
      <c r="AV49" s="32"/>
      <c r="AW49" s="33"/>
      <c r="AX49" s="33"/>
      <c r="AY49" s="33"/>
      <c r="AZ49" s="32"/>
      <c r="BA49" s="33"/>
      <c r="BB49" s="33"/>
      <c r="BC49" s="33"/>
      <c r="BD49" s="32"/>
      <c r="BE49" s="33"/>
      <c r="BF49" s="33"/>
      <c r="BG49" s="33"/>
      <c r="BH49" s="32"/>
      <c r="BI49" s="33"/>
      <c r="BJ49" s="33"/>
      <c r="BK49" s="33"/>
      <c r="BL49" s="32"/>
      <c r="BM49" s="33"/>
      <c r="BN49" s="33"/>
      <c r="BO49" s="33"/>
      <c r="BP49" s="32"/>
      <c r="BQ49" s="33"/>
      <c r="BR49" s="33"/>
      <c r="BS49" s="33"/>
      <c r="BT49" s="32"/>
      <c r="BU49" s="33"/>
      <c r="BV49" s="33"/>
      <c r="BW49" s="33"/>
      <c r="BX49" s="32"/>
      <c r="BY49" s="33"/>
      <c r="BZ49" s="33"/>
      <c r="CA49" s="33"/>
      <c r="CB49" s="32"/>
      <c r="CC49" s="33"/>
      <c r="CD49" s="33"/>
      <c r="CE49" s="33"/>
      <c r="CF49" s="32"/>
      <c r="CG49" s="33"/>
      <c r="CH49" s="33"/>
      <c r="CI49" s="33"/>
      <c r="CJ49" s="32"/>
      <c r="CK49" s="33"/>
      <c r="CL49" s="33"/>
      <c r="CM49" s="33"/>
      <c r="CN49" s="32"/>
      <c r="CO49" s="33"/>
      <c r="CP49" s="33"/>
      <c r="CQ49" s="33"/>
      <c r="CR49" s="32"/>
      <c r="CS49" s="33"/>
      <c r="CT49" s="33"/>
      <c r="CU49" s="33"/>
      <c r="CV49" s="32"/>
      <c r="CW49" s="33"/>
      <c r="CX49" s="33"/>
      <c r="CY49" s="33"/>
      <c r="CZ49" s="32"/>
      <c r="DA49" s="33"/>
      <c r="DB49" s="33"/>
      <c r="DC49" s="33"/>
      <c r="DD49" s="32"/>
      <c r="DE49" s="33"/>
      <c r="DF49" s="33"/>
      <c r="DG49" s="33"/>
      <c r="DH49" s="32"/>
      <c r="DI49" s="33"/>
      <c r="DJ49" s="33"/>
      <c r="DK49" s="33"/>
      <c r="DL49" s="32"/>
      <c r="DM49" s="33"/>
      <c r="DN49" s="33"/>
      <c r="DO49" s="33"/>
      <c r="DP49" s="32"/>
      <c r="DQ49" s="33"/>
      <c r="DR49" s="33"/>
      <c r="DS49" s="33"/>
      <c r="DT49" s="32"/>
      <c r="DU49" s="33"/>
      <c r="DV49" s="33"/>
      <c r="DW49" s="33"/>
      <c r="DX49" s="32"/>
      <c r="DY49" s="33"/>
      <c r="DZ49" s="33"/>
      <c r="EA49" s="33"/>
      <c r="EB49" s="32"/>
      <c r="EC49" s="33"/>
      <c r="ED49" s="33"/>
      <c r="EE49" s="33"/>
      <c r="EF49" s="32"/>
      <c r="EG49" s="33"/>
      <c r="EH49" s="33"/>
      <c r="EI49" s="33"/>
      <c r="EJ49" s="32"/>
      <c r="EK49" s="33"/>
      <c r="EL49" s="33"/>
      <c r="EM49" s="33"/>
      <c r="EN49" s="32"/>
      <c r="EO49" s="33"/>
      <c r="EP49" s="33"/>
      <c r="EQ49" s="33"/>
      <c r="ER49" s="32"/>
      <c r="ES49" s="33"/>
      <c r="ET49" s="33"/>
      <c r="EU49" s="33"/>
      <c r="EV49" s="32"/>
      <c r="EW49" s="33"/>
      <c r="EX49" s="33"/>
      <c r="EY49" s="33"/>
      <c r="EZ49" s="32"/>
      <c r="FA49" s="33"/>
      <c r="FB49" s="33"/>
      <c r="FC49" s="33"/>
      <c r="FD49" s="32"/>
      <c r="FE49" s="33"/>
      <c r="FF49" s="33"/>
      <c r="FG49" s="33"/>
      <c r="FH49" s="32"/>
      <c r="FI49" s="33"/>
      <c r="FJ49" s="33"/>
      <c r="FK49" s="33"/>
      <c r="FL49" s="32"/>
      <c r="FM49" s="33"/>
      <c r="FN49" s="33"/>
      <c r="FO49" s="33"/>
      <c r="FP49" s="32"/>
      <c r="FQ49" s="33"/>
      <c r="FR49" s="33"/>
      <c r="FS49" s="33"/>
      <c r="FT49" s="32"/>
      <c r="FU49" s="33"/>
      <c r="FV49" s="33"/>
      <c r="FW49" s="33"/>
      <c r="FX49" s="32"/>
      <c r="FY49" s="33"/>
      <c r="FZ49" s="33"/>
      <c r="GA49" s="33"/>
      <c r="GB49" s="32"/>
      <c r="GC49" s="33"/>
      <c r="GD49" s="33"/>
      <c r="GE49" s="33"/>
      <c r="GF49" s="32"/>
      <c r="GG49" s="33"/>
      <c r="GH49" s="33"/>
      <c r="GI49" s="33"/>
      <c r="GJ49" s="32"/>
      <c r="GK49" s="33"/>
      <c r="GL49" s="33"/>
      <c r="GM49" s="33"/>
      <c r="GN49" s="32"/>
      <c r="GO49" s="33"/>
      <c r="GP49" s="33"/>
      <c r="GQ49" s="33"/>
      <c r="GR49" s="32"/>
      <c r="GS49" s="33"/>
      <c r="GT49" s="33"/>
      <c r="GU49" s="33"/>
      <c r="GV49" s="32"/>
      <c r="GW49" s="33"/>
      <c r="GX49" s="33"/>
      <c r="GY49" s="33"/>
      <c r="GZ49" s="32"/>
      <c r="HA49" s="33"/>
      <c r="HB49" s="33"/>
      <c r="HC49" s="33"/>
      <c r="HD49" s="32"/>
      <c r="HE49" s="33"/>
      <c r="HF49" s="33"/>
      <c r="HG49" s="33"/>
      <c r="HH49" s="32"/>
      <c r="HI49" s="33"/>
      <c r="HJ49" s="33"/>
      <c r="HK49" s="33"/>
      <c r="HL49" s="32"/>
      <c r="HM49" s="33"/>
      <c r="HN49" s="33"/>
      <c r="HO49" s="33"/>
      <c r="HP49" s="32"/>
      <c r="HQ49" s="33"/>
      <c r="HR49" s="33"/>
      <c r="HS49" s="33"/>
      <c r="HT49" s="32"/>
      <c r="HU49" s="33"/>
      <c r="HV49" s="33"/>
      <c r="HW49" s="33"/>
      <c r="HX49" s="32"/>
      <c r="HY49" s="33"/>
      <c r="HZ49" s="33"/>
      <c r="IA49" s="33"/>
      <c r="IB49" s="32"/>
      <c r="IC49" s="33"/>
      <c r="ID49" s="33"/>
      <c r="IE49" s="33"/>
      <c r="IF49" s="32"/>
      <c r="IG49" s="33"/>
      <c r="IH49" s="33"/>
      <c r="II49" s="33"/>
    </row>
    <row r="50" spans="1:245" s="31" customFormat="1">
      <c r="A50" s="22" t="s">
        <v>53</v>
      </c>
      <c r="B50" s="23">
        <v>8153.7257968994709</v>
      </c>
      <c r="C50" s="23">
        <v>7.41</v>
      </c>
      <c r="D50" s="23">
        <v>0.3705</v>
      </c>
      <c r="E50" s="24">
        <v>0.93013862689722437</v>
      </c>
    </row>
    <row r="51" spans="1:245" s="30" customFormat="1">
      <c r="A51" s="11" t="s">
        <v>54</v>
      </c>
      <c r="B51" s="21"/>
      <c r="C51" s="21"/>
      <c r="D51" s="21">
        <v>0</v>
      </c>
      <c r="E51" s="26"/>
    </row>
    <row r="52" spans="1:245" s="30" customFormat="1">
      <c r="A52" s="6" t="s">
        <v>55</v>
      </c>
      <c r="B52" s="19">
        <v>37.130000000000003</v>
      </c>
      <c r="C52" s="19">
        <v>0.03</v>
      </c>
      <c r="D52" s="19">
        <v>1.5E-3</v>
      </c>
      <c r="E52" s="20">
        <v>4.2356154814313955E-3</v>
      </c>
    </row>
    <row r="53" spans="1:245" s="30" customFormat="1">
      <c r="A53" s="6" t="s">
        <v>56</v>
      </c>
      <c r="B53" s="19">
        <v>562.5</v>
      </c>
      <c r="C53" s="19">
        <v>0.51</v>
      </c>
      <c r="D53" s="19">
        <v>2.5500000000000002E-2</v>
      </c>
      <c r="E53" s="20">
        <v>6.416735007554969E-2</v>
      </c>
    </row>
    <row r="54" spans="1:245" s="30" customFormat="1">
      <c r="A54" s="6" t="s">
        <v>220</v>
      </c>
      <c r="B54" s="19">
        <v>12.78460531007673</v>
      </c>
      <c r="C54" s="19">
        <v>0.01</v>
      </c>
      <c r="D54" s="19">
        <v>5.0000000000000001E-4</v>
      </c>
      <c r="E54" s="19">
        <v>1.4584075457945332E-3</v>
      </c>
    </row>
    <row r="55" spans="1:245" s="30" customFormat="1">
      <c r="A55" s="27" t="s">
        <v>57</v>
      </c>
      <c r="B55" s="28">
        <v>612.41460531007669</v>
      </c>
      <c r="C55" s="28">
        <v>0.55000000000000004</v>
      </c>
      <c r="D55" s="28">
        <v>2.7500000000000004E-2</v>
      </c>
      <c r="E55" s="29">
        <v>6.8402965556981082E-2</v>
      </c>
      <c r="F55" s="32"/>
      <c r="G55" s="33"/>
      <c r="H55" s="33"/>
      <c r="I55" s="34"/>
      <c r="J55" s="32"/>
      <c r="K55" s="33"/>
      <c r="L55" s="33"/>
      <c r="M55" s="34"/>
      <c r="N55" s="32"/>
      <c r="O55" s="33"/>
      <c r="P55" s="33"/>
      <c r="Q55" s="34"/>
      <c r="R55" s="32"/>
      <c r="S55" s="33"/>
      <c r="T55" s="33"/>
      <c r="U55" s="34"/>
      <c r="V55" s="32"/>
      <c r="W55" s="33"/>
      <c r="X55" s="33"/>
      <c r="Y55" s="34"/>
      <c r="Z55" s="32"/>
      <c r="AA55" s="33"/>
      <c r="AB55" s="33"/>
      <c r="AC55" s="34"/>
      <c r="AD55" s="32"/>
      <c r="AE55" s="33"/>
      <c r="AF55" s="33"/>
      <c r="AG55" s="34"/>
      <c r="AH55" s="32"/>
      <c r="AI55" s="33"/>
      <c r="AJ55" s="33"/>
      <c r="AK55" s="34"/>
      <c r="AL55" s="32"/>
      <c r="AM55" s="33"/>
      <c r="AN55" s="33"/>
      <c r="AO55" s="34"/>
      <c r="AP55" s="32"/>
      <c r="AQ55" s="33"/>
      <c r="AR55" s="33"/>
      <c r="AS55" s="34"/>
      <c r="AT55" s="32"/>
      <c r="AU55" s="33"/>
      <c r="AV55" s="33"/>
      <c r="AW55" s="34"/>
      <c r="AX55" s="32"/>
      <c r="AY55" s="33"/>
      <c r="AZ55" s="33"/>
      <c r="BA55" s="34"/>
      <c r="BB55" s="32"/>
      <c r="BC55" s="33"/>
      <c r="BD55" s="33"/>
      <c r="BE55" s="34"/>
      <c r="BF55" s="32"/>
      <c r="BG55" s="33"/>
      <c r="BH55" s="33"/>
      <c r="BI55" s="34"/>
      <c r="BJ55" s="32"/>
      <c r="BK55" s="33"/>
      <c r="BL55" s="33"/>
      <c r="BM55" s="34"/>
      <c r="BN55" s="32"/>
      <c r="BO55" s="33"/>
      <c r="BP55" s="33"/>
      <c r="BQ55" s="34"/>
      <c r="BR55" s="32"/>
      <c r="BS55" s="33"/>
      <c r="BT55" s="33"/>
      <c r="BU55" s="34"/>
      <c r="BV55" s="32"/>
      <c r="BW55" s="33"/>
      <c r="BX55" s="33"/>
      <c r="BY55" s="34"/>
      <c r="BZ55" s="32"/>
      <c r="CA55" s="33"/>
      <c r="CB55" s="33"/>
      <c r="CC55" s="34"/>
      <c r="CD55" s="32"/>
      <c r="CE55" s="33"/>
      <c r="CF55" s="33"/>
      <c r="CG55" s="34"/>
      <c r="CH55" s="32"/>
      <c r="CI55" s="33"/>
      <c r="CJ55" s="33"/>
      <c r="CK55" s="34"/>
      <c r="CL55" s="32"/>
      <c r="CM55" s="33"/>
      <c r="CN55" s="33"/>
      <c r="CO55" s="34"/>
      <c r="CP55" s="32"/>
      <c r="CQ55" s="33"/>
      <c r="CR55" s="33"/>
      <c r="CS55" s="34"/>
      <c r="CT55" s="32"/>
      <c r="CU55" s="33"/>
      <c r="CV55" s="33"/>
      <c r="CW55" s="34"/>
      <c r="CX55" s="32"/>
      <c r="CY55" s="33"/>
      <c r="CZ55" s="33"/>
      <c r="DA55" s="34"/>
      <c r="DB55" s="32"/>
      <c r="DC55" s="33"/>
      <c r="DD55" s="33"/>
      <c r="DE55" s="34"/>
      <c r="DF55" s="32"/>
      <c r="DG55" s="33"/>
      <c r="DH55" s="33"/>
      <c r="DI55" s="34"/>
      <c r="DJ55" s="32"/>
      <c r="DK55" s="33"/>
      <c r="DL55" s="33"/>
      <c r="DM55" s="34"/>
      <c r="DN55" s="32"/>
      <c r="DO55" s="33"/>
      <c r="DP55" s="33"/>
      <c r="DQ55" s="34"/>
      <c r="DR55" s="32"/>
      <c r="DS55" s="33"/>
      <c r="DT55" s="33"/>
      <c r="DU55" s="34"/>
      <c r="DV55" s="32"/>
      <c r="DW55" s="33"/>
      <c r="DX55" s="33"/>
      <c r="DY55" s="34"/>
      <c r="DZ55" s="32"/>
      <c r="EA55" s="33"/>
      <c r="EB55" s="33"/>
      <c r="EC55" s="34"/>
      <c r="ED55" s="32"/>
      <c r="EE55" s="33"/>
      <c r="EF55" s="33"/>
      <c r="EG55" s="34"/>
      <c r="EH55" s="32"/>
      <c r="EI55" s="33"/>
      <c r="EJ55" s="33"/>
      <c r="EK55" s="34"/>
      <c r="EL55" s="32"/>
      <c r="EM55" s="33"/>
      <c r="EN55" s="33"/>
      <c r="EO55" s="34"/>
      <c r="EP55" s="32"/>
      <c r="EQ55" s="33"/>
      <c r="ER55" s="33"/>
      <c r="ES55" s="34"/>
      <c r="ET55" s="32"/>
      <c r="EU55" s="33"/>
      <c r="EV55" s="33"/>
      <c r="EW55" s="34"/>
      <c r="EX55" s="32"/>
      <c r="EY55" s="33"/>
      <c r="EZ55" s="33"/>
      <c r="FA55" s="34"/>
      <c r="FB55" s="32"/>
      <c r="FC55" s="33"/>
      <c r="FD55" s="33"/>
      <c r="FE55" s="34"/>
      <c r="FF55" s="32"/>
      <c r="FG55" s="33"/>
      <c r="FH55" s="33"/>
      <c r="FI55" s="34"/>
      <c r="FJ55" s="32"/>
      <c r="FK55" s="33"/>
      <c r="FL55" s="33"/>
      <c r="FM55" s="34"/>
      <c r="FN55" s="32"/>
      <c r="FO55" s="33"/>
      <c r="FP55" s="33"/>
      <c r="FQ55" s="34"/>
      <c r="FR55" s="32"/>
      <c r="FS55" s="33"/>
      <c r="FT55" s="33"/>
      <c r="FU55" s="34"/>
      <c r="FV55" s="32"/>
      <c r="FW55" s="33"/>
      <c r="FX55" s="33"/>
      <c r="FY55" s="34"/>
      <c r="FZ55" s="32"/>
      <c r="GA55" s="33"/>
      <c r="GB55" s="33"/>
      <c r="GC55" s="34"/>
      <c r="GD55" s="32"/>
      <c r="GE55" s="33"/>
      <c r="GF55" s="33"/>
      <c r="GG55" s="34"/>
      <c r="GH55" s="32"/>
      <c r="GI55" s="33"/>
      <c r="GJ55" s="33"/>
      <c r="GK55" s="34"/>
      <c r="GL55" s="32"/>
      <c r="GM55" s="33"/>
      <c r="GN55" s="33"/>
      <c r="GO55" s="34"/>
      <c r="GP55" s="32"/>
      <c r="GQ55" s="33"/>
      <c r="GR55" s="33"/>
      <c r="GS55" s="34"/>
      <c r="GT55" s="32"/>
      <c r="GU55" s="33"/>
      <c r="GV55" s="33"/>
      <c r="GW55" s="34"/>
      <c r="GX55" s="32"/>
      <c r="GY55" s="33"/>
      <c r="GZ55" s="33"/>
      <c r="HA55" s="34"/>
      <c r="HB55" s="32"/>
      <c r="HC55" s="33"/>
      <c r="HD55" s="33"/>
      <c r="HE55" s="34"/>
      <c r="HF55" s="32"/>
      <c r="HG55" s="33"/>
      <c r="HH55" s="33"/>
      <c r="HI55" s="34"/>
      <c r="HJ55" s="32"/>
      <c r="HK55" s="33"/>
      <c r="HL55" s="33"/>
      <c r="HM55" s="34"/>
      <c r="HN55" s="32"/>
      <c r="HO55" s="33"/>
      <c r="HP55" s="33"/>
      <c r="HQ55" s="34"/>
      <c r="HR55" s="32"/>
      <c r="HS55" s="33"/>
      <c r="HT55" s="33"/>
      <c r="HU55" s="34"/>
      <c r="HV55" s="32"/>
      <c r="HW55" s="33"/>
      <c r="HX55" s="33"/>
      <c r="HY55" s="34"/>
      <c r="HZ55" s="32"/>
      <c r="IA55" s="33"/>
      <c r="IB55" s="33"/>
      <c r="IC55" s="34"/>
      <c r="ID55" s="32"/>
      <c r="IE55" s="33"/>
      <c r="IF55" s="33"/>
      <c r="IG55" s="34"/>
      <c r="IH55" s="32"/>
      <c r="II55" s="33"/>
      <c r="IJ55" s="33"/>
      <c r="IK55" s="34"/>
    </row>
    <row r="56" spans="1:245" s="41" customFormat="1" ht="13.5" thickBot="1">
      <c r="A56" s="38" t="s">
        <v>58</v>
      </c>
      <c r="B56" s="158">
        <v>8766.1404022095485</v>
      </c>
      <c r="C56" s="158">
        <v>7.96</v>
      </c>
      <c r="D56" s="158">
        <v>0.39800000000000002</v>
      </c>
      <c r="E56" s="40">
        <v>0.99854159245420548</v>
      </c>
    </row>
    <row r="57" spans="1:245">
      <c r="A57" s="42" t="s">
        <v>59</v>
      </c>
      <c r="E57" s="43"/>
    </row>
  </sheetData>
  <printOptions horizontalCentered="1"/>
  <pageMargins left="0.78740157480314965" right="0.39370078740157483" top="0.78740157480314965" bottom="0.78740157480314965" header="0.59055118110236227" footer="0.59055118110236227"/>
  <pageSetup paperSize="9" orientation="portrait" horizontalDpi="300" verticalDpi="300" r:id="rId1"/>
  <headerFooter alignWithMargins="0">
    <oddHeader>&amp;L&amp;"Tahoma,Negrito"&amp;8Companhia Nacional de Abastecimento - CONAB</oddHeader>
    <oddFooter>&amp;R&amp;6&amp;F - &amp;A
versão - jan/2008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K57"/>
  <sheetViews>
    <sheetView zoomScaleNormal="100" workbookViewId="0">
      <selection activeCell="F1" sqref="F1:G65536"/>
    </sheetView>
  </sheetViews>
  <sheetFormatPr defaultColWidth="11.5" defaultRowHeight="12.75"/>
  <cols>
    <col min="1" max="1" width="45.625" style="3" customWidth="1"/>
    <col min="2" max="4" width="12.625" style="3" customWidth="1"/>
    <col min="5" max="5" width="8.625" style="3" customWidth="1"/>
    <col min="6" max="16384" width="11.5" style="3"/>
  </cols>
  <sheetData>
    <row r="1" spans="1:5">
      <c r="A1" s="1" t="s">
        <v>0</v>
      </c>
      <c r="B1" s="2"/>
      <c r="C1" s="2"/>
      <c r="D1" s="2"/>
      <c r="E1" s="2"/>
    </row>
    <row r="2" spans="1:5">
      <c r="A2" s="1" t="s">
        <v>221</v>
      </c>
      <c r="B2" s="2"/>
      <c r="C2" s="2"/>
      <c r="D2" s="2"/>
      <c r="E2" s="2"/>
    </row>
    <row r="3" spans="1:5">
      <c r="A3" s="1" t="s">
        <v>172</v>
      </c>
      <c r="B3" s="2"/>
      <c r="C3" s="2"/>
      <c r="D3" s="2"/>
      <c r="E3" s="2"/>
    </row>
    <row r="4" spans="1:5">
      <c r="A4" s="1" t="s">
        <v>222</v>
      </c>
      <c r="B4" s="2"/>
      <c r="C4" s="2"/>
      <c r="D4" s="2"/>
      <c r="E4" s="2"/>
    </row>
    <row r="5" spans="1:5" ht="13.5" thickBot="1">
      <c r="A5" s="4" t="s">
        <v>4</v>
      </c>
      <c r="B5" s="5">
        <v>16000</v>
      </c>
      <c r="C5" s="6" t="s">
        <v>5</v>
      </c>
      <c r="D5" s="6"/>
    </row>
    <row r="6" spans="1:5">
      <c r="A6" s="7"/>
      <c r="B6" s="8" t="s">
        <v>6</v>
      </c>
      <c r="C6" s="9">
        <v>43160</v>
      </c>
      <c r="D6" s="9">
        <v>43160</v>
      </c>
      <c r="E6" s="10" t="s">
        <v>7</v>
      </c>
    </row>
    <row r="7" spans="1:5">
      <c r="A7" s="11" t="s">
        <v>8</v>
      </c>
      <c r="E7" s="12" t="s">
        <v>9</v>
      </c>
    </row>
    <row r="8" spans="1:5" ht="13.5" thickBot="1">
      <c r="A8" s="13"/>
      <c r="B8" s="14" t="s">
        <v>10</v>
      </c>
      <c r="C8" s="14" t="s">
        <v>205</v>
      </c>
      <c r="D8" s="14" t="s">
        <v>205</v>
      </c>
      <c r="E8" s="15" t="s">
        <v>13</v>
      </c>
    </row>
    <row r="9" spans="1:5">
      <c r="A9" s="11" t="s">
        <v>14</v>
      </c>
      <c r="B9" s="16"/>
    </row>
    <row r="10" spans="1:5">
      <c r="A10" s="18" t="s">
        <v>15</v>
      </c>
      <c r="B10" s="19">
        <v>0</v>
      </c>
      <c r="C10" s="19">
        <v>0</v>
      </c>
      <c r="D10" s="19">
        <v>0</v>
      </c>
      <c r="E10" s="19">
        <v>0</v>
      </c>
    </row>
    <row r="11" spans="1:5">
      <c r="A11" s="18" t="s">
        <v>16</v>
      </c>
      <c r="B11" s="21">
        <v>0</v>
      </c>
      <c r="C11" s="21">
        <v>0</v>
      </c>
      <c r="D11" s="21">
        <v>0</v>
      </c>
      <c r="E11" s="19">
        <v>0</v>
      </c>
    </row>
    <row r="12" spans="1:5">
      <c r="A12" s="18" t="s">
        <v>17</v>
      </c>
      <c r="B12" s="19">
        <v>0</v>
      </c>
      <c r="C12" s="19">
        <v>0</v>
      </c>
      <c r="D12" s="19">
        <v>0</v>
      </c>
      <c r="E12" s="19">
        <v>0</v>
      </c>
    </row>
    <row r="13" spans="1:5">
      <c r="A13" s="18" t="s">
        <v>18</v>
      </c>
      <c r="B13" s="19">
        <v>0</v>
      </c>
      <c r="C13" s="19">
        <v>0</v>
      </c>
      <c r="D13" s="19">
        <v>0</v>
      </c>
      <c r="E13" s="19">
        <v>0</v>
      </c>
    </row>
    <row r="14" spans="1:5">
      <c r="A14" s="18" t="s">
        <v>19</v>
      </c>
      <c r="B14" s="19">
        <v>0</v>
      </c>
      <c r="C14" s="19">
        <v>0</v>
      </c>
      <c r="D14" s="19">
        <v>0</v>
      </c>
      <c r="E14" s="19">
        <v>0</v>
      </c>
    </row>
    <row r="15" spans="1:5">
      <c r="A15" s="6" t="s">
        <v>20</v>
      </c>
      <c r="B15" s="19">
        <v>3345.3</v>
      </c>
      <c r="C15" s="19">
        <v>4.18</v>
      </c>
      <c r="D15" s="19">
        <v>0.20899999999999999</v>
      </c>
      <c r="E15" s="20">
        <v>0.3546330685668953</v>
      </c>
    </row>
    <row r="16" spans="1:5">
      <c r="A16" s="6" t="s">
        <v>21</v>
      </c>
      <c r="B16" s="19">
        <v>114.48</v>
      </c>
      <c r="C16" s="19">
        <v>0.15</v>
      </c>
      <c r="D16" s="19">
        <v>7.4999999999999997E-3</v>
      </c>
      <c r="E16" s="20">
        <v>1.2135950046195609E-2</v>
      </c>
    </row>
    <row r="17" spans="1:5">
      <c r="A17" s="6" t="s">
        <v>218</v>
      </c>
      <c r="B17" s="19">
        <v>0</v>
      </c>
      <c r="C17" s="19">
        <v>0</v>
      </c>
      <c r="D17" s="19">
        <v>0</v>
      </c>
      <c r="E17" s="19">
        <v>0</v>
      </c>
    </row>
    <row r="18" spans="1:5">
      <c r="A18" s="6" t="s">
        <v>23</v>
      </c>
      <c r="B18" s="19">
        <v>2128</v>
      </c>
      <c r="C18" s="19">
        <v>2.66</v>
      </c>
      <c r="D18" s="19">
        <v>0.13300000000000001</v>
      </c>
      <c r="E18" s="20">
        <v>0.22558789044640334</v>
      </c>
    </row>
    <row r="19" spans="1:5">
      <c r="A19" s="6" t="s">
        <v>24</v>
      </c>
      <c r="B19" s="19">
        <v>0</v>
      </c>
      <c r="C19" s="19">
        <v>0</v>
      </c>
      <c r="D19" s="19">
        <v>0</v>
      </c>
      <c r="E19" s="19">
        <v>0</v>
      </c>
    </row>
    <row r="20" spans="1:5">
      <c r="A20" s="6" t="s">
        <v>25</v>
      </c>
      <c r="B20" s="19">
        <v>227.15</v>
      </c>
      <c r="C20" s="19">
        <v>0.28000000000000003</v>
      </c>
      <c r="D20" s="19">
        <v>1.4000000000000002E-2</v>
      </c>
      <c r="E20" s="20">
        <v>2.4080023174295358E-2</v>
      </c>
    </row>
    <row r="21" spans="1:5">
      <c r="A21" s="6" t="s">
        <v>26</v>
      </c>
      <c r="B21" s="19">
        <v>1984</v>
      </c>
      <c r="C21" s="19">
        <v>2.48</v>
      </c>
      <c r="D21" s="19">
        <v>0.124</v>
      </c>
      <c r="E21" s="20">
        <v>0.21032254447634599</v>
      </c>
    </row>
    <row r="22" spans="1:5">
      <c r="A22" s="22" t="s">
        <v>27</v>
      </c>
      <c r="B22" s="23">
        <v>7798.93</v>
      </c>
      <c r="C22" s="23">
        <v>9.75</v>
      </c>
      <c r="D22" s="23">
        <v>0.48749999999999999</v>
      </c>
      <c r="E22" s="24">
        <v>0.82675947671013561</v>
      </c>
    </row>
    <row r="23" spans="1:5">
      <c r="A23" s="25" t="s">
        <v>28</v>
      </c>
      <c r="B23" s="21"/>
      <c r="C23" s="21"/>
      <c r="D23" s="21">
        <v>0</v>
      </c>
      <c r="E23" s="26"/>
    </row>
    <row r="24" spans="1:5">
      <c r="A24" s="18" t="s">
        <v>29</v>
      </c>
      <c r="B24" s="19">
        <v>155.97999999999999</v>
      </c>
      <c r="C24" s="19">
        <v>0.19</v>
      </c>
      <c r="D24" s="19">
        <v>9.4999999999999998E-3</v>
      </c>
      <c r="E24" s="20">
        <v>1.653533794728853E-2</v>
      </c>
    </row>
    <row r="25" spans="1:5">
      <c r="A25" s="18" t="s">
        <v>30</v>
      </c>
      <c r="B25" s="19">
        <v>0</v>
      </c>
      <c r="C25" s="19">
        <v>0</v>
      </c>
      <c r="D25" s="19">
        <v>0</v>
      </c>
      <c r="E25" s="19">
        <v>0</v>
      </c>
    </row>
    <row r="26" spans="1:5">
      <c r="A26" s="18" t="s">
        <v>31</v>
      </c>
      <c r="B26" s="19">
        <v>0</v>
      </c>
      <c r="C26" s="19">
        <v>0</v>
      </c>
      <c r="D26" s="19">
        <v>0</v>
      </c>
      <c r="E26" s="19">
        <v>0</v>
      </c>
    </row>
    <row r="27" spans="1:5">
      <c r="A27" s="18" t="s">
        <v>32</v>
      </c>
      <c r="B27" s="19">
        <v>0</v>
      </c>
      <c r="C27" s="19">
        <v>0</v>
      </c>
      <c r="D27" s="19">
        <v>0</v>
      </c>
      <c r="E27" s="19">
        <v>0</v>
      </c>
    </row>
    <row r="28" spans="1:5">
      <c r="A28" s="18" t="s">
        <v>33</v>
      </c>
      <c r="B28" s="19">
        <v>240</v>
      </c>
      <c r="C28" s="19">
        <v>0.3</v>
      </c>
      <c r="D28" s="19">
        <v>1.4999999999999999E-2</v>
      </c>
      <c r="E28" s="20">
        <v>2.544224328342895E-2</v>
      </c>
    </row>
    <row r="29" spans="1:5">
      <c r="A29" s="18" t="s">
        <v>34</v>
      </c>
      <c r="B29" s="19">
        <v>0</v>
      </c>
      <c r="C29" s="19">
        <v>0</v>
      </c>
      <c r="D29" s="19">
        <v>0</v>
      </c>
      <c r="E29" s="19">
        <v>0</v>
      </c>
    </row>
    <row r="30" spans="1:5">
      <c r="A30" s="18" t="s">
        <v>35</v>
      </c>
      <c r="B30" s="19">
        <v>0</v>
      </c>
      <c r="C30" s="19">
        <v>0</v>
      </c>
      <c r="D30" s="19">
        <v>0</v>
      </c>
      <c r="E30" s="19">
        <v>0</v>
      </c>
    </row>
    <row r="31" spans="1:5">
      <c r="A31" s="18" t="s">
        <v>36</v>
      </c>
      <c r="B31" s="19">
        <v>0</v>
      </c>
      <c r="C31" s="19">
        <v>0</v>
      </c>
      <c r="D31" s="19">
        <v>0</v>
      </c>
      <c r="E31" s="19">
        <v>0</v>
      </c>
    </row>
    <row r="32" spans="1:5">
      <c r="A32" s="27" t="s">
        <v>37</v>
      </c>
      <c r="B32" s="28">
        <v>395.98</v>
      </c>
      <c r="C32" s="28">
        <v>0.49</v>
      </c>
      <c r="D32" s="28">
        <v>2.4500000000000001E-2</v>
      </c>
      <c r="E32" s="29">
        <v>4.197758123071748E-2</v>
      </c>
    </row>
    <row r="33" spans="1:245" s="30" customFormat="1">
      <c r="A33" s="11" t="s">
        <v>38</v>
      </c>
      <c r="B33" s="21"/>
      <c r="C33" s="21"/>
      <c r="D33" s="21">
        <v>0</v>
      </c>
      <c r="E33" s="26"/>
    </row>
    <row r="34" spans="1:245" s="30" customFormat="1">
      <c r="A34" s="18" t="s">
        <v>39</v>
      </c>
      <c r="B34" s="19">
        <v>111.21828257089227</v>
      </c>
      <c r="C34" s="19">
        <v>0.14000000000000001</v>
      </c>
      <c r="D34" s="19">
        <v>7.000000000000001E-3</v>
      </c>
      <c r="E34" s="20">
        <v>1.1790177511390779E-2</v>
      </c>
    </row>
    <row r="35" spans="1:245" s="30" customFormat="1">
      <c r="A35" s="6" t="s">
        <v>40</v>
      </c>
      <c r="B35" s="19">
        <v>111.21828257089227</v>
      </c>
      <c r="C35" s="19">
        <v>0.14000000000000001</v>
      </c>
      <c r="D35" s="19">
        <v>7.000000000000001E-3</v>
      </c>
      <c r="E35" s="20">
        <v>1.1790177511390779E-2</v>
      </c>
    </row>
    <row r="36" spans="1:245" s="31" customFormat="1">
      <c r="A36" s="22" t="s">
        <v>41</v>
      </c>
      <c r="B36" s="23">
        <v>8306.1282825708913</v>
      </c>
      <c r="C36" s="23">
        <v>10.38</v>
      </c>
      <c r="D36" s="23">
        <v>0.51900000000000002</v>
      </c>
      <c r="E36" s="24">
        <v>0.88052723545224387</v>
      </c>
    </row>
    <row r="37" spans="1:245" s="30" customFormat="1">
      <c r="A37" s="11" t="s">
        <v>42</v>
      </c>
      <c r="B37" s="21"/>
      <c r="C37" s="21"/>
      <c r="D37" s="21">
        <v>0</v>
      </c>
      <c r="E37" s="26"/>
    </row>
    <row r="38" spans="1:245" s="30" customFormat="1">
      <c r="A38" s="6" t="s">
        <v>43</v>
      </c>
      <c r="B38" s="19">
        <v>33</v>
      </c>
      <c r="C38" s="19">
        <v>0.04</v>
      </c>
      <c r="D38" s="19">
        <v>2E-3</v>
      </c>
      <c r="E38" s="20">
        <v>3.4983084514714807E-3</v>
      </c>
    </row>
    <row r="39" spans="1:245" s="30" customFormat="1">
      <c r="A39" s="6" t="s">
        <v>44</v>
      </c>
      <c r="B39" s="19">
        <v>10.34</v>
      </c>
      <c r="C39" s="19">
        <v>0.01</v>
      </c>
      <c r="D39" s="19">
        <v>5.0000000000000001E-4</v>
      </c>
      <c r="E39" s="20">
        <v>1.0961366481277307E-3</v>
      </c>
    </row>
    <row r="40" spans="1:245" s="30" customFormat="1">
      <c r="A40" s="18" t="s">
        <v>45</v>
      </c>
      <c r="B40" s="19">
        <v>0</v>
      </c>
      <c r="C40" s="19">
        <v>0</v>
      </c>
      <c r="D40" s="19">
        <v>0</v>
      </c>
      <c r="E40" s="19">
        <v>0</v>
      </c>
    </row>
    <row r="41" spans="1:245" s="30" customFormat="1">
      <c r="A41" s="18" t="s">
        <v>79</v>
      </c>
      <c r="B41" s="19">
        <v>0</v>
      </c>
      <c r="C41" s="19">
        <v>0</v>
      </c>
      <c r="D41" s="19">
        <v>0</v>
      </c>
      <c r="E41" s="19">
        <v>0</v>
      </c>
    </row>
    <row r="42" spans="1:245" s="30" customFormat="1">
      <c r="A42" s="18" t="s">
        <v>219</v>
      </c>
      <c r="B42" s="19">
        <v>466.01435108487522</v>
      </c>
      <c r="C42" s="19">
        <v>0.58251793885609404</v>
      </c>
      <c r="D42" s="19">
        <v>2.9125896942804701E-2</v>
      </c>
      <c r="E42" s="20">
        <v>4.9401877057794447E-2</v>
      </c>
    </row>
    <row r="43" spans="1:245" s="30" customFormat="1">
      <c r="A43" s="27" t="s">
        <v>46</v>
      </c>
      <c r="B43" s="28">
        <v>509.35435108487525</v>
      </c>
      <c r="C43" s="28">
        <v>0.63251793885609409</v>
      </c>
      <c r="D43" s="28">
        <v>3.1625896942804703E-2</v>
      </c>
      <c r="E43" s="29">
        <v>5.399632215739366E-2</v>
      </c>
      <c r="F43" s="32"/>
      <c r="G43" s="33"/>
      <c r="H43" s="33"/>
      <c r="I43" s="34"/>
      <c r="J43" s="32"/>
      <c r="K43" s="33"/>
      <c r="L43" s="33"/>
      <c r="M43" s="34"/>
      <c r="N43" s="32"/>
      <c r="O43" s="33"/>
      <c r="P43" s="33"/>
      <c r="Q43" s="34"/>
      <c r="R43" s="32"/>
      <c r="S43" s="33"/>
      <c r="T43" s="33"/>
      <c r="U43" s="34"/>
      <c r="V43" s="32"/>
      <c r="W43" s="33"/>
      <c r="X43" s="33"/>
      <c r="Y43" s="34"/>
      <c r="Z43" s="32"/>
      <c r="AA43" s="33"/>
      <c r="AB43" s="33"/>
      <c r="AC43" s="34"/>
      <c r="AD43" s="32"/>
      <c r="AE43" s="33"/>
      <c r="AF43" s="33"/>
      <c r="AG43" s="34"/>
      <c r="AH43" s="32"/>
      <c r="AI43" s="33"/>
      <c r="AJ43" s="33"/>
      <c r="AK43" s="34"/>
      <c r="AL43" s="32"/>
      <c r="AM43" s="33"/>
      <c r="AN43" s="33"/>
      <c r="AO43" s="34"/>
      <c r="AP43" s="32"/>
      <c r="AQ43" s="33"/>
      <c r="AR43" s="33"/>
      <c r="AS43" s="34"/>
      <c r="AT43" s="32"/>
      <c r="AU43" s="33"/>
      <c r="AV43" s="33"/>
      <c r="AW43" s="34"/>
      <c r="AX43" s="32"/>
      <c r="AY43" s="33"/>
      <c r="AZ43" s="33"/>
      <c r="BA43" s="34"/>
      <c r="BB43" s="32"/>
      <c r="BC43" s="33"/>
      <c r="BD43" s="33"/>
      <c r="BE43" s="34"/>
      <c r="BF43" s="32"/>
      <c r="BG43" s="33"/>
      <c r="BH43" s="33"/>
      <c r="BI43" s="34"/>
      <c r="BJ43" s="32"/>
      <c r="BK43" s="33"/>
      <c r="BL43" s="33"/>
      <c r="BM43" s="34"/>
      <c r="BN43" s="32"/>
      <c r="BO43" s="33"/>
      <c r="BP43" s="33"/>
      <c r="BQ43" s="34"/>
      <c r="BR43" s="32"/>
      <c r="BS43" s="33"/>
      <c r="BT43" s="33"/>
      <c r="BU43" s="34"/>
      <c r="BV43" s="32"/>
      <c r="BW43" s="33"/>
      <c r="BX43" s="33"/>
      <c r="BY43" s="34"/>
      <c r="BZ43" s="32"/>
      <c r="CA43" s="33"/>
      <c r="CB43" s="33"/>
      <c r="CC43" s="34"/>
      <c r="CD43" s="32"/>
      <c r="CE43" s="33"/>
      <c r="CF43" s="33"/>
      <c r="CG43" s="34"/>
      <c r="CH43" s="32"/>
      <c r="CI43" s="33"/>
      <c r="CJ43" s="33"/>
      <c r="CK43" s="34"/>
      <c r="CL43" s="32"/>
      <c r="CM43" s="33"/>
      <c r="CN43" s="33"/>
      <c r="CO43" s="34"/>
      <c r="CP43" s="32"/>
      <c r="CQ43" s="33"/>
      <c r="CR43" s="33"/>
      <c r="CS43" s="34"/>
      <c r="CT43" s="32"/>
      <c r="CU43" s="33"/>
      <c r="CV43" s="33"/>
      <c r="CW43" s="34"/>
      <c r="CX43" s="32"/>
      <c r="CY43" s="33"/>
      <c r="CZ43" s="33"/>
      <c r="DA43" s="34"/>
      <c r="DB43" s="32"/>
      <c r="DC43" s="33"/>
      <c r="DD43" s="33"/>
      <c r="DE43" s="34"/>
      <c r="DF43" s="32"/>
      <c r="DG43" s="33"/>
      <c r="DH43" s="33"/>
      <c r="DI43" s="34"/>
      <c r="DJ43" s="32"/>
      <c r="DK43" s="33"/>
      <c r="DL43" s="33"/>
      <c r="DM43" s="34"/>
      <c r="DN43" s="32"/>
      <c r="DO43" s="33"/>
      <c r="DP43" s="33"/>
      <c r="DQ43" s="34"/>
      <c r="DR43" s="32"/>
      <c r="DS43" s="33"/>
      <c r="DT43" s="33"/>
      <c r="DU43" s="34"/>
      <c r="DV43" s="32"/>
      <c r="DW43" s="33"/>
      <c r="DX43" s="33"/>
      <c r="DY43" s="34"/>
      <c r="DZ43" s="32"/>
      <c r="EA43" s="33"/>
      <c r="EB43" s="33"/>
      <c r="EC43" s="34"/>
      <c r="ED43" s="32"/>
      <c r="EE43" s="33"/>
      <c r="EF43" s="33"/>
      <c r="EG43" s="34"/>
      <c r="EH43" s="32"/>
      <c r="EI43" s="33"/>
      <c r="EJ43" s="33"/>
      <c r="EK43" s="34"/>
      <c r="EL43" s="32"/>
      <c r="EM43" s="33"/>
      <c r="EN43" s="33"/>
      <c r="EO43" s="34"/>
      <c r="EP43" s="32"/>
      <c r="EQ43" s="33"/>
      <c r="ER43" s="33"/>
      <c r="ES43" s="34"/>
      <c r="ET43" s="32"/>
      <c r="EU43" s="33"/>
      <c r="EV43" s="33"/>
      <c r="EW43" s="34"/>
      <c r="EX43" s="32"/>
      <c r="EY43" s="33"/>
      <c r="EZ43" s="33"/>
      <c r="FA43" s="34"/>
      <c r="FB43" s="32"/>
      <c r="FC43" s="33"/>
      <c r="FD43" s="33"/>
      <c r="FE43" s="34"/>
      <c r="FF43" s="32"/>
      <c r="FG43" s="33"/>
      <c r="FH43" s="33"/>
      <c r="FI43" s="34"/>
      <c r="FJ43" s="32"/>
      <c r="FK43" s="33"/>
      <c r="FL43" s="33"/>
      <c r="FM43" s="34"/>
      <c r="FN43" s="32"/>
      <c r="FO43" s="33"/>
      <c r="FP43" s="33"/>
      <c r="FQ43" s="34"/>
      <c r="FR43" s="32"/>
      <c r="FS43" s="33"/>
      <c r="FT43" s="33"/>
      <c r="FU43" s="34"/>
      <c r="FV43" s="32"/>
      <c r="FW43" s="33"/>
      <c r="FX43" s="33"/>
      <c r="FY43" s="34"/>
      <c r="FZ43" s="32"/>
      <c r="GA43" s="33"/>
      <c r="GB43" s="33"/>
      <c r="GC43" s="34"/>
      <c r="GD43" s="32"/>
      <c r="GE43" s="33"/>
      <c r="GF43" s="33"/>
      <c r="GG43" s="34"/>
      <c r="GH43" s="32"/>
      <c r="GI43" s="33"/>
      <c r="GJ43" s="33"/>
      <c r="GK43" s="34"/>
      <c r="GL43" s="32"/>
      <c r="GM43" s="33"/>
      <c r="GN43" s="33"/>
      <c r="GO43" s="34"/>
      <c r="GP43" s="32"/>
      <c r="GQ43" s="33"/>
      <c r="GR43" s="33"/>
      <c r="GS43" s="34"/>
      <c r="GT43" s="32"/>
      <c r="GU43" s="33"/>
      <c r="GV43" s="33"/>
      <c r="GW43" s="34"/>
      <c r="GX43" s="32"/>
      <c r="GY43" s="33"/>
      <c r="GZ43" s="33"/>
      <c r="HA43" s="34"/>
      <c r="HB43" s="32"/>
      <c r="HC43" s="33"/>
      <c r="HD43" s="33"/>
      <c r="HE43" s="34"/>
      <c r="HF43" s="32"/>
      <c r="HG43" s="33"/>
      <c r="HH43" s="33"/>
      <c r="HI43" s="34"/>
      <c r="HJ43" s="32"/>
      <c r="HK43" s="33"/>
      <c r="HL43" s="33"/>
      <c r="HM43" s="34"/>
      <c r="HN43" s="32"/>
      <c r="HO43" s="33"/>
      <c r="HP43" s="33"/>
      <c r="HQ43" s="34"/>
      <c r="HR43" s="32"/>
      <c r="HS43" s="33"/>
      <c r="HT43" s="33"/>
      <c r="HU43" s="34"/>
      <c r="HV43" s="32"/>
      <c r="HW43" s="33"/>
      <c r="HX43" s="33"/>
      <c r="HY43" s="34"/>
      <c r="HZ43" s="32"/>
      <c r="IA43" s="33"/>
      <c r="IB43" s="33"/>
      <c r="IC43" s="34"/>
      <c r="ID43" s="32"/>
      <c r="IE43" s="33"/>
      <c r="IF43" s="33"/>
      <c r="IG43" s="34"/>
      <c r="IH43" s="32"/>
      <c r="II43" s="33"/>
      <c r="IJ43" s="33"/>
      <c r="IK43" s="34"/>
    </row>
    <row r="44" spans="1:245" s="30" customFormat="1">
      <c r="A44" s="11" t="s">
        <v>47</v>
      </c>
      <c r="B44" s="21"/>
      <c r="C44" s="21"/>
      <c r="D44" s="21">
        <v>0</v>
      </c>
      <c r="E44" s="26"/>
    </row>
    <row r="45" spans="1:245" s="30" customFormat="1">
      <c r="A45" s="18" t="s">
        <v>48</v>
      </c>
      <c r="B45" s="19">
        <v>0.65249999999999997</v>
      </c>
      <c r="C45" s="19">
        <v>0</v>
      </c>
      <c r="D45" s="19">
        <v>0</v>
      </c>
      <c r="E45" s="20">
        <v>6.9171098926822455E-5</v>
      </c>
    </row>
    <row r="46" spans="1:245" s="30" customFormat="1">
      <c r="A46" s="18" t="s">
        <v>49</v>
      </c>
      <c r="B46" s="19">
        <v>0</v>
      </c>
      <c r="C46" s="19">
        <v>0</v>
      </c>
      <c r="D46" s="19">
        <v>0</v>
      </c>
      <c r="E46" s="20">
        <v>0</v>
      </c>
    </row>
    <row r="47" spans="1:245" s="30" customFormat="1">
      <c r="A47" s="18" t="s">
        <v>50</v>
      </c>
      <c r="B47" s="19">
        <v>6.19</v>
      </c>
      <c r="C47" s="19">
        <v>0.01</v>
      </c>
      <c r="D47" s="19">
        <v>5.0000000000000001E-4</v>
      </c>
      <c r="E47" s="20">
        <v>6.5619785801843838E-4</v>
      </c>
    </row>
    <row r="48" spans="1:245" s="30" customFormat="1">
      <c r="A48" s="27" t="s">
        <v>51</v>
      </c>
      <c r="B48" s="28">
        <v>6.8425000000000002</v>
      </c>
      <c r="C48" s="28">
        <v>0.01</v>
      </c>
      <c r="D48" s="28">
        <v>5.0000000000000001E-4</v>
      </c>
      <c r="E48" s="29">
        <v>7.2536895694526088E-4</v>
      </c>
      <c r="F48" s="32"/>
      <c r="G48" s="33"/>
      <c r="H48" s="33"/>
      <c r="I48" s="34"/>
      <c r="J48" s="32"/>
      <c r="K48" s="33"/>
      <c r="L48" s="33"/>
      <c r="M48" s="34"/>
      <c r="N48" s="32"/>
      <c r="O48" s="33"/>
      <c r="P48" s="33"/>
      <c r="Q48" s="34"/>
      <c r="R48" s="32"/>
      <c r="S48" s="33"/>
      <c r="T48" s="33"/>
      <c r="U48" s="34"/>
      <c r="V48" s="32"/>
      <c r="W48" s="33"/>
      <c r="X48" s="33"/>
      <c r="Y48" s="34"/>
      <c r="Z48" s="32"/>
      <c r="AA48" s="33"/>
      <c r="AB48" s="33"/>
      <c r="AC48" s="34"/>
      <c r="AD48" s="32"/>
      <c r="AE48" s="33"/>
      <c r="AF48" s="33"/>
      <c r="AG48" s="34"/>
      <c r="AH48" s="32"/>
      <c r="AI48" s="33"/>
      <c r="AJ48" s="33"/>
      <c r="AK48" s="34"/>
      <c r="AL48" s="32"/>
      <c r="AM48" s="33"/>
      <c r="AN48" s="33"/>
      <c r="AO48" s="34"/>
      <c r="AP48" s="32"/>
      <c r="AQ48" s="33"/>
      <c r="AR48" s="33"/>
      <c r="AS48" s="34"/>
      <c r="AT48" s="32"/>
      <c r="AU48" s="33"/>
      <c r="AV48" s="33"/>
      <c r="AW48" s="34"/>
      <c r="AX48" s="32"/>
      <c r="AY48" s="33"/>
      <c r="AZ48" s="33"/>
      <c r="BA48" s="34"/>
      <c r="BB48" s="32"/>
      <c r="BC48" s="33"/>
      <c r="BD48" s="33"/>
      <c r="BE48" s="34"/>
      <c r="BF48" s="32"/>
      <c r="BG48" s="33"/>
      <c r="BH48" s="33"/>
      <c r="BI48" s="34"/>
      <c r="BJ48" s="32"/>
      <c r="BK48" s="33"/>
      <c r="BL48" s="33"/>
      <c r="BM48" s="34"/>
      <c r="BN48" s="32"/>
      <c r="BO48" s="33"/>
      <c r="BP48" s="33"/>
      <c r="BQ48" s="34"/>
      <c r="BR48" s="32"/>
      <c r="BS48" s="33"/>
      <c r="BT48" s="33"/>
      <c r="BU48" s="34"/>
      <c r="BV48" s="32"/>
      <c r="BW48" s="33"/>
      <c r="BX48" s="33"/>
      <c r="BY48" s="34"/>
      <c r="BZ48" s="32"/>
      <c r="CA48" s="33"/>
      <c r="CB48" s="33"/>
      <c r="CC48" s="34"/>
      <c r="CD48" s="32"/>
      <c r="CE48" s="33"/>
      <c r="CF48" s="33"/>
      <c r="CG48" s="34"/>
      <c r="CH48" s="32"/>
      <c r="CI48" s="33"/>
      <c r="CJ48" s="33"/>
      <c r="CK48" s="34"/>
      <c r="CL48" s="32"/>
      <c r="CM48" s="33"/>
      <c r="CN48" s="33"/>
      <c r="CO48" s="34"/>
      <c r="CP48" s="32"/>
      <c r="CQ48" s="33"/>
      <c r="CR48" s="33"/>
      <c r="CS48" s="34"/>
      <c r="CT48" s="32"/>
      <c r="CU48" s="33"/>
      <c r="CV48" s="33"/>
      <c r="CW48" s="34"/>
      <c r="CX48" s="32"/>
      <c r="CY48" s="33"/>
      <c r="CZ48" s="33"/>
      <c r="DA48" s="34"/>
      <c r="DB48" s="32"/>
      <c r="DC48" s="33"/>
      <c r="DD48" s="33"/>
      <c r="DE48" s="34"/>
      <c r="DF48" s="32"/>
      <c r="DG48" s="33"/>
      <c r="DH48" s="33"/>
      <c r="DI48" s="34"/>
      <c r="DJ48" s="32"/>
      <c r="DK48" s="33"/>
      <c r="DL48" s="33"/>
      <c r="DM48" s="34"/>
      <c r="DN48" s="32"/>
      <c r="DO48" s="33"/>
      <c r="DP48" s="33"/>
      <c r="DQ48" s="34"/>
      <c r="DR48" s="32"/>
      <c r="DS48" s="33"/>
      <c r="DT48" s="33"/>
      <c r="DU48" s="34"/>
      <c r="DV48" s="32"/>
      <c r="DW48" s="33"/>
      <c r="DX48" s="33"/>
      <c r="DY48" s="34"/>
      <c r="DZ48" s="32"/>
      <c r="EA48" s="33"/>
      <c r="EB48" s="33"/>
      <c r="EC48" s="34"/>
      <c r="ED48" s="32"/>
      <c r="EE48" s="33"/>
      <c r="EF48" s="33"/>
      <c r="EG48" s="34"/>
      <c r="EH48" s="32"/>
      <c r="EI48" s="33"/>
      <c r="EJ48" s="33"/>
      <c r="EK48" s="34"/>
      <c r="EL48" s="32"/>
      <c r="EM48" s="33"/>
      <c r="EN48" s="33"/>
      <c r="EO48" s="34"/>
      <c r="EP48" s="32"/>
      <c r="EQ48" s="33"/>
      <c r="ER48" s="33"/>
      <c r="ES48" s="34"/>
      <c r="ET48" s="32"/>
      <c r="EU48" s="33"/>
      <c r="EV48" s="33"/>
      <c r="EW48" s="34"/>
      <c r="EX48" s="32"/>
      <c r="EY48" s="33"/>
      <c r="EZ48" s="33"/>
      <c r="FA48" s="34"/>
      <c r="FB48" s="32"/>
      <c r="FC48" s="33"/>
      <c r="FD48" s="33"/>
      <c r="FE48" s="34"/>
      <c r="FF48" s="32"/>
      <c r="FG48" s="33"/>
      <c r="FH48" s="33"/>
      <c r="FI48" s="34"/>
      <c r="FJ48" s="32"/>
      <c r="FK48" s="33"/>
      <c r="FL48" s="33"/>
      <c r="FM48" s="34"/>
      <c r="FN48" s="32"/>
      <c r="FO48" s="33"/>
      <c r="FP48" s="33"/>
      <c r="FQ48" s="34"/>
      <c r="FR48" s="32"/>
      <c r="FS48" s="33"/>
      <c r="FT48" s="33"/>
      <c r="FU48" s="34"/>
      <c r="FV48" s="32"/>
      <c r="FW48" s="33"/>
      <c r="FX48" s="33"/>
      <c r="FY48" s="34"/>
      <c r="FZ48" s="32"/>
      <c r="GA48" s="33"/>
      <c r="GB48" s="33"/>
      <c r="GC48" s="34"/>
      <c r="GD48" s="32"/>
      <c r="GE48" s="33"/>
      <c r="GF48" s="33"/>
      <c r="GG48" s="34"/>
      <c r="GH48" s="32"/>
      <c r="GI48" s="33"/>
      <c r="GJ48" s="33"/>
      <c r="GK48" s="34"/>
      <c r="GL48" s="32"/>
      <c r="GM48" s="33"/>
      <c r="GN48" s="33"/>
      <c r="GO48" s="34"/>
      <c r="GP48" s="32"/>
      <c r="GQ48" s="33"/>
      <c r="GR48" s="33"/>
      <c r="GS48" s="34"/>
      <c r="GT48" s="32"/>
      <c r="GU48" s="33"/>
      <c r="GV48" s="33"/>
      <c r="GW48" s="34"/>
      <c r="GX48" s="32"/>
      <c r="GY48" s="33"/>
      <c r="GZ48" s="33"/>
      <c r="HA48" s="34"/>
      <c r="HB48" s="32"/>
      <c r="HC48" s="33"/>
      <c r="HD48" s="33"/>
      <c r="HE48" s="34"/>
      <c r="HF48" s="32"/>
      <c r="HG48" s="33"/>
      <c r="HH48" s="33"/>
      <c r="HI48" s="34"/>
      <c r="HJ48" s="32"/>
      <c r="HK48" s="33"/>
      <c r="HL48" s="33"/>
      <c r="HM48" s="34"/>
      <c r="HN48" s="32"/>
      <c r="HO48" s="33"/>
      <c r="HP48" s="33"/>
      <c r="HQ48" s="34"/>
      <c r="HR48" s="32"/>
      <c r="HS48" s="33"/>
      <c r="HT48" s="33"/>
      <c r="HU48" s="34"/>
      <c r="HV48" s="32"/>
      <c r="HW48" s="33"/>
      <c r="HX48" s="33"/>
      <c r="HY48" s="34"/>
      <c r="HZ48" s="32"/>
      <c r="IA48" s="33"/>
      <c r="IB48" s="33"/>
      <c r="IC48" s="34"/>
      <c r="ID48" s="32"/>
      <c r="IE48" s="33"/>
      <c r="IF48" s="33"/>
      <c r="IG48" s="34"/>
      <c r="IH48" s="32"/>
      <c r="II48" s="33"/>
      <c r="IJ48" s="33"/>
      <c r="IK48" s="34"/>
    </row>
    <row r="49" spans="1:245" s="30" customFormat="1">
      <c r="A49" s="35" t="s">
        <v>52</v>
      </c>
      <c r="B49" s="36">
        <v>516.19685108487522</v>
      </c>
      <c r="C49" s="36">
        <v>0.6425179388560941</v>
      </c>
      <c r="D49" s="36">
        <v>3.2125896942804703E-2</v>
      </c>
      <c r="E49" s="37">
        <v>5.4721691114338923E-2</v>
      </c>
      <c r="F49" s="33"/>
      <c r="G49" s="33"/>
      <c r="H49" s="32"/>
      <c r="I49" s="33"/>
      <c r="J49" s="33"/>
      <c r="K49" s="33"/>
      <c r="L49" s="32"/>
      <c r="M49" s="33"/>
      <c r="N49" s="33"/>
      <c r="O49" s="33"/>
      <c r="P49" s="32"/>
      <c r="Q49" s="33"/>
      <c r="R49" s="33"/>
      <c r="S49" s="33"/>
      <c r="T49" s="32"/>
      <c r="U49" s="33"/>
      <c r="V49" s="33"/>
      <c r="W49" s="33"/>
      <c r="X49" s="32"/>
      <c r="Y49" s="33"/>
      <c r="Z49" s="33"/>
      <c r="AA49" s="33"/>
      <c r="AB49" s="32"/>
      <c r="AC49" s="33"/>
      <c r="AD49" s="33"/>
      <c r="AE49" s="33"/>
      <c r="AF49" s="32"/>
      <c r="AG49" s="33"/>
      <c r="AH49" s="33"/>
      <c r="AI49" s="33"/>
      <c r="AJ49" s="32"/>
      <c r="AK49" s="33"/>
      <c r="AL49" s="33"/>
      <c r="AM49" s="33"/>
      <c r="AN49" s="32"/>
      <c r="AO49" s="33"/>
      <c r="AP49" s="33"/>
      <c r="AQ49" s="33"/>
      <c r="AR49" s="32"/>
      <c r="AS49" s="33"/>
      <c r="AT49" s="33"/>
      <c r="AU49" s="33"/>
      <c r="AV49" s="32"/>
      <c r="AW49" s="33"/>
      <c r="AX49" s="33"/>
      <c r="AY49" s="33"/>
      <c r="AZ49" s="32"/>
      <c r="BA49" s="33"/>
      <c r="BB49" s="33"/>
      <c r="BC49" s="33"/>
      <c r="BD49" s="32"/>
      <c r="BE49" s="33"/>
      <c r="BF49" s="33"/>
      <c r="BG49" s="33"/>
      <c r="BH49" s="32"/>
      <c r="BI49" s="33"/>
      <c r="BJ49" s="33"/>
      <c r="BK49" s="33"/>
      <c r="BL49" s="32"/>
      <c r="BM49" s="33"/>
      <c r="BN49" s="33"/>
      <c r="BO49" s="33"/>
      <c r="BP49" s="32"/>
      <c r="BQ49" s="33"/>
      <c r="BR49" s="33"/>
      <c r="BS49" s="33"/>
      <c r="BT49" s="32"/>
      <c r="BU49" s="33"/>
      <c r="BV49" s="33"/>
      <c r="BW49" s="33"/>
      <c r="BX49" s="32"/>
      <c r="BY49" s="33"/>
      <c r="BZ49" s="33"/>
      <c r="CA49" s="33"/>
      <c r="CB49" s="32"/>
      <c r="CC49" s="33"/>
      <c r="CD49" s="33"/>
      <c r="CE49" s="33"/>
      <c r="CF49" s="32"/>
      <c r="CG49" s="33"/>
      <c r="CH49" s="33"/>
      <c r="CI49" s="33"/>
      <c r="CJ49" s="32"/>
      <c r="CK49" s="33"/>
      <c r="CL49" s="33"/>
      <c r="CM49" s="33"/>
      <c r="CN49" s="32"/>
      <c r="CO49" s="33"/>
      <c r="CP49" s="33"/>
      <c r="CQ49" s="33"/>
      <c r="CR49" s="32"/>
      <c r="CS49" s="33"/>
      <c r="CT49" s="33"/>
      <c r="CU49" s="33"/>
      <c r="CV49" s="32"/>
      <c r="CW49" s="33"/>
      <c r="CX49" s="33"/>
      <c r="CY49" s="33"/>
      <c r="CZ49" s="32"/>
      <c r="DA49" s="33"/>
      <c r="DB49" s="33"/>
      <c r="DC49" s="33"/>
      <c r="DD49" s="32"/>
      <c r="DE49" s="33"/>
      <c r="DF49" s="33"/>
      <c r="DG49" s="33"/>
      <c r="DH49" s="32"/>
      <c r="DI49" s="33"/>
      <c r="DJ49" s="33"/>
      <c r="DK49" s="33"/>
      <c r="DL49" s="32"/>
      <c r="DM49" s="33"/>
      <c r="DN49" s="33"/>
      <c r="DO49" s="33"/>
      <c r="DP49" s="32"/>
      <c r="DQ49" s="33"/>
      <c r="DR49" s="33"/>
      <c r="DS49" s="33"/>
      <c r="DT49" s="32"/>
      <c r="DU49" s="33"/>
      <c r="DV49" s="33"/>
      <c r="DW49" s="33"/>
      <c r="DX49" s="32"/>
      <c r="DY49" s="33"/>
      <c r="DZ49" s="33"/>
      <c r="EA49" s="33"/>
      <c r="EB49" s="32"/>
      <c r="EC49" s="33"/>
      <c r="ED49" s="33"/>
      <c r="EE49" s="33"/>
      <c r="EF49" s="32"/>
      <c r="EG49" s="33"/>
      <c r="EH49" s="33"/>
      <c r="EI49" s="33"/>
      <c r="EJ49" s="32"/>
      <c r="EK49" s="33"/>
      <c r="EL49" s="33"/>
      <c r="EM49" s="33"/>
      <c r="EN49" s="32"/>
      <c r="EO49" s="33"/>
      <c r="EP49" s="33"/>
      <c r="EQ49" s="33"/>
      <c r="ER49" s="32"/>
      <c r="ES49" s="33"/>
      <c r="ET49" s="33"/>
      <c r="EU49" s="33"/>
      <c r="EV49" s="32"/>
      <c r="EW49" s="33"/>
      <c r="EX49" s="33"/>
      <c r="EY49" s="33"/>
      <c r="EZ49" s="32"/>
      <c r="FA49" s="33"/>
      <c r="FB49" s="33"/>
      <c r="FC49" s="33"/>
      <c r="FD49" s="32"/>
      <c r="FE49" s="33"/>
      <c r="FF49" s="33"/>
      <c r="FG49" s="33"/>
      <c r="FH49" s="32"/>
      <c r="FI49" s="33"/>
      <c r="FJ49" s="33"/>
      <c r="FK49" s="33"/>
      <c r="FL49" s="32"/>
      <c r="FM49" s="33"/>
      <c r="FN49" s="33"/>
      <c r="FO49" s="33"/>
      <c r="FP49" s="32"/>
      <c r="FQ49" s="33"/>
      <c r="FR49" s="33"/>
      <c r="FS49" s="33"/>
      <c r="FT49" s="32"/>
      <c r="FU49" s="33"/>
      <c r="FV49" s="33"/>
      <c r="FW49" s="33"/>
      <c r="FX49" s="32"/>
      <c r="FY49" s="33"/>
      <c r="FZ49" s="33"/>
      <c r="GA49" s="33"/>
      <c r="GB49" s="32"/>
      <c r="GC49" s="33"/>
      <c r="GD49" s="33"/>
      <c r="GE49" s="33"/>
      <c r="GF49" s="32"/>
      <c r="GG49" s="33"/>
      <c r="GH49" s="33"/>
      <c r="GI49" s="33"/>
      <c r="GJ49" s="32"/>
      <c r="GK49" s="33"/>
      <c r="GL49" s="33"/>
      <c r="GM49" s="33"/>
      <c r="GN49" s="32"/>
      <c r="GO49" s="33"/>
      <c r="GP49" s="33"/>
      <c r="GQ49" s="33"/>
      <c r="GR49" s="32"/>
      <c r="GS49" s="33"/>
      <c r="GT49" s="33"/>
      <c r="GU49" s="33"/>
      <c r="GV49" s="32"/>
      <c r="GW49" s="33"/>
      <c r="GX49" s="33"/>
      <c r="GY49" s="33"/>
      <c r="GZ49" s="32"/>
      <c r="HA49" s="33"/>
      <c r="HB49" s="33"/>
      <c r="HC49" s="33"/>
      <c r="HD49" s="32"/>
      <c r="HE49" s="33"/>
      <c r="HF49" s="33"/>
      <c r="HG49" s="33"/>
      <c r="HH49" s="32"/>
      <c r="HI49" s="33"/>
      <c r="HJ49" s="33"/>
      <c r="HK49" s="33"/>
      <c r="HL49" s="32"/>
      <c r="HM49" s="33"/>
      <c r="HN49" s="33"/>
      <c r="HO49" s="33"/>
      <c r="HP49" s="32"/>
      <c r="HQ49" s="33"/>
      <c r="HR49" s="33"/>
      <c r="HS49" s="33"/>
      <c r="HT49" s="32"/>
      <c r="HU49" s="33"/>
      <c r="HV49" s="33"/>
      <c r="HW49" s="33"/>
      <c r="HX49" s="32"/>
      <c r="HY49" s="33"/>
      <c r="HZ49" s="33"/>
      <c r="IA49" s="33"/>
      <c r="IB49" s="32"/>
      <c r="IC49" s="33"/>
      <c r="ID49" s="33"/>
      <c r="IE49" s="33"/>
      <c r="IF49" s="32"/>
      <c r="IG49" s="33"/>
      <c r="IH49" s="33"/>
      <c r="II49" s="33"/>
    </row>
    <row r="50" spans="1:245" s="31" customFormat="1">
      <c r="A50" s="22" t="s">
        <v>53</v>
      </c>
      <c r="B50" s="23">
        <v>8822.325133655766</v>
      </c>
      <c r="C50" s="23">
        <v>11.022517938856096</v>
      </c>
      <c r="D50" s="23">
        <v>0.55112589694280478</v>
      </c>
      <c r="E50" s="24">
        <v>0.93524892656658276</v>
      </c>
    </row>
    <row r="51" spans="1:245" s="30" customFormat="1">
      <c r="A51" s="11" t="s">
        <v>54</v>
      </c>
      <c r="B51" s="21"/>
      <c r="C51" s="21"/>
      <c r="D51" s="21">
        <v>0</v>
      </c>
      <c r="E51" s="26"/>
    </row>
    <row r="52" spans="1:245" s="30" customFormat="1">
      <c r="A52" s="6" t="s">
        <v>55</v>
      </c>
      <c r="B52" s="19">
        <v>37.82</v>
      </c>
      <c r="C52" s="19">
        <v>0.05</v>
      </c>
      <c r="D52" s="19">
        <v>2.5000000000000001E-3</v>
      </c>
      <c r="E52" s="20">
        <v>4.009273504080345E-3</v>
      </c>
    </row>
    <row r="53" spans="1:245" s="30" customFormat="1">
      <c r="A53" s="6" t="s">
        <v>56</v>
      </c>
      <c r="B53" s="19">
        <v>562.5</v>
      </c>
      <c r="C53" s="19">
        <v>0.7</v>
      </c>
      <c r="D53" s="19">
        <v>3.4999999999999996E-2</v>
      </c>
      <c r="E53" s="20">
        <v>5.96302576955366E-2</v>
      </c>
    </row>
    <row r="54" spans="1:245" s="30" customFormat="1">
      <c r="A54" s="6" t="s">
        <v>220</v>
      </c>
      <c r="B54" s="19">
        <v>10.485322899409692</v>
      </c>
      <c r="C54" s="19">
        <v>0.01</v>
      </c>
      <c r="D54" s="19">
        <v>5.0000000000000001E-4</v>
      </c>
      <c r="E54" s="20">
        <v>1.111542233800375E-3</v>
      </c>
    </row>
    <row r="55" spans="1:245" s="30" customFormat="1">
      <c r="A55" s="27" t="s">
        <v>57</v>
      </c>
      <c r="B55" s="28">
        <v>610.8053228994097</v>
      </c>
      <c r="C55" s="28">
        <v>0.76</v>
      </c>
      <c r="D55" s="28">
        <v>3.7999999999999999E-2</v>
      </c>
      <c r="E55" s="29">
        <v>6.3639531199616947E-2</v>
      </c>
      <c r="F55" s="32"/>
      <c r="G55" s="33"/>
      <c r="H55" s="33"/>
      <c r="I55" s="34"/>
      <c r="J55" s="32"/>
      <c r="K55" s="33"/>
      <c r="L55" s="33"/>
      <c r="M55" s="34"/>
      <c r="N55" s="32"/>
      <c r="O55" s="33"/>
      <c r="P55" s="33"/>
      <c r="Q55" s="34"/>
      <c r="R55" s="32"/>
      <c r="S55" s="33"/>
      <c r="T55" s="33"/>
      <c r="U55" s="34"/>
      <c r="V55" s="32"/>
      <c r="W55" s="33"/>
      <c r="X55" s="33"/>
      <c r="Y55" s="34"/>
      <c r="Z55" s="32"/>
      <c r="AA55" s="33"/>
      <c r="AB55" s="33"/>
      <c r="AC55" s="34"/>
      <c r="AD55" s="32"/>
      <c r="AE55" s="33"/>
      <c r="AF55" s="33"/>
      <c r="AG55" s="34"/>
      <c r="AH55" s="32"/>
      <c r="AI55" s="33"/>
      <c r="AJ55" s="33"/>
      <c r="AK55" s="34"/>
      <c r="AL55" s="32"/>
      <c r="AM55" s="33"/>
      <c r="AN55" s="33"/>
      <c r="AO55" s="34"/>
      <c r="AP55" s="32"/>
      <c r="AQ55" s="33"/>
      <c r="AR55" s="33"/>
      <c r="AS55" s="34"/>
      <c r="AT55" s="32"/>
      <c r="AU55" s="33"/>
      <c r="AV55" s="33"/>
      <c r="AW55" s="34"/>
      <c r="AX55" s="32"/>
      <c r="AY55" s="33"/>
      <c r="AZ55" s="33"/>
      <c r="BA55" s="34"/>
      <c r="BB55" s="32"/>
      <c r="BC55" s="33"/>
      <c r="BD55" s="33"/>
      <c r="BE55" s="34"/>
      <c r="BF55" s="32"/>
      <c r="BG55" s="33"/>
      <c r="BH55" s="33"/>
      <c r="BI55" s="34"/>
      <c r="BJ55" s="32"/>
      <c r="BK55" s="33"/>
      <c r="BL55" s="33"/>
      <c r="BM55" s="34"/>
      <c r="BN55" s="32"/>
      <c r="BO55" s="33"/>
      <c r="BP55" s="33"/>
      <c r="BQ55" s="34"/>
      <c r="BR55" s="32"/>
      <c r="BS55" s="33"/>
      <c r="BT55" s="33"/>
      <c r="BU55" s="34"/>
      <c r="BV55" s="32"/>
      <c r="BW55" s="33"/>
      <c r="BX55" s="33"/>
      <c r="BY55" s="34"/>
      <c r="BZ55" s="32"/>
      <c r="CA55" s="33"/>
      <c r="CB55" s="33"/>
      <c r="CC55" s="34"/>
      <c r="CD55" s="32"/>
      <c r="CE55" s="33"/>
      <c r="CF55" s="33"/>
      <c r="CG55" s="34"/>
      <c r="CH55" s="32"/>
      <c r="CI55" s="33"/>
      <c r="CJ55" s="33"/>
      <c r="CK55" s="34"/>
      <c r="CL55" s="32"/>
      <c r="CM55" s="33"/>
      <c r="CN55" s="33"/>
      <c r="CO55" s="34"/>
      <c r="CP55" s="32"/>
      <c r="CQ55" s="33"/>
      <c r="CR55" s="33"/>
      <c r="CS55" s="34"/>
      <c r="CT55" s="32"/>
      <c r="CU55" s="33"/>
      <c r="CV55" s="33"/>
      <c r="CW55" s="34"/>
      <c r="CX55" s="32"/>
      <c r="CY55" s="33"/>
      <c r="CZ55" s="33"/>
      <c r="DA55" s="34"/>
      <c r="DB55" s="32"/>
      <c r="DC55" s="33"/>
      <c r="DD55" s="33"/>
      <c r="DE55" s="34"/>
      <c r="DF55" s="32"/>
      <c r="DG55" s="33"/>
      <c r="DH55" s="33"/>
      <c r="DI55" s="34"/>
      <c r="DJ55" s="32"/>
      <c r="DK55" s="33"/>
      <c r="DL55" s="33"/>
      <c r="DM55" s="34"/>
      <c r="DN55" s="32"/>
      <c r="DO55" s="33"/>
      <c r="DP55" s="33"/>
      <c r="DQ55" s="34"/>
      <c r="DR55" s="32"/>
      <c r="DS55" s="33"/>
      <c r="DT55" s="33"/>
      <c r="DU55" s="34"/>
      <c r="DV55" s="32"/>
      <c r="DW55" s="33"/>
      <c r="DX55" s="33"/>
      <c r="DY55" s="34"/>
      <c r="DZ55" s="32"/>
      <c r="EA55" s="33"/>
      <c r="EB55" s="33"/>
      <c r="EC55" s="34"/>
      <c r="ED55" s="32"/>
      <c r="EE55" s="33"/>
      <c r="EF55" s="33"/>
      <c r="EG55" s="34"/>
      <c r="EH55" s="32"/>
      <c r="EI55" s="33"/>
      <c r="EJ55" s="33"/>
      <c r="EK55" s="34"/>
      <c r="EL55" s="32"/>
      <c r="EM55" s="33"/>
      <c r="EN55" s="33"/>
      <c r="EO55" s="34"/>
      <c r="EP55" s="32"/>
      <c r="EQ55" s="33"/>
      <c r="ER55" s="33"/>
      <c r="ES55" s="34"/>
      <c r="ET55" s="32"/>
      <c r="EU55" s="33"/>
      <c r="EV55" s="33"/>
      <c r="EW55" s="34"/>
      <c r="EX55" s="32"/>
      <c r="EY55" s="33"/>
      <c r="EZ55" s="33"/>
      <c r="FA55" s="34"/>
      <c r="FB55" s="32"/>
      <c r="FC55" s="33"/>
      <c r="FD55" s="33"/>
      <c r="FE55" s="34"/>
      <c r="FF55" s="32"/>
      <c r="FG55" s="33"/>
      <c r="FH55" s="33"/>
      <c r="FI55" s="34"/>
      <c r="FJ55" s="32"/>
      <c r="FK55" s="33"/>
      <c r="FL55" s="33"/>
      <c r="FM55" s="34"/>
      <c r="FN55" s="32"/>
      <c r="FO55" s="33"/>
      <c r="FP55" s="33"/>
      <c r="FQ55" s="34"/>
      <c r="FR55" s="32"/>
      <c r="FS55" s="33"/>
      <c r="FT55" s="33"/>
      <c r="FU55" s="34"/>
      <c r="FV55" s="32"/>
      <c r="FW55" s="33"/>
      <c r="FX55" s="33"/>
      <c r="FY55" s="34"/>
      <c r="FZ55" s="32"/>
      <c r="GA55" s="33"/>
      <c r="GB55" s="33"/>
      <c r="GC55" s="34"/>
      <c r="GD55" s="32"/>
      <c r="GE55" s="33"/>
      <c r="GF55" s="33"/>
      <c r="GG55" s="34"/>
      <c r="GH55" s="32"/>
      <c r="GI55" s="33"/>
      <c r="GJ55" s="33"/>
      <c r="GK55" s="34"/>
      <c r="GL55" s="32"/>
      <c r="GM55" s="33"/>
      <c r="GN55" s="33"/>
      <c r="GO55" s="34"/>
      <c r="GP55" s="32"/>
      <c r="GQ55" s="33"/>
      <c r="GR55" s="33"/>
      <c r="GS55" s="34"/>
      <c r="GT55" s="32"/>
      <c r="GU55" s="33"/>
      <c r="GV55" s="33"/>
      <c r="GW55" s="34"/>
      <c r="GX55" s="32"/>
      <c r="GY55" s="33"/>
      <c r="GZ55" s="33"/>
      <c r="HA55" s="34"/>
      <c r="HB55" s="32"/>
      <c r="HC55" s="33"/>
      <c r="HD55" s="33"/>
      <c r="HE55" s="34"/>
      <c r="HF55" s="32"/>
      <c r="HG55" s="33"/>
      <c r="HH55" s="33"/>
      <c r="HI55" s="34"/>
      <c r="HJ55" s="32"/>
      <c r="HK55" s="33"/>
      <c r="HL55" s="33"/>
      <c r="HM55" s="34"/>
      <c r="HN55" s="32"/>
      <c r="HO55" s="33"/>
      <c r="HP55" s="33"/>
      <c r="HQ55" s="34"/>
      <c r="HR55" s="32"/>
      <c r="HS55" s="33"/>
      <c r="HT55" s="33"/>
      <c r="HU55" s="34"/>
      <c r="HV55" s="32"/>
      <c r="HW55" s="33"/>
      <c r="HX55" s="33"/>
      <c r="HY55" s="34"/>
      <c r="HZ55" s="32"/>
      <c r="IA55" s="33"/>
      <c r="IB55" s="33"/>
      <c r="IC55" s="34"/>
      <c r="ID55" s="32"/>
      <c r="IE55" s="33"/>
      <c r="IF55" s="33"/>
      <c r="IG55" s="34"/>
      <c r="IH55" s="32"/>
      <c r="II55" s="33"/>
      <c r="IJ55" s="33"/>
      <c r="IK55" s="34"/>
    </row>
    <row r="56" spans="1:245" s="41" customFormat="1" ht="13.5" thickBot="1">
      <c r="A56" s="38" t="s">
        <v>58</v>
      </c>
      <c r="B56" s="158">
        <v>9433.1304565551764</v>
      </c>
      <c r="C56" s="158">
        <v>11.782517938856095</v>
      </c>
      <c r="D56" s="158">
        <v>0.58912589694280482</v>
      </c>
      <c r="E56" s="40">
        <v>0.99888845776619972</v>
      </c>
    </row>
    <row r="57" spans="1:245">
      <c r="A57" s="42" t="s">
        <v>59</v>
      </c>
      <c r="E57" s="43"/>
    </row>
  </sheetData>
  <printOptions horizontalCentered="1"/>
  <pageMargins left="0.78740157480314965" right="0.39370078740157483" top="0.78740157480314965" bottom="0.78740157480314965" header="0.59055118110236227" footer="0.59055118110236227"/>
  <pageSetup paperSize="9" orientation="portrait" horizontalDpi="300" verticalDpi="300" r:id="rId1"/>
  <headerFooter alignWithMargins="0">
    <oddHeader>&amp;L&amp;"Tahoma,Negrito"&amp;8Companhia Nacional de Abastecimento - CONAB</oddHeader>
    <oddFooter>&amp;R&amp;6&amp;F - &amp;A
versão - jan/2008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K59"/>
  <sheetViews>
    <sheetView zoomScaleNormal="100" workbookViewId="0">
      <selection activeCell="F1" sqref="F1:G65536"/>
    </sheetView>
  </sheetViews>
  <sheetFormatPr defaultColWidth="11.5" defaultRowHeight="12.75"/>
  <cols>
    <col min="1" max="1" width="45.625" style="3" customWidth="1"/>
    <col min="2" max="2" width="12.625" style="3" customWidth="1"/>
    <col min="3" max="3" width="10.875" style="3" customWidth="1"/>
    <col min="4" max="4" width="7" style="3" customWidth="1"/>
    <col min="5" max="5" width="8.625" style="3" customWidth="1"/>
    <col min="6" max="16384" width="11.5" style="3"/>
  </cols>
  <sheetData>
    <row r="1" spans="1:5">
      <c r="A1" s="1" t="s">
        <v>223</v>
      </c>
      <c r="B1" s="2"/>
      <c r="C1" s="2"/>
      <c r="D1" s="2"/>
      <c r="E1" s="2"/>
    </row>
    <row r="2" spans="1:5">
      <c r="A2" s="1" t="s">
        <v>224</v>
      </c>
      <c r="B2" s="2"/>
      <c r="C2" s="2"/>
      <c r="D2" s="2"/>
      <c r="E2" s="2"/>
    </row>
    <row r="3" spans="1:5">
      <c r="A3" s="1" t="s">
        <v>203</v>
      </c>
      <c r="B3" s="2"/>
      <c r="C3" s="2"/>
      <c r="D3" s="2"/>
      <c r="E3" s="2"/>
    </row>
    <row r="4" spans="1:5">
      <c r="A4" s="1" t="s">
        <v>172</v>
      </c>
      <c r="B4" s="2"/>
      <c r="C4" s="2"/>
      <c r="D4" s="2"/>
      <c r="E4" s="2"/>
    </row>
    <row r="5" spans="1:5">
      <c r="A5" s="1" t="s">
        <v>225</v>
      </c>
      <c r="B5" s="2"/>
      <c r="C5" s="2"/>
      <c r="D5" s="2"/>
      <c r="E5" s="2"/>
    </row>
    <row r="6" spans="1:5" ht="13.5" thickBot="1">
      <c r="A6" s="4" t="s">
        <v>4</v>
      </c>
      <c r="B6" s="5">
        <v>9000</v>
      </c>
      <c r="C6" s="6" t="s">
        <v>5</v>
      </c>
      <c r="D6" s="6"/>
    </row>
    <row r="7" spans="1:5">
      <c r="A7" s="7"/>
      <c r="B7" s="8" t="s">
        <v>6</v>
      </c>
      <c r="C7" s="50" t="s">
        <v>69</v>
      </c>
      <c r="D7" s="50"/>
      <c r="E7" s="10" t="s">
        <v>7</v>
      </c>
    </row>
    <row r="8" spans="1:5">
      <c r="A8" s="11" t="s">
        <v>8</v>
      </c>
      <c r="E8" s="12" t="s">
        <v>9</v>
      </c>
    </row>
    <row r="9" spans="1:5" ht="13.5" thickBot="1">
      <c r="A9" s="13"/>
      <c r="B9" s="14" t="s">
        <v>10</v>
      </c>
      <c r="C9" s="14" t="s">
        <v>226</v>
      </c>
      <c r="D9" s="14" t="s">
        <v>12</v>
      </c>
      <c r="E9" s="15" t="s">
        <v>13</v>
      </c>
    </row>
    <row r="10" spans="1:5">
      <c r="A10" s="11" t="s">
        <v>14</v>
      </c>
      <c r="B10" s="16"/>
    </row>
    <row r="11" spans="1:5">
      <c r="A11" s="18" t="s">
        <v>15</v>
      </c>
      <c r="B11" s="16">
        <v>0</v>
      </c>
      <c r="C11" s="16">
        <v>0</v>
      </c>
      <c r="D11" s="16">
        <v>0</v>
      </c>
      <c r="E11" s="51">
        <v>0</v>
      </c>
    </row>
    <row r="12" spans="1:5">
      <c r="A12" s="18" t="s">
        <v>16</v>
      </c>
      <c r="B12" s="3">
        <v>0</v>
      </c>
      <c r="C12" s="3">
        <v>0</v>
      </c>
      <c r="D12" s="16">
        <v>0</v>
      </c>
      <c r="E12" s="51">
        <v>0</v>
      </c>
    </row>
    <row r="13" spans="1:5">
      <c r="A13" s="18" t="s">
        <v>17</v>
      </c>
      <c r="B13" s="16">
        <v>0</v>
      </c>
      <c r="C13" s="16">
        <v>0</v>
      </c>
      <c r="D13" s="16">
        <v>0</v>
      </c>
      <c r="E13" s="51">
        <v>0</v>
      </c>
    </row>
    <row r="14" spans="1:5">
      <c r="A14" s="18" t="s">
        <v>18</v>
      </c>
      <c r="B14" s="16">
        <v>0</v>
      </c>
      <c r="C14" s="16">
        <v>0</v>
      </c>
      <c r="D14" s="16">
        <v>0</v>
      </c>
      <c r="E14" s="51">
        <v>0</v>
      </c>
    </row>
    <row r="15" spans="1:5">
      <c r="A15" s="18" t="s">
        <v>19</v>
      </c>
      <c r="B15" s="16">
        <v>0</v>
      </c>
      <c r="C15" s="16">
        <v>0</v>
      </c>
      <c r="D15" s="16">
        <v>0</v>
      </c>
      <c r="E15" s="51">
        <v>0</v>
      </c>
    </row>
    <row r="16" spans="1:5">
      <c r="A16" s="6" t="s">
        <v>206</v>
      </c>
      <c r="B16" s="16">
        <v>5056.5</v>
      </c>
      <c r="C16" s="16">
        <v>12.36</v>
      </c>
      <c r="D16" s="16">
        <v>0.56181818181818177</v>
      </c>
      <c r="E16" s="51">
        <v>0.60074428019631487</v>
      </c>
    </row>
    <row r="17" spans="1:5">
      <c r="A17" s="6" t="s">
        <v>207</v>
      </c>
      <c r="B17" s="16">
        <v>171.72</v>
      </c>
      <c r="C17" s="16">
        <v>0.42</v>
      </c>
      <c r="D17" s="16">
        <v>1.9090909090909089E-2</v>
      </c>
      <c r="E17" s="51">
        <v>2.0401425451460734E-2</v>
      </c>
    </row>
    <row r="18" spans="1:5">
      <c r="A18" s="6" t="s">
        <v>208</v>
      </c>
      <c r="B18" s="16">
        <v>0</v>
      </c>
      <c r="C18" s="16">
        <v>0</v>
      </c>
      <c r="D18" s="16">
        <v>0</v>
      </c>
      <c r="E18" s="51">
        <v>0</v>
      </c>
    </row>
    <row r="19" spans="1:5">
      <c r="A19" s="6" t="s">
        <v>23</v>
      </c>
      <c r="B19" s="16">
        <v>1180.97</v>
      </c>
      <c r="C19" s="16">
        <v>2.88</v>
      </c>
      <c r="D19" s="16">
        <v>0.13090909090909089</v>
      </c>
      <c r="E19" s="51">
        <v>0.14030672848481004</v>
      </c>
    </row>
    <row r="20" spans="1:5">
      <c r="A20" s="6" t="s">
        <v>24</v>
      </c>
      <c r="B20" s="16">
        <v>54</v>
      </c>
      <c r="C20" s="16">
        <v>0.13</v>
      </c>
      <c r="D20" s="16">
        <v>5.909090909090909E-3</v>
      </c>
      <c r="E20" s="51">
        <v>6.4155425947989729E-3</v>
      </c>
    </row>
    <row r="21" spans="1:5">
      <c r="A21" s="6" t="s">
        <v>25</v>
      </c>
      <c r="B21" s="16">
        <v>207</v>
      </c>
      <c r="C21" s="16">
        <v>0.51</v>
      </c>
      <c r="D21" s="16">
        <v>2.3181818181818182E-2</v>
      </c>
      <c r="E21" s="51">
        <v>2.4592913280062727E-2</v>
      </c>
    </row>
    <row r="22" spans="1:5">
      <c r="A22" s="6" t="s">
        <v>227</v>
      </c>
      <c r="B22" s="16">
        <v>396.69</v>
      </c>
      <c r="C22" s="16">
        <v>0.97</v>
      </c>
      <c r="D22" s="16">
        <v>4.409090909090909E-2</v>
      </c>
      <c r="E22" s="51">
        <v>4.7129288739459339E-2</v>
      </c>
    </row>
    <row r="23" spans="1:5">
      <c r="A23" s="6" t="s">
        <v>210</v>
      </c>
      <c r="B23" s="16">
        <v>40</v>
      </c>
      <c r="C23" s="16">
        <v>0.1</v>
      </c>
      <c r="D23" s="16">
        <v>4.5454545454545461E-3</v>
      </c>
      <c r="E23" s="51">
        <v>4.752253773925165E-3</v>
      </c>
    </row>
    <row r="24" spans="1:5">
      <c r="A24" s="22" t="s">
        <v>27</v>
      </c>
      <c r="B24" s="155">
        <v>7106.88</v>
      </c>
      <c r="C24" s="155">
        <v>17.37</v>
      </c>
      <c r="D24" s="155">
        <v>0.78954545454545433</v>
      </c>
      <c r="E24" s="52">
        <v>0.84434243252083185</v>
      </c>
    </row>
    <row r="25" spans="1:5">
      <c r="A25" s="25" t="s">
        <v>28</v>
      </c>
    </row>
    <row r="26" spans="1:5">
      <c r="A26" s="18" t="s">
        <v>29</v>
      </c>
      <c r="B26" s="16">
        <v>142.13999999999999</v>
      </c>
      <c r="C26" s="16">
        <v>0.35</v>
      </c>
      <c r="D26" s="16">
        <v>1.5909090909090907E-2</v>
      </c>
      <c r="E26" s="51">
        <v>1.6887133785643074E-2</v>
      </c>
    </row>
    <row r="27" spans="1:5">
      <c r="A27" s="18" t="s">
        <v>30</v>
      </c>
      <c r="B27" s="16">
        <v>35.53</v>
      </c>
      <c r="C27" s="16">
        <v>0.09</v>
      </c>
      <c r="D27" s="16">
        <v>4.0909090909090904E-3</v>
      </c>
      <c r="E27" s="51">
        <v>4.2211894146890281E-3</v>
      </c>
    </row>
    <row r="28" spans="1:5">
      <c r="A28" s="18" t="s">
        <v>31</v>
      </c>
      <c r="B28" s="16">
        <v>0</v>
      </c>
      <c r="C28" s="16">
        <v>0</v>
      </c>
      <c r="D28" s="16">
        <v>0</v>
      </c>
      <c r="E28" s="51">
        <v>0</v>
      </c>
    </row>
    <row r="29" spans="1:5">
      <c r="A29" s="18" t="s">
        <v>32</v>
      </c>
      <c r="B29" s="16">
        <v>0</v>
      </c>
      <c r="C29" s="16">
        <v>0</v>
      </c>
      <c r="D29" s="16">
        <v>0</v>
      </c>
      <c r="E29" s="51">
        <v>0</v>
      </c>
    </row>
    <row r="30" spans="1:5">
      <c r="A30" s="18" t="s">
        <v>33</v>
      </c>
      <c r="B30" s="16">
        <v>296.98</v>
      </c>
      <c r="C30" s="16">
        <v>0.73</v>
      </c>
      <c r="D30" s="16">
        <v>3.318181818181818E-2</v>
      </c>
      <c r="E30" s="51">
        <v>3.5283108144507393E-2</v>
      </c>
    </row>
    <row r="31" spans="1:5">
      <c r="A31" s="18" t="s">
        <v>34</v>
      </c>
      <c r="B31" s="16">
        <v>0</v>
      </c>
      <c r="C31" s="16">
        <v>0</v>
      </c>
      <c r="D31" s="16">
        <v>0</v>
      </c>
      <c r="E31" s="51">
        <v>0</v>
      </c>
    </row>
    <row r="32" spans="1:5">
      <c r="A32" s="18" t="s">
        <v>35</v>
      </c>
      <c r="B32" s="16">
        <v>0</v>
      </c>
      <c r="C32" s="16">
        <v>0</v>
      </c>
      <c r="D32" s="16">
        <v>0</v>
      </c>
      <c r="E32" s="51">
        <v>0</v>
      </c>
    </row>
    <row r="33" spans="1:245">
      <c r="A33" s="18" t="s">
        <v>36</v>
      </c>
      <c r="B33" s="16">
        <v>0</v>
      </c>
      <c r="C33" s="16">
        <v>0</v>
      </c>
      <c r="D33" s="16">
        <v>0</v>
      </c>
      <c r="E33" s="51">
        <v>0</v>
      </c>
    </row>
    <row r="34" spans="1:245">
      <c r="A34" s="27" t="s">
        <v>37</v>
      </c>
      <c r="B34" s="156">
        <v>474.65</v>
      </c>
      <c r="C34" s="156">
        <v>1.17</v>
      </c>
      <c r="D34" s="156">
        <v>5.3181818181818177E-2</v>
      </c>
      <c r="E34" s="53">
        <v>5.6391431344839496E-2</v>
      </c>
    </row>
    <row r="35" spans="1:245" s="30" customFormat="1">
      <c r="A35" s="11" t="s">
        <v>38</v>
      </c>
      <c r="B35" s="3"/>
      <c r="C35" s="3"/>
      <c r="D35" s="3"/>
      <c r="E35" s="3"/>
    </row>
    <row r="36" spans="1:245" s="30" customFormat="1">
      <c r="A36" s="18" t="s">
        <v>39</v>
      </c>
      <c r="B36" s="16">
        <v>151.71853429343147</v>
      </c>
      <c r="C36" s="16">
        <v>0.37</v>
      </c>
      <c r="D36" s="16">
        <v>1.6818181818181819E-2</v>
      </c>
      <c r="E36" s="51">
        <v>1.8025124429258858E-2</v>
      </c>
    </row>
    <row r="37" spans="1:245" s="30" customFormat="1">
      <c r="A37" s="6" t="s">
        <v>40</v>
      </c>
      <c r="B37" s="16">
        <v>151.71853429343147</v>
      </c>
      <c r="C37" s="16">
        <v>0.37</v>
      </c>
      <c r="D37" s="16">
        <v>1.6818181818181819E-2</v>
      </c>
      <c r="E37" s="51">
        <v>1.8025124429258858E-2</v>
      </c>
    </row>
    <row r="38" spans="1:245" s="31" customFormat="1">
      <c r="A38" s="22" t="s">
        <v>41</v>
      </c>
      <c r="B38" s="155">
        <v>7733.2485342934315</v>
      </c>
      <c r="C38" s="155">
        <v>18.91</v>
      </c>
      <c r="D38" s="155">
        <v>0.85954545454545439</v>
      </c>
      <c r="E38" s="52">
        <v>0.91875898829493019</v>
      </c>
    </row>
    <row r="39" spans="1:245" s="30" customFormat="1">
      <c r="A39" s="11" t="s">
        <v>42</v>
      </c>
      <c r="B39" s="3"/>
      <c r="C39" s="3"/>
      <c r="D39" s="3"/>
      <c r="E39" s="3"/>
    </row>
    <row r="40" spans="1:245" s="30" customFormat="1">
      <c r="A40" s="6" t="s">
        <v>43</v>
      </c>
      <c r="B40" s="16">
        <v>11.879999999999999</v>
      </c>
      <c r="C40" s="16">
        <v>0.03</v>
      </c>
      <c r="D40" s="16">
        <v>1.3636363636363635E-3</v>
      </c>
      <c r="E40" s="51">
        <v>1.411419370855774E-3</v>
      </c>
    </row>
    <row r="41" spans="1:245" s="30" customFormat="1">
      <c r="A41" s="6" t="s">
        <v>44</v>
      </c>
      <c r="B41" s="16">
        <v>0</v>
      </c>
      <c r="C41" s="16">
        <v>0</v>
      </c>
      <c r="D41" s="16">
        <v>0</v>
      </c>
      <c r="E41" s="51">
        <v>0</v>
      </c>
    </row>
    <row r="42" spans="1:245" s="30" customFormat="1">
      <c r="A42" s="18" t="s">
        <v>45</v>
      </c>
      <c r="B42" s="16">
        <v>0</v>
      </c>
      <c r="C42" s="16">
        <v>0</v>
      </c>
      <c r="D42" s="16">
        <v>0</v>
      </c>
      <c r="E42" s="51">
        <v>0</v>
      </c>
    </row>
    <row r="43" spans="1:245" s="30" customFormat="1">
      <c r="A43" s="18" t="s">
        <v>79</v>
      </c>
      <c r="B43" s="16">
        <v>0</v>
      </c>
      <c r="C43" s="16">
        <v>0</v>
      </c>
      <c r="D43" s="16">
        <v>0</v>
      </c>
      <c r="E43" s="51">
        <v>0</v>
      </c>
    </row>
    <row r="44" spans="1:245" s="30" customFormat="1">
      <c r="A44" s="18" t="s">
        <v>211</v>
      </c>
      <c r="B44" s="16">
        <v>270.00526350672544</v>
      </c>
      <c r="C44" s="16">
        <v>0.66</v>
      </c>
      <c r="D44" s="16">
        <v>3.0000000000000002E-2</v>
      </c>
      <c r="E44" s="51">
        <v>3.2078338311987364E-2</v>
      </c>
    </row>
    <row r="45" spans="1:245" s="30" customFormat="1">
      <c r="A45" s="27" t="s">
        <v>46</v>
      </c>
      <c r="B45" s="156">
        <v>281.88526350672544</v>
      </c>
      <c r="C45" s="156">
        <v>0.69000000000000006</v>
      </c>
      <c r="D45" s="156">
        <v>3.1363636363636364E-2</v>
      </c>
      <c r="E45" s="53">
        <v>3.3489757682843138E-2</v>
      </c>
      <c r="F45" s="32"/>
      <c r="G45" s="33"/>
      <c r="H45" s="33"/>
      <c r="I45" s="34"/>
      <c r="J45" s="32"/>
      <c r="K45" s="33"/>
      <c r="L45" s="33"/>
      <c r="M45" s="34"/>
      <c r="N45" s="32"/>
      <c r="O45" s="33"/>
      <c r="P45" s="33"/>
      <c r="Q45" s="34"/>
      <c r="R45" s="32"/>
      <c r="S45" s="33"/>
      <c r="T45" s="33"/>
      <c r="U45" s="34"/>
      <c r="V45" s="32"/>
      <c r="W45" s="33"/>
      <c r="X45" s="33"/>
      <c r="Y45" s="34"/>
      <c r="Z45" s="32"/>
      <c r="AA45" s="33"/>
      <c r="AB45" s="33"/>
      <c r="AC45" s="34"/>
      <c r="AD45" s="32"/>
      <c r="AE45" s="33"/>
      <c r="AF45" s="33"/>
      <c r="AG45" s="34"/>
      <c r="AH45" s="32"/>
      <c r="AI45" s="33"/>
      <c r="AJ45" s="33"/>
      <c r="AK45" s="34"/>
      <c r="AL45" s="32"/>
      <c r="AM45" s="33"/>
      <c r="AN45" s="33"/>
      <c r="AO45" s="34"/>
      <c r="AP45" s="32"/>
      <c r="AQ45" s="33"/>
      <c r="AR45" s="33"/>
      <c r="AS45" s="34"/>
      <c r="AT45" s="32"/>
      <c r="AU45" s="33"/>
      <c r="AV45" s="33"/>
      <c r="AW45" s="34"/>
      <c r="AX45" s="32"/>
      <c r="AY45" s="33"/>
      <c r="AZ45" s="33"/>
      <c r="BA45" s="34"/>
      <c r="BB45" s="32"/>
      <c r="BC45" s="33"/>
      <c r="BD45" s="33"/>
      <c r="BE45" s="34"/>
      <c r="BF45" s="32"/>
      <c r="BG45" s="33"/>
      <c r="BH45" s="33"/>
      <c r="BI45" s="34"/>
      <c r="BJ45" s="32"/>
      <c r="BK45" s="33"/>
      <c r="BL45" s="33"/>
      <c r="BM45" s="34"/>
      <c r="BN45" s="32"/>
      <c r="BO45" s="33"/>
      <c r="BP45" s="33"/>
      <c r="BQ45" s="34"/>
      <c r="BR45" s="32"/>
      <c r="BS45" s="33"/>
      <c r="BT45" s="33"/>
      <c r="BU45" s="34"/>
      <c r="BV45" s="32"/>
      <c r="BW45" s="33"/>
      <c r="BX45" s="33"/>
      <c r="BY45" s="34"/>
      <c r="BZ45" s="32"/>
      <c r="CA45" s="33"/>
      <c r="CB45" s="33"/>
      <c r="CC45" s="34"/>
      <c r="CD45" s="32"/>
      <c r="CE45" s="33"/>
      <c r="CF45" s="33"/>
      <c r="CG45" s="34"/>
      <c r="CH45" s="32"/>
      <c r="CI45" s="33"/>
      <c r="CJ45" s="33"/>
      <c r="CK45" s="34"/>
      <c r="CL45" s="32"/>
      <c r="CM45" s="33"/>
      <c r="CN45" s="33"/>
      <c r="CO45" s="34"/>
      <c r="CP45" s="32"/>
      <c r="CQ45" s="33"/>
      <c r="CR45" s="33"/>
      <c r="CS45" s="34"/>
      <c r="CT45" s="32"/>
      <c r="CU45" s="33"/>
      <c r="CV45" s="33"/>
      <c r="CW45" s="34"/>
      <c r="CX45" s="32"/>
      <c r="CY45" s="33"/>
      <c r="CZ45" s="33"/>
      <c r="DA45" s="34"/>
      <c r="DB45" s="32"/>
      <c r="DC45" s="33"/>
      <c r="DD45" s="33"/>
      <c r="DE45" s="34"/>
      <c r="DF45" s="32"/>
      <c r="DG45" s="33"/>
      <c r="DH45" s="33"/>
      <c r="DI45" s="34"/>
      <c r="DJ45" s="32"/>
      <c r="DK45" s="33"/>
      <c r="DL45" s="33"/>
      <c r="DM45" s="34"/>
      <c r="DN45" s="32"/>
      <c r="DO45" s="33"/>
      <c r="DP45" s="33"/>
      <c r="DQ45" s="34"/>
      <c r="DR45" s="32"/>
      <c r="DS45" s="33"/>
      <c r="DT45" s="33"/>
      <c r="DU45" s="34"/>
      <c r="DV45" s="32"/>
      <c r="DW45" s="33"/>
      <c r="DX45" s="33"/>
      <c r="DY45" s="34"/>
      <c r="DZ45" s="32"/>
      <c r="EA45" s="33"/>
      <c r="EB45" s="33"/>
      <c r="EC45" s="34"/>
      <c r="ED45" s="32"/>
      <c r="EE45" s="33"/>
      <c r="EF45" s="33"/>
      <c r="EG45" s="34"/>
      <c r="EH45" s="32"/>
      <c r="EI45" s="33"/>
      <c r="EJ45" s="33"/>
      <c r="EK45" s="34"/>
      <c r="EL45" s="32"/>
      <c r="EM45" s="33"/>
      <c r="EN45" s="33"/>
      <c r="EO45" s="34"/>
      <c r="EP45" s="32"/>
      <c r="EQ45" s="33"/>
      <c r="ER45" s="33"/>
      <c r="ES45" s="34"/>
      <c r="ET45" s="32"/>
      <c r="EU45" s="33"/>
      <c r="EV45" s="33"/>
      <c r="EW45" s="34"/>
      <c r="EX45" s="32"/>
      <c r="EY45" s="33"/>
      <c r="EZ45" s="33"/>
      <c r="FA45" s="34"/>
      <c r="FB45" s="32"/>
      <c r="FC45" s="33"/>
      <c r="FD45" s="33"/>
      <c r="FE45" s="34"/>
      <c r="FF45" s="32"/>
      <c r="FG45" s="33"/>
      <c r="FH45" s="33"/>
      <c r="FI45" s="34"/>
      <c r="FJ45" s="32"/>
      <c r="FK45" s="33"/>
      <c r="FL45" s="33"/>
      <c r="FM45" s="34"/>
      <c r="FN45" s="32"/>
      <c r="FO45" s="33"/>
      <c r="FP45" s="33"/>
      <c r="FQ45" s="34"/>
      <c r="FR45" s="32"/>
      <c r="FS45" s="33"/>
      <c r="FT45" s="33"/>
      <c r="FU45" s="34"/>
      <c r="FV45" s="32"/>
      <c r="FW45" s="33"/>
      <c r="FX45" s="33"/>
      <c r="FY45" s="34"/>
      <c r="FZ45" s="32"/>
      <c r="GA45" s="33"/>
      <c r="GB45" s="33"/>
      <c r="GC45" s="34"/>
      <c r="GD45" s="32"/>
      <c r="GE45" s="33"/>
      <c r="GF45" s="33"/>
      <c r="GG45" s="34"/>
      <c r="GH45" s="32"/>
      <c r="GI45" s="33"/>
      <c r="GJ45" s="33"/>
      <c r="GK45" s="34"/>
      <c r="GL45" s="32"/>
      <c r="GM45" s="33"/>
      <c r="GN45" s="33"/>
      <c r="GO45" s="34"/>
      <c r="GP45" s="32"/>
      <c r="GQ45" s="33"/>
      <c r="GR45" s="33"/>
      <c r="GS45" s="34"/>
      <c r="GT45" s="32"/>
      <c r="GU45" s="33"/>
      <c r="GV45" s="33"/>
      <c r="GW45" s="34"/>
      <c r="GX45" s="32"/>
      <c r="GY45" s="33"/>
      <c r="GZ45" s="33"/>
      <c r="HA45" s="34"/>
      <c r="HB45" s="32"/>
      <c r="HC45" s="33"/>
      <c r="HD45" s="33"/>
      <c r="HE45" s="34"/>
      <c r="HF45" s="32"/>
      <c r="HG45" s="33"/>
      <c r="HH45" s="33"/>
      <c r="HI45" s="34"/>
      <c r="HJ45" s="32"/>
      <c r="HK45" s="33"/>
      <c r="HL45" s="33"/>
      <c r="HM45" s="34"/>
      <c r="HN45" s="32"/>
      <c r="HO45" s="33"/>
      <c r="HP45" s="33"/>
      <c r="HQ45" s="34"/>
      <c r="HR45" s="32"/>
      <c r="HS45" s="33"/>
      <c r="HT45" s="33"/>
      <c r="HU45" s="34"/>
      <c r="HV45" s="32"/>
      <c r="HW45" s="33"/>
      <c r="HX45" s="33"/>
      <c r="HY45" s="34"/>
      <c r="HZ45" s="32"/>
      <c r="IA45" s="33"/>
      <c r="IB45" s="33"/>
      <c r="IC45" s="34"/>
      <c r="ID45" s="32"/>
      <c r="IE45" s="33"/>
      <c r="IF45" s="33"/>
      <c r="IG45" s="34"/>
      <c r="IH45" s="32"/>
      <c r="II45" s="33"/>
      <c r="IJ45" s="33"/>
      <c r="IK45" s="34"/>
    </row>
    <row r="46" spans="1:245" s="30" customFormat="1">
      <c r="A46" s="11" t="s">
        <v>47</v>
      </c>
      <c r="B46" s="3"/>
      <c r="C46" s="3"/>
      <c r="D46" s="3"/>
      <c r="E46" s="3"/>
    </row>
    <row r="47" spans="1:245" s="30" customFormat="1">
      <c r="A47" s="18" t="s">
        <v>80</v>
      </c>
      <c r="B47" s="16">
        <v>54</v>
      </c>
      <c r="C47" s="16">
        <v>0.13</v>
      </c>
      <c r="D47" s="16">
        <v>5.909090909090909E-3</v>
      </c>
      <c r="E47" s="51">
        <v>6.4155425947989729E-3</v>
      </c>
    </row>
    <row r="48" spans="1:245" s="30" customFormat="1">
      <c r="A48" s="18" t="s">
        <v>49</v>
      </c>
      <c r="B48" s="16">
        <v>0</v>
      </c>
      <c r="C48" s="16">
        <v>0</v>
      </c>
      <c r="D48" s="16">
        <v>0</v>
      </c>
      <c r="E48" s="51">
        <v>0</v>
      </c>
    </row>
    <row r="49" spans="1:245" s="30" customFormat="1">
      <c r="A49" s="18" t="s">
        <v>50</v>
      </c>
      <c r="B49" s="16">
        <v>2.23</v>
      </c>
      <c r="C49" s="16">
        <v>0.01</v>
      </c>
      <c r="D49" s="16">
        <v>4.5454545454545455E-4</v>
      </c>
      <c r="E49" s="51">
        <v>2.6493814789632793E-4</v>
      </c>
    </row>
    <row r="50" spans="1:245" s="30" customFormat="1">
      <c r="A50" s="27" t="s">
        <v>51</v>
      </c>
      <c r="B50" s="156">
        <v>56.23</v>
      </c>
      <c r="C50" s="156">
        <v>0.14000000000000001</v>
      </c>
      <c r="D50" s="156">
        <v>6.3636363636363638E-3</v>
      </c>
      <c r="E50" s="53">
        <v>6.680480742695301E-3</v>
      </c>
      <c r="F50" s="32"/>
      <c r="G50" s="33"/>
      <c r="H50" s="33"/>
      <c r="I50" s="34"/>
      <c r="J50" s="32"/>
      <c r="K50" s="33"/>
      <c r="L50" s="33"/>
      <c r="M50" s="34"/>
      <c r="N50" s="32"/>
      <c r="O50" s="33"/>
      <c r="P50" s="33"/>
      <c r="Q50" s="34"/>
      <c r="R50" s="32"/>
      <c r="S50" s="33"/>
      <c r="T50" s="33"/>
      <c r="U50" s="34"/>
      <c r="V50" s="32"/>
      <c r="W50" s="33"/>
      <c r="X50" s="33"/>
      <c r="Y50" s="34"/>
      <c r="Z50" s="32"/>
      <c r="AA50" s="33"/>
      <c r="AB50" s="33"/>
      <c r="AC50" s="34"/>
      <c r="AD50" s="32"/>
      <c r="AE50" s="33"/>
      <c r="AF50" s="33"/>
      <c r="AG50" s="34"/>
      <c r="AH50" s="32"/>
      <c r="AI50" s="33"/>
      <c r="AJ50" s="33"/>
      <c r="AK50" s="34"/>
      <c r="AL50" s="32"/>
      <c r="AM50" s="33"/>
      <c r="AN50" s="33"/>
      <c r="AO50" s="34"/>
      <c r="AP50" s="32"/>
      <c r="AQ50" s="33"/>
      <c r="AR50" s="33"/>
      <c r="AS50" s="34"/>
      <c r="AT50" s="32"/>
      <c r="AU50" s="33"/>
      <c r="AV50" s="33"/>
      <c r="AW50" s="34"/>
      <c r="AX50" s="32"/>
      <c r="AY50" s="33"/>
      <c r="AZ50" s="33"/>
      <c r="BA50" s="34"/>
      <c r="BB50" s="32"/>
      <c r="BC50" s="33"/>
      <c r="BD50" s="33"/>
      <c r="BE50" s="34"/>
      <c r="BF50" s="32"/>
      <c r="BG50" s="33"/>
      <c r="BH50" s="33"/>
      <c r="BI50" s="34"/>
      <c r="BJ50" s="32"/>
      <c r="BK50" s="33"/>
      <c r="BL50" s="33"/>
      <c r="BM50" s="34"/>
      <c r="BN50" s="32"/>
      <c r="BO50" s="33"/>
      <c r="BP50" s="33"/>
      <c r="BQ50" s="34"/>
      <c r="BR50" s="32"/>
      <c r="BS50" s="33"/>
      <c r="BT50" s="33"/>
      <c r="BU50" s="34"/>
      <c r="BV50" s="32"/>
      <c r="BW50" s="33"/>
      <c r="BX50" s="33"/>
      <c r="BY50" s="34"/>
      <c r="BZ50" s="32"/>
      <c r="CA50" s="33"/>
      <c r="CB50" s="33"/>
      <c r="CC50" s="34"/>
      <c r="CD50" s="32"/>
      <c r="CE50" s="33"/>
      <c r="CF50" s="33"/>
      <c r="CG50" s="34"/>
      <c r="CH50" s="32"/>
      <c r="CI50" s="33"/>
      <c r="CJ50" s="33"/>
      <c r="CK50" s="34"/>
      <c r="CL50" s="32"/>
      <c r="CM50" s="33"/>
      <c r="CN50" s="33"/>
      <c r="CO50" s="34"/>
      <c r="CP50" s="32"/>
      <c r="CQ50" s="33"/>
      <c r="CR50" s="33"/>
      <c r="CS50" s="34"/>
      <c r="CT50" s="32"/>
      <c r="CU50" s="33"/>
      <c r="CV50" s="33"/>
      <c r="CW50" s="34"/>
      <c r="CX50" s="32"/>
      <c r="CY50" s="33"/>
      <c r="CZ50" s="33"/>
      <c r="DA50" s="34"/>
      <c r="DB50" s="32"/>
      <c r="DC50" s="33"/>
      <c r="DD50" s="33"/>
      <c r="DE50" s="34"/>
      <c r="DF50" s="32"/>
      <c r="DG50" s="33"/>
      <c r="DH50" s="33"/>
      <c r="DI50" s="34"/>
      <c r="DJ50" s="32"/>
      <c r="DK50" s="33"/>
      <c r="DL50" s="33"/>
      <c r="DM50" s="34"/>
      <c r="DN50" s="32"/>
      <c r="DO50" s="33"/>
      <c r="DP50" s="33"/>
      <c r="DQ50" s="34"/>
      <c r="DR50" s="32"/>
      <c r="DS50" s="33"/>
      <c r="DT50" s="33"/>
      <c r="DU50" s="34"/>
      <c r="DV50" s="32"/>
      <c r="DW50" s="33"/>
      <c r="DX50" s="33"/>
      <c r="DY50" s="34"/>
      <c r="DZ50" s="32"/>
      <c r="EA50" s="33"/>
      <c r="EB50" s="33"/>
      <c r="EC50" s="34"/>
      <c r="ED50" s="32"/>
      <c r="EE50" s="33"/>
      <c r="EF50" s="33"/>
      <c r="EG50" s="34"/>
      <c r="EH50" s="32"/>
      <c r="EI50" s="33"/>
      <c r="EJ50" s="33"/>
      <c r="EK50" s="34"/>
      <c r="EL50" s="32"/>
      <c r="EM50" s="33"/>
      <c r="EN50" s="33"/>
      <c r="EO50" s="34"/>
      <c r="EP50" s="32"/>
      <c r="EQ50" s="33"/>
      <c r="ER50" s="33"/>
      <c r="ES50" s="34"/>
      <c r="ET50" s="32"/>
      <c r="EU50" s="33"/>
      <c r="EV50" s="33"/>
      <c r="EW50" s="34"/>
      <c r="EX50" s="32"/>
      <c r="EY50" s="33"/>
      <c r="EZ50" s="33"/>
      <c r="FA50" s="34"/>
      <c r="FB50" s="32"/>
      <c r="FC50" s="33"/>
      <c r="FD50" s="33"/>
      <c r="FE50" s="34"/>
      <c r="FF50" s="32"/>
      <c r="FG50" s="33"/>
      <c r="FH50" s="33"/>
      <c r="FI50" s="34"/>
      <c r="FJ50" s="32"/>
      <c r="FK50" s="33"/>
      <c r="FL50" s="33"/>
      <c r="FM50" s="34"/>
      <c r="FN50" s="32"/>
      <c r="FO50" s="33"/>
      <c r="FP50" s="33"/>
      <c r="FQ50" s="34"/>
      <c r="FR50" s="32"/>
      <c r="FS50" s="33"/>
      <c r="FT50" s="33"/>
      <c r="FU50" s="34"/>
      <c r="FV50" s="32"/>
      <c r="FW50" s="33"/>
      <c r="FX50" s="33"/>
      <c r="FY50" s="34"/>
      <c r="FZ50" s="32"/>
      <c r="GA50" s="33"/>
      <c r="GB50" s="33"/>
      <c r="GC50" s="34"/>
      <c r="GD50" s="32"/>
      <c r="GE50" s="33"/>
      <c r="GF50" s="33"/>
      <c r="GG50" s="34"/>
      <c r="GH50" s="32"/>
      <c r="GI50" s="33"/>
      <c r="GJ50" s="33"/>
      <c r="GK50" s="34"/>
      <c r="GL50" s="32"/>
      <c r="GM50" s="33"/>
      <c r="GN50" s="33"/>
      <c r="GO50" s="34"/>
      <c r="GP50" s="32"/>
      <c r="GQ50" s="33"/>
      <c r="GR50" s="33"/>
      <c r="GS50" s="34"/>
      <c r="GT50" s="32"/>
      <c r="GU50" s="33"/>
      <c r="GV50" s="33"/>
      <c r="GW50" s="34"/>
      <c r="GX50" s="32"/>
      <c r="GY50" s="33"/>
      <c r="GZ50" s="33"/>
      <c r="HA50" s="34"/>
      <c r="HB50" s="32"/>
      <c r="HC50" s="33"/>
      <c r="HD50" s="33"/>
      <c r="HE50" s="34"/>
      <c r="HF50" s="32"/>
      <c r="HG50" s="33"/>
      <c r="HH50" s="33"/>
      <c r="HI50" s="34"/>
      <c r="HJ50" s="32"/>
      <c r="HK50" s="33"/>
      <c r="HL50" s="33"/>
      <c r="HM50" s="34"/>
      <c r="HN50" s="32"/>
      <c r="HO50" s="33"/>
      <c r="HP50" s="33"/>
      <c r="HQ50" s="34"/>
      <c r="HR50" s="32"/>
      <c r="HS50" s="33"/>
      <c r="HT50" s="33"/>
      <c r="HU50" s="34"/>
      <c r="HV50" s="32"/>
      <c r="HW50" s="33"/>
      <c r="HX50" s="33"/>
      <c r="HY50" s="34"/>
      <c r="HZ50" s="32"/>
      <c r="IA50" s="33"/>
      <c r="IB50" s="33"/>
      <c r="IC50" s="34"/>
      <c r="ID50" s="32"/>
      <c r="IE50" s="33"/>
      <c r="IF50" s="33"/>
      <c r="IG50" s="34"/>
      <c r="IH50" s="32"/>
      <c r="II50" s="33"/>
      <c r="IJ50" s="33"/>
      <c r="IK50" s="34"/>
    </row>
    <row r="51" spans="1:245" s="30" customFormat="1">
      <c r="A51" s="35" t="s">
        <v>52</v>
      </c>
      <c r="B51" s="157">
        <v>338.11526350672546</v>
      </c>
      <c r="C51" s="157">
        <v>0.83000000000000007</v>
      </c>
      <c r="D51" s="157">
        <v>3.7727272727272727E-2</v>
      </c>
      <c r="E51" s="54">
        <v>4.0170238425538442E-2</v>
      </c>
      <c r="F51" s="33"/>
      <c r="G51" s="33"/>
      <c r="H51" s="32"/>
      <c r="I51" s="33"/>
      <c r="J51" s="33"/>
      <c r="K51" s="33"/>
      <c r="L51" s="32"/>
      <c r="M51" s="33"/>
      <c r="N51" s="33"/>
      <c r="O51" s="33"/>
      <c r="P51" s="32"/>
      <c r="Q51" s="33"/>
      <c r="R51" s="33"/>
      <c r="S51" s="33"/>
      <c r="T51" s="32"/>
      <c r="U51" s="33"/>
      <c r="V51" s="33"/>
      <c r="W51" s="33"/>
      <c r="X51" s="32"/>
      <c r="Y51" s="33"/>
      <c r="Z51" s="33"/>
      <c r="AA51" s="33"/>
      <c r="AB51" s="32"/>
      <c r="AC51" s="33"/>
      <c r="AD51" s="33"/>
      <c r="AE51" s="33"/>
      <c r="AF51" s="32"/>
      <c r="AG51" s="33"/>
      <c r="AH51" s="33"/>
      <c r="AI51" s="33"/>
      <c r="AJ51" s="32"/>
      <c r="AK51" s="33"/>
      <c r="AL51" s="33"/>
      <c r="AM51" s="33"/>
      <c r="AN51" s="32"/>
      <c r="AO51" s="33"/>
      <c r="AP51" s="33"/>
      <c r="AQ51" s="33"/>
      <c r="AR51" s="32"/>
      <c r="AS51" s="33"/>
      <c r="AT51" s="33"/>
      <c r="AU51" s="33"/>
      <c r="AV51" s="32"/>
      <c r="AW51" s="33"/>
      <c r="AX51" s="33"/>
      <c r="AY51" s="33"/>
      <c r="AZ51" s="32"/>
      <c r="BA51" s="33"/>
      <c r="BB51" s="33"/>
      <c r="BC51" s="33"/>
      <c r="BD51" s="32"/>
      <c r="BE51" s="33"/>
      <c r="BF51" s="33"/>
      <c r="BG51" s="33"/>
      <c r="BH51" s="32"/>
      <c r="BI51" s="33"/>
      <c r="BJ51" s="33"/>
      <c r="BK51" s="33"/>
      <c r="BL51" s="32"/>
      <c r="BM51" s="33"/>
      <c r="BN51" s="33"/>
      <c r="BO51" s="33"/>
      <c r="BP51" s="32"/>
      <c r="BQ51" s="33"/>
      <c r="BR51" s="33"/>
      <c r="BS51" s="33"/>
      <c r="BT51" s="32"/>
      <c r="BU51" s="33"/>
      <c r="BV51" s="33"/>
      <c r="BW51" s="33"/>
      <c r="BX51" s="32"/>
      <c r="BY51" s="33"/>
      <c r="BZ51" s="33"/>
      <c r="CA51" s="33"/>
      <c r="CB51" s="32"/>
      <c r="CC51" s="33"/>
      <c r="CD51" s="33"/>
      <c r="CE51" s="33"/>
      <c r="CF51" s="32"/>
      <c r="CG51" s="33"/>
      <c r="CH51" s="33"/>
      <c r="CI51" s="33"/>
      <c r="CJ51" s="32"/>
      <c r="CK51" s="33"/>
      <c r="CL51" s="33"/>
      <c r="CM51" s="33"/>
      <c r="CN51" s="32"/>
      <c r="CO51" s="33"/>
      <c r="CP51" s="33"/>
      <c r="CQ51" s="33"/>
      <c r="CR51" s="32"/>
      <c r="CS51" s="33"/>
      <c r="CT51" s="33"/>
      <c r="CU51" s="33"/>
      <c r="CV51" s="32"/>
      <c r="CW51" s="33"/>
      <c r="CX51" s="33"/>
      <c r="CY51" s="33"/>
      <c r="CZ51" s="32"/>
      <c r="DA51" s="33"/>
      <c r="DB51" s="33"/>
      <c r="DC51" s="33"/>
      <c r="DD51" s="32"/>
      <c r="DE51" s="33"/>
      <c r="DF51" s="33"/>
      <c r="DG51" s="33"/>
      <c r="DH51" s="32"/>
      <c r="DI51" s="33"/>
      <c r="DJ51" s="33"/>
      <c r="DK51" s="33"/>
      <c r="DL51" s="32"/>
      <c r="DM51" s="33"/>
      <c r="DN51" s="33"/>
      <c r="DO51" s="33"/>
      <c r="DP51" s="32"/>
      <c r="DQ51" s="33"/>
      <c r="DR51" s="33"/>
      <c r="DS51" s="33"/>
      <c r="DT51" s="32"/>
      <c r="DU51" s="33"/>
      <c r="DV51" s="33"/>
      <c r="DW51" s="33"/>
      <c r="DX51" s="32"/>
      <c r="DY51" s="33"/>
      <c r="DZ51" s="33"/>
      <c r="EA51" s="33"/>
      <c r="EB51" s="32"/>
      <c r="EC51" s="33"/>
      <c r="ED51" s="33"/>
      <c r="EE51" s="33"/>
      <c r="EF51" s="32"/>
      <c r="EG51" s="33"/>
      <c r="EH51" s="33"/>
      <c r="EI51" s="33"/>
      <c r="EJ51" s="32"/>
      <c r="EK51" s="33"/>
      <c r="EL51" s="33"/>
      <c r="EM51" s="33"/>
      <c r="EN51" s="32"/>
      <c r="EO51" s="33"/>
      <c r="EP51" s="33"/>
      <c r="EQ51" s="33"/>
      <c r="ER51" s="32"/>
      <c r="ES51" s="33"/>
      <c r="ET51" s="33"/>
      <c r="EU51" s="33"/>
      <c r="EV51" s="32"/>
      <c r="EW51" s="33"/>
      <c r="EX51" s="33"/>
      <c r="EY51" s="33"/>
      <c r="EZ51" s="32"/>
      <c r="FA51" s="33"/>
      <c r="FB51" s="33"/>
      <c r="FC51" s="33"/>
      <c r="FD51" s="32"/>
      <c r="FE51" s="33"/>
      <c r="FF51" s="33"/>
      <c r="FG51" s="33"/>
      <c r="FH51" s="32"/>
      <c r="FI51" s="33"/>
      <c r="FJ51" s="33"/>
      <c r="FK51" s="33"/>
      <c r="FL51" s="32"/>
      <c r="FM51" s="33"/>
      <c r="FN51" s="33"/>
      <c r="FO51" s="33"/>
      <c r="FP51" s="32"/>
      <c r="FQ51" s="33"/>
      <c r="FR51" s="33"/>
      <c r="FS51" s="33"/>
      <c r="FT51" s="32"/>
      <c r="FU51" s="33"/>
      <c r="FV51" s="33"/>
      <c r="FW51" s="33"/>
      <c r="FX51" s="32"/>
      <c r="FY51" s="33"/>
      <c r="FZ51" s="33"/>
      <c r="GA51" s="33"/>
      <c r="GB51" s="32"/>
      <c r="GC51" s="33"/>
      <c r="GD51" s="33"/>
      <c r="GE51" s="33"/>
      <c r="GF51" s="32"/>
      <c r="GG51" s="33"/>
      <c r="GH51" s="33"/>
      <c r="GI51" s="33"/>
      <c r="GJ51" s="32"/>
      <c r="GK51" s="33"/>
      <c r="GL51" s="33"/>
      <c r="GM51" s="33"/>
      <c r="GN51" s="32"/>
      <c r="GO51" s="33"/>
      <c r="GP51" s="33"/>
      <c r="GQ51" s="33"/>
      <c r="GR51" s="32"/>
      <c r="GS51" s="33"/>
      <c r="GT51" s="33"/>
      <c r="GU51" s="33"/>
      <c r="GV51" s="32"/>
      <c r="GW51" s="33"/>
      <c r="GX51" s="33"/>
      <c r="GY51" s="33"/>
      <c r="GZ51" s="32"/>
      <c r="HA51" s="33"/>
      <c r="HB51" s="33"/>
      <c r="HC51" s="33"/>
      <c r="HD51" s="32"/>
      <c r="HE51" s="33"/>
      <c r="HF51" s="33"/>
      <c r="HG51" s="33"/>
      <c r="HH51" s="32"/>
      <c r="HI51" s="33"/>
      <c r="HJ51" s="33"/>
      <c r="HK51" s="33"/>
      <c r="HL51" s="32"/>
      <c r="HM51" s="33"/>
      <c r="HN51" s="33"/>
      <c r="HO51" s="33"/>
      <c r="HP51" s="32"/>
      <c r="HQ51" s="33"/>
      <c r="HR51" s="33"/>
      <c r="HS51" s="33"/>
      <c r="HT51" s="32"/>
      <c r="HU51" s="33"/>
      <c r="HV51" s="33"/>
      <c r="HW51" s="33"/>
      <c r="HX51" s="32"/>
      <c r="HY51" s="33"/>
      <c r="HZ51" s="33"/>
      <c r="IA51" s="33"/>
      <c r="IB51" s="32"/>
      <c r="IC51" s="33"/>
      <c r="ID51" s="33"/>
      <c r="IE51" s="33"/>
      <c r="IF51" s="32"/>
      <c r="IG51" s="33"/>
      <c r="IH51" s="33"/>
      <c r="II51" s="33"/>
    </row>
    <row r="52" spans="1:245" s="31" customFormat="1">
      <c r="A52" s="22" t="s">
        <v>53</v>
      </c>
      <c r="B52" s="155">
        <v>8071.363797800157</v>
      </c>
      <c r="C52" s="155">
        <v>19.740000000000002</v>
      </c>
      <c r="D52" s="155">
        <v>0.89727272727272711</v>
      </c>
      <c r="E52" s="52">
        <v>0.95892922672046865</v>
      </c>
    </row>
    <row r="53" spans="1:245" s="30" customFormat="1">
      <c r="A53" s="11" t="s">
        <v>54</v>
      </c>
      <c r="B53" s="3"/>
      <c r="C53" s="3"/>
      <c r="D53" s="3"/>
      <c r="E53" s="3"/>
    </row>
    <row r="54" spans="1:245" s="30" customFormat="1">
      <c r="A54" s="6" t="s">
        <v>55</v>
      </c>
      <c r="B54" s="16">
        <v>13.370000000000001</v>
      </c>
      <c r="C54" s="16">
        <v>0.03</v>
      </c>
      <c r="D54" s="16">
        <v>1.3636363636363635E-3</v>
      </c>
      <c r="E54" s="51">
        <v>1.5884408239344866E-3</v>
      </c>
    </row>
    <row r="55" spans="1:245" s="30" customFormat="1">
      <c r="A55" s="6" t="s">
        <v>212</v>
      </c>
      <c r="B55" s="16">
        <v>6.0751184289013223</v>
      </c>
      <c r="C55" s="16">
        <v>0.01</v>
      </c>
      <c r="D55" s="16">
        <v>4.5454545454545455E-4</v>
      </c>
      <c r="E55" s="51">
        <v>7.2176261201971565E-4</v>
      </c>
    </row>
    <row r="56" spans="1:245" s="30" customFormat="1">
      <c r="A56" s="6" t="s">
        <v>213</v>
      </c>
      <c r="B56" s="16">
        <v>326.25</v>
      </c>
      <c r="C56" s="16">
        <v>0.8</v>
      </c>
      <c r="D56" s="16">
        <v>3.6363636363636369E-2</v>
      </c>
      <c r="E56" s="51">
        <v>3.8760569843577126E-2</v>
      </c>
    </row>
    <row r="57" spans="1:245" s="30" customFormat="1">
      <c r="A57" s="27" t="s">
        <v>57</v>
      </c>
      <c r="B57" s="156">
        <v>345.69511842890131</v>
      </c>
      <c r="C57" s="156">
        <v>0.84000000000000008</v>
      </c>
      <c r="D57" s="156">
        <v>3.8181818181818185E-2</v>
      </c>
      <c r="E57" s="53">
        <v>4.1070773279531327E-2</v>
      </c>
      <c r="F57" s="32"/>
      <c r="G57" s="33"/>
      <c r="H57" s="33"/>
      <c r="I57" s="34"/>
      <c r="J57" s="32"/>
      <c r="K57" s="33"/>
      <c r="L57" s="33"/>
      <c r="M57" s="34"/>
      <c r="N57" s="32"/>
      <c r="O57" s="33"/>
      <c r="P57" s="33"/>
      <c r="Q57" s="34"/>
      <c r="R57" s="32"/>
      <c r="S57" s="33"/>
      <c r="T57" s="33"/>
      <c r="U57" s="34"/>
      <c r="V57" s="32"/>
      <c r="W57" s="33"/>
      <c r="X57" s="33"/>
      <c r="Y57" s="34"/>
      <c r="Z57" s="32"/>
      <c r="AA57" s="33"/>
      <c r="AB57" s="33"/>
      <c r="AC57" s="34"/>
      <c r="AD57" s="32"/>
      <c r="AE57" s="33"/>
      <c r="AF57" s="33"/>
      <c r="AG57" s="34"/>
      <c r="AH57" s="32"/>
      <c r="AI57" s="33"/>
      <c r="AJ57" s="33"/>
      <c r="AK57" s="34"/>
      <c r="AL57" s="32"/>
      <c r="AM57" s="33"/>
      <c r="AN57" s="33"/>
      <c r="AO57" s="34"/>
      <c r="AP57" s="32"/>
      <c r="AQ57" s="33"/>
      <c r="AR57" s="33"/>
      <c r="AS57" s="34"/>
      <c r="AT57" s="32"/>
      <c r="AU57" s="33"/>
      <c r="AV57" s="33"/>
      <c r="AW57" s="34"/>
      <c r="AX57" s="32"/>
      <c r="AY57" s="33"/>
      <c r="AZ57" s="33"/>
      <c r="BA57" s="34"/>
      <c r="BB57" s="32"/>
      <c r="BC57" s="33"/>
      <c r="BD57" s="33"/>
      <c r="BE57" s="34"/>
      <c r="BF57" s="32"/>
      <c r="BG57" s="33"/>
      <c r="BH57" s="33"/>
      <c r="BI57" s="34"/>
      <c r="BJ57" s="32"/>
      <c r="BK57" s="33"/>
      <c r="BL57" s="33"/>
      <c r="BM57" s="34"/>
      <c r="BN57" s="32"/>
      <c r="BO57" s="33"/>
      <c r="BP57" s="33"/>
      <c r="BQ57" s="34"/>
      <c r="BR57" s="32"/>
      <c r="BS57" s="33"/>
      <c r="BT57" s="33"/>
      <c r="BU57" s="34"/>
      <c r="BV57" s="32"/>
      <c r="BW57" s="33"/>
      <c r="BX57" s="33"/>
      <c r="BY57" s="34"/>
      <c r="BZ57" s="32"/>
      <c r="CA57" s="33"/>
      <c r="CB57" s="33"/>
      <c r="CC57" s="34"/>
      <c r="CD57" s="32"/>
      <c r="CE57" s="33"/>
      <c r="CF57" s="33"/>
      <c r="CG57" s="34"/>
      <c r="CH57" s="32"/>
      <c r="CI57" s="33"/>
      <c r="CJ57" s="33"/>
      <c r="CK57" s="34"/>
      <c r="CL57" s="32"/>
      <c r="CM57" s="33"/>
      <c r="CN57" s="33"/>
      <c r="CO57" s="34"/>
      <c r="CP57" s="32"/>
      <c r="CQ57" s="33"/>
      <c r="CR57" s="33"/>
      <c r="CS57" s="34"/>
      <c r="CT57" s="32"/>
      <c r="CU57" s="33"/>
      <c r="CV57" s="33"/>
      <c r="CW57" s="34"/>
      <c r="CX57" s="32"/>
      <c r="CY57" s="33"/>
      <c r="CZ57" s="33"/>
      <c r="DA57" s="34"/>
      <c r="DB57" s="32"/>
      <c r="DC57" s="33"/>
      <c r="DD57" s="33"/>
      <c r="DE57" s="34"/>
      <c r="DF57" s="32"/>
      <c r="DG57" s="33"/>
      <c r="DH57" s="33"/>
      <c r="DI57" s="34"/>
      <c r="DJ57" s="32"/>
      <c r="DK57" s="33"/>
      <c r="DL57" s="33"/>
      <c r="DM57" s="34"/>
      <c r="DN57" s="32"/>
      <c r="DO57" s="33"/>
      <c r="DP57" s="33"/>
      <c r="DQ57" s="34"/>
      <c r="DR57" s="32"/>
      <c r="DS57" s="33"/>
      <c r="DT57" s="33"/>
      <c r="DU57" s="34"/>
      <c r="DV57" s="32"/>
      <c r="DW57" s="33"/>
      <c r="DX57" s="33"/>
      <c r="DY57" s="34"/>
      <c r="DZ57" s="32"/>
      <c r="EA57" s="33"/>
      <c r="EB57" s="33"/>
      <c r="EC57" s="34"/>
      <c r="ED57" s="32"/>
      <c r="EE57" s="33"/>
      <c r="EF57" s="33"/>
      <c r="EG57" s="34"/>
      <c r="EH57" s="32"/>
      <c r="EI57" s="33"/>
      <c r="EJ57" s="33"/>
      <c r="EK57" s="34"/>
      <c r="EL57" s="32"/>
      <c r="EM57" s="33"/>
      <c r="EN57" s="33"/>
      <c r="EO57" s="34"/>
      <c r="EP57" s="32"/>
      <c r="EQ57" s="33"/>
      <c r="ER57" s="33"/>
      <c r="ES57" s="34"/>
      <c r="ET57" s="32"/>
      <c r="EU57" s="33"/>
      <c r="EV57" s="33"/>
      <c r="EW57" s="34"/>
      <c r="EX57" s="32"/>
      <c r="EY57" s="33"/>
      <c r="EZ57" s="33"/>
      <c r="FA57" s="34"/>
      <c r="FB57" s="32"/>
      <c r="FC57" s="33"/>
      <c r="FD57" s="33"/>
      <c r="FE57" s="34"/>
      <c r="FF57" s="32"/>
      <c r="FG57" s="33"/>
      <c r="FH57" s="33"/>
      <c r="FI57" s="34"/>
      <c r="FJ57" s="32"/>
      <c r="FK57" s="33"/>
      <c r="FL57" s="33"/>
      <c r="FM57" s="34"/>
      <c r="FN57" s="32"/>
      <c r="FO57" s="33"/>
      <c r="FP57" s="33"/>
      <c r="FQ57" s="34"/>
      <c r="FR57" s="32"/>
      <c r="FS57" s="33"/>
      <c r="FT57" s="33"/>
      <c r="FU57" s="34"/>
      <c r="FV57" s="32"/>
      <c r="FW57" s="33"/>
      <c r="FX57" s="33"/>
      <c r="FY57" s="34"/>
      <c r="FZ57" s="32"/>
      <c r="GA57" s="33"/>
      <c r="GB57" s="33"/>
      <c r="GC57" s="34"/>
      <c r="GD57" s="32"/>
      <c r="GE57" s="33"/>
      <c r="GF57" s="33"/>
      <c r="GG57" s="34"/>
      <c r="GH57" s="32"/>
      <c r="GI57" s="33"/>
      <c r="GJ57" s="33"/>
      <c r="GK57" s="34"/>
      <c r="GL57" s="32"/>
      <c r="GM57" s="33"/>
      <c r="GN57" s="33"/>
      <c r="GO57" s="34"/>
      <c r="GP57" s="32"/>
      <c r="GQ57" s="33"/>
      <c r="GR57" s="33"/>
      <c r="GS57" s="34"/>
      <c r="GT57" s="32"/>
      <c r="GU57" s="33"/>
      <c r="GV57" s="33"/>
      <c r="GW57" s="34"/>
      <c r="GX57" s="32"/>
      <c r="GY57" s="33"/>
      <c r="GZ57" s="33"/>
      <c r="HA57" s="34"/>
      <c r="HB57" s="32"/>
      <c r="HC57" s="33"/>
      <c r="HD57" s="33"/>
      <c r="HE57" s="34"/>
      <c r="HF57" s="32"/>
      <c r="HG57" s="33"/>
      <c r="HH57" s="33"/>
      <c r="HI57" s="34"/>
      <c r="HJ57" s="32"/>
      <c r="HK57" s="33"/>
      <c r="HL57" s="33"/>
      <c r="HM57" s="34"/>
      <c r="HN57" s="32"/>
      <c r="HO57" s="33"/>
      <c r="HP57" s="33"/>
      <c r="HQ57" s="34"/>
      <c r="HR57" s="32"/>
      <c r="HS57" s="33"/>
      <c r="HT57" s="33"/>
      <c r="HU57" s="34"/>
      <c r="HV57" s="32"/>
      <c r="HW57" s="33"/>
      <c r="HX57" s="33"/>
      <c r="HY57" s="34"/>
      <c r="HZ57" s="32"/>
      <c r="IA57" s="33"/>
      <c r="IB57" s="33"/>
      <c r="IC57" s="34"/>
      <c r="ID57" s="32"/>
      <c r="IE57" s="33"/>
      <c r="IF57" s="33"/>
      <c r="IG57" s="34"/>
      <c r="IH57" s="32"/>
      <c r="II57" s="33"/>
      <c r="IJ57" s="33"/>
      <c r="IK57" s="34"/>
    </row>
    <row r="58" spans="1:245" s="41" customFormat="1" ht="13.5" thickBot="1">
      <c r="A58" s="38" t="s">
        <v>58</v>
      </c>
      <c r="B58" s="158">
        <v>8417.058916229058</v>
      </c>
      <c r="C58" s="158">
        <v>20.580000000000002</v>
      </c>
      <c r="D58" s="158">
        <v>0.93545454545454532</v>
      </c>
      <c r="E58" s="55">
        <v>1</v>
      </c>
    </row>
    <row r="59" spans="1:245">
      <c r="A59" s="42" t="s">
        <v>59</v>
      </c>
      <c r="E59" s="43"/>
    </row>
  </sheetData>
  <printOptions horizontalCentered="1"/>
  <pageMargins left="0.78740157480314965" right="0.39370078740157483" top="0.78740157480314965" bottom="0.78740157480314965" header="0.59055118110236227" footer="0.59055118110236227"/>
  <pageSetup paperSize="9" orientation="portrait" horizontalDpi="300" verticalDpi="300" r:id="rId1"/>
  <headerFooter alignWithMargins="0">
    <oddHeader>&amp;L&amp;"Tahoma,Negrito"&amp;8Companhia Nacional de Abastecimento - CONAB</oddHeader>
    <oddFooter>&amp;R&amp;6&amp;F - &amp;A
versão - jan/2008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K206"/>
  <sheetViews>
    <sheetView zoomScaleNormal="100" workbookViewId="0">
      <selection activeCell="F1" sqref="F1:G65536"/>
    </sheetView>
  </sheetViews>
  <sheetFormatPr defaultColWidth="11.5" defaultRowHeight="12.75"/>
  <cols>
    <col min="1" max="1" width="45.625" style="3" customWidth="1"/>
    <col min="2" max="4" width="12.625" style="3" customWidth="1"/>
    <col min="5" max="5" width="11" style="3" customWidth="1"/>
    <col min="6" max="16384" width="11.5" style="3"/>
  </cols>
  <sheetData>
    <row r="1" spans="1:5">
      <c r="A1" s="1" t="s">
        <v>0</v>
      </c>
      <c r="B1" s="2"/>
      <c r="C1" s="2"/>
      <c r="D1" s="2"/>
      <c r="E1" s="2"/>
    </row>
    <row r="2" spans="1:5">
      <c r="A2" s="1" t="s">
        <v>228</v>
      </c>
      <c r="B2" s="2"/>
      <c r="C2" s="2"/>
      <c r="D2" s="2"/>
      <c r="E2" s="2"/>
    </row>
    <row r="3" spans="1:5">
      <c r="A3" s="1" t="s">
        <v>172</v>
      </c>
      <c r="B3" s="2"/>
      <c r="C3" s="2"/>
      <c r="D3" s="2"/>
      <c r="E3" s="2"/>
    </row>
    <row r="4" spans="1:5">
      <c r="A4" s="1" t="s">
        <v>229</v>
      </c>
      <c r="B4" s="2"/>
      <c r="C4" s="2"/>
      <c r="D4" s="2"/>
      <c r="E4" s="2"/>
    </row>
    <row r="5" spans="1:5" ht="13.5" thickBot="1">
      <c r="A5" s="4" t="s">
        <v>4</v>
      </c>
      <c r="B5" s="5">
        <v>35000</v>
      </c>
      <c r="C5" s="6" t="s">
        <v>5</v>
      </c>
      <c r="D5" s="6"/>
    </row>
    <row r="6" spans="1:5">
      <c r="A6" s="7"/>
      <c r="B6" s="8" t="s">
        <v>6</v>
      </c>
      <c r="C6" s="9">
        <v>43160</v>
      </c>
      <c r="D6" s="9">
        <v>43160</v>
      </c>
      <c r="E6" s="10" t="s">
        <v>7</v>
      </c>
    </row>
    <row r="7" spans="1:5">
      <c r="A7" s="11" t="s">
        <v>8</v>
      </c>
      <c r="E7" s="12" t="s">
        <v>9</v>
      </c>
    </row>
    <row r="8" spans="1:5" ht="13.5" thickBot="1">
      <c r="A8" s="13"/>
      <c r="B8" s="14" t="s">
        <v>10</v>
      </c>
      <c r="C8" s="14" t="s">
        <v>205</v>
      </c>
      <c r="D8" s="14" t="s">
        <v>12</v>
      </c>
      <c r="E8" s="15" t="s">
        <v>13</v>
      </c>
    </row>
    <row r="9" spans="1:5">
      <c r="A9" s="11" t="s">
        <v>14</v>
      </c>
      <c r="B9" s="16"/>
    </row>
    <row r="10" spans="1:5">
      <c r="A10" s="18" t="s">
        <v>230</v>
      </c>
      <c r="B10" s="161">
        <v>503.75</v>
      </c>
      <c r="C10" s="161">
        <v>0.28000000000000003</v>
      </c>
      <c r="D10" s="161">
        <v>1.4000000000000002E-2</v>
      </c>
      <c r="E10" s="51">
        <v>4.0133800886748332E-2</v>
      </c>
    </row>
    <row r="11" spans="1:5">
      <c r="A11" s="6" t="s">
        <v>231</v>
      </c>
      <c r="B11" s="19">
        <v>5340</v>
      </c>
      <c r="C11" s="19">
        <v>3.06</v>
      </c>
      <c r="D11" s="19">
        <v>0.153</v>
      </c>
      <c r="E11" s="51">
        <v>0.42543820691858286</v>
      </c>
    </row>
    <row r="12" spans="1:5">
      <c r="A12" s="6" t="s">
        <v>232</v>
      </c>
      <c r="B12" s="19">
        <v>143.1</v>
      </c>
      <c r="C12" s="19">
        <v>0.08</v>
      </c>
      <c r="D12" s="19">
        <v>4.0000000000000001E-3</v>
      </c>
      <c r="E12" s="51">
        <v>1.1400787904503596E-2</v>
      </c>
    </row>
    <row r="13" spans="1:5">
      <c r="A13" s="6" t="s">
        <v>233</v>
      </c>
      <c r="B13" s="19">
        <v>3076.2</v>
      </c>
      <c r="C13" s="19">
        <v>1.75</v>
      </c>
      <c r="D13" s="19">
        <v>8.7499999999999994E-2</v>
      </c>
      <c r="E13" s="51">
        <v>0.24508108841253642</v>
      </c>
    </row>
    <row r="14" spans="1:5">
      <c r="A14" s="6" t="s">
        <v>234</v>
      </c>
      <c r="B14" s="19">
        <v>660.11</v>
      </c>
      <c r="C14" s="19">
        <v>0.38000000000000006</v>
      </c>
      <c r="D14" s="19">
        <v>1.9000000000000003E-2</v>
      </c>
      <c r="E14" s="51">
        <v>5.2591014001690209E-2</v>
      </c>
    </row>
    <row r="15" spans="1:5">
      <c r="A15" s="6" t="s">
        <v>235</v>
      </c>
      <c r="B15" s="19">
        <v>694.46</v>
      </c>
      <c r="C15" s="19">
        <v>0.39999999999999997</v>
      </c>
      <c r="D15" s="19">
        <v>1.9999999999999997E-2</v>
      </c>
      <c r="E15" s="51">
        <v>5.5327681119228291E-2</v>
      </c>
    </row>
    <row r="16" spans="1:5">
      <c r="A16" s="22" t="s">
        <v>27</v>
      </c>
      <c r="B16" s="23">
        <v>10417.619999999999</v>
      </c>
      <c r="C16" s="23">
        <v>5.95</v>
      </c>
      <c r="D16" s="23">
        <v>0.29749999999999999</v>
      </c>
      <c r="E16" s="52">
        <v>0.82997257924328971</v>
      </c>
    </row>
    <row r="17" spans="1:5">
      <c r="A17" s="25" t="s">
        <v>28</v>
      </c>
      <c r="B17" s="21"/>
      <c r="C17" s="21"/>
      <c r="D17" s="21">
        <v>0</v>
      </c>
    </row>
    <row r="18" spans="1:5">
      <c r="A18" s="18" t="s">
        <v>29</v>
      </c>
      <c r="B18" s="19">
        <v>104.18</v>
      </c>
      <c r="C18" s="19">
        <v>0.06</v>
      </c>
      <c r="D18" s="19">
        <v>3.0000000000000001E-3</v>
      </c>
      <c r="E18" s="51">
        <v>8.3000285387224652E-3</v>
      </c>
    </row>
    <row r="19" spans="1:5">
      <c r="A19" s="18" t="s">
        <v>30</v>
      </c>
      <c r="B19" s="19">
        <v>52.09</v>
      </c>
      <c r="C19" s="19">
        <v>0.03</v>
      </c>
      <c r="D19" s="19">
        <v>1.5E-3</v>
      </c>
      <c r="E19" s="51">
        <v>4.1500142693612326E-3</v>
      </c>
    </row>
    <row r="20" spans="1:5">
      <c r="A20" s="6" t="s">
        <v>72</v>
      </c>
      <c r="B20" s="19">
        <v>312.52999999999997</v>
      </c>
      <c r="C20" s="19">
        <v>0.18</v>
      </c>
      <c r="D20" s="19">
        <v>8.9999999999999993E-3</v>
      </c>
      <c r="E20" s="51">
        <v>2.4899288915405372E-2</v>
      </c>
    </row>
    <row r="21" spans="1:5">
      <c r="A21" s="18" t="s">
        <v>236</v>
      </c>
      <c r="B21" s="19">
        <v>459.38</v>
      </c>
      <c r="C21" s="19">
        <v>0.26</v>
      </c>
      <c r="D21" s="19">
        <v>1.3000000000000001E-2</v>
      </c>
      <c r="E21" s="51">
        <v>3.65988396056664E-2</v>
      </c>
    </row>
    <row r="22" spans="1:5">
      <c r="A22" s="18" t="s">
        <v>34</v>
      </c>
      <c r="B22" s="19">
        <v>0</v>
      </c>
      <c r="C22" s="19">
        <v>0</v>
      </c>
      <c r="D22" s="19">
        <v>0</v>
      </c>
      <c r="E22" s="51">
        <v>0</v>
      </c>
    </row>
    <row r="23" spans="1:5">
      <c r="A23" s="18" t="s">
        <v>35</v>
      </c>
      <c r="B23" s="19">
        <v>0</v>
      </c>
      <c r="C23" s="19">
        <v>0</v>
      </c>
      <c r="D23" s="19">
        <v>0</v>
      </c>
      <c r="E23" s="51">
        <v>0</v>
      </c>
    </row>
    <row r="24" spans="1:5">
      <c r="A24" s="18" t="s">
        <v>36</v>
      </c>
      <c r="B24" s="19">
        <v>0</v>
      </c>
      <c r="C24" s="19">
        <v>0</v>
      </c>
      <c r="D24" s="19">
        <v>0</v>
      </c>
      <c r="E24" s="51">
        <v>0</v>
      </c>
    </row>
    <row r="25" spans="1:5">
      <c r="A25" s="27" t="s">
        <v>37</v>
      </c>
      <c r="B25" s="28">
        <v>928.18</v>
      </c>
      <c r="C25" s="28">
        <v>0.53</v>
      </c>
      <c r="D25" s="28">
        <v>2.6500000000000003E-2</v>
      </c>
      <c r="E25" s="53">
        <v>7.3948171329155474E-2</v>
      </c>
    </row>
    <row r="26" spans="1:5" s="30" customFormat="1">
      <c r="A26" s="11" t="s">
        <v>38</v>
      </c>
      <c r="B26" s="21"/>
      <c r="C26" s="21"/>
      <c r="D26" s="21">
        <v>0</v>
      </c>
      <c r="E26" s="3"/>
    </row>
    <row r="27" spans="1:5" s="30" customFormat="1">
      <c r="A27" s="18" t="s">
        <v>39</v>
      </c>
      <c r="B27" s="19">
        <v>422.05047092635579</v>
      </c>
      <c r="C27" s="19">
        <v>0.24000000000000002</v>
      </c>
      <c r="D27" s="19">
        <v>1.2E-2</v>
      </c>
      <c r="E27" s="51">
        <v>3.3624793179785069E-2</v>
      </c>
    </row>
    <row r="28" spans="1:5" s="30" customFormat="1">
      <c r="A28" s="6" t="s">
        <v>40</v>
      </c>
      <c r="B28" s="19">
        <v>422.05047092635579</v>
      </c>
      <c r="C28" s="19">
        <v>0.24000000000000002</v>
      </c>
      <c r="D28" s="19">
        <v>1.2E-2</v>
      </c>
      <c r="E28" s="51">
        <v>3.3624793179785069E-2</v>
      </c>
    </row>
    <row r="29" spans="1:5" s="31" customFormat="1">
      <c r="A29" s="22" t="s">
        <v>41</v>
      </c>
      <c r="B29" s="23">
        <v>11767.850470926354</v>
      </c>
      <c r="C29" s="23">
        <v>6.7200000000000006</v>
      </c>
      <c r="D29" s="23">
        <v>0.33600000000000002</v>
      </c>
      <c r="E29" s="52">
        <v>0.9375455437522302</v>
      </c>
    </row>
    <row r="30" spans="1:5" s="30" customFormat="1">
      <c r="A30" s="11" t="s">
        <v>42</v>
      </c>
      <c r="B30" s="21"/>
      <c r="C30" s="21"/>
      <c r="D30" s="21">
        <v>0</v>
      </c>
      <c r="E30" s="3"/>
    </row>
    <row r="31" spans="1:5" s="30" customFormat="1">
      <c r="A31" s="6" t="s">
        <v>43</v>
      </c>
      <c r="B31" s="19">
        <v>33.89</v>
      </c>
      <c r="C31" s="19">
        <v>0.02</v>
      </c>
      <c r="D31" s="19">
        <v>1E-3</v>
      </c>
      <c r="E31" s="51">
        <v>2.7000188824851633E-3</v>
      </c>
    </row>
    <row r="32" spans="1:5" s="30" customFormat="1">
      <c r="A32" s="6" t="s">
        <v>44</v>
      </c>
      <c r="B32" s="19">
        <v>41.230000000000004</v>
      </c>
      <c r="C32" s="19">
        <v>0.02</v>
      </c>
      <c r="D32" s="19">
        <v>1E-3</v>
      </c>
      <c r="E32" s="51">
        <v>3.28479724180771E-3</v>
      </c>
    </row>
    <row r="33" spans="1:245" s="30" customFormat="1">
      <c r="A33" s="18" t="s">
        <v>45</v>
      </c>
      <c r="B33" s="19">
        <v>63.699999999999996</v>
      </c>
      <c r="C33" s="19">
        <v>0.04</v>
      </c>
      <c r="D33" s="19">
        <v>2E-3</v>
      </c>
      <c r="E33" s="51">
        <v>5.0749838540662404E-3</v>
      </c>
    </row>
    <row r="34" spans="1:245" s="162" customFormat="1">
      <c r="A34" s="6" t="s">
        <v>237</v>
      </c>
      <c r="B34" s="19">
        <v>0</v>
      </c>
      <c r="C34" s="19">
        <v>0</v>
      </c>
      <c r="D34" s="19">
        <v>0</v>
      </c>
      <c r="E34" s="51">
        <v>0</v>
      </c>
    </row>
    <row r="35" spans="1:245" s="30" customFormat="1">
      <c r="A35" s="27" t="s">
        <v>46</v>
      </c>
      <c r="B35" s="28">
        <v>138.82</v>
      </c>
      <c r="C35" s="28">
        <v>0.08</v>
      </c>
      <c r="D35" s="28">
        <v>4.0000000000000001E-3</v>
      </c>
      <c r="E35" s="53">
        <v>1.1059799978359115E-2</v>
      </c>
      <c r="F35" s="32"/>
      <c r="G35" s="33"/>
      <c r="H35" s="33"/>
      <c r="I35" s="34"/>
      <c r="J35" s="32"/>
      <c r="K35" s="33"/>
      <c r="L35" s="33"/>
      <c r="M35" s="34"/>
      <c r="N35" s="32"/>
      <c r="O35" s="33"/>
      <c r="P35" s="33"/>
      <c r="Q35" s="34"/>
      <c r="R35" s="32"/>
      <c r="S35" s="33"/>
      <c r="T35" s="33"/>
      <c r="U35" s="34"/>
      <c r="V35" s="32"/>
      <c r="W35" s="33"/>
      <c r="X35" s="33"/>
      <c r="Y35" s="34"/>
      <c r="Z35" s="32"/>
      <c r="AA35" s="33"/>
      <c r="AB35" s="33"/>
      <c r="AC35" s="34"/>
      <c r="AD35" s="32"/>
      <c r="AE35" s="33"/>
      <c r="AF35" s="33"/>
      <c r="AG35" s="34"/>
      <c r="AH35" s="32"/>
      <c r="AI35" s="33"/>
      <c r="AJ35" s="33"/>
      <c r="AK35" s="34"/>
      <c r="AL35" s="32"/>
      <c r="AM35" s="33"/>
      <c r="AN35" s="33"/>
      <c r="AO35" s="34"/>
      <c r="AP35" s="32"/>
      <c r="AQ35" s="33"/>
      <c r="AR35" s="33"/>
      <c r="AS35" s="34"/>
      <c r="AT35" s="32"/>
      <c r="AU35" s="33"/>
      <c r="AV35" s="33"/>
      <c r="AW35" s="34"/>
      <c r="AX35" s="32"/>
      <c r="AY35" s="33"/>
      <c r="AZ35" s="33"/>
      <c r="BA35" s="34"/>
      <c r="BB35" s="32"/>
      <c r="BC35" s="33"/>
      <c r="BD35" s="33"/>
      <c r="BE35" s="34"/>
      <c r="BF35" s="32"/>
      <c r="BG35" s="33"/>
      <c r="BH35" s="33"/>
      <c r="BI35" s="34"/>
      <c r="BJ35" s="32"/>
      <c r="BK35" s="33"/>
      <c r="BL35" s="33"/>
      <c r="BM35" s="34"/>
      <c r="BN35" s="32"/>
      <c r="BO35" s="33"/>
      <c r="BP35" s="33"/>
      <c r="BQ35" s="34"/>
      <c r="BR35" s="32"/>
      <c r="BS35" s="33"/>
      <c r="BT35" s="33"/>
      <c r="BU35" s="34"/>
      <c r="BV35" s="32"/>
      <c r="BW35" s="33"/>
      <c r="BX35" s="33"/>
      <c r="BY35" s="34"/>
      <c r="BZ35" s="32"/>
      <c r="CA35" s="33"/>
      <c r="CB35" s="33"/>
      <c r="CC35" s="34"/>
      <c r="CD35" s="32"/>
      <c r="CE35" s="33"/>
      <c r="CF35" s="33"/>
      <c r="CG35" s="34"/>
      <c r="CH35" s="32"/>
      <c r="CI35" s="33"/>
      <c r="CJ35" s="33"/>
      <c r="CK35" s="34"/>
      <c r="CL35" s="32"/>
      <c r="CM35" s="33"/>
      <c r="CN35" s="33"/>
      <c r="CO35" s="34"/>
      <c r="CP35" s="32"/>
      <c r="CQ35" s="33"/>
      <c r="CR35" s="33"/>
      <c r="CS35" s="34"/>
      <c r="CT35" s="32"/>
      <c r="CU35" s="33"/>
      <c r="CV35" s="33"/>
      <c r="CW35" s="34"/>
      <c r="CX35" s="32"/>
      <c r="CY35" s="33"/>
      <c r="CZ35" s="33"/>
      <c r="DA35" s="34"/>
      <c r="DB35" s="32"/>
      <c r="DC35" s="33"/>
      <c r="DD35" s="33"/>
      <c r="DE35" s="34"/>
      <c r="DF35" s="32"/>
      <c r="DG35" s="33"/>
      <c r="DH35" s="33"/>
      <c r="DI35" s="34"/>
      <c r="DJ35" s="32"/>
      <c r="DK35" s="33"/>
      <c r="DL35" s="33"/>
      <c r="DM35" s="34"/>
      <c r="DN35" s="32"/>
      <c r="DO35" s="33"/>
      <c r="DP35" s="33"/>
      <c r="DQ35" s="34"/>
      <c r="DR35" s="32"/>
      <c r="DS35" s="33"/>
      <c r="DT35" s="33"/>
      <c r="DU35" s="34"/>
      <c r="DV35" s="32"/>
      <c r="DW35" s="33"/>
      <c r="DX35" s="33"/>
      <c r="DY35" s="34"/>
      <c r="DZ35" s="32"/>
      <c r="EA35" s="33"/>
      <c r="EB35" s="33"/>
      <c r="EC35" s="34"/>
      <c r="ED35" s="32"/>
      <c r="EE35" s="33"/>
      <c r="EF35" s="33"/>
      <c r="EG35" s="34"/>
      <c r="EH35" s="32"/>
      <c r="EI35" s="33"/>
      <c r="EJ35" s="33"/>
      <c r="EK35" s="34"/>
      <c r="EL35" s="32"/>
      <c r="EM35" s="33"/>
      <c r="EN35" s="33"/>
      <c r="EO35" s="34"/>
      <c r="EP35" s="32"/>
      <c r="EQ35" s="33"/>
      <c r="ER35" s="33"/>
      <c r="ES35" s="34"/>
      <c r="ET35" s="32"/>
      <c r="EU35" s="33"/>
      <c r="EV35" s="33"/>
      <c r="EW35" s="34"/>
      <c r="EX35" s="32"/>
      <c r="EY35" s="33"/>
      <c r="EZ35" s="33"/>
      <c r="FA35" s="34"/>
      <c r="FB35" s="32"/>
      <c r="FC35" s="33"/>
      <c r="FD35" s="33"/>
      <c r="FE35" s="34"/>
      <c r="FF35" s="32"/>
      <c r="FG35" s="33"/>
      <c r="FH35" s="33"/>
      <c r="FI35" s="34"/>
      <c r="FJ35" s="32"/>
      <c r="FK35" s="33"/>
      <c r="FL35" s="33"/>
      <c r="FM35" s="34"/>
      <c r="FN35" s="32"/>
      <c r="FO35" s="33"/>
      <c r="FP35" s="33"/>
      <c r="FQ35" s="34"/>
      <c r="FR35" s="32"/>
      <c r="FS35" s="33"/>
      <c r="FT35" s="33"/>
      <c r="FU35" s="34"/>
      <c r="FV35" s="32"/>
      <c r="FW35" s="33"/>
      <c r="FX35" s="33"/>
      <c r="FY35" s="34"/>
      <c r="FZ35" s="32"/>
      <c r="GA35" s="33"/>
      <c r="GB35" s="33"/>
      <c r="GC35" s="34"/>
      <c r="GD35" s="32"/>
      <c r="GE35" s="33"/>
      <c r="GF35" s="33"/>
      <c r="GG35" s="34"/>
      <c r="GH35" s="32"/>
      <c r="GI35" s="33"/>
      <c r="GJ35" s="33"/>
      <c r="GK35" s="34"/>
      <c r="GL35" s="32"/>
      <c r="GM35" s="33"/>
      <c r="GN35" s="33"/>
      <c r="GO35" s="34"/>
      <c r="GP35" s="32"/>
      <c r="GQ35" s="33"/>
      <c r="GR35" s="33"/>
      <c r="GS35" s="34"/>
      <c r="GT35" s="32"/>
      <c r="GU35" s="33"/>
      <c r="GV35" s="33"/>
      <c r="GW35" s="34"/>
      <c r="GX35" s="32"/>
      <c r="GY35" s="33"/>
      <c r="GZ35" s="33"/>
      <c r="HA35" s="34"/>
      <c r="HB35" s="32"/>
      <c r="HC35" s="33"/>
      <c r="HD35" s="33"/>
      <c r="HE35" s="34"/>
      <c r="HF35" s="32"/>
      <c r="HG35" s="33"/>
      <c r="HH35" s="33"/>
      <c r="HI35" s="34"/>
      <c r="HJ35" s="32"/>
      <c r="HK35" s="33"/>
      <c r="HL35" s="33"/>
      <c r="HM35" s="34"/>
      <c r="HN35" s="32"/>
      <c r="HO35" s="33"/>
      <c r="HP35" s="33"/>
      <c r="HQ35" s="34"/>
      <c r="HR35" s="32"/>
      <c r="HS35" s="33"/>
      <c r="HT35" s="33"/>
      <c r="HU35" s="34"/>
      <c r="HV35" s="32"/>
      <c r="HW35" s="33"/>
      <c r="HX35" s="33"/>
      <c r="HY35" s="34"/>
      <c r="HZ35" s="32"/>
      <c r="IA35" s="33"/>
      <c r="IB35" s="33"/>
      <c r="IC35" s="34"/>
      <c r="ID35" s="32"/>
      <c r="IE35" s="33"/>
      <c r="IF35" s="33"/>
      <c r="IG35" s="34"/>
      <c r="IH35" s="32"/>
      <c r="II35" s="33"/>
      <c r="IJ35" s="33"/>
      <c r="IK35" s="34"/>
    </row>
    <row r="36" spans="1:245" s="30" customFormat="1">
      <c r="A36" s="11" t="s">
        <v>47</v>
      </c>
      <c r="B36" s="21"/>
      <c r="C36" s="21"/>
      <c r="D36" s="21">
        <v>0</v>
      </c>
      <c r="E36" s="3"/>
    </row>
    <row r="37" spans="1:245" s="30" customFormat="1">
      <c r="A37" s="18" t="s">
        <v>48</v>
      </c>
      <c r="B37" s="19">
        <v>4.3436000000000003</v>
      </c>
      <c r="C37" s="19">
        <v>0</v>
      </c>
      <c r="D37" s="19">
        <v>0</v>
      </c>
      <c r="E37" s="51">
        <v>3.4605494299092817E-4</v>
      </c>
    </row>
    <row r="38" spans="1:245" s="30" customFormat="1">
      <c r="A38" s="18" t="s">
        <v>198</v>
      </c>
      <c r="B38" s="19">
        <v>11.18</v>
      </c>
      <c r="C38" s="19">
        <v>0.01</v>
      </c>
      <c r="D38" s="19">
        <v>5.0000000000000001E-4</v>
      </c>
      <c r="E38" s="51">
        <v>8.9071145193815658E-4</v>
      </c>
    </row>
    <row r="39" spans="1:245" s="30" customFormat="1">
      <c r="A39" s="27" t="s">
        <v>51</v>
      </c>
      <c r="B39" s="28">
        <v>15.5236</v>
      </c>
      <c r="C39" s="28">
        <v>0.01</v>
      </c>
      <c r="D39" s="28">
        <v>5.0000000000000001E-4</v>
      </c>
      <c r="E39" s="53">
        <v>1.2367663949290847E-3</v>
      </c>
      <c r="F39" s="32"/>
      <c r="G39" s="33"/>
      <c r="H39" s="33"/>
      <c r="I39" s="34"/>
      <c r="J39" s="32"/>
      <c r="K39" s="33"/>
      <c r="L39" s="33"/>
      <c r="M39" s="34"/>
      <c r="N39" s="32"/>
      <c r="O39" s="33"/>
      <c r="P39" s="33"/>
      <c r="Q39" s="34"/>
      <c r="R39" s="32"/>
      <c r="S39" s="33"/>
      <c r="T39" s="33"/>
      <c r="U39" s="34"/>
      <c r="V39" s="32"/>
      <c r="W39" s="33"/>
      <c r="X39" s="33"/>
      <c r="Y39" s="34"/>
      <c r="Z39" s="32"/>
      <c r="AA39" s="33"/>
      <c r="AB39" s="33"/>
      <c r="AC39" s="34"/>
      <c r="AD39" s="32"/>
      <c r="AE39" s="33"/>
      <c r="AF39" s="33"/>
      <c r="AG39" s="34"/>
      <c r="AH39" s="32"/>
      <c r="AI39" s="33"/>
      <c r="AJ39" s="33"/>
      <c r="AK39" s="34"/>
      <c r="AL39" s="32"/>
      <c r="AM39" s="33"/>
      <c r="AN39" s="33"/>
      <c r="AO39" s="34"/>
      <c r="AP39" s="32"/>
      <c r="AQ39" s="33"/>
      <c r="AR39" s="33"/>
      <c r="AS39" s="34"/>
      <c r="AT39" s="32"/>
      <c r="AU39" s="33"/>
      <c r="AV39" s="33"/>
      <c r="AW39" s="34"/>
      <c r="AX39" s="32"/>
      <c r="AY39" s="33"/>
      <c r="AZ39" s="33"/>
      <c r="BA39" s="34"/>
      <c r="BB39" s="32"/>
      <c r="BC39" s="33"/>
      <c r="BD39" s="33"/>
      <c r="BE39" s="34"/>
      <c r="BF39" s="32"/>
      <c r="BG39" s="33"/>
      <c r="BH39" s="33"/>
      <c r="BI39" s="34"/>
      <c r="BJ39" s="32"/>
      <c r="BK39" s="33"/>
      <c r="BL39" s="33"/>
      <c r="BM39" s="34"/>
      <c r="BN39" s="32"/>
      <c r="BO39" s="33"/>
      <c r="BP39" s="33"/>
      <c r="BQ39" s="34"/>
      <c r="BR39" s="32"/>
      <c r="BS39" s="33"/>
      <c r="BT39" s="33"/>
      <c r="BU39" s="34"/>
      <c r="BV39" s="32"/>
      <c r="BW39" s="33"/>
      <c r="BX39" s="33"/>
      <c r="BY39" s="34"/>
      <c r="BZ39" s="32"/>
      <c r="CA39" s="33"/>
      <c r="CB39" s="33"/>
      <c r="CC39" s="34"/>
      <c r="CD39" s="32"/>
      <c r="CE39" s="33"/>
      <c r="CF39" s="33"/>
      <c r="CG39" s="34"/>
      <c r="CH39" s="32"/>
      <c r="CI39" s="33"/>
      <c r="CJ39" s="33"/>
      <c r="CK39" s="34"/>
      <c r="CL39" s="32"/>
      <c r="CM39" s="33"/>
      <c r="CN39" s="33"/>
      <c r="CO39" s="34"/>
      <c r="CP39" s="32"/>
      <c r="CQ39" s="33"/>
      <c r="CR39" s="33"/>
      <c r="CS39" s="34"/>
      <c r="CT39" s="32"/>
      <c r="CU39" s="33"/>
      <c r="CV39" s="33"/>
      <c r="CW39" s="34"/>
      <c r="CX39" s="32"/>
      <c r="CY39" s="33"/>
      <c r="CZ39" s="33"/>
      <c r="DA39" s="34"/>
      <c r="DB39" s="32"/>
      <c r="DC39" s="33"/>
      <c r="DD39" s="33"/>
      <c r="DE39" s="34"/>
      <c r="DF39" s="32"/>
      <c r="DG39" s="33"/>
      <c r="DH39" s="33"/>
      <c r="DI39" s="34"/>
      <c r="DJ39" s="32"/>
      <c r="DK39" s="33"/>
      <c r="DL39" s="33"/>
      <c r="DM39" s="34"/>
      <c r="DN39" s="32"/>
      <c r="DO39" s="33"/>
      <c r="DP39" s="33"/>
      <c r="DQ39" s="34"/>
      <c r="DR39" s="32"/>
      <c r="DS39" s="33"/>
      <c r="DT39" s="33"/>
      <c r="DU39" s="34"/>
      <c r="DV39" s="32"/>
      <c r="DW39" s="33"/>
      <c r="DX39" s="33"/>
      <c r="DY39" s="34"/>
      <c r="DZ39" s="32"/>
      <c r="EA39" s="33"/>
      <c r="EB39" s="33"/>
      <c r="EC39" s="34"/>
      <c r="ED39" s="32"/>
      <c r="EE39" s="33"/>
      <c r="EF39" s="33"/>
      <c r="EG39" s="34"/>
      <c r="EH39" s="32"/>
      <c r="EI39" s="33"/>
      <c r="EJ39" s="33"/>
      <c r="EK39" s="34"/>
      <c r="EL39" s="32"/>
      <c r="EM39" s="33"/>
      <c r="EN39" s="33"/>
      <c r="EO39" s="34"/>
      <c r="EP39" s="32"/>
      <c r="EQ39" s="33"/>
      <c r="ER39" s="33"/>
      <c r="ES39" s="34"/>
      <c r="ET39" s="32"/>
      <c r="EU39" s="33"/>
      <c r="EV39" s="33"/>
      <c r="EW39" s="34"/>
      <c r="EX39" s="32"/>
      <c r="EY39" s="33"/>
      <c r="EZ39" s="33"/>
      <c r="FA39" s="34"/>
      <c r="FB39" s="32"/>
      <c r="FC39" s="33"/>
      <c r="FD39" s="33"/>
      <c r="FE39" s="34"/>
      <c r="FF39" s="32"/>
      <c r="FG39" s="33"/>
      <c r="FH39" s="33"/>
      <c r="FI39" s="34"/>
      <c r="FJ39" s="32"/>
      <c r="FK39" s="33"/>
      <c r="FL39" s="33"/>
      <c r="FM39" s="34"/>
      <c r="FN39" s="32"/>
      <c r="FO39" s="33"/>
      <c r="FP39" s="33"/>
      <c r="FQ39" s="34"/>
      <c r="FR39" s="32"/>
      <c r="FS39" s="33"/>
      <c r="FT39" s="33"/>
      <c r="FU39" s="34"/>
      <c r="FV39" s="32"/>
      <c r="FW39" s="33"/>
      <c r="FX39" s="33"/>
      <c r="FY39" s="34"/>
      <c r="FZ39" s="32"/>
      <c r="GA39" s="33"/>
      <c r="GB39" s="33"/>
      <c r="GC39" s="34"/>
      <c r="GD39" s="32"/>
      <c r="GE39" s="33"/>
      <c r="GF39" s="33"/>
      <c r="GG39" s="34"/>
      <c r="GH39" s="32"/>
      <c r="GI39" s="33"/>
      <c r="GJ39" s="33"/>
      <c r="GK39" s="34"/>
      <c r="GL39" s="32"/>
      <c r="GM39" s="33"/>
      <c r="GN39" s="33"/>
      <c r="GO39" s="34"/>
      <c r="GP39" s="32"/>
      <c r="GQ39" s="33"/>
      <c r="GR39" s="33"/>
      <c r="GS39" s="34"/>
      <c r="GT39" s="32"/>
      <c r="GU39" s="33"/>
      <c r="GV39" s="33"/>
      <c r="GW39" s="34"/>
      <c r="GX39" s="32"/>
      <c r="GY39" s="33"/>
      <c r="GZ39" s="33"/>
      <c r="HA39" s="34"/>
      <c r="HB39" s="32"/>
      <c r="HC39" s="33"/>
      <c r="HD39" s="33"/>
      <c r="HE39" s="34"/>
      <c r="HF39" s="32"/>
      <c r="HG39" s="33"/>
      <c r="HH39" s="33"/>
      <c r="HI39" s="34"/>
      <c r="HJ39" s="32"/>
      <c r="HK39" s="33"/>
      <c r="HL39" s="33"/>
      <c r="HM39" s="34"/>
      <c r="HN39" s="32"/>
      <c r="HO39" s="33"/>
      <c r="HP39" s="33"/>
      <c r="HQ39" s="34"/>
      <c r="HR39" s="32"/>
      <c r="HS39" s="33"/>
      <c r="HT39" s="33"/>
      <c r="HU39" s="34"/>
      <c r="HV39" s="32"/>
      <c r="HW39" s="33"/>
      <c r="HX39" s="33"/>
      <c r="HY39" s="34"/>
      <c r="HZ39" s="32"/>
      <c r="IA39" s="33"/>
      <c r="IB39" s="33"/>
      <c r="IC39" s="34"/>
      <c r="ID39" s="32"/>
      <c r="IE39" s="33"/>
      <c r="IF39" s="33"/>
      <c r="IG39" s="34"/>
      <c r="IH39" s="32"/>
      <c r="II39" s="33"/>
      <c r="IJ39" s="33"/>
      <c r="IK39" s="34"/>
    </row>
    <row r="40" spans="1:245" s="30" customFormat="1">
      <c r="A40" s="35" t="s">
        <v>52</v>
      </c>
      <c r="B40" s="36">
        <v>154.34359999999998</v>
      </c>
      <c r="C40" s="36">
        <v>0.09</v>
      </c>
      <c r="D40" s="36">
        <v>4.4999999999999997E-3</v>
      </c>
      <c r="E40" s="54">
        <v>1.2296566373288199E-2</v>
      </c>
      <c r="F40" s="33"/>
      <c r="G40" s="33"/>
      <c r="H40" s="32"/>
      <c r="I40" s="33"/>
      <c r="J40" s="33"/>
      <c r="K40" s="33"/>
      <c r="L40" s="32"/>
      <c r="M40" s="33"/>
      <c r="N40" s="33"/>
      <c r="O40" s="33"/>
      <c r="P40" s="32"/>
      <c r="Q40" s="33"/>
      <c r="R40" s="33"/>
      <c r="S40" s="33"/>
      <c r="T40" s="32"/>
      <c r="U40" s="33"/>
      <c r="V40" s="33"/>
      <c r="W40" s="33"/>
      <c r="X40" s="32"/>
      <c r="Y40" s="33"/>
      <c r="Z40" s="33"/>
      <c r="AA40" s="33"/>
      <c r="AB40" s="32"/>
      <c r="AC40" s="33"/>
      <c r="AD40" s="33"/>
      <c r="AE40" s="33"/>
      <c r="AF40" s="32"/>
      <c r="AG40" s="33"/>
      <c r="AH40" s="33"/>
      <c r="AI40" s="33"/>
      <c r="AJ40" s="32"/>
      <c r="AK40" s="33"/>
      <c r="AL40" s="33"/>
      <c r="AM40" s="33"/>
      <c r="AN40" s="32"/>
      <c r="AO40" s="33"/>
      <c r="AP40" s="33"/>
      <c r="AQ40" s="33"/>
      <c r="AR40" s="32"/>
      <c r="AS40" s="33"/>
      <c r="AT40" s="33"/>
      <c r="AU40" s="33"/>
      <c r="AV40" s="32"/>
      <c r="AW40" s="33"/>
      <c r="AX40" s="33"/>
      <c r="AY40" s="33"/>
      <c r="AZ40" s="32"/>
      <c r="BA40" s="33"/>
      <c r="BB40" s="33"/>
      <c r="BC40" s="33"/>
      <c r="BD40" s="32"/>
      <c r="BE40" s="33"/>
      <c r="BF40" s="33"/>
      <c r="BG40" s="33"/>
      <c r="BH40" s="32"/>
      <c r="BI40" s="33"/>
      <c r="BJ40" s="33"/>
      <c r="BK40" s="33"/>
      <c r="BL40" s="32"/>
      <c r="BM40" s="33"/>
      <c r="BN40" s="33"/>
      <c r="BO40" s="33"/>
      <c r="BP40" s="32"/>
      <c r="BQ40" s="33"/>
      <c r="BR40" s="33"/>
      <c r="BS40" s="33"/>
      <c r="BT40" s="32"/>
      <c r="BU40" s="33"/>
      <c r="BV40" s="33"/>
      <c r="BW40" s="33"/>
      <c r="BX40" s="32"/>
      <c r="BY40" s="33"/>
      <c r="BZ40" s="33"/>
      <c r="CA40" s="33"/>
      <c r="CB40" s="32"/>
      <c r="CC40" s="33"/>
      <c r="CD40" s="33"/>
      <c r="CE40" s="33"/>
      <c r="CF40" s="32"/>
      <c r="CG40" s="33"/>
      <c r="CH40" s="33"/>
      <c r="CI40" s="33"/>
      <c r="CJ40" s="32"/>
      <c r="CK40" s="33"/>
      <c r="CL40" s="33"/>
      <c r="CM40" s="33"/>
      <c r="CN40" s="32"/>
      <c r="CO40" s="33"/>
      <c r="CP40" s="33"/>
      <c r="CQ40" s="33"/>
      <c r="CR40" s="32"/>
      <c r="CS40" s="33"/>
      <c r="CT40" s="33"/>
      <c r="CU40" s="33"/>
      <c r="CV40" s="32"/>
      <c r="CW40" s="33"/>
      <c r="CX40" s="33"/>
      <c r="CY40" s="33"/>
      <c r="CZ40" s="32"/>
      <c r="DA40" s="33"/>
      <c r="DB40" s="33"/>
      <c r="DC40" s="33"/>
      <c r="DD40" s="32"/>
      <c r="DE40" s="33"/>
      <c r="DF40" s="33"/>
      <c r="DG40" s="33"/>
      <c r="DH40" s="32"/>
      <c r="DI40" s="33"/>
      <c r="DJ40" s="33"/>
      <c r="DK40" s="33"/>
      <c r="DL40" s="32"/>
      <c r="DM40" s="33"/>
      <c r="DN40" s="33"/>
      <c r="DO40" s="33"/>
      <c r="DP40" s="32"/>
      <c r="DQ40" s="33"/>
      <c r="DR40" s="33"/>
      <c r="DS40" s="33"/>
      <c r="DT40" s="32"/>
      <c r="DU40" s="33"/>
      <c r="DV40" s="33"/>
      <c r="DW40" s="33"/>
      <c r="DX40" s="32"/>
      <c r="DY40" s="33"/>
      <c r="DZ40" s="33"/>
      <c r="EA40" s="33"/>
      <c r="EB40" s="32"/>
      <c r="EC40" s="33"/>
      <c r="ED40" s="33"/>
      <c r="EE40" s="33"/>
      <c r="EF40" s="32"/>
      <c r="EG40" s="33"/>
      <c r="EH40" s="33"/>
      <c r="EI40" s="33"/>
      <c r="EJ40" s="32"/>
      <c r="EK40" s="33"/>
      <c r="EL40" s="33"/>
      <c r="EM40" s="33"/>
      <c r="EN40" s="32"/>
      <c r="EO40" s="33"/>
      <c r="EP40" s="33"/>
      <c r="EQ40" s="33"/>
      <c r="ER40" s="32"/>
      <c r="ES40" s="33"/>
      <c r="ET40" s="33"/>
      <c r="EU40" s="33"/>
      <c r="EV40" s="32"/>
      <c r="EW40" s="33"/>
      <c r="EX40" s="33"/>
      <c r="EY40" s="33"/>
      <c r="EZ40" s="32"/>
      <c r="FA40" s="33"/>
      <c r="FB40" s="33"/>
      <c r="FC40" s="33"/>
      <c r="FD40" s="32"/>
      <c r="FE40" s="33"/>
      <c r="FF40" s="33"/>
      <c r="FG40" s="33"/>
      <c r="FH40" s="32"/>
      <c r="FI40" s="33"/>
      <c r="FJ40" s="33"/>
      <c r="FK40" s="33"/>
      <c r="FL40" s="32"/>
      <c r="FM40" s="33"/>
      <c r="FN40" s="33"/>
      <c r="FO40" s="33"/>
      <c r="FP40" s="32"/>
      <c r="FQ40" s="33"/>
      <c r="FR40" s="33"/>
      <c r="FS40" s="33"/>
      <c r="FT40" s="32"/>
      <c r="FU40" s="33"/>
      <c r="FV40" s="33"/>
      <c r="FW40" s="33"/>
      <c r="FX40" s="32"/>
      <c r="FY40" s="33"/>
      <c r="FZ40" s="33"/>
      <c r="GA40" s="33"/>
      <c r="GB40" s="32"/>
      <c r="GC40" s="33"/>
      <c r="GD40" s="33"/>
      <c r="GE40" s="33"/>
      <c r="GF40" s="32"/>
      <c r="GG40" s="33"/>
      <c r="GH40" s="33"/>
      <c r="GI40" s="33"/>
      <c r="GJ40" s="32"/>
      <c r="GK40" s="33"/>
      <c r="GL40" s="33"/>
      <c r="GM40" s="33"/>
      <c r="GN40" s="32"/>
      <c r="GO40" s="33"/>
      <c r="GP40" s="33"/>
      <c r="GQ40" s="33"/>
      <c r="GR40" s="32"/>
      <c r="GS40" s="33"/>
      <c r="GT40" s="33"/>
      <c r="GU40" s="33"/>
      <c r="GV40" s="32"/>
      <c r="GW40" s="33"/>
      <c r="GX40" s="33"/>
      <c r="GY40" s="33"/>
      <c r="GZ40" s="32"/>
      <c r="HA40" s="33"/>
      <c r="HB40" s="33"/>
      <c r="HC40" s="33"/>
      <c r="HD40" s="32"/>
      <c r="HE40" s="33"/>
      <c r="HF40" s="33"/>
      <c r="HG40" s="33"/>
      <c r="HH40" s="32"/>
      <c r="HI40" s="33"/>
      <c r="HJ40" s="33"/>
      <c r="HK40" s="33"/>
      <c r="HL40" s="32"/>
      <c r="HM40" s="33"/>
      <c r="HN40" s="33"/>
      <c r="HO40" s="33"/>
      <c r="HP40" s="32"/>
      <c r="HQ40" s="33"/>
      <c r="HR40" s="33"/>
      <c r="HS40" s="33"/>
      <c r="HT40" s="32"/>
      <c r="HU40" s="33"/>
      <c r="HV40" s="33"/>
      <c r="HW40" s="33"/>
      <c r="HX40" s="32"/>
      <c r="HY40" s="33"/>
      <c r="HZ40" s="33"/>
      <c r="IA40" s="33"/>
      <c r="IB40" s="32"/>
      <c r="IC40" s="33"/>
      <c r="ID40" s="33"/>
      <c r="IE40" s="33"/>
      <c r="IF40" s="32"/>
      <c r="IG40" s="33"/>
      <c r="IH40" s="33"/>
      <c r="II40" s="33"/>
    </row>
    <row r="41" spans="1:245" s="31" customFormat="1">
      <c r="A41" s="22" t="s">
        <v>53</v>
      </c>
      <c r="B41" s="23">
        <v>11922.194070926354</v>
      </c>
      <c r="C41" s="23">
        <v>6.8100000000000005</v>
      </c>
      <c r="D41" s="23">
        <v>0.34050000000000002</v>
      </c>
      <c r="E41" s="52">
        <v>0.94984211012551845</v>
      </c>
    </row>
    <row r="42" spans="1:245" s="30" customFormat="1">
      <c r="A42" s="11" t="s">
        <v>54</v>
      </c>
      <c r="B42" s="21"/>
      <c r="C42" s="21"/>
      <c r="D42" s="21">
        <v>0</v>
      </c>
      <c r="E42" s="3"/>
    </row>
    <row r="43" spans="1:245" s="30" customFormat="1">
      <c r="A43" s="6" t="s">
        <v>55</v>
      </c>
      <c r="B43" s="19">
        <v>67.069999999999993</v>
      </c>
      <c r="C43" s="19">
        <v>0.04</v>
      </c>
      <c r="D43" s="19">
        <v>2E-3</v>
      </c>
      <c r="E43" s="51">
        <v>5.3434720108669195E-3</v>
      </c>
    </row>
    <row r="44" spans="1:245" s="30" customFormat="1">
      <c r="A44" s="6" t="s">
        <v>56</v>
      </c>
      <c r="B44" s="19">
        <v>562.5</v>
      </c>
      <c r="C44" s="19">
        <v>0.32</v>
      </c>
      <c r="D44" s="19">
        <v>1.6E-2</v>
      </c>
      <c r="E44" s="51">
        <v>4.4814417863614765E-2</v>
      </c>
    </row>
    <row r="45" spans="1:245" s="30" customFormat="1">
      <c r="A45" s="6" t="s">
        <v>238</v>
      </c>
      <c r="B45" s="19">
        <v>0</v>
      </c>
      <c r="C45" s="19">
        <v>0</v>
      </c>
      <c r="D45" s="19">
        <v>0</v>
      </c>
      <c r="E45" s="51">
        <v>0</v>
      </c>
    </row>
    <row r="46" spans="1:245" s="30" customFormat="1">
      <c r="A46" s="27" t="s">
        <v>57</v>
      </c>
      <c r="B46" s="28">
        <v>629.56999999999994</v>
      </c>
      <c r="C46" s="28">
        <v>0.36</v>
      </c>
      <c r="D46" s="28">
        <v>1.7999999999999999E-2</v>
      </c>
      <c r="E46" s="53">
        <v>5.0157889874481686E-2</v>
      </c>
      <c r="F46" s="32"/>
      <c r="G46" s="33"/>
      <c r="H46" s="33"/>
      <c r="I46" s="34"/>
      <c r="J46" s="32"/>
      <c r="K46" s="33"/>
      <c r="L46" s="33"/>
      <c r="M46" s="34"/>
      <c r="N46" s="32"/>
      <c r="O46" s="33"/>
      <c r="P46" s="33"/>
      <c r="Q46" s="34"/>
      <c r="R46" s="32"/>
      <c r="S46" s="33"/>
      <c r="T46" s="33"/>
      <c r="U46" s="34"/>
      <c r="V46" s="32"/>
      <c r="W46" s="33"/>
      <c r="X46" s="33"/>
      <c r="Y46" s="34"/>
      <c r="Z46" s="32"/>
      <c r="AA46" s="33"/>
      <c r="AB46" s="33"/>
      <c r="AC46" s="34"/>
      <c r="AD46" s="32"/>
      <c r="AE46" s="33"/>
      <c r="AF46" s="33"/>
      <c r="AG46" s="34"/>
      <c r="AH46" s="32"/>
      <c r="AI46" s="33"/>
      <c r="AJ46" s="33"/>
      <c r="AK46" s="34"/>
      <c r="AL46" s="32"/>
      <c r="AM46" s="33"/>
      <c r="AN46" s="33"/>
      <c r="AO46" s="34"/>
      <c r="AP46" s="32"/>
      <c r="AQ46" s="33"/>
      <c r="AR46" s="33"/>
      <c r="AS46" s="34"/>
      <c r="AT46" s="32"/>
      <c r="AU46" s="33"/>
      <c r="AV46" s="33"/>
      <c r="AW46" s="34"/>
      <c r="AX46" s="32"/>
      <c r="AY46" s="33"/>
      <c r="AZ46" s="33"/>
      <c r="BA46" s="34"/>
      <c r="BB46" s="32"/>
      <c r="BC46" s="33"/>
      <c r="BD46" s="33"/>
      <c r="BE46" s="34"/>
      <c r="BF46" s="32"/>
      <c r="BG46" s="33"/>
      <c r="BH46" s="33"/>
      <c r="BI46" s="34"/>
      <c r="BJ46" s="32"/>
      <c r="BK46" s="33"/>
      <c r="BL46" s="33"/>
      <c r="BM46" s="34"/>
      <c r="BN46" s="32"/>
      <c r="BO46" s="33"/>
      <c r="BP46" s="33"/>
      <c r="BQ46" s="34"/>
      <c r="BR46" s="32"/>
      <c r="BS46" s="33"/>
      <c r="BT46" s="33"/>
      <c r="BU46" s="34"/>
      <c r="BV46" s="32"/>
      <c r="BW46" s="33"/>
      <c r="BX46" s="33"/>
      <c r="BY46" s="34"/>
      <c r="BZ46" s="32"/>
      <c r="CA46" s="33"/>
      <c r="CB46" s="33"/>
      <c r="CC46" s="34"/>
      <c r="CD46" s="32"/>
      <c r="CE46" s="33"/>
      <c r="CF46" s="33"/>
      <c r="CG46" s="34"/>
      <c r="CH46" s="32"/>
      <c r="CI46" s="33"/>
      <c r="CJ46" s="33"/>
      <c r="CK46" s="34"/>
      <c r="CL46" s="32"/>
      <c r="CM46" s="33"/>
      <c r="CN46" s="33"/>
      <c r="CO46" s="34"/>
      <c r="CP46" s="32"/>
      <c r="CQ46" s="33"/>
      <c r="CR46" s="33"/>
      <c r="CS46" s="34"/>
      <c r="CT46" s="32"/>
      <c r="CU46" s="33"/>
      <c r="CV46" s="33"/>
      <c r="CW46" s="34"/>
      <c r="CX46" s="32"/>
      <c r="CY46" s="33"/>
      <c r="CZ46" s="33"/>
      <c r="DA46" s="34"/>
      <c r="DB46" s="32"/>
      <c r="DC46" s="33"/>
      <c r="DD46" s="33"/>
      <c r="DE46" s="34"/>
      <c r="DF46" s="32"/>
      <c r="DG46" s="33"/>
      <c r="DH46" s="33"/>
      <c r="DI46" s="34"/>
      <c r="DJ46" s="32"/>
      <c r="DK46" s="33"/>
      <c r="DL46" s="33"/>
      <c r="DM46" s="34"/>
      <c r="DN46" s="32"/>
      <c r="DO46" s="33"/>
      <c r="DP46" s="33"/>
      <c r="DQ46" s="34"/>
      <c r="DR46" s="32"/>
      <c r="DS46" s="33"/>
      <c r="DT46" s="33"/>
      <c r="DU46" s="34"/>
      <c r="DV46" s="32"/>
      <c r="DW46" s="33"/>
      <c r="DX46" s="33"/>
      <c r="DY46" s="34"/>
      <c r="DZ46" s="32"/>
      <c r="EA46" s="33"/>
      <c r="EB46" s="33"/>
      <c r="EC46" s="34"/>
      <c r="ED46" s="32"/>
      <c r="EE46" s="33"/>
      <c r="EF46" s="33"/>
      <c r="EG46" s="34"/>
      <c r="EH46" s="32"/>
      <c r="EI46" s="33"/>
      <c r="EJ46" s="33"/>
      <c r="EK46" s="34"/>
      <c r="EL46" s="32"/>
      <c r="EM46" s="33"/>
      <c r="EN46" s="33"/>
      <c r="EO46" s="34"/>
      <c r="EP46" s="32"/>
      <c r="EQ46" s="33"/>
      <c r="ER46" s="33"/>
      <c r="ES46" s="34"/>
      <c r="ET46" s="32"/>
      <c r="EU46" s="33"/>
      <c r="EV46" s="33"/>
      <c r="EW46" s="34"/>
      <c r="EX46" s="32"/>
      <c r="EY46" s="33"/>
      <c r="EZ46" s="33"/>
      <c r="FA46" s="34"/>
      <c r="FB46" s="32"/>
      <c r="FC46" s="33"/>
      <c r="FD46" s="33"/>
      <c r="FE46" s="34"/>
      <c r="FF46" s="32"/>
      <c r="FG46" s="33"/>
      <c r="FH46" s="33"/>
      <c r="FI46" s="34"/>
      <c r="FJ46" s="32"/>
      <c r="FK46" s="33"/>
      <c r="FL46" s="33"/>
      <c r="FM46" s="34"/>
      <c r="FN46" s="32"/>
      <c r="FO46" s="33"/>
      <c r="FP46" s="33"/>
      <c r="FQ46" s="34"/>
      <c r="FR46" s="32"/>
      <c r="FS46" s="33"/>
      <c r="FT46" s="33"/>
      <c r="FU46" s="34"/>
      <c r="FV46" s="32"/>
      <c r="FW46" s="33"/>
      <c r="FX46" s="33"/>
      <c r="FY46" s="34"/>
      <c r="FZ46" s="32"/>
      <c r="GA46" s="33"/>
      <c r="GB46" s="33"/>
      <c r="GC46" s="34"/>
      <c r="GD46" s="32"/>
      <c r="GE46" s="33"/>
      <c r="GF46" s="33"/>
      <c r="GG46" s="34"/>
      <c r="GH46" s="32"/>
      <c r="GI46" s="33"/>
      <c r="GJ46" s="33"/>
      <c r="GK46" s="34"/>
      <c r="GL46" s="32"/>
      <c r="GM46" s="33"/>
      <c r="GN46" s="33"/>
      <c r="GO46" s="34"/>
      <c r="GP46" s="32"/>
      <c r="GQ46" s="33"/>
      <c r="GR46" s="33"/>
      <c r="GS46" s="34"/>
      <c r="GT46" s="32"/>
      <c r="GU46" s="33"/>
      <c r="GV46" s="33"/>
      <c r="GW46" s="34"/>
      <c r="GX46" s="32"/>
      <c r="GY46" s="33"/>
      <c r="GZ46" s="33"/>
      <c r="HA46" s="34"/>
      <c r="HB46" s="32"/>
      <c r="HC46" s="33"/>
      <c r="HD46" s="33"/>
      <c r="HE46" s="34"/>
      <c r="HF46" s="32"/>
      <c r="HG46" s="33"/>
      <c r="HH46" s="33"/>
      <c r="HI46" s="34"/>
      <c r="HJ46" s="32"/>
      <c r="HK46" s="33"/>
      <c r="HL46" s="33"/>
      <c r="HM46" s="34"/>
      <c r="HN46" s="32"/>
      <c r="HO46" s="33"/>
      <c r="HP46" s="33"/>
      <c r="HQ46" s="34"/>
      <c r="HR46" s="32"/>
      <c r="HS46" s="33"/>
      <c r="HT46" s="33"/>
      <c r="HU46" s="34"/>
      <c r="HV46" s="32"/>
      <c r="HW46" s="33"/>
      <c r="HX46" s="33"/>
      <c r="HY46" s="34"/>
      <c r="HZ46" s="32"/>
      <c r="IA46" s="33"/>
      <c r="IB46" s="33"/>
      <c r="IC46" s="34"/>
      <c r="ID46" s="32"/>
      <c r="IE46" s="33"/>
      <c r="IF46" s="33"/>
      <c r="IG46" s="34"/>
      <c r="IH46" s="32"/>
      <c r="II46" s="33"/>
      <c r="IJ46" s="33"/>
      <c r="IK46" s="34"/>
    </row>
    <row r="47" spans="1:245" s="41" customFormat="1" ht="13.5" thickBot="1">
      <c r="A47" s="38" t="s">
        <v>58</v>
      </c>
      <c r="B47" s="39">
        <v>12551.764070926354</v>
      </c>
      <c r="C47" s="39">
        <v>7.1700000000000008</v>
      </c>
      <c r="D47" s="39">
        <v>0.35850000000000004</v>
      </c>
      <c r="E47" s="55">
        <v>1.0000000000000002</v>
      </c>
    </row>
    <row r="48" spans="1:245">
      <c r="A48" s="42" t="s">
        <v>59</v>
      </c>
      <c r="E48" s="43"/>
    </row>
    <row r="206" spans="5:5">
      <c r="E206" s="3" t="s">
        <v>60</v>
      </c>
    </row>
  </sheetData>
  <printOptions horizontalCentered="1"/>
  <pageMargins left="0.78740157480314965" right="0.39370078740157483" top="0.78740157480314965" bottom="0.78740157480314965" header="0.59055118110236227" footer="0.59055118110236227"/>
  <pageSetup paperSize="9" orientation="portrait" horizontalDpi="300" verticalDpi="300" r:id="rId1"/>
  <headerFooter alignWithMargins="0">
    <oddHeader>&amp;L&amp;"Tahoma,Negrito"&amp;8Companhia Nacional de Abastecimento - CONAB</oddHeader>
    <oddFooter>&amp;R&amp;6&amp;F - &amp;A
versão - jan/2008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K55"/>
  <sheetViews>
    <sheetView zoomScaleNormal="100" workbookViewId="0">
      <selection activeCell="G22" sqref="G22"/>
    </sheetView>
  </sheetViews>
  <sheetFormatPr defaultColWidth="11.5" defaultRowHeight="12.75"/>
  <cols>
    <col min="1" max="1" width="45.625" style="3" customWidth="1"/>
    <col min="2" max="4" width="12.625" style="3" customWidth="1"/>
    <col min="5" max="5" width="8.625" style="3" customWidth="1"/>
    <col min="6" max="16384" width="11.5" style="3"/>
  </cols>
  <sheetData>
    <row r="1" spans="1:5">
      <c r="A1" s="1" t="s">
        <v>0</v>
      </c>
      <c r="B1" s="2"/>
      <c r="C1" s="2"/>
      <c r="D1" s="2"/>
      <c r="E1" s="2"/>
    </row>
    <row r="2" spans="1:5">
      <c r="A2" s="1" t="s">
        <v>239</v>
      </c>
      <c r="B2" s="2"/>
      <c r="C2" s="2"/>
      <c r="D2" s="2"/>
      <c r="E2" s="2"/>
    </row>
    <row r="3" spans="1:5">
      <c r="A3" s="1" t="s">
        <v>184</v>
      </c>
      <c r="B3" s="2"/>
      <c r="C3" s="2"/>
      <c r="D3" s="2"/>
      <c r="E3" s="2"/>
    </row>
    <row r="4" spans="1:5">
      <c r="A4" s="1" t="s">
        <v>240</v>
      </c>
      <c r="B4" s="2"/>
      <c r="C4" s="2"/>
      <c r="D4" s="2"/>
      <c r="E4" s="2"/>
    </row>
    <row r="5" spans="1:5" ht="13.5" thickBot="1">
      <c r="A5" s="4" t="s">
        <v>4</v>
      </c>
      <c r="B5" s="5">
        <v>14000</v>
      </c>
      <c r="C5" s="6" t="s">
        <v>5</v>
      </c>
      <c r="D5" s="6"/>
    </row>
    <row r="6" spans="1:5">
      <c r="A6" s="7"/>
      <c r="B6" s="8" t="s">
        <v>6</v>
      </c>
      <c r="C6" s="50">
        <v>43160</v>
      </c>
      <c r="D6" s="50">
        <v>43160</v>
      </c>
      <c r="E6" s="10" t="s">
        <v>7</v>
      </c>
    </row>
    <row r="7" spans="1:5">
      <c r="A7" s="11" t="s">
        <v>8</v>
      </c>
      <c r="E7" s="12" t="s">
        <v>9</v>
      </c>
    </row>
    <row r="8" spans="1:5" ht="13.5" thickBot="1">
      <c r="A8" s="13"/>
      <c r="B8" s="14" t="s">
        <v>10</v>
      </c>
      <c r="C8" s="14" t="s">
        <v>226</v>
      </c>
      <c r="D8" s="14" t="s">
        <v>226</v>
      </c>
      <c r="E8" s="15" t="s">
        <v>13</v>
      </c>
    </row>
    <row r="9" spans="1:5">
      <c r="A9" s="11" t="s">
        <v>14</v>
      </c>
      <c r="B9" s="16"/>
    </row>
    <row r="10" spans="1:5">
      <c r="A10" s="18" t="s">
        <v>15</v>
      </c>
      <c r="B10" s="16">
        <v>0</v>
      </c>
      <c r="C10" s="16">
        <v>0</v>
      </c>
      <c r="D10" s="16">
        <v>0</v>
      </c>
      <c r="E10" s="51">
        <v>0</v>
      </c>
    </row>
    <row r="11" spans="1:5">
      <c r="A11" s="18" t="s">
        <v>16</v>
      </c>
      <c r="B11" s="3">
        <v>314.68</v>
      </c>
      <c r="C11" s="3">
        <v>0.5</v>
      </c>
      <c r="D11" s="3">
        <v>2.2727272727272728E-2</v>
      </c>
      <c r="E11" s="51">
        <v>5.5199413886533238E-2</v>
      </c>
    </row>
    <row r="12" spans="1:5">
      <c r="A12" s="18" t="s">
        <v>17</v>
      </c>
      <c r="B12" s="16">
        <v>0</v>
      </c>
      <c r="C12" s="16">
        <v>0</v>
      </c>
      <c r="D12" s="16">
        <v>0</v>
      </c>
      <c r="E12" s="51">
        <v>0</v>
      </c>
    </row>
    <row r="13" spans="1:5">
      <c r="A13" s="18" t="s">
        <v>18</v>
      </c>
      <c r="B13" s="16">
        <v>0</v>
      </c>
      <c r="C13" s="16">
        <v>0</v>
      </c>
      <c r="D13" s="16">
        <v>0</v>
      </c>
      <c r="E13" s="51">
        <v>0</v>
      </c>
    </row>
    <row r="14" spans="1:5">
      <c r="A14" s="18" t="s">
        <v>19</v>
      </c>
      <c r="B14" s="16">
        <v>0</v>
      </c>
      <c r="C14" s="16">
        <v>0</v>
      </c>
      <c r="D14" s="16">
        <v>0</v>
      </c>
      <c r="E14" s="51">
        <v>0</v>
      </c>
    </row>
    <row r="15" spans="1:5">
      <c r="A15" s="6" t="s">
        <v>20</v>
      </c>
      <c r="B15" s="16">
        <v>3318.38</v>
      </c>
      <c r="C15" s="16">
        <v>5.1999999999999993</v>
      </c>
      <c r="D15" s="16">
        <v>0.23636363636363633</v>
      </c>
      <c r="E15" s="51">
        <v>0.58209174733950098</v>
      </c>
    </row>
    <row r="16" spans="1:5">
      <c r="A16" s="6" t="s">
        <v>70</v>
      </c>
      <c r="B16" s="16">
        <v>57.24</v>
      </c>
      <c r="C16" s="16">
        <v>0.08</v>
      </c>
      <c r="D16" s="16">
        <v>3.6363636363636364E-3</v>
      </c>
      <c r="E16" s="51">
        <v>1.0040722164945858E-2</v>
      </c>
    </row>
    <row r="17" spans="1:5">
      <c r="A17" s="6" t="s">
        <v>22</v>
      </c>
      <c r="B17" s="16">
        <v>0</v>
      </c>
      <c r="C17" s="16">
        <v>0</v>
      </c>
      <c r="D17" s="16">
        <v>0</v>
      </c>
      <c r="E17" s="51">
        <v>0</v>
      </c>
    </row>
    <row r="18" spans="1:5">
      <c r="A18" s="6" t="s">
        <v>23</v>
      </c>
      <c r="B18" s="16">
        <v>500</v>
      </c>
      <c r="C18" s="16">
        <v>0.78</v>
      </c>
      <c r="D18" s="16">
        <v>3.5454545454545454E-2</v>
      </c>
      <c r="E18" s="51">
        <v>8.7707216674928881E-2</v>
      </c>
    </row>
    <row r="19" spans="1:5">
      <c r="A19" s="6" t="s">
        <v>24</v>
      </c>
      <c r="B19" s="16">
        <v>310</v>
      </c>
      <c r="C19" s="16">
        <v>0.49000000000000005</v>
      </c>
      <c r="D19" s="16">
        <v>2.2272727272727274E-2</v>
      </c>
      <c r="E19" s="51">
        <v>5.4378474338455905E-2</v>
      </c>
    </row>
    <row r="20" spans="1:5">
      <c r="A20" s="6" t="s">
        <v>71</v>
      </c>
      <c r="B20" s="16">
        <v>0</v>
      </c>
      <c r="C20" s="16">
        <v>0</v>
      </c>
      <c r="D20" s="16">
        <v>0</v>
      </c>
      <c r="E20" s="51">
        <v>0</v>
      </c>
    </row>
    <row r="21" spans="1:5">
      <c r="A21" s="22" t="s">
        <v>27</v>
      </c>
      <c r="B21" s="155">
        <v>4500.2999999999993</v>
      </c>
      <c r="C21" s="155">
        <v>7.05</v>
      </c>
      <c r="D21" s="155">
        <v>0.32045454545454544</v>
      </c>
      <c r="E21" s="52">
        <v>0.78941757440436489</v>
      </c>
    </row>
    <row r="22" spans="1:5">
      <c r="A22" s="25" t="s">
        <v>28</v>
      </c>
      <c r="D22" s="3">
        <v>0</v>
      </c>
    </row>
    <row r="23" spans="1:5">
      <c r="A23" s="18" t="s">
        <v>29</v>
      </c>
      <c r="B23" s="16">
        <v>0</v>
      </c>
      <c r="C23" s="16">
        <v>0</v>
      </c>
      <c r="D23" s="16">
        <v>0</v>
      </c>
      <c r="E23" s="51">
        <v>0</v>
      </c>
    </row>
    <row r="24" spans="1:5">
      <c r="A24" s="18" t="s">
        <v>30</v>
      </c>
      <c r="B24" s="16">
        <v>0</v>
      </c>
      <c r="C24" s="16">
        <v>0</v>
      </c>
      <c r="D24" s="16">
        <v>0</v>
      </c>
      <c r="E24" s="51">
        <v>0</v>
      </c>
    </row>
    <row r="25" spans="1:5">
      <c r="A25" s="6" t="s">
        <v>72</v>
      </c>
      <c r="B25" s="16">
        <v>135.01</v>
      </c>
      <c r="C25" s="16">
        <v>0.21</v>
      </c>
      <c r="D25" s="16">
        <v>9.5454545454545445E-3</v>
      </c>
      <c r="E25" s="51">
        <v>2.3682702646564295E-2</v>
      </c>
    </row>
    <row r="26" spans="1:5">
      <c r="A26" s="18" t="s">
        <v>73</v>
      </c>
      <c r="B26" s="16">
        <v>0</v>
      </c>
      <c r="C26" s="16">
        <v>0</v>
      </c>
      <c r="D26" s="16">
        <v>0</v>
      </c>
      <c r="E26" s="51">
        <v>0</v>
      </c>
    </row>
    <row r="27" spans="1:5">
      <c r="A27" s="18" t="s">
        <v>74</v>
      </c>
      <c r="B27" s="16">
        <v>0</v>
      </c>
      <c r="C27" s="16">
        <v>0</v>
      </c>
      <c r="D27" s="16">
        <v>0</v>
      </c>
      <c r="E27" s="51">
        <v>0</v>
      </c>
    </row>
    <row r="28" spans="1:5">
      <c r="A28" s="18" t="s">
        <v>75</v>
      </c>
      <c r="B28" s="16">
        <v>229.08</v>
      </c>
      <c r="C28" s="16">
        <v>0.36</v>
      </c>
      <c r="D28" s="16">
        <v>1.6363636363636361E-2</v>
      </c>
      <c r="E28" s="51">
        <v>4.0183938391785419E-2</v>
      </c>
    </row>
    <row r="29" spans="1:5">
      <c r="A29" s="18" t="s">
        <v>76</v>
      </c>
      <c r="B29" s="16">
        <v>0</v>
      </c>
      <c r="C29" s="16">
        <v>0</v>
      </c>
      <c r="D29" s="16">
        <v>0</v>
      </c>
      <c r="E29" s="51">
        <v>0</v>
      </c>
    </row>
    <row r="30" spans="1:5">
      <c r="A30" s="18" t="s">
        <v>77</v>
      </c>
      <c r="B30" s="16">
        <v>0</v>
      </c>
      <c r="C30" s="16">
        <v>0</v>
      </c>
      <c r="D30" s="16">
        <v>0</v>
      </c>
      <c r="E30" s="51">
        <v>0</v>
      </c>
    </row>
    <row r="31" spans="1:5">
      <c r="A31" s="18" t="s">
        <v>78</v>
      </c>
      <c r="B31" s="16">
        <v>0</v>
      </c>
      <c r="C31" s="16">
        <v>0</v>
      </c>
      <c r="D31" s="16">
        <v>0</v>
      </c>
      <c r="E31" s="51">
        <v>0</v>
      </c>
    </row>
    <row r="32" spans="1:5">
      <c r="A32" s="27" t="s">
        <v>37</v>
      </c>
      <c r="B32" s="156">
        <v>364.09000000000003</v>
      </c>
      <c r="C32" s="156">
        <v>0.56999999999999995</v>
      </c>
      <c r="D32" s="156">
        <v>2.5909090909090906E-2</v>
      </c>
      <c r="E32" s="53">
        <v>6.3866641038349714E-2</v>
      </c>
    </row>
    <row r="33" spans="1:245" s="30" customFormat="1">
      <c r="A33" s="11" t="s">
        <v>38</v>
      </c>
      <c r="B33" s="3"/>
      <c r="C33" s="3"/>
      <c r="D33" s="3">
        <v>0</v>
      </c>
      <c r="E33" s="3"/>
    </row>
    <row r="34" spans="1:245" s="30" customFormat="1">
      <c r="A34" s="18" t="s">
        <v>39</v>
      </c>
      <c r="B34" s="16">
        <v>52.586436744320693</v>
      </c>
      <c r="C34" s="16">
        <v>0.08</v>
      </c>
      <c r="D34" s="16">
        <v>3.6363636363636364E-3</v>
      </c>
      <c r="E34" s="51">
        <v>9.2244200033931526E-3</v>
      </c>
    </row>
    <row r="35" spans="1:245" s="30" customFormat="1">
      <c r="A35" s="6" t="s">
        <v>40</v>
      </c>
      <c r="B35" s="16">
        <v>52.586436744320693</v>
      </c>
      <c r="C35" s="16">
        <v>0.08</v>
      </c>
      <c r="D35" s="16">
        <v>3.6363636363636364E-3</v>
      </c>
      <c r="E35" s="51">
        <v>9.2244200033931526E-3</v>
      </c>
    </row>
    <row r="36" spans="1:245" s="31" customFormat="1">
      <c r="A36" s="22" t="s">
        <v>41</v>
      </c>
      <c r="B36" s="155">
        <v>4916.9764367443204</v>
      </c>
      <c r="C36" s="155">
        <v>7.7</v>
      </c>
      <c r="D36" s="155">
        <v>0.35000000000000003</v>
      </c>
      <c r="E36" s="52">
        <v>0.86250863544610779</v>
      </c>
    </row>
    <row r="37" spans="1:245" s="30" customFormat="1">
      <c r="A37" s="11" t="s">
        <v>42</v>
      </c>
      <c r="B37" s="3"/>
      <c r="C37" s="3"/>
      <c r="D37" s="3">
        <v>0</v>
      </c>
      <c r="E37" s="3"/>
    </row>
    <row r="38" spans="1:245" s="30" customFormat="1">
      <c r="A38" s="6" t="s">
        <v>43</v>
      </c>
      <c r="B38" s="16">
        <v>235</v>
      </c>
      <c r="C38" s="16">
        <v>0.37</v>
      </c>
      <c r="D38" s="16">
        <v>1.6818181818181819E-2</v>
      </c>
      <c r="E38" s="51">
        <v>4.1222391837216571E-2</v>
      </c>
    </row>
    <row r="39" spans="1:245" s="30" customFormat="1">
      <c r="A39" s="6" t="s">
        <v>44</v>
      </c>
      <c r="B39" s="16">
        <v>56.570000000000007</v>
      </c>
      <c r="C39" s="16">
        <v>0.09</v>
      </c>
      <c r="D39" s="16">
        <v>4.0909090909090904E-3</v>
      </c>
      <c r="E39" s="51">
        <v>9.923194494601455E-3</v>
      </c>
    </row>
    <row r="40" spans="1:245" s="30" customFormat="1">
      <c r="A40" s="18" t="s">
        <v>45</v>
      </c>
      <c r="B40" s="16">
        <v>57.75</v>
      </c>
      <c r="C40" s="16">
        <v>0.09</v>
      </c>
      <c r="D40" s="16">
        <v>4.0909090909090904E-3</v>
      </c>
      <c r="E40" s="51">
        <v>1.0130183525954285E-2</v>
      </c>
    </row>
    <row r="41" spans="1:245" s="30" customFormat="1">
      <c r="A41" s="18" t="s">
        <v>79</v>
      </c>
      <c r="B41" s="16">
        <v>57.75</v>
      </c>
      <c r="C41" s="16">
        <v>0.09</v>
      </c>
      <c r="D41" s="16">
        <v>4.0909090909090904E-3</v>
      </c>
      <c r="E41" s="51">
        <v>1.0130183525954285E-2</v>
      </c>
    </row>
    <row r="42" spans="1:245" s="30" customFormat="1">
      <c r="A42" s="27" t="s">
        <v>46</v>
      </c>
      <c r="B42" s="156">
        <v>407.07</v>
      </c>
      <c r="C42" s="156">
        <v>0.6399999999999999</v>
      </c>
      <c r="D42" s="156">
        <v>2.9090909090909087E-2</v>
      </c>
      <c r="E42" s="53">
        <v>7.1405953383726586E-2</v>
      </c>
      <c r="F42" s="32"/>
      <c r="G42" s="33"/>
      <c r="H42" s="33"/>
      <c r="I42" s="34"/>
      <c r="J42" s="32"/>
      <c r="K42" s="33"/>
      <c r="L42" s="33"/>
      <c r="M42" s="34"/>
      <c r="N42" s="32"/>
      <c r="O42" s="33"/>
      <c r="P42" s="33"/>
      <c r="Q42" s="34"/>
      <c r="R42" s="32"/>
      <c r="S42" s="33"/>
      <c r="T42" s="33"/>
      <c r="U42" s="34"/>
      <c r="V42" s="32"/>
      <c r="W42" s="33"/>
      <c r="X42" s="33"/>
      <c r="Y42" s="34"/>
      <c r="Z42" s="32"/>
      <c r="AA42" s="33"/>
      <c r="AB42" s="33"/>
      <c r="AC42" s="34"/>
      <c r="AD42" s="32"/>
      <c r="AE42" s="33"/>
      <c r="AF42" s="33"/>
      <c r="AG42" s="34"/>
      <c r="AH42" s="32"/>
      <c r="AI42" s="33"/>
      <c r="AJ42" s="33"/>
      <c r="AK42" s="34"/>
      <c r="AL42" s="32"/>
      <c r="AM42" s="33"/>
      <c r="AN42" s="33"/>
      <c r="AO42" s="34"/>
      <c r="AP42" s="32"/>
      <c r="AQ42" s="33"/>
      <c r="AR42" s="33"/>
      <c r="AS42" s="34"/>
      <c r="AT42" s="32"/>
      <c r="AU42" s="33"/>
      <c r="AV42" s="33"/>
      <c r="AW42" s="34"/>
      <c r="AX42" s="32"/>
      <c r="AY42" s="33"/>
      <c r="AZ42" s="33"/>
      <c r="BA42" s="34"/>
      <c r="BB42" s="32"/>
      <c r="BC42" s="33"/>
      <c r="BD42" s="33"/>
      <c r="BE42" s="34"/>
      <c r="BF42" s="32"/>
      <c r="BG42" s="33"/>
      <c r="BH42" s="33"/>
      <c r="BI42" s="34"/>
      <c r="BJ42" s="32"/>
      <c r="BK42" s="33"/>
      <c r="BL42" s="33"/>
      <c r="BM42" s="34"/>
      <c r="BN42" s="32"/>
      <c r="BO42" s="33"/>
      <c r="BP42" s="33"/>
      <c r="BQ42" s="34"/>
      <c r="BR42" s="32"/>
      <c r="BS42" s="33"/>
      <c r="BT42" s="33"/>
      <c r="BU42" s="34"/>
      <c r="BV42" s="32"/>
      <c r="BW42" s="33"/>
      <c r="BX42" s="33"/>
      <c r="BY42" s="34"/>
      <c r="BZ42" s="32"/>
      <c r="CA42" s="33"/>
      <c r="CB42" s="33"/>
      <c r="CC42" s="34"/>
      <c r="CD42" s="32"/>
      <c r="CE42" s="33"/>
      <c r="CF42" s="33"/>
      <c r="CG42" s="34"/>
      <c r="CH42" s="32"/>
      <c r="CI42" s="33"/>
      <c r="CJ42" s="33"/>
      <c r="CK42" s="34"/>
      <c r="CL42" s="32"/>
      <c r="CM42" s="33"/>
      <c r="CN42" s="33"/>
      <c r="CO42" s="34"/>
      <c r="CP42" s="32"/>
      <c r="CQ42" s="33"/>
      <c r="CR42" s="33"/>
      <c r="CS42" s="34"/>
      <c r="CT42" s="32"/>
      <c r="CU42" s="33"/>
      <c r="CV42" s="33"/>
      <c r="CW42" s="34"/>
      <c r="CX42" s="32"/>
      <c r="CY42" s="33"/>
      <c r="CZ42" s="33"/>
      <c r="DA42" s="34"/>
      <c r="DB42" s="32"/>
      <c r="DC42" s="33"/>
      <c r="DD42" s="33"/>
      <c r="DE42" s="34"/>
      <c r="DF42" s="32"/>
      <c r="DG42" s="33"/>
      <c r="DH42" s="33"/>
      <c r="DI42" s="34"/>
      <c r="DJ42" s="32"/>
      <c r="DK42" s="33"/>
      <c r="DL42" s="33"/>
      <c r="DM42" s="34"/>
      <c r="DN42" s="32"/>
      <c r="DO42" s="33"/>
      <c r="DP42" s="33"/>
      <c r="DQ42" s="34"/>
      <c r="DR42" s="32"/>
      <c r="DS42" s="33"/>
      <c r="DT42" s="33"/>
      <c r="DU42" s="34"/>
      <c r="DV42" s="32"/>
      <c r="DW42" s="33"/>
      <c r="DX42" s="33"/>
      <c r="DY42" s="34"/>
      <c r="DZ42" s="32"/>
      <c r="EA42" s="33"/>
      <c r="EB42" s="33"/>
      <c r="EC42" s="34"/>
      <c r="ED42" s="32"/>
      <c r="EE42" s="33"/>
      <c r="EF42" s="33"/>
      <c r="EG42" s="34"/>
      <c r="EH42" s="32"/>
      <c r="EI42" s="33"/>
      <c r="EJ42" s="33"/>
      <c r="EK42" s="34"/>
      <c r="EL42" s="32"/>
      <c r="EM42" s="33"/>
      <c r="EN42" s="33"/>
      <c r="EO42" s="34"/>
      <c r="EP42" s="32"/>
      <c r="EQ42" s="33"/>
      <c r="ER42" s="33"/>
      <c r="ES42" s="34"/>
      <c r="ET42" s="32"/>
      <c r="EU42" s="33"/>
      <c r="EV42" s="33"/>
      <c r="EW42" s="34"/>
      <c r="EX42" s="32"/>
      <c r="EY42" s="33"/>
      <c r="EZ42" s="33"/>
      <c r="FA42" s="34"/>
      <c r="FB42" s="32"/>
      <c r="FC42" s="33"/>
      <c r="FD42" s="33"/>
      <c r="FE42" s="34"/>
      <c r="FF42" s="32"/>
      <c r="FG42" s="33"/>
      <c r="FH42" s="33"/>
      <c r="FI42" s="34"/>
      <c r="FJ42" s="32"/>
      <c r="FK42" s="33"/>
      <c r="FL42" s="33"/>
      <c r="FM42" s="34"/>
      <c r="FN42" s="32"/>
      <c r="FO42" s="33"/>
      <c r="FP42" s="33"/>
      <c r="FQ42" s="34"/>
      <c r="FR42" s="32"/>
      <c r="FS42" s="33"/>
      <c r="FT42" s="33"/>
      <c r="FU42" s="34"/>
      <c r="FV42" s="32"/>
      <c r="FW42" s="33"/>
      <c r="FX42" s="33"/>
      <c r="FY42" s="34"/>
      <c r="FZ42" s="32"/>
      <c r="GA42" s="33"/>
      <c r="GB42" s="33"/>
      <c r="GC42" s="34"/>
      <c r="GD42" s="32"/>
      <c r="GE42" s="33"/>
      <c r="GF42" s="33"/>
      <c r="GG42" s="34"/>
      <c r="GH42" s="32"/>
      <c r="GI42" s="33"/>
      <c r="GJ42" s="33"/>
      <c r="GK42" s="34"/>
      <c r="GL42" s="32"/>
      <c r="GM42" s="33"/>
      <c r="GN42" s="33"/>
      <c r="GO42" s="34"/>
      <c r="GP42" s="32"/>
      <c r="GQ42" s="33"/>
      <c r="GR42" s="33"/>
      <c r="GS42" s="34"/>
      <c r="GT42" s="32"/>
      <c r="GU42" s="33"/>
      <c r="GV42" s="33"/>
      <c r="GW42" s="34"/>
      <c r="GX42" s="32"/>
      <c r="GY42" s="33"/>
      <c r="GZ42" s="33"/>
      <c r="HA42" s="34"/>
      <c r="HB42" s="32"/>
      <c r="HC42" s="33"/>
      <c r="HD42" s="33"/>
      <c r="HE42" s="34"/>
      <c r="HF42" s="32"/>
      <c r="HG42" s="33"/>
      <c r="HH42" s="33"/>
      <c r="HI42" s="34"/>
      <c r="HJ42" s="32"/>
      <c r="HK42" s="33"/>
      <c r="HL42" s="33"/>
      <c r="HM42" s="34"/>
      <c r="HN42" s="32"/>
      <c r="HO42" s="33"/>
      <c r="HP42" s="33"/>
      <c r="HQ42" s="34"/>
      <c r="HR42" s="32"/>
      <c r="HS42" s="33"/>
      <c r="HT42" s="33"/>
      <c r="HU42" s="34"/>
      <c r="HV42" s="32"/>
      <c r="HW42" s="33"/>
      <c r="HX42" s="33"/>
      <c r="HY42" s="34"/>
      <c r="HZ42" s="32"/>
      <c r="IA42" s="33"/>
      <c r="IB42" s="33"/>
      <c r="IC42" s="34"/>
      <c r="ID42" s="32"/>
      <c r="IE42" s="33"/>
      <c r="IF42" s="33"/>
      <c r="IG42" s="34"/>
      <c r="IH42" s="32"/>
      <c r="II42" s="33"/>
      <c r="IJ42" s="33"/>
      <c r="IK42" s="34"/>
    </row>
    <row r="43" spans="1:245" s="30" customFormat="1">
      <c r="A43" s="11" t="s">
        <v>47</v>
      </c>
      <c r="B43" s="3"/>
      <c r="C43" s="3"/>
      <c r="D43" s="3">
        <v>0</v>
      </c>
      <c r="E43" s="3"/>
    </row>
    <row r="44" spans="1:245" s="30" customFormat="1">
      <c r="A44" s="18" t="s">
        <v>80</v>
      </c>
      <c r="B44" s="16">
        <v>7.1687318599999994</v>
      </c>
      <c r="C44" s="16">
        <v>0.01</v>
      </c>
      <c r="D44" s="16">
        <v>4.5454545454545455E-4</v>
      </c>
      <c r="E44" s="51">
        <v>1.2574990370589716E-3</v>
      </c>
    </row>
    <row r="45" spans="1:245" s="30" customFormat="1">
      <c r="A45" s="18" t="s">
        <v>49</v>
      </c>
      <c r="B45" s="16">
        <v>26.1</v>
      </c>
      <c r="C45" s="16">
        <v>0.04</v>
      </c>
      <c r="D45" s="16">
        <v>1.8181818181818182E-3</v>
      </c>
      <c r="E45" s="51">
        <v>4.5783167104312874E-3</v>
      </c>
    </row>
    <row r="46" spans="1:245" s="30" customFormat="1">
      <c r="A46" s="18" t="s">
        <v>50</v>
      </c>
      <c r="B46" s="16">
        <v>4.24</v>
      </c>
      <c r="C46" s="16">
        <v>0.01</v>
      </c>
      <c r="D46" s="16">
        <v>4.5454545454545455E-4</v>
      </c>
      <c r="E46" s="51">
        <v>7.4375719740339685E-4</v>
      </c>
    </row>
    <row r="47" spans="1:245" s="30" customFormat="1">
      <c r="A47" s="27" t="s">
        <v>51</v>
      </c>
      <c r="B47" s="156">
        <v>37.508731860000005</v>
      </c>
      <c r="C47" s="156">
        <v>6.0000000000000005E-2</v>
      </c>
      <c r="D47" s="156">
        <v>2.7272727272727275E-3</v>
      </c>
      <c r="E47" s="53">
        <v>6.5795729448936561E-3</v>
      </c>
      <c r="F47" s="32"/>
      <c r="G47" s="33"/>
      <c r="H47" s="33"/>
      <c r="I47" s="34"/>
      <c r="J47" s="32"/>
      <c r="K47" s="33"/>
      <c r="L47" s="33"/>
      <c r="M47" s="34"/>
      <c r="N47" s="32"/>
      <c r="O47" s="33"/>
      <c r="P47" s="33"/>
      <c r="Q47" s="34"/>
      <c r="R47" s="32"/>
      <c r="S47" s="33"/>
      <c r="T47" s="33"/>
      <c r="U47" s="34"/>
      <c r="V47" s="32"/>
      <c r="W47" s="33"/>
      <c r="X47" s="33"/>
      <c r="Y47" s="34"/>
      <c r="Z47" s="32"/>
      <c r="AA47" s="33"/>
      <c r="AB47" s="33"/>
      <c r="AC47" s="34"/>
      <c r="AD47" s="32"/>
      <c r="AE47" s="33"/>
      <c r="AF47" s="33"/>
      <c r="AG47" s="34"/>
      <c r="AH47" s="32"/>
      <c r="AI47" s="33"/>
      <c r="AJ47" s="33"/>
      <c r="AK47" s="34"/>
      <c r="AL47" s="32"/>
      <c r="AM47" s="33"/>
      <c r="AN47" s="33"/>
      <c r="AO47" s="34"/>
      <c r="AP47" s="32"/>
      <c r="AQ47" s="33"/>
      <c r="AR47" s="33"/>
      <c r="AS47" s="34"/>
      <c r="AT47" s="32"/>
      <c r="AU47" s="33"/>
      <c r="AV47" s="33"/>
      <c r="AW47" s="34"/>
      <c r="AX47" s="32"/>
      <c r="AY47" s="33"/>
      <c r="AZ47" s="33"/>
      <c r="BA47" s="34"/>
      <c r="BB47" s="32"/>
      <c r="BC47" s="33"/>
      <c r="BD47" s="33"/>
      <c r="BE47" s="34"/>
      <c r="BF47" s="32"/>
      <c r="BG47" s="33"/>
      <c r="BH47" s="33"/>
      <c r="BI47" s="34"/>
      <c r="BJ47" s="32"/>
      <c r="BK47" s="33"/>
      <c r="BL47" s="33"/>
      <c r="BM47" s="34"/>
      <c r="BN47" s="32"/>
      <c r="BO47" s="33"/>
      <c r="BP47" s="33"/>
      <c r="BQ47" s="34"/>
      <c r="BR47" s="32"/>
      <c r="BS47" s="33"/>
      <c r="BT47" s="33"/>
      <c r="BU47" s="34"/>
      <c r="BV47" s="32"/>
      <c r="BW47" s="33"/>
      <c r="BX47" s="33"/>
      <c r="BY47" s="34"/>
      <c r="BZ47" s="32"/>
      <c r="CA47" s="33"/>
      <c r="CB47" s="33"/>
      <c r="CC47" s="34"/>
      <c r="CD47" s="32"/>
      <c r="CE47" s="33"/>
      <c r="CF47" s="33"/>
      <c r="CG47" s="34"/>
      <c r="CH47" s="32"/>
      <c r="CI47" s="33"/>
      <c r="CJ47" s="33"/>
      <c r="CK47" s="34"/>
      <c r="CL47" s="32"/>
      <c r="CM47" s="33"/>
      <c r="CN47" s="33"/>
      <c r="CO47" s="34"/>
      <c r="CP47" s="32"/>
      <c r="CQ47" s="33"/>
      <c r="CR47" s="33"/>
      <c r="CS47" s="34"/>
      <c r="CT47" s="32"/>
      <c r="CU47" s="33"/>
      <c r="CV47" s="33"/>
      <c r="CW47" s="34"/>
      <c r="CX47" s="32"/>
      <c r="CY47" s="33"/>
      <c r="CZ47" s="33"/>
      <c r="DA47" s="34"/>
      <c r="DB47" s="32"/>
      <c r="DC47" s="33"/>
      <c r="DD47" s="33"/>
      <c r="DE47" s="34"/>
      <c r="DF47" s="32"/>
      <c r="DG47" s="33"/>
      <c r="DH47" s="33"/>
      <c r="DI47" s="34"/>
      <c r="DJ47" s="32"/>
      <c r="DK47" s="33"/>
      <c r="DL47" s="33"/>
      <c r="DM47" s="34"/>
      <c r="DN47" s="32"/>
      <c r="DO47" s="33"/>
      <c r="DP47" s="33"/>
      <c r="DQ47" s="34"/>
      <c r="DR47" s="32"/>
      <c r="DS47" s="33"/>
      <c r="DT47" s="33"/>
      <c r="DU47" s="34"/>
      <c r="DV47" s="32"/>
      <c r="DW47" s="33"/>
      <c r="DX47" s="33"/>
      <c r="DY47" s="34"/>
      <c r="DZ47" s="32"/>
      <c r="EA47" s="33"/>
      <c r="EB47" s="33"/>
      <c r="EC47" s="34"/>
      <c r="ED47" s="32"/>
      <c r="EE47" s="33"/>
      <c r="EF47" s="33"/>
      <c r="EG47" s="34"/>
      <c r="EH47" s="32"/>
      <c r="EI47" s="33"/>
      <c r="EJ47" s="33"/>
      <c r="EK47" s="34"/>
      <c r="EL47" s="32"/>
      <c r="EM47" s="33"/>
      <c r="EN47" s="33"/>
      <c r="EO47" s="34"/>
      <c r="EP47" s="32"/>
      <c r="EQ47" s="33"/>
      <c r="ER47" s="33"/>
      <c r="ES47" s="34"/>
      <c r="ET47" s="32"/>
      <c r="EU47" s="33"/>
      <c r="EV47" s="33"/>
      <c r="EW47" s="34"/>
      <c r="EX47" s="32"/>
      <c r="EY47" s="33"/>
      <c r="EZ47" s="33"/>
      <c r="FA47" s="34"/>
      <c r="FB47" s="32"/>
      <c r="FC47" s="33"/>
      <c r="FD47" s="33"/>
      <c r="FE47" s="34"/>
      <c r="FF47" s="32"/>
      <c r="FG47" s="33"/>
      <c r="FH47" s="33"/>
      <c r="FI47" s="34"/>
      <c r="FJ47" s="32"/>
      <c r="FK47" s="33"/>
      <c r="FL47" s="33"/>
      <c r="FM47" s="34"/>
      <c r="FN47" s="32"/>
      <c r="FO47" s="33"/>
      <c r="FP47" s="33"/>
      <c r="FQ47" s="34"/>
      <c r="FR47" s="32"/>
      <c r="FS47" s="33"/>
      <c r="FT47" s="33"/>
      <c r="FU47" s="34"/>
      <c r="FV47" s="32"/>
      <c r="FW47" s="33"/>
      <c r="FX47" s="33"/>
      <c r="FY47" s="34"/>
      <c r="FZ47" s="32"/>
      <c r="GA47" s="33"/>
      <c r="GB47" s="33"/>
      <c r="GC47" s="34"/>
      <c r="GD47" s="32"/>
      <c r="GE47" s="33"/>
      <c r="GF47" s="33"/>
      <c r="GG47" s="34"/>
      <c r="GH47" s="32"/>
      <c r="GI47" s="33"/>
      <c r="GJ47" s="33"/>
      <c r="GK47" s="34"/>
      <c r="GL47" s="32"/>
      <c r="GM47" s="33"/>
      <c r="GN47" s="33"/>
      <c r="GO47" s="34"/>
      <c r="GP47" s="32"/>
      <c r="GQ47" s="33"/>
      <c r="GR47" s="33"/>
      <c r="GS47" s="34"/>
      <c r="GT47" s="32"/>
      <c r="GU47" s="33"/>
      <c r="GV47" s="33"/>
      <c r="GW47" s="34"/>
      <c r="GX47" s="32"/>
      <c r="GY47" s="33"/>
      <c r="GZ47" s="33"/>
      <c r="HA47" s="34"/>
      <c r="HB47" s="32"/>
      <c r="HC47" s="33"/>
      <c r="HD47" s="33"/>
      <c r="HE47" s="34"/>
      <c r="HF47" s="32"/>
      <c r="HG47" s="33"/>
      <c r="HH47" s="33"/>
      <c r="HI47" s="34"/>
      <c r="HJ47" s="32"/>
      <c r="HK47" s="33"/>
      <c r="HL47" s="33"/>
      <c r="HM47" s="34"/>
      <c r="HN47" s="32"/>
      <c r="HO47" s="33"/>
      <c r="HP47" s="33"/>
      <c r="HQ47" s="34"/>
      <c r="HR47" s="32"/>
      <c r="HS47" s="33"/>
      <c r="HT47" s="33"/>
      <c r="HU47" s="34"/>
      <c r="HV47" s="32"/>
      <c r="HW47" s="33"/>
      <c r="HX47" s="33"/>
      <c r="HY47" s="34"/>
      <c r="HZ47" s="32"/>
      <c r="IA47" s="33"/>
      <c r="IB47" s="33"/>
      <c r="IC47" s="34"/>
      <c r="ID47" s="32"/>
      <c r="IE47" s="33"/>
      <c r="IF47" s="33"/>
      <c r="IG47" s="34"/>
      <c r="IH47" s="32"/>
      <c r="II47" s="33"/>
      <c r="IJ47" s="33"/>
      <c r="IK47" s="34"/>
    </row>
    <row r="48" spans="1:245" s="30" customFormat="1">
      <c r="A48" s="35" t="s">
        <v>52</v>
      </c>
      <c r="B48" s="157">
        <v>444.57873186</v>
      </c>
      <c r="C48" s="157">
        <v>0.7</v>
      </c>
      <c r="D48" s="157">
        <v>3.1818181818181815E-2</v>
      </c>
      <c r="E48" s="54">
        <v>7.7985526328620242E-2</v>
      </c>
      <c r="F48" s="33"/>
      <c r="G48" s="33"/>
      <c r="H48" s="32"/>
      <c r="I48" s="33"/>
      <c r="J48" s="33"/>
      <c r="K48" s="33"/>
      <c r="L48" s="32"/>
      <c r="M48" s="33"/>
      <c r="N48" s="33"/>
      <c r="O48" s="33"/>
      <c r="P48" s="32"/>
      <c r="Q48" s="33"/>
      <c r="R48" s="33"/>
      <c r="S48" s="33"/>
      <c r="T48" s="32"/>
      <c r="U48" s="33"/>
      <c r="V48" s="33"/>
      <c r="W48" s="33"/>
      <c r="X48" s="32"/>
      <c r="Y48" s="33"/>
      <c r="Z48" s="33"/>
      <c r="AA48" s="33"/>
      <c r="AB48" s="32"/>
      <c r="AC48" s="33"/>
      <c r="AD48" s="33"/>
      <c r="AE48" s="33"/>
      <c r="AF48" s="32"/>
      <c r="AG48" s="33"/>
      <c r="AH48" s="33"/>
      <c r="AI48" s="33"/>
      <c r="AJ48" s="32"/>
      <c r="AK48" s="33"/>
      <c r="AL48" s="33"/>
      <c r="AM48" s="33"/>
      <c r="AN48" s="32"/>
      <c r="AO48" s="33"/>
      <c r="AP48" s="33"/>
      <c r="AQ48" s="33"/>
      <c r="AR48" s="32"/>
      <c r="AS48" s="33"/>
      <c r="AT48" s="33"/>
      <c r="AU48" s="33"/>
      <c r="AV48" s="32"/>
      <c r="AW48" s="33"/>
      <c r="AX48" s="33"/>
      <c r="AY48" s="33"/>
      <c r="AZ48" s="32"/>
      <c r="BA48" s="33"/>
      <c r="BB48" s="33"/>
      <c r="BC48" s="33"/>
      <c r="BD48" s="32"/>
      <c r="BE48" s="33"/>
      <c r="BF48" s="33"/>
      <c r="BG48" s="33"/>
      <c r="BH48" s="32"/>
      <c r="BI48" s="33"/>
      <c r="BJ48" s="33"/>
      <c r="BK48" s="33"/>
      <c r="BL48" s="32"/>
      <c r="BM48" s="33"/>
      <c r="BN48" s="33"/>
      <c r="BO48" s="33"/>
      <c r="BP48" s="32"/>
      <c r="BQ48" s="33"/>
      <c r="BR48" s="33"/>
      <c r="BS48" s="33"/>
      <c r="BT48" s="32"/>
      <c r="BU48" s="33"/>
      <c r="BV48" s="33"/>
      <c r="BW48" s="33"/>
      <c r="BX48" s="32"/>
      <c r="BY48" s="33"/>
      <c r="BZ48" s="33"/>
      <c r="CA48" s="33"/>
      <c r="CB48" s="32"/>
      <c r="CC48" s="33"/>
      <c r="CD48" s="33"/>
      <c r="CE48" s="33"/>
      <c r="CF48" s="32"/>
      <c r="CG48" s="33"/>
      <c r="CH48" s="33"/>
      <c r="CI48" s="33"/>
      <c r="CJ48" s="32"/>
      <c r="CK48" s="33"/>
      <c r="CL48" s="33"/>
      <c r="CM48" s="33"/>
      <c r="CN48" s="32"/>
      <c r="CO48" s="33"/>
      <c r="CP48" s="33"/>
      <c r="CQ48" s="33"/>
      <c r="CR48" s="32"/>
      <c r="CS48" s="33"/>
      <c r="CT48" s="33"/>
      <c r="CU48" s="33"/>
      <c r="CV48" s="32"/>
      <c r="CW48" s="33"/>
      <c r="CX48" s="33"/>
      <c r="CY48" s="33"/>
      <c r="CZ48" s="32"/>
      <c r="DA48" s="33"/>
      <c r="DB48" s="33"/>
      <c r="DC48" s="33"/>
      <c r="DD48" s="32"/>
      <c r="DE48" s="33"/>
      <c r="DF48" s="33"/>
      <c r="DG48" s="33"/>
      <c r="DH48" s="32"/>
      <c r="DI48" s="33"/>
      <c r="DJ48" s="33"/>
      <c r="DK48" s="33"/>
      <c r="DL48" s="32"/>
      <c r="DM48" s="33"/>
      <c r="DN48" s="33"/>
      <c r="DO48" s="33"/>
      <c r="DP48" s="32"/>
      <c r="DQ48" s="33"/>
      <c r="DR48" s="33"/>
      <c r="DS48" s="33"/>
      <c r="DT48" s="32"/>
      <c r="DU48" s="33"/>
      <c r="DV48" s="33"/>
      <c r="DW48" s="33"/>
      <c r="DX48" s="32"/>
      <c r="DY48" s="33"/>
      <c r="DZ48" s="33"/>
      <c r="EA48" s="33"/>
      <c r="EB48" s="32"/>
      <c r="EC48" s="33"/>
      <c r="ED48" s="33"/>
      <c r="EE48" s="33"/>
      <c r="EF48" s="32"/>
      <c r="EG48" s="33"/>
      <c r="EH48" s="33"/>
      <c r="EI48" s="33"/>
      <c r="EJ48" s="32"/>
      <c r="EK48" s="33"/>
      <c r="EL48" s="33"/>
      <c r="EM48" s="33"/>
      <c r="EN48" s="32"/>
      <c r="EO48" s="33"/>
      <c r="EP48" s="33"/>
      <c r="EQ48" s="33"/>
      <c r="ER48" s="32"/>
      <c r="ES48" s="33"/>
      <c r="ET48" s="33"/>
      <c r="EU48" s="33"/>
      <c r="EV48" s="32"/>
      <c r="EW48" s="33"/>
      <c r="EX48" s="33"/>
      <c r="EY48" s="33"/>
      <c r="EZ48" s="32"/>
      <c r="FA48" s="33"/>
      <c r="FB48" s="33"/>
      <c r="FC48" s="33"/>
      <c r="FD48" s="32"/>
      <c r="FE48" s="33"/>
      <c r="FF48" s="33"/>
      <c r="FG48" s="33"/>
      <c r="FH48" s="32"/>
      <c r="FI48" s="33"/>
      <c r="FJ48" s="33"/>
      <c r="FK48" s="33"/>
      <c r="FL48" s="32"/>
      <c r="FM48" s="33"/>
      <c r="FN48" s="33"/>
      <c r="FO48" s="33"/>
      <c r="FP48" s="32"/>
      <c r="FQ48" s="33"/>
      <c r="FR48" s="33"/>
      <c r="FS48" s="33"/>
      <c r="FT48" s="32"/>
      <c r="FU48" s="33"/>
      <c r="FV48" s="33"/>
      <c r="FW48" s="33"/>
      <c r="FX48" s="32"/>
      <c r="FY48" s="33"/>
      <c r="FZ48" s="33"/>
      <c r="GA48" s="33"/>
      <c r="GB48" s="32"/>
      <c r="GC48" s="33"/>
      <c r="GD48" s="33"/>
      <c r="GE48" s="33"/>
      <c r="GF48" s="32"/>
      <c r="GG48" s="33"/>
      <c r="GH48" s="33"/>
      <c r="GI48" s="33"/>
      <c r="GJ48" s="32"/>
      <c r="GK48" s="33"/>
      <c r="GL48" s="33"/>
      <c r="GM48" s="33"/>
      <c r="GN48" s="32"/>
      <c r="GO48" s="33"/>
      <c r="GP48" s="33"/>
      <c r="GQ48" s="33"/>
      <c r="GR48" s="32"/>
      <c r="GS48" s="33"/>
      <c r="GT48" s="33"/>
      <c r="GU48" s="33"/>
      <c r="GV48" s="32"/>
      <c r="GW48" s="33"/>
      <c r="GX48" s="33"/>
      <c r="GY48" s="33"/>
      <c r="GZ48" s="32"/>
      <c r="HA48" s="33"/>
      <c r="HB48" s="33"/>
      <c r="HC48" s="33"/>
      <c r="HD48" s="32"/>
      <c r="HE48" s="33"/>
      <c r="HF48" s="33"/>
      <c r="HG48" s="33"/>
      <c r="HH48" s="32"/>
      <c r="HI48" s="33"/>
      <c r="HJ48" s="33"/>
      <c r="HK48" s="33"/>
      <c r="HL48" s="32"/>
      <c r="HM48" s="33"/>
      <c r="HN48" s="33"/>
      <c r="HO48" s="33"/>
      <c r="HP48" s="32"/>
      <c r="HQ48" s="33"/>
      <c r="HR48" s="33"/>
      <c r="HS48" s="33"/>
      <c r="HT48" s="32"/>
      <c r="HU48" s="33"/>
      <c r="HV48" s="33"/>
      <c r="HW48" s="33"/>
      <c r="HX48" s="32"/>
      <c r="HY48" s="33"/>
      <c r="HZ48" s="33"/>
      <c r="IA48" s="33"/>
      <c r="IB48" s="32"/>
      <c r="IC48" s="33"/>
      <c r="ID48" s="33"/>
      <c r="IE48" s="33"/>
      <c r="IF48" s="32"/>
      <c r="IG48" s="33"/>
      <c r="IH48" s="33"/>
      <c r="II48" s="33"/>
    </row>
    <row r="49" spans="1:245" s="31" customFormat="1">
      <c r="A49" s="22" t="s">
        <v>53</v>
      </c>
      <c r="B49" s="155">
        <v>5361.55516860432</v>
      </c>
      <c r="C49" s="155">
        <v>8.4</v>
      </c>
      <c r="D49" s="155">
        <v>0.38181818181818183</v>
      </c>
      <c r="E49" s="52">
        <v>0.940494161774728</v>
      </c>
    </row>
    <row r="50" spans="1:245" s="30" customFormat="1">
      <c r="A50" s="11" t="s">
        <v>54</v>
      </c>
      <c r="B50" s="3"/>
      <c r="C50" s="3"/>
      <c r="D50" s="3">
        <v>0</v>
      </c>
      <c r="E50" s="3"/>
    </row>
    <row r="51" spans="1:245" s="30" customFormat="1">
      <c r="A51" s="6" t="s">
        <v>55</v>
      </c>
      <c r="B51" s="16">
        <v>57.97999999999999</v>
      </c>
      <c r="C51" s="16">
        <v>0.09</v>
      </c>
      <c r="D51" s="16">
        <v>4.0909090909090904E-3</v>
      </c>
      <c r="E51" s="51">
        <v>1.0170528845624751E-2</v>
      </c>
    </row>
    <row r="52" spans="1:245" s="30" customFormat="1">
      <c r="A52" s="6" t="s">
        <v>56</v>
      </c>
      <c r="B52" s="16">
        <v>281.25</v>
      </c>
      <c r="C52" s="16">
        <v>0.44</v>
      </c>
      <c r="D52" s="16">
        <v>0.02</v>
      </c>
      <c r="E52" s="51">
        <v>4.9335309379647495E-2</v>
      </c>
    </row>
    <row r="53" spans="1:245" s="30" customFormat="1">
      <c r="A53" s="27" t="s">
        <v>57</v>
      </c>
      <c r="B53" s="156">
        <v>339.23</v>
      </c>
      <c r="C53" s="156">
        <v>0.53</v>
      </c>
      <c r="D53" s="156">
        <v>2.4090909090909093E-2</v>
      </c>
      <c r="E53" s="53">
        <v>5.9505838225272244E-2</v>
      </c>
      <c r="F53" s="32"/>
      <c r="G53" s="33"/>
      <c r="H53" s="33"/>
      <c r="I53" s="34"/>
      <c r="J53" s="32"/>
      <c r="K53" s="33"/>
      <c r="L53" s="33"/>
      <c r="M53" s="34"/>
      <c r="N53" s="32"/>
      <c r="O53" s="33"/>
      <c r="P53" s="33"/>
      <c r="Q53" s="34"/>
      <c r="R53" s="32"/>
      <c r="S53" s="33"/>
      <c r="T53" s="33"/>
      <c r="U53" s="34"/>
      <c r="V53" s="32"/>
      <c r="W53" s="33"/>
      <c r="X53" s="33"/>
      <c r="Y53" s="34"/>
      <c r="Z53" s="32"/>
      <c r="AA53" s="33"/>
      <c r="AB53" s="33"/>
      <c r="AC53" s="34"/>
      <c r="AD53" s="32"/>
      <c r="AE53" s="33"/>
      <c r="AF53" s="33"/>
      <c r="AG53" s="34"/>
      <c r="AH53" s="32"/>
      <c r="AI53" s="33"/>
      <c r="AJ53" s="33"/>
      <c r="AK53" s="34"/>
      <c r="AL53" s="32"/>
      <c r="AM53" s="33"/>
      <c r="AN53" s="33"/>
      <c r="AO53" s="34"/>
      <c r="AP53" s="32"/>
      <c r="AQ53" s="33"/>
      <c r="AR53" s="33"/>
      <c r="AS53" s="34"/>
      <c r="AT53" s="32"/>
      <c r="AU53" s="33"/>
      <c r="AV53" s="33"/>
      <c r="AW53" s="34"/>
      <c r="AX53" s="32"/>
      <c r="AY53" s="33"/>
      <c r="AZ53" s="33"/>
      <c r="BA53" s="34"/>
      <c r="BB53" s="32"/>
      <c r="BC53" s="33"/>
      <c r="BD53" s="33"/>
      <c r="BE53" s="34"/>
      <c r="BF53" s="32"/>
      <c r="BG53" s="33"/>
      <c r="BH53" s="33"/>
      <c r="BI53" s="34"/>
      <c r="BJ53" s="32"/>
      <c r="BK53" s="33"/>
      <c r="BL53" s="33"/>
      <c r="BM53" s="34"/>
      <c r="BN53" s="32"/>
      <c r="BO53" s="33"/>
      <c r="BP53" s="33"/>
      <c r="BQ53" s="34"/>
      <c r="BR53" s="32"/>
      <c r="BS53" s="33"/>
      <c r="BT53" s="33"/>
      <c r="BU53" s="34"/>
      <c r="BV53" s="32"/>
      <c r="BW53" s="33"/>
      <c r="BX53" s="33"/>
      <c r="BY53" s="34"/>
      <c r="BZ53" s="32"/>
      <c r="CA53" s="33"/>
      <c r="CB53" s="33"/>
      <c r="CC53" s="34"/>
      <c r="CD53" s="32"/>
      <c r="CE53" s="33"/>
      <c r="CF53" s="33"/>
      <c r="CG53" s="34"/>
      <c r="CH53" s="32"/>
      <c r="CI53" s="33"/>
      <c r="CJ53" s="33"/>
      <c r="CK53" s="34"/>
      <c r="CL53" s="32"/>
      <c r="CM53" s="33"/>
      <c r="CN53" s="33"/>
      <c r="CO53" s="34"/>
      <c r="CP53" s="32"/>
      <c r="CQ53" s="33"/>
      <c r="CR53" s="33"/>
      <c r="CS53" s="34"/>
      <c r="CT53" s="32"/>
      <c r="CU53" s="33"/>
      <c r="CV53" s="33"/>
      <c r="CW53" s="34"/>
      <c r="CX53" s="32"/>
      <c r="CY53" s="33"/>
      <c r="CZ53" s="33"/>
      <c r="DA53" s="34"/>
      <c r="DB53" s="32"/>
      <c r="DC53" s="33"/>
      <c r="DD53" s="33"/>
      <c r="DE53" s="34"/>
      <c r="DF53" s="32"/>
      <c r="DG53" s="33"/>
      <c r="DH53" s="33"/>
      <c r="DI53" s="34"/>
      <c r="DJ53" s="32"/>
      <c r="DK53" s="33"/>
      <c r="DL53" s="33"/>
      <c r="DM53" s="34"/>
      <c r="DN53" s="32"/>
      <c r="DO53" s="33"/>
      <c r="DP53" s="33"/>
      <c r="DQ53" s="34"/>
      <c r="DR53" s="32"/>
      <c r="DS53" s="33"/>
      <c r="DT53" s="33"/>
      <c r="DU53" s="34"/>
      <c r="DV53" s="32"/>
      <c r="DW53" s="33"/>
      <c r="DX53" s="33"/>
      <c r="DY53" s="34"/>
      <c r="DZ53" s="32"/>
      <c r="EA53" s="33"/>
      <c r="EB53" s="33"/>
      <c r="EC53" s="34"/>
      <c r="ED53" s="32"/>
      <c r="EE53" s="33"/>
      <c r="EF53" s="33"/>
      <c r="EG53" s="34"/>
      <c r="EH53" s="32"/>
      <c r="EI53" s="33"/>
      <c r="EJ53" s="33"/>
      <c r="EK53" s="34"/>
      <c r="EL53" s="32"/>
      <c r="EM53" s="33"/>
      <c r="EN53" s="33"/>
      <c r="EO53" s="34"/>
      <c r="EP53" s="32"/>
      <c r="EQ53" s="33"/>
      <c r="ER53" s="33"/>
      <c r="ES53" s="34"/>
      <c r="ET53" s="32"/>
      <c r="EU53" s="33"/>
      <c r="EV53" s="33"/>
      <c r="EW53" s="34"/>
      <c r="EX53" s="32"/>
      <c r="EY53" s="33"/>
      <c r="EZ53" s="33"/>
      <c r="FA53" s="34"/>
      <c r="FB53" s="32"/>
      <c r="FC53" s="33"/>
      <c r="FD53" s="33"/>
      <c r="FE53" s="34"/>
      <c r="FF53" s="32"/>
      <c r="FG53" s="33"/>
      <c r="FH53" s="33"/>
      <c r="FI53" s="34"/>
      <c r="FJ53" s="32"/>
      <c r="FK53" s="33"/>
      <c r="FL53" s="33"/>
      <c r="FM53" s="34"/>
      <c r="FN53" s="32"/>
      <c r="FO53" s="33"/>
      <c r="FP53" s="33"/>
      <c r="FQ53" s="34"/>
      <c r="FR53" s="32"/>
      <c r="FS53" s="33"/>
      <c r="FT53" s="33"/>
      <c r="FU53" s="34"/>
      <c r="FV53" s="32"/>
      <c r="FW53" s="33"/>
      <c r="FX53" s="33"/>
      <c r="FY53" s="34"/>
      <c r="FZ53" s="32"/>
      <c r="GA53" s="33"/>
      <c r="GB53" s="33"/>
      <c r="GC53" s="34"/>
      <c r="GD53" s="32"/>
      <c r="GE53" s="33"/>
      <c r="GF53" s="33"/>
      <c r="GG53" s="34"/>
      <c r="GH53" s="32"/>
      <c r="GI53" s="33"/>
      <c r="GJ53" s="33"/>
      <c r="GK53" s="34"/>
      <c r="GL53" s="32"/>
      <c r="GM53" s="33"/>
      <c r="GN53" s="33"/>
      <c r="GO53" s="34"/>
      <c r="GP53" s="32"/>
      <c r="GQ53" s="33"/>
      <c r="GR53" s="33"/>
      <c r="GS53" s="34"/>
      <c r="GT53" s="32"/>
      <c r="GU53" s="33"/>
      <c r="GV53" s="33"/>
      <c r="GW53" s="34"/>
      <c r="GX53" s="32"/>
      <c r="GY53" s="33"/>
      <c r="GZ53" s="33"/>
      <c r="HA53" s="34"/>
      <c r="HB53" s="32"/>
      <c r="HC53" s="33"/>
      <c r="HD53" s="33"/>
      <c r="HE53" s="34"/>
      <c r="HF53" s="32"/>
      <c r="HG53" s="33"/>
      <c r="HH53" s="33"/>
      <c r="HI53" s="34"/>
      <c r="HJ53" s="32"/>
      <c r="HK53" s="33"/>
      <c r="HL53" s="33"/>
      <c r="HM53" s="34"/>
      <c r="HN53" s="32"/>
      <c r="HO53" s="33"/>
      <c r="HP53" s="33"/>
      <c r="HQ53" s="34"/>
      <c r="HR53" s="32"/>
      <c r="HS53" s="33"/>
      <c r="HT53" s="33"/>
      <c r="HU53" s="34"/>
      <c r="HV53" s="32"/>
      <c r="HW53" s="33"/>
      <c r="HX53" s="33"/>
      <c r="HY53" s="34"/>
      <c r="HZ53" s="32"/>
      <c r="IA53" s="33"/>
      <c r="IB53" s="33"/>
      <c r="IC53" s="34"/>
      <c r="ID53" s="32"/>
      <c r="IE53" s="33"/>
      <c r="IF53" s="33"/>
      <c r="IG53" s="34"/>
      <c r="IH53" s="32"/>
      <c r="II53" s="33"/>
      <c r="IJ53" s="33"/>
      <c r="IK53" s="34"/>
    </row>
    <row r="54" spans="1:245" s="41" customFormat="1" ht="13.5" thickBot="1">
      <c r="A54" s="38" t="s">
        <v>58</v>
      </c>
      <c r="B54" s="158">
        <v>5700.7851686043196</v>
      </c>
      <c r="C54" s="158">
        <v>8.93</v>
      </c>
      <c r="D54" s="158">
        <v>0.40590909090909089</v>
      </c>
      <c r="E54" s="55">
        <v>1.0000000000000002</v>
      </c>
    </row>
    <row r="55" spans="1:245">
      <c r="A55" s="42" t="s">
        <v>59</v>
      </c>
      <c r="E55" s="43"/>
    </row>
  </sheetData>
  <printOptions horizontalCentered="1"/>
  <pageMargins left="0.78740157480314965" right="0.39370078740157483" top="0.78740157480314965" bottom="0.78740157480314965" header="0.59055118110236227" footer="0.59055118110236227"/>
  <pageSetup paperSize="9" orientation="portrait" horizontalDpi="300" verticalDpi="300" r:id="rId1"/>
  <headerFooter alignWithMargins="0">
    <oddHeader>&amp;L&amp;"Tahoma,Negrito"&amp;8Companhia Nacional de Abastecimento - CONAB</oddHeader>
    <oddFooter>&amp;R&amp;6&amp;F - &amp;A
versão - jan/2008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J55"/>
  <sheetViews>
    <sheetView zoomScaleNormal="100" workbookViewId="0">
      <selection activeCell="G8" sqref="G8"/>
    </sheetView>
  </sheetViews>
  <sheetFormatPr defaultColWidth="11.5" defaultRowHeight="12.75"/>
  <cols>
    <col min="1" max="1" width="45.625" style="3" customWidth="1"/>
    <col min="2" max="3" width="12.625" style="3" customWidth="1"/>
    <col min="4" max="4" width="8.625" style="3" customWidth="1"/>
    <col min="5" max="16384" width="11.5" style="3"/>
  </cols>
  <sheetData>
    <row r="1" spans="1:4">
      <c r="A1" s="1" t="s">
        <v>0</v>
      </c>
      <c r="B1" s="2"/>
      <c r="C1" s="2"/>
      <c r="D1" s="2"/>
    </row>
    <row r="2" spans="1:4">
      <c r="A2" s="1" t="s">
        <v>241</v>
      </c>
      <c r="B2" s="2"/>
      <c r="C2" s="2"/>
      <c r="D2" s="2"/>
    </row>
    <row r="3" spans="1:4">
      <c r="A3" s="1" t="s">
        <v>184</v>
      </c>
      <c r="B3" s="2"/>
      <c r="C3" s="2"/>
      <c r="D3" s="2"/>
    </row>
    <row r="4" spans="1:4">
      <c r="A4" s="1" t="s">
        <v>242</v>
      </c>
      <c r="B4" s="2"/>
      <c r="C4" s="2"/>
      <c r="D4" s="2"/>
    </row>
    <row r="5" spans="1:4" ht="13.5" thickBot="1">
      <c r="A5" s="4" t="s">
        <v>4</v>
      </c>
      <c r="B5" s="5">
        <v>11000</v>
      </c>
      <c r="C5" s="6" t="s">
        <v>5</v>
      </c>
    </row>
    <row r="6" spans="1:4">
      <c r="A6" s="7"/>
      <c r="B6" s="8" t="s">
        <v>6</v>
      </c>
      <c r="C6" s="50">
        <v>43160</v>
      </c>
      <c r="D6" s="10" t="s">
        <v>7</v>
      </c>
    </row>
    <row r="7" spans="1:4">
      <c r="A7" s="11" t="s">
        <v>8</v>
      </c>
      <c r="D7" s="12" t="s">
        <v>9</v>
      </c>
    </row>
    <row r="8" spans="1:4" ht="13.5" thickBot="1">
      <c r="A8" s="13"/>
      <c r="B8" s="14" t="s">
        <v>10</v>
      </c>
      <c r="C8" s="14" t="s">
        <v>226</v>
      </c>
      <c r="D8" s="15" t="s">
        <v>13</v>
      </c>
    </row>
    <row r="9" spans="1:4">
      <c r="A9" s="11" t="s">
        <v>14</v>
      </c>
      <c r="B9" s="16"/>
    </row>
    <row r="10" spans="1:4">
      <c r="A10" s="18" t="s">
        <v>15</v>
      </c>
      <c r="B10" s="16">
        <v>0</v>
      </c>
      <c r="C10" s="16">
        <v>0</v>
      </c>
      <c r="D10" s="51">
        <v>0</v>
      </c>
    </row>
    <row r="11" spans="1:4">
      <c r="A11" s="18" t="s">
        <v>16</v>
      </c>
      <c r="B11" s="3">
        <v>650.76</v>
      </c>
      <c r="C11" s="3">
        <v>1.3000000000000003</v>
      </c>
      <c r="D11" s="51">
        <v>8.3130746259249114E-2</v>
      </c>
    </row>
    <row r="12" spans="1:4">
      <c r="A12" s="18" t="s">
        <v>17</v>
      </c>
      <c r="B12" s="16">
        <v>204</v>
      </c>
      <c r="C12" s="16">
        <v>0.41</v>
      </c>
      <c r="D12" s="51">
        <v>2.6059795065595331E-2</v>
      </c>
    </row>
    <row r="13" spans="1:4">
      <c r="A13" s="18" t="s">
        <v>18</v>
      </c>
      <c r="B13" s="16">
        <v>0</v>
      </c>
      <c r="C13" s="16">
        <v>0</v>
      </c>
      <c r="D13" s="51">
        <v>0</v>
      </c>
    </row>
    <row r="14" spans="1:4">
      <c r="A14" s="18" t="s">
        <v>19</v>
      </c>
      <c r="B14" s="16">
        <v>0</v>
      </c>
      <c r="C14" s="16">
        <v>0</v>
      </c>
      <c r="D14" s="51">
        <v>0</v>
      </c>
    </row>
    <row r="15" spans="1:4">
      <c r="A15" s="6" t="s">
        <v>20</v>
      </c>
      <c r="B15" s="16">
        <v>1590.5</v>
      </c>
      <c r="C15" s="16">
        <v>3.19</v>
      </c>
      <c r="D15" s="51">
        <v>0.20317698064622242</v>
      </c>
    </row>
    <row r="16" spans="1:4">
      <c r="A16" s="6" t="s">
        <v>70</v>
      </c>
      <c r="B16" s="16">
        <v>76.319999999999993</v>
      </c>
      <c r="C16" s="16">
        <v>0.16</v>
      </c>
      <c r="D16" s="51">
        <v>9.7494292127756638E-3</v>
      </c>
    </row>
    <row r="17" spans="1:4">
      <c r="A17" s="6" t="s">
        <v>22</v>
      </c>
      <c r="B17" s="16">
        <v>1242.5</v>
      </c>
      <c r="C17" s="16">
        <v>2.4900000000000002</v>
      </c>
      <c r="D17" s="51">
        <v>0.15872203612255981</v>
      </c>
    </row>
    <row r="18" spans="1:4">
      <c r="A18" s="6" t="s">
        <v>23</v>
      </c>
      <c r="B18" s="16">
        <v>1105.5999999999999</v>
      </c>
      <c r="C18" s="16">
        <v>2.21</v>
      </c>
      <c r="D18" s="51">
        <v>0.14123386972804999</v>
      </c>
    </row>
    <row r="19" spans="1:4">
      <c r="A19" s="6" t="s">
        <v>24</v>
      </c>
      <c r="B19" s="16">
        <v>490.62</v>
      </c>
      <c r="C19" s="16">
        <v>0.99</v>
      </c>
      <c r="D19" s="51">
        <v>6.2673807132756776E-2</v>
      </c>
    </row>
    <row r="20" spans="1:4">
      <c r="A20" s="6" t="s">
        <v>71</v>
      </c>
      <c r="B20" s="16">
        <v>0</v>
      </c>
      <c r="C20" s="16">
        <v>0</v>
      </c>
      <c r="D20" s="51">
        <v>0</v>
      </c>
    </row>
    <row r="21" spans="1:4">
      <c r="A21" s="22" t="s">
        <v>27</v>
      </c>
      <c r="B21" s="155">
        <v>5360.3</v>
      </c>
      <c r="C21" s="155">
        <v>10.750000000000002</v>
      </c>
      <c r="D21" s="52">
        <v>0.68474666416720908</v>
      </c>
    </row>
    <row r="22" spans="1:4">
      <c r="A22" s="25" t="s">
        <v>28</v>
      </c>
    </row>
    <row r="23" spans="1:4">
      <c r="A23" s="18" t="s">
        <v>29</v>
      </c>
      <c r="B23" s="16">
        <v>0</v>
      </c>
      <c r="C23" s="16">
        <v>0</v>
      </c>
      <c r="D23" s="51">
        <v>0</v>
      </c>
    </row>
    <row r="24" spans="1:4">
      <c r="A24" s="18" t="s">
        <v>30</v>
      </c>
      <c r="B24" s="16">
        <v>0</v>
      </c>
      <c r="C24" s="16">
        <v>0</v>
      </c>
      <c r="D24" s="51">
        <v>0</v>
      </c>
    </row>
    <row r="25" spans="1:4">
      <c r="A25" s="6" t="s">
        <v>72</v>
      </c>
      <c r="B25" s="16">
        <v>160.81</v>
      </c>
      <c r="C25" s="16">
        <v>0.32</v>
      </c>
      <c r="D25" s="51">
        <v>2.0542527669109731E-2</v>
      </c>
    </row>
    <row r="26" spans="1:4">
      <c r="A26" s="18" t="s">
        <v>73</v>
      </c>
      <c r="B26" s="16">
        <v>0</v>
      </c>
      <c r="C26" s="16">
        <v>0</v>
      </c>
      <c r="D26" s="51">
        <v>0</v>
      </c>
    </row>
    <row r="27" spans="1:4">
      <c r="A27" s="18" t="s">
        <v>74</v>
      </c>
      <c r="B27" s="16">
        <v>0</v>
      </c>
      <c r="C27" s="16">
        <v>0</v>
      </c>
      <c r="D27" s="51">
        <v>0</v>
      </c>
    </row>
    <row r="28" spans="1:4">
      <c r="A28" s="18" t="s">
        <v>75</v>
      </c>
      <c r="B28" s="16">
        <v>165</v>
      </c>
      <c r="C28" s="16">
        <v>0.33</v>
      </c>
      <c r="D28" s="51">
        <v>2.1077775420702105E-2</v>
      </c>
    </row>
    <row r="29" spans="1:4">
      <c r="A29" s="18" t="s">
        <v>76</v>
      </c>
      <c r="B29" s="16">
        <v>0</v>
      </c>
      <c r="C29" s="16">
        <v>0</v>
      </c>
      <c r="D29" s="51">
        <v>0</v>
      </c>
    </row>
    <row r="30" spans="1:4">
      <c r="A30" s="18" t="s">
        <v>77</v>
      </c>
      <c r="B30" s="16">
        <v>0</v>
      </c>
      <c r="C30" s="16">
        <v>0</v>
      </c>
      <c r="D30" s="51">
        <v>0</v>
      </c>
    </row>
    <row r="31" spans="1:4">
      <c r="A31" s="18" t="s">
        <v>78</v>
      </c>
      <c r="B31" s="16">
        <v>0</v>
      </c>
      <c r="C31" s="16">
        <v>0</v>
      </c>
      <c r="D31" s="51">
        <v>0</v>
      </c>
    </row>
    <row r="32" spans="1:4">
      <c r="A32" s="27" t="s">
        <v>37</v>
      </c>
      <c r="B32" s="156">
        <v>325.81</v>
      </c>
      <c r="C32" s="156">
        <v>0.65</v>
      </c>
      <c r="D32" s="53">
        <v>4.1620303089811836E-2</v>
      </c>
    </row>
    <row r="33" spans="1:244" s="30" customFormat="1">
      <c r="A33" s="11" t="s">
        <v>38</v>
      </c>
      <c r="B33" s="3"/>
      <c r="C33" s="3"/>
      <c r="D33" s="3"/>
    </row>
    <row r="34" spans="1:244" s="30" customFormat="1">
      <c r="A34" s="18" t="s">
        <v>39</v>
      </c>
      <c r="B34" s="16">
        <v>69.899665017882526</v>
      </c>
      <c r="C34" s="16">
        <v>0.14000000000000001</v>
      </c>
      <c r="D34" s="51">
        <v>8.9292693407832437E-3</v>
      </c>
    </row>
    <row r="35" spans="1:244" s="30" customFormat="1">
      <c r="A35" s="6" t="s">
        <v>40</v>
      </c>
      <c r="B35" s="16">
        <v>69.899665017882526</v>
      </c>
      <c r="C35" s="16">
        <v>0.14000000000000001</v>
      </c>
      <c r="D35" s="51">
        <v>8.9292693407832437E-3</v>
      </c>
    </row>
    <row r="36" spans="1:244" s="31" customFormat="1">
      <c r="A36" s="22" t="s">
        <v>41</v>
      </c>
      <c r="B36" s="155">
        <v>5756.009665017883</v>
      </c>
      <c r="C36" s="155">
        <v>11.540000000000003</v>
      </c>
      <c r="D36" s="52">
        <v>0.73529623659780408</v>
      </c>
    </row>
    <row r="37" spans="1:244" s="30" customFormat="1">
      <c r="A37" s="11" t="s">
        <v>42</v>
      </c>
      <c r="B37" s="3"/>
      <c r="C37" s="3"/>
      <c r="D37" s="3"/>
    </row>
    <row r="38" spans="1:244" s="30" customFormat="1">
      <c r="A38" s="6" t="s">
        <v>43</v>
      </c>
      <c r="B38" s="16">
        <v>362.81</v>
      </c>
      <c r="C38" s="16">
        <v>0.73</v>
      </c>
      <c r="D38" s="51">
        <v>4.6346834547787465E-2</v>
      </c>
    </row>
    <row r="39" spans="1:244" s="30" customFormat="1">
      <c r="A39" s="6" t="s">
        <v>44</v>
      </c>
      <c r="B39" s="16">
        <v>78.92</v>
      </c>
      <c r="C39" s="16">
        <v>0.16</v>
      </c>
      <c r="D39" s="51">
        <v>1.0081563855768548E-2</v>
      </c>
    </row>
    <row r="40" spans="1:244" s="30" customFormat="1">
      <c r="A40" s="18" t="s">
        <v>45</v>
      </c>
      <c r="B40" s="16">
        <v>75.86</v>
      </c>
      <c r="C40" s="16">
        <v>0.15</v>
      </c>
      <c r="D40" s="51">
        <v>9.6906669297846162E-3</v>
      </c>
    </row>
    <row r="41" spans="1:244" s="30" customFormat="1">
      <c r="A41" s="18" t="s">
        <v>79</v>
      </c>
      <c r="B41" s="16">
        <v>0</v>
      </c>
      <c r="C41" s="16">
        <v>0</v>
      </c>
      <c r="D41" s="51">
        <v>0</v>
      </c>
    </row>
    <row r="42" spans="1:244" s="30" customFormat="1">
      <c r="A42" s="27" t="s">
        <v>46</v>
      </c>
      <c r="B42" s="156">
        <v>517.59</v>
      </c>
      <c r="C42" s="156">
        <v>1.04</v>
      </c>
      <c r="D42" s="53">
        <v>6.6119065333340624E-2</v>
      </c>
      <c r="E42" s="32"/>
      <c r="F42" s="33"/>
      <c r="G42" s="33"/>
      <c r="H42" s="34"/>
      <c r="I42" s="32"/>
      <c r="J42" s="33"/>
      <c r="K42" s="33"/>
      <c r="L42" s="34"/>
      <c r="M42" s="32"/>
      <c r="N42" s="33"/>
      <c r="O42" s="33"/>
      <c r="P42" s="34"/>
      <c r="Q42" s="32"/>
      <c r="R42" s="33"/>
      <c r="S42" s="33"/>
      <c r="T42" s="34"/>
      <c r="U42" s="32"/>
      <c r="V42" s="33"/>
      <c r="W42" s="33"/>
      <c r="X42" s="34"/>
      <c r="Y42" s="32"/>
      <c r="Z42" s="33"/>
      <c r="AA42" s="33"/>
      <c r="AB42" s="34"/>
      <c r="AC42" s="32"/>
      <c r="AD42" s="33"/>
      <c r="AE42" s="33"/>
      <c r="AF42" s="34"/>
      <c r="AG42" s="32"/>
      <c r="AH42" s="33"/>
      <c r="AI42" s="33"/>
      <c r="AJ42" s="34"/>
      <c r="AK42" s="32"/>
      <c r="AL42" s="33"/>
      <c r="AM42" s="33"/>
      <c r="AN42" s="34"/>
      <c r="AO42" s="32"/>
      <c r="AP42" s="33"/>
      <c r="AQ42" s="33"/>
      <c r="AR42" s="34"/>
      <c r="AS42" s="32"/>
      <c r="AT42" s="33"/>
      <c r="AU42" s="33"/>
      <c r="AV42" s="34"/>
      <c r="AW42" s="32"/>
      <c r="AX42" s="33"/>
      <c r="AY42" s="33"/>
      <c r="AZ42" s="34"/>
      <c r="BA42" s="32"/>
      <c r="BB42" s="33"/>
      <c r="BC42" s="33"/>
      <c r="BD42" s="34"/>
      <c r="BE42" s="32"/>
      <c r="BF42" s="33"/>
      <c r="BG42" s="33"/>
      <c r="BH42" s="34"/>
      <c r="BI42" s="32"/>
      <c r="BJ42" s="33"/>
      <c r="BK42" s="33"/>
      <c r="BL42" s="34"/>
      <c r="BM42" s="32"/>
      <c r="BN42" s="33"/>
      <c r="BO42" s="33"/>
      <c r="BP42" s="34"/>
      <c r="BQ42" s="32"/>
      <c r="BR42" s="33"/>
      <c r="BS42" s="33"/>
      <c r="BT42" s="34"/>
      <c r="BU42" s="32"/>
      <c r="BV42" s="33"/>
      <c r="BW42" s="33"/>
      <c r="BX42" s="34"/>
      <c r="BY42" s="32"/>
      <c r="BZ42" s="33"/>
      <c r="CA42" s="33"/>
      <c r="CB42" s="34"/>
      <c r="CC42" s="32"/>
      <c r="CD42" s="33"/>
      <c r="CE42" s="33"/>
      <c r="CF42" s="34"/>
      <c r="CG42" s="32"/>
      <c r="CH42" s="33"/>
      <c r="CI42" s="33"/>
      <c r="CJ42" s="34"/>
      <c r="CK42" s="32"/>
      <c r="CL42" s="33"/>
      <c r="CM42" s="33"/>
      <c r="CN42" s="34"/>
      <c r="CO42" s="32"/>
      <c r="CP42" s="33"/>
      <c r="CQ42" s="33"/>
      <c r="CR42" s="34"/>
      <c r="CS42" s="32"/>
      <c r="CT42" s="33"/>
      <c r="CU42" s="33"/>
      <c r="CV42" s="34"/>
      <c r="CW42" s="32"/>
      <c r="CX42" s="33"/>
      <c r="CY42" s="33"/>
      <c r="CZ42" s="34"/>
      <c r="DA42" s="32"/>
      <c r="DB42" s="33"/>
      <c r="DC42" s="33"/>
      <c r="DD42" s="34"/>
      <c r="DE42" s="32"/>
      <c r="DF42" s="33"/>
      <c r="DG42" s="33"/>
      <c r="DH42" s="34"/>
      <c r="DI42" s="32"/>
      <c r="DJ42" s="33"/>
      <c r="DK42" s="33"/>
      <c r="DL42" s="34"/>
      <c r="DM42" s="32"/>
      <c r="DN42" s="33"/>
      <c r="DO42" s="33"/>
      <c r="DP42" s="34"/>
      <c r="DQ42" s="32"/>
      <c r="DR42" s="33"/>
      <c r="DS42" s="33"/>
      <c r="DT42" s="34"/>
      <c r="DU42" s="32"/>
      <c r="DV42" s="33"/>
      <c r="DW42" s="33"/>
      <c r="DX42" s="34"/>
      <c r="DY42" s="32"/>
      <c r="DZ42" s="33"/>
      <c r="EA42" s="33"/>
      <c r="EB42" s="34"/>
      <c r="EC42" s="32"/>
      <c r="ED42" s="33"/>
      <c r="EE42" s="33"/>
      <c r="EF42" s="34"/>
      <c r="EG42" s="32"/>
      <c r="EH42" s="33"/>
      <c r="EI42" s="33"/>
      <c r="EJ42" s="34"/>
      <c r="EK42" s="32"/>
      <c r="EL42" s="33"/>
      <c r="EM42" s="33"/>
      <c r="EN42" s="34"/>
      <c r="EO42" s="32"/>
      <c r="EP42" s="33"/>
      <c r="EQ42" s="33"/>
      <c r="ER42" s="34"/>
      <c r="ES42" s="32"/>
      <c r="ET42" s="33"/>
      <c r="EU42" s="33"/>
      <c r="EV42" s="34"/>
      <c r="EW42" s="32"/>
      <c r="EX42" s="33"/>
      <c r="EY42" s="33"/>
      <c r="EZ42" s="34"/>
      <c r="FA42" s="32"/>
      <c r="FB42" s="33"/>
      <c r="FC42" s="33"/>
      <c r="FD42" s="34"/>
      <c r="FE42" s="32"/>
      <c r="FF42" s="33"/>
      <c r="FG42" s="33"/>
      <c r="FH42" s="34"/>
      <c r="FI42" s="32"/>
      <c r="FJ42" s="33"/>
      <c r="FK42" s="33"/>
      <c r="FL42" s="34"/>
      <c r="FM42" s="32"/>
      <c r="FN42" s="33"/>
      <c r="FO42" s="33"/>
      <c r="FP42" s="34"/>
      <c r="FQ42" s="32"/>
      <c r="FR42" s="33"/>
      <c r="FS42" s="33"/>
      <c r="FT42" s="34"/>
      <c r="FU42" s="32"/>
      <c r="FV42" s="33"/>
      <c r="FW42" s="33"/>
      <c r="FX42" s="34"/>
      <c r="FY42" s="32"/>
      <c r="FZ42" s="33"/>
      <c r="GA42" s="33"/>
      <c r="GB42" s="34"/>
      <c r="GC42" s="32"/>
      <c r="GD42" s="33"/>
      <c r="GE42" s="33"/>
      <c r="GF42" s="34"/>
      <c r="GG42" s="32"/>
      <c r="GH42" s="33"/>
      <c r="GI42" s="33"/>
      <c r="GJ42" s="34"/>
      <c r="GK42" s="32"/>
      <c r="GL42" s="33"/>
      <c r="GM42" s="33"/>
      <c r="GN42" s="34"/>
      <c r="GO42" s="32"/>
      <c r="GP42" s="33"/>
      <c r="GQ42" s="33"/>
      <c r="GR42" s="34"/>
      <c r="GS42" s="32"/>
      <c r="GT42" s="33"/>
      <c r="GU42" s="33"/>
      <c r="GV42" s="34"/>
      <c r="GW42" s="32"/>
      <c r="GX42" s="33"/>
      <c r="GY42" s="33"/>
      <c r="GZ42" s="34"/>
      <c r="HA42" s="32"/>
      <c r="HB42" s="33"/>
      <c r="HC42" s="33"/>
      <c r="HD42" s="34"/>
      <c r="HE42" s="32"/>
      <c r="HF42" s="33"/>
      <c r="HG42" s="33"/>
      <c r="HH42" s="34"/>
      <c r="HI42" s="32"/>
      <c r="HJ42" s="33"/>
      <c r="HK42" s="33"/>
      <c r="HL42" s="34"/>
      <c r="HM42" s="32"/>
      <c r="HN42" s="33"/>
      <c r="HO42" s="33"/>
      <c r="HP42" s="34"/>
      <c r="HQ42" s="32"/>
      <c r="HR42" s="33"/>
      <c r="HS42" s="33"/>
      <c r="HT42" s="34"/>
      <c r="HU42" s="32"/>
      <c r="HV42" s="33"/>
      <c r="HW42" s="33"/>
      <c r="HX42" s="34"/>
      <c r="HY42" s="32"/>
      <c r="HZ42" s="33"/>
      <c r="IA42" s="33"/>
      <c r="IB42" s="34"/>
      <c r="IC42" s="32"/>
      <c r="ID42" s="33"/>
      <c r="IE42" s="33"/>
      <c r="IF42" s="34"/>
      <c r="IG42" s="32"/>
      <c r="IH42" s="33"/>
      <c r="II42" s="33"/>
      <c r="IJ42" s="34"/>
    </row>
    <row r="43" spans="1:244" s="30" customFormat="1">
      <c r="A43" s="11" t="s">
        <v>47</v>
      </c>
      <c r="B43" s="3"/>
      <c r="C43" s="3"/>
      <c r="D43" s="3"/>
    </row>
    <row r="44" spans="1:244" s="30" customFormat="1">
      <c r="A44" s="18" t="s">
        <v>80</v>
      </c>
      <c r="B44" s="16">
        <v>1035.1309204533331</v>
      </c>
      <c r="C44" s="16">
        <v>2.0699999999999998</v>
      </c>
      <c r="D44" s="51">
        <v>0.13223186104448492</v>
      </c>
    </row>
    <row r="45" spans="1:244" s="30" customFormat="1">
      <c r="A45" s="18" t="s">
        <v>49</v>
      </c>
      <c r="B45" s="16">
        <v>34.79</v>
      </c>
      <c r="C45" s="16">
        <v>7.0000000000000007E-2</v>
      </c>
      <c r="D45" s="51">
        <v>4.4442170114316745E-3</v>
      </c>
    </row>
    <row r="46" spans="1:244" s="30" customFormat="1">
      <c r="A46" s="18" t="s">
        <v>50</v>
      </c>
      <c r="B46" s="16">
        <v>9.77</v>
      </c>
      <c r="C46" s="16">
        <v>0.02</v>
      </c>
      <c r="D46" s="51">
        <v>1.2480597930924822E-3</v>
      </c>
    </row>
    <row r="47" spans="1:244" s="30" customFormat="1">
      <c r="A47" s="27" t="s">
        <v>51</v>
      </c>
      <c r="B47" s="156">
        <v>1079.6909204533331</v>
      </c>
      <c r="C47" s="156">
        <v>2.1599999999999997</v>
      </c>
      <c r="D47" s="53">
        <v>0.13792413784900906</v>
      </c>
      <c r="E47" s="32"/>
      <c r="F47" s="33"/>
      <c r="G47" s="33"/>
      <c r="H47" s="34"/>
      <c r="I47" s="32"/>
      <c r="J47" s="33"/>
      <c r="K47" s="33"/>
      <c r="L47" s="34"/>
      <c r="M47" s="32"/>
      <c r="N47" s="33"/>
      <c r="O47" s="33"/>
      <c r="P47" s="34"/>
      <c r="Q47" s="32"/>
      <c r="R47" s="33"/>
      <c r="S47" s="33"/>
      <c r="T47" s="34"/>
      <c r="U47" s="32"/>
      <c r="V47" s="33"/>
      <c r="W47" s="33"/>
      <c r="X47" s="34"/>
      <c r="Y47" s="32"/>
      <c r="Z47" s="33"/>
      <c r="AA47" s="33"/>
      <c r="AB47" s="34"/>
      <c r="AC47" s="32"/>
      <c r="AD47" s="33"/>
      <c r="AE47" s="33"/>
      <c r="AF47" s="34"/>
      <c r="AG47" s="32"/>
      <c r="AH47" s="33"/>
      <c r="AI47" s="33"/>
      <c r="AJ47" s="34"/>
      <c r="AK47" s="32"/>
      <c r="AL47" s="33"/>
      <c r="AM47" s="33"/>
      <c r="AN47" s="34"/>
      <c r="AO47" s="32"/>
      <c r="AP47" s="33"/>
      <c r="AQ47" s="33"/>
      <c r="AR47" s="34"/>
      <c r="AS47" s="32"/>
      <c r="AT47" s="33"/>
      <c r="AU47" s="33"/>
      <c r="AV47" s="34"/>
      <c r="AW47" s="32"/>
      <c r="AX47" s="33"/>
      <c r="AY47" s="33"/>
      <c r="AZ47" s="34"/>
      <c r="BA47" s="32"/>
      <c r="BB47" s="33"/>
      <c r="BC47" s="33"/>
      <c r="BD47" s="34"/>
      <c r="BE47" s="32"/>
      <c r="BF47" s="33"/>
      <c r="BG47" s="33"/>
      <c r="BH47" s="34"/>
      <c r="BI47" s="32"/>
      <c r="BJ47" s="33"/>
      <c r="BK47" s="33"/>
      <c r="BL47" s="34"/>
      <c r="BM47" s="32"/>
      <c r="BN47" s="33"/>
      <c r="BO47" s="33"/>
      <c r="BP47" s="34"/>
      <c r="BQ47" s="32"/>
      <c r="BR47" s="33"/>
      <c r="BS47" s="33"/>
      <c r="BT47" s="34"/>
      <c r="BU47" s="32"/>
      <c r="BV47" s="33"/>
      <c r="BW47" s="33"/>
      <c r="BX47" s="34"/>
      <c r="BY47" s="32"/>
      <c r="BZ47" s="33"/>
      <c r="CA47" s="33"/>
      <c r="CB47" s="34"/>
      <c r="CC47" s="32"/>
      <c r="CD47" s="33"/>
      <c r="CE47" s="33"/>
      <c r="CF47" s="34"/>
      <c r="CG47" s="32"/>
      <c r="CH47" s="33"/>
      <c r="CI47" s="33"/>
      <c r="CJ47" s="34"/>
      <c r="CK47" s="32"/>
      <c r="CL47" s="33"/>
      <c r="CM47" s="33"/>
      <c r="CN47" s="34"/>
      <c r="CO47" s="32"/>
      <c r="CP47" s="33"/>
      <c r="CQ47" s="33"/>
      <c r="CR47" s="34"/>
      <c r="CS47" s="32"/>
      <c r="CT47" s="33"/>
      <c r="CU47" s="33"/>
      <c r="CV47" s="34"/>
      <c r="CW47" s="32"/>
      <c r="CX47" s="33"/>
      <c r="CY47" s="33"/>
      <c r="CZ47" s="34"/>
      <c r="DA47" s="32"/>
      <c r="DB47" s="33"/>
      <c r="DC47" s="33"/>
      <c r="DD47" s="34"/>
      <c r="DE47" s="32"/>
      <c r="DF47" s="33"/>
      <c r="DG47" s="33"/>
      <c r="DH47" s="34"/>
      <c r="DI47" s="32"/>
      <c r="DJ47" s="33"/>
      <c r="DK47" s="33"/>
      <c r="DL47" s="34"/>
      <c r="DM47" s="32"/>
      <c r="DN47" s="33"/>
      <c r="DO47" s="33"/>
      <c r="DP47" s="34"/>
      <c r="DQ47" s="32"/>
      <c r="DR47" s="33"/>
      <c r="DS47" s="33"/>
      <c r="DT47" s="34"/>
      <c r="DU47" s="32"/>
      <c r="DV47" s="33"/>
      <c r="DW47" s="33"/>
      <c r="DX47" s="34"/>
      <c r="DY47" s="32"/>
      <c r="DZ47" s="33"/>
      <c r="EA47" s="33"/>
      <c r="EB47" s="34"/>
      <c r="EC47" s="32"/>
      <c r="ED47" s="33"/>
      <c r="EE47" s="33"/>
      <c r="EF47" s="34"/>
      <c r="EG47" s="32"/>
      <c r="EH47" s="33"/>
      <c r="EI47" s="33"/>
      <c r="EJ47" s="34"/>
      <c r="EK47" s="32"/>
      <c r="EL47" s="33"/>
      <c r="EM47" s="33"/>
      <c r="EN47" s="34"/>
      <c r="EO47" s="32"/>
      <c r="EP47" s="33"/>
      <c r="EQ47" s="33"/>
      <c r="ER47" s="34"/>
      <c r="ES47" s="32"/>
      <c r="ET47" s="33"/>
      <c r="EU47" s="33"/>
      <c r="EV47" s="34"/>
      <c r="EW47" s="32"/>
      <c r="EX47" s="33"/>
      <c r="EY47" s="33"/>
      <c r="EZ47" s="34"/>
      <c r="FA47" s="32"/>
      <c r="FB47" s="33"/>
      <c r="FC47" s="33"/>
      <c r="FD47" s="34"/>
      <c r="FE47" s="32"/>
      <c r="FF47" s="33"/>
      <c r="FG47" s="33"/>
      <c r="FH47" s="34"/>
      <c r="FI47" s="32"/>
      <c r="FJ47" s="33"/>
      <c r="FK47" s="33"/>
      <c r="FL47" s="34"/>
      <c r="FM47" s="32"/>
      <c r="FN47" s="33"/>
      <c r="FO47" s="33"/>
      <c r="FP47" s="34"/>
      <c r="FQ47" s="32"/>
      <c r="FR47" s="33"/>
      <c r="FS47" s="33"/>
      <c r="FT47" s="34"/>
      <c r="FU47" s="32"/>
      <c r="FV47" s="33"/>
      <c r="FW47" s="33"/>
      <c r="FX47" s="34"/>
      <c r="FY47" s="32"/>
      <c r="FZ47" s="33"/>
      <c r="GA47" s="33"/>
      <c r="GB47" s="34"/>
      <c r="GC47" s="32"/>
      <c r="GD47" s="33"/>
      <c r="GE47" s="33"/>
      <c r="GF47" s="34"/>
      <c r="GG47" s="32"/>
      <c r="GH47" s="33"/>
      <c r="GI47" s="33"/>
      <c r="GJ47" s="34"/>
      <c r="GK47" s="32"/>
      <c r="GL47" s="33"/>
      <c r="GM47" s="33"/>
      <c r="GN47" s="34"/>
      <c r="GO47" s="32"/>
      <c r="GP47" s="33"/>
      <c r="GQ47" s="33"/>
      <c r="GR47" s="34"/>
      <c r="GS47" s="32"/>
      <c r="GT47" s="33"/>
      <c r="GU47" s="33"/>
      <c r="GV47" s="34"/>
      <c r="GW47" s="32"/>
      <c r="GX47" s="33"/>
      <c r="GY47" s="33"/>
      <c r="GZ47" s="34"/>
      <c r="HA47" s="32"/>
      <c r="HB47" s="33"/>
      <c r="HC47" s="33"/>
      <c r="HD47" s="34"/>
      <c r="HE47" s="32"/>
      <c r="HF47" s="33"/>
      <c r="HG47" s="33"/>
      <c r="HH47" s="34"/>
      <c r="HI47" s="32"/>
      <c r="HJ47" s="33"/>
      <c r="HK47" s="33"/>
      <c r="HL47" s="34"/>
      <c r="HM47" s="32"/>
      <c r="HN47" s="33"/>
      <c r="HO47" s="33"/>
      <c r="HP47" s="34"/>
      <c r="HQ47" s="32"/>
      <c r="HR47" s="33"/>
      <c r="HS47" s="33"/>
      <c r="HT47" s="34"/>
      <c r="HU47" s="32"/>
      <c r="HV47" s="33"/>
      <c r="HW47" s="33"/>
      <c r="HX47" s="34"/>
      <c r="HY47" s="32"/>
      <c r="HZ47" s="33"/>
      <c r="IA47" s="33"/>
      <c r="IB47" s="34"/>
      <c r="IC47" s="32"/>
      <c r="ID47" s="33"/>
      <c r="IE47" s="33"/>
      <c r="IF47" s="34"/>
      <c r="IG47" s="32"/>
      <c r="IH47" s="33"/>
      <c r="II47" s="33"/>
      <c r="IJ47" s="34"/>
    </row>
    <row r="48" spans="1:244" s="30" customFormat="1">
      <c r="A48" s="35" t="s">
        <v>52</v>
      </c>
      <c r="B48" s="157">
        <v>1597.2809204533332</v>
      </c>
      <c r="C48" s="157">
        <v>3.1999999999999997</v>
      </c>
      <c r="D48" s="54">
        <v>0.2040432031823497</v>
      </c>
      <c r="E48" s="33"/>
      <c r="F48" s="33"/>
      <c r="G48" s="32"/>
      <c r="H48" s="33"/>
      <c r="I48" s="33"/>
      <c r="J48" s="33"/>
      <c r="K48" s="32"/>
      <c r="L48" s="33"/>
      <c r="M48" s="33"/>
      <c r="N48" s="33"/>
      <c r="O48" s="32"/>
      <c r="P48" s="33"/>
      <c r="Q48" s="33"/>
      <c r="R48" s="33"/>
      <c r="S48" s="32"/>
      <c r="T48" s="33"/>
      <c r="U48" s="33"/>
      <c r="V48" s="33"/>
      <c r="W48" s="32"/>
      <c r="X48" s="33"/>
      <c r="Y48" s="33"/>
      <c r="Z48" s="33"/>
      <c r="AA48" s="32"/>
      <c r="AB48" s="33"/>
      <c r="AC48" s="33"/>
      <c r="AD48" s="33"/>
      <c r="AE48" s="32"/>
      <c r="AF48" s="33"/>
      <c r="AG48" s="33"/>
      <c r="AH48" s="33"/>
      <c r="AI48" s="32"/>
      <c r="AJ48" s="33"/>
      <c r="AK48" s="33"/>
      <c r="AL48" s="33"/>
      <c r="AM48" s="32"/>
      <c r="AN48" s="33"/>
      <c r="AO48" s="33"/>
      <c r="AP48" s="33"/>
      <c r="AQ48" s="32"/>
      <c r="AR48" s="33"/>
      <c r="AS48" s="33"/>
      <c r="AT48" s="33"/>
      <c r="AU48" s="32"/>
      <c r="AV48" s="33"/>
      <c r="AW48" s="33"/>
      <c r="AX48" s="33"/>
      <c r="AY48" s="32"/>
      <c r="AZ48" s="33"/>
      <c r="BA48" s="33"/>
      <c r="BB48" s="33"/>
      <c r="BC48" s="32"/>
      <c r="BD48" s="33"/>
      <c r="BE48" s="33"/>
      <c r="BF48" s="33"/>
      <c r="BG48" s="32"/>
      <c r="BH48" s="33"/>
      <c r="BI48" s="33"/>
      <c r="BJ48" s="33"/>
      <c r="BK48" s="32"/>
      <c r="BL48" s="33"/>
      <c r="BM48" s="33"/>
      <c r="BN48" s="33"/>
      <c r="BO48" s="32"/>
      <c r="BP48" s="33"/>
      <c r="BQ48" s="33"/>
      <c r="BR48" s="33"/>
      <c r="BS48" s="32"/>
      <c r="BT48" s="33"/>
      <c r="BU48" s="33"/>
      <c r="BV48" s="33"/>
      <c r="BW48" s="32"/>
      <c r="BX48" s="33"/>
      <c r="BY48" s="33"/>
      <c r="BZ48" s="33"/>
      <c r="CA48" s="32"/>
      <c r="CB48" s="33"/>
      <c r="CC48" s="33"/>
      <c r="CD48" s="33"/>
      <c r="CE48" s="32"/>
      <c r="CF48" s="33"/>
      <c r="CG48" s="33"/>
      <c r="CH48" s="33"/>
      <c r="CI48" s="32"/>
      <c r="CJ48" s="33"/>
      <c r="CK48" s="33"/>
      <c r="CL48" s="33"/>
      <c r="CM48" s="32"/>
      <c r="CN48" s="33"/>
      <c r="CO48" s="33"/>
      <c r="CP48" s="33"/>
      <c r="CQ48" s="32"/>
      <c r="CR48" s="33"/>
      <c r="CS48" s="33"/>
      <c r="CT48" s="33"/>
      <c r="CU48" s="32"/>
      <c r="CV48" s="33"/>
      <c r="CW48" s="33"/>
      <c r="CX48" s="33"/>
      <c r="CY48" s="32"/>
      <c r="CZ48" s="33"/>
      <c r="DA48" s="33"/>
      <c r="DB48" s="33"/>
      <c r="DC48" s="32"/>
      <c r="DD48" s="33"/>
      <c r="DE48" s="33"/>
      <c r="DF48" s="33"/>
      <c r="DG48" s="32"/>
      <c r="DH48" s="33"/>
      <c r="DI48" s="33"/>
      <c r="DJ48" s="33"/>
      <c r="DK48" s="32"/>
      <c r="DL48" s="33"/>
      <c r="DM48" s="33"/>
      <c r="DN48" s="33"/>
      <c r="DO48" s="32"/>
      <c r="DP48" s="33"/>
      <c r="DQ48" s="33"/>
      <c r="DR48" s="33"/>
      <c r="DS48" s="32"/>
      <c r="DT48" s="33"/>
      <c r="DU48" s="33"/>
      <c r="DV48" s="33"/>
      <c r="DW48" s="32"/>
      <c r="DX48" s="33"/>
      <c r="DY48" s="33"/>
      <c r="DZ48" s="33"/>
      <c r="EA48" s="32"/>
      <c r="EB48" s="33"/>
      <c r="EC48" s="33"/>
      <c r="ED48" s="33"/>
      <c r="EE48" s="32"/>
      <c r="EF48" s="33"/>
      <c r="EG48" s="33"/>
      <c r="EH48" s="33"/>
      <c r="EI48" s="32"/>
      <c r="EJ48" s="33"/>
      <c r="EK48" s="33"/>
      <c r="EL48" s="33"/>
      <c r="EM48" s="32"/>
      <c r="EN48" s="33"/>
      <c r="EO48" s="33"/>
      <c r="EP48" s="33"/>
      <c r="EQ48" s="32"/>
      <c r="ER48" s="33"/>
      <c r="ES48" s="33"/>
      <c r="ET48" s="33"/>
      <c r="EU48" s="32"/>
      <c r="EV48" s="33"/>
      <c r="EW48" s="33"/>
      <c r="EX48" s="33"/>
      <c r="EY48" s="32"/>
      <c r="EZ48" s="33"/>
      <c r="FA48" s="33"/>
      <c r="FB48" s="33"/>
      <c r="FC48" s="32"/>
      <c r="FD48" s="33"/>
      <c r="FE48" s="33"/>
      <c r="FF48" s="33"/>
      <c r="FG48" s="32"/>
      <c r="FH48" s="33"/>
      <c r="FI48" s="33"/>
      <c r="FJ48" s="33"/>
      <c r="FK48" s="32"/>
      <c r="FL48" s="33"/>
      <c r="FM48" s="33"/>
      <c r="FN48" s="33"/>
      <c r="FO48" s="32"/>
      <c r="FP48" s="33"/>
      <c r="FQ48" s="33"/>
      <c r="FR48" s="33"/>
      <c r="FS48" s="32"/>
      <c r="FT48" s="33"/>
      <c r="FU48" s="33"/>
      <c r="FV48" s="33"/>
      <c r="FW48" s="32"/>
      <c r="FX48" s="33"/>
      <c r="FY48" s="33"/>
      <c r="FZ48" s="33"/>
      <c r="GA48" s="32"/>
      <c r="GB48" s="33"/>
      <c r="GC48" s="33"/>
      <c r="GD48" s="33"/>
      <c r="GE48" s="32"/>
      <c r="GF48" s="33"/>
      <c r="GG48" s="33"/>
      <c r="GH48" s="33"/>
      <c r="GI48" s="32"/>
      <c r="GJ48" s="33"/>
      <c r="GK48" s="33"/>
      <c r="GL48" s="33"/>
      <c r="GM48" s="32"/>
      <c r="GN48" s="33"/>
      <c r="GO48" s="33"/>
      <c r="GP48" s="33"/>
      <c r="GQ48" s="32"/>
      <c r="GR48" s="33"/>
      <c r="GS48" s="33"/>
      <c r="GT48" s="33"/>
      <c r="GU48" s="32"/>
      <c r="GV48" s="33"/>
      <c r="GW48" s="33"/>
      <c r="GX48" s="33"/>
      <c r="GY48" s="32"/>
      <c r="GZ48" s="33"/>
      <c r="HA48" s="33"/>
      <c r="HB48" s="33"/>
      <c r="HC48" s="32"/>
      <c r="HD48" s="33"/>
      <c r="HE48" s="33"/>
      <c r="HF48" s="33"/>
      <c r="HG48" s="32"/>
      <c r="HH48" s="33"/>
      <c r="HI48" s="33"/>
      <c r="HJ48" s="33"/>
      <c r="HK48" s="32"/>
      <c r="HL48" s="33"/>
      <c r="HM48" s="33"/>
      <c r="HN48" s="33"/>
      <c r="HO48" s="32"/>
      <c r="HP48" s="33"/>
      <c r="HQ48" s="33"/>
      <c r="HR48" s="33"/>
      <c r="HS48" s="32"/>
      <c r="HT48" s="33"/>
      <c r="HU48" s="33"/>
      <c r="HV48" s="33"/>
      <c r="HW48" s="32"/>
      <c r="HX48" s="33"/>
      <c r="HY48" s="33"/>
      <c r="HZ48" s="33"/>
      <c r="IA48" s="32"/>
      <c r="IB48" s="33"/>
      <c r="IC48" s="33"/>
      <c r="ID48" s="33"/>
      <c r="IE48" s="32"/>
      <c r="IF48" s="33"/>
      <c r="IG48" s="33"/>
      <c r="IH48" s="33"/>
    </row>
    <row r="49" spans="1:244" s="31" customFormat="1">
      <c r="A49" s="22" t="s">
        <v>53</v>
      </c>
      <c r="B49" s="155">
        <v>7353.2905854712162</v>
      </c>
      <c r="C49" s="155">
        <v>14.740000000000002</v>
      </c>
      <c r="D49" s="52">
        <v>0.93933943978015377</v>
      </c>
    </row>
    <row r="50" spans="1:244" s="30" customFormat="1">
      <c r="A50" s="11" t="s">
        <v>54</v>
      </c>
      <c r="B50" s="3"/>
      <c r="C50" s="3"/>
      <c r="D50" s="3"/>
    </row>
    <row r="51" spans="1:244" s="30" customFormat="1">
      <c r="A51" s="6" t="s">
        <v>55</v>
      </c>
      <c r="B51" s="16">
        <v>58.61</v>
      </c>
      <c r="C51" s="16">
        <v>0.12</v>
      </c>
      <c r="D51" s="51">
        <v>7.4870813176203055E-3</v>
      </c>
    </row>
    <row r="52" spans="1:244" s="30" customFormat="1">
      <c r="A52" s="6" t="s">
        <v>56</v>
      </c>
      <c r="B52" s="16">
        <v>416.25</v>
      </c>
      <c r="C52" s="16">
        <v>0.83</v>
      </c>
      <c r="D52" s="51">
        <v>5.317347890222577E-2</v>
      </c>
    </row>
    <row r="53" spans="1:244" s="30" customFormat="1">
      <c r="A53" s="27" t="s">
        <v>57</v>
      </c>
      <c r="B53" s="156">
        <v>474.86</v>
      </c>
      <c r="C53" s="156">
        <v>0.95</v>
      </c>
      <c r="D53" s="53">
        <v>6.0660560219846074E-2</v>
      </c>
      <c r="E53" s="32"/>
      <c r="F53" s="33"/>
      <c r="G53" s="33"/>
      <c r="H53" s="34"/>
      <c r="I53" s="32"/>
      <c r="J53" s="33"/>
      <c r="K53" s="33"/>
      <c r="L53" s="34"/>
      <c r="M53" s="32"/>
      <c r="N53" s="33"/>
      <c r="O53" s="33"/>
      <c r="P53" s="34"/>
      <c r="Q53" s="32"/>
      <c r="R53" s="33"/>
      <c r="S53" s="33"/>
      <c r="T53" s="34"/>
      <c r="U53" s="32"/>
      <c r="V53" s="33"/>
      <c r="W53" s="33"/>
      <c r="X53" s="34"/>
      <c r="Y53" s="32"/>
      <c r="Z53" s="33"/>
      <c r="AA53" s="33"/>
      <c r="AB53" s="34"/>
      <c r="AC53" s="32"/>
      <c r="AD53" s="33"/>
      <c r="AE53" s="33"/>
      <c r="AF53" s="34"/>
      <c r="AG53" s="32"/>
      <c r="AH53" s="33"/>
      <c r="AI53" s="33"/>
      <c r="AJ53" s="34"/>
      <c r="AK53" s="32"/>
      <c r="AL53" s="33"/>
      <c r="AM53" s="33"/>
      <c r="AN53" s="34"/>
      <c r="AO53" s="32"/>
      <c r="AP53" s="33"/>
      <c r="AQ53" s="33"/>
      <c r="AR53" s="34"/>
      <c r="AS53" s="32"/>
      <c r="AT53" s="33"/>
      <c r="AU53" s="33"/>
      <c r="AV53" s="34"/>
      <c r="AW53" s="32"/>
      <c r="AX53" s="33"/>
      <c r="AY53" s="33"/>
      <c r="AZ53" s="34"/>
      <c r="BA53" s="32"/>
      <c r="BB53" s="33"/>
      <c r="BC53" s="33"/>
      <c r="BD53" s="34"/>
      <c r="BE53" s="32"/>
      <c r="BF53" s="33"/>
      <c r="BG53" s="33"/>
      <c r="BH53" s="34"/>
      <c r="BI53" s="32"/>
      <c r="BJ53" s="33"/>
      <c r="BK53" s="33"/>
      <c r="BL53" s="34"/>
      <c r="BM53" s="32"/>
      <c r="BN53" s="33"/>
      <c r="BO53" s="33"/>
      <c r="BP53" s="34"/>
      <c r="BQ53" s="32"/>
      <c r="BR53" s="33"/>
      <c r="BS53" s="33"/>
      <c r="BT53" s="34"/>
      <c r="BU53" s="32"/>
      <c r="BV53" s="33"/>
      <c r="BW53" s="33"/>
      <c r="BX53" s="34"/>
      <c r="BY53" s="32"/>
      <c r="BZ53" s="33"/>
      <c r="CA53" s="33"/>
      <c r="CB53" s="34"/>
      <c r="CC53" s="32"/>
      <c r="CD53" s="33"/>
      <c r="CE53" s="33"/>
      <c r="CF53" s="34"/>
      <c r="CG53" s="32"/>
      <c r="CH53" s="33"/>
      <c r="CI53" s="33"/>
      <c r="CJ53" s="34"/>
      <c r="CK53" s="32"/>
      <c r="CL53" s="33"/>
      <c r="CM53" s="33"/>
      <c r="CN53" s="34"/>
      <c r="CO53" s="32"/>
      <c r="CP53" s="33"/>
      <c r="CQ53" s="33"/>
      <c r="CR53" s="34"/>
      <c r="CS53" s="32"/>
      <c r="CT53" s="33"/>
      <c r="CU53" s="33"/>
      <c r="CV53" s="34"/>
      <c r="CW53" s="32"/>
      <c r="CX53" s="33"/>
      <c r="CY53" s="33"/>
      <c r="CZ53" s="34"/>
      <c r="DA53" s="32"/>
      <c r="DB53" s="33"/>
      <c r="DC53" s="33"/>
      <c r="DD53" s="34"/>
      <c r="DE53" s="32"/>
      <c r="DF53" s="33"/>
      <c r="DG53" s="33"/>
      <c r="DH53" s="34"/>
      <c r="DI53" s="32"/>
      <c r="DJ53" s="33"/>
      <c r="DK53" s="33"/>
      <c r="DL53" s="34"/>
      <c r="DM53" s="32"/>
      <c r="DN53" s="33"/>
      <c r="DO53" s="33"/>
      <c r="DP53" s="34"/>
      <c r="DQ53" s="32"/>
      <c r="DR53" s="33"/>
      <c r="DS53" s="33"/>
      <c r="DT53" s="34"/>
      <c r="DU53" s="32"/>
      <c r="DV53" s="33"/>
      <c r="DW53" s="33"/>
      <c r="DX53" s="34"/>
      <c r="DY53" s="32"/>
      <c r="DZ53" s="33"/>
      <c r="EA53" s="33"/>
      <c r="EB53" s="34"/>
      <c r="EC53" s="32"/>
      <c r="ED53" s="33"/>
      <c r="EE53" s="33"/>
      <c r="EF53" s="34"/>
      <c r="EG53" s="32"/>
      <c r="EH53" s="33"/>
      <c r="EI53" s="33"/>
      <c r="EJ53" s="34"/>
      <c r="EK53" s="32"/>
      <c r="EL53" s="33"/>
      <c r="EM53" s="33"/>
      <c r="EN53" s="34"/>
      <c r="EO53" s="32"/>
      <c r="EP53" s="33"/>
      <c r="EQ53" s="33"/>
      <c r="ER53" s="34"/>
      <c r="ES53" s="32"/>
      <c r="ET53" s="33"/>
      <c r="EU53" s="33"/>
      <c r="EV53" s="34"/>
      <c r="EW53" s="32"/>
      <c r="EX53" s="33"/>
      <c r="EY53" s="33"/>
      <c r="EZ53" s="34"/>
      <c r="FA53" s="32"/>
      <c r="FB53" s="33"/>
      <c r="FC53" s="33"/>
      <c r="FD53" s="34"/>
      <c r="FE53" s="32"/>
      <c r="FF53" s="33"/>
      <c r="FG53" s="33"/>
      <c r="FH53" s="34"/>
      <c r="FI53" s="32"/>
      <c r="FJ53" s="33"/>
      <c r="FK53" s="33"/>
      <c r="FL53" s="34"/>
      <c r="FM53" s="32"/>
      <c r="FN53" s="33"/>
      <c r="FO53" s="33"/>
      <c r="FP53" s="34"/>
      <c r="FQ53" s="32"/>
      <c r="FR53" s="33"/>
      <c r="FS53" s="33"/>
      <c r="FT53" s="34"/>
      <c r="FU53" s="32"/>
      <c r="FV53" s="33"/>
      <c r="FW53" s="33"/>
      <c r="FX53" s="34"/>
      <c r="FY53" s="32"/>
      <c r="FZ53" s="33"/>
      <c r="GA53" s="33"/>
      <c r="GB53" s="34"/>
      <c r="GC53" s="32"/>
      <c r="GD53" s="33"/>
      <c r="GE53" s="33"/>
      <c r="GF53" s="34"/>
      <c r="GG53" s="32"/>
      <c r="GH53" s="33"/>
      <c r="GI53" s="33"/>
      <c r="GJ53" s="34"/>
      <c r="GK53" s="32"/>
      <c r="GL53" s="33"/>
      <c r="GM53" s="33"/>
      <c r="GN53" s="34"/>
      <c r="GO53" s="32"/>
      <c r="GP53" s="33"/>
      <c r="GQ53" s="33"/>
      <c r="GR53" s="34"/>
      <c r="GS53" s="32"/>
      <c r="GT53" s="33"/>
      <c r="GU53" s="33"/>
      <c r="GV53" s="34"/>
      <c r="GW53" s="32"/>
      <c r="GX53" s="33"/>
      <c r="GY53" s="33"/>
      <c r="GZ53" s="34"/>
      <c r="HA53" s="32"/>
      <c r="HB53" s="33"/>
      <c r="HC53" s="33"/>
      <c r="HD53" s="34"/>
      <c r="HE53" s="32"/>
      <c r="HF53" s="33"/>
      <c r="HG53" s="33"/>
      <c r="HH53" s="34"/>
      <c r="HI53" s="32"/>
      <c r="HJ53" s="33"/>
      <c r="HK53" s="33"/>
      <c r="HL53" s="34"/>
      <c r="HM53" s="32"/>
      <c r="HN53" s="33"/>
      <c r="HO53" s="33"/>
      <c r="HP53" s="34"/>
      <c r="HQ53" s="32"/>
      <c r="HR53" s="33"/>
      <c r="HS53" s="33"/>
      <c r="HT53" s="34"/>
      <c r="HU53" s="32"/>
      <c r="HV53" s="33"/>
      <c r="HW53" s="33"/>
      <c r="HX53" s="34"/>
      <c r="HY53" s="32"/>
      <c r="HZ53" s="33"/>
      <c r="IA53" s="33"/>
      <c r="IB53" s="34"/>
      <c r="IC53" s="32"/>
      <c r="ID53" s="33"/>
      <c r="IE53" s="33"/>
      <c r="IF53" s="34"/>
      <c r="IG53" s="32"/>
      <c r="IH53" s="33"/>
      <c r="II53" s="33"/>
      <c r="IJ53" s="34"/>
    </row>
    <row r="54" spans="1:244" s="41" customFormat="1" ht="13.5" thickBot="1">
      <c r="A54" s="38" t="s">
        <v>58</v>
      </c>
      <c r="B54" s="158">
        <v>7828.1505854712159</v>
      </c>
      <c r="C54" s="158">
        <v>15.690000000000001</v>
      </c>
      <c r="D54" s="55">
        <v>0.99999999999999989</v>
      </c>
    </row>
    <row r="55" spans="1:244">
      <c r="A55" s="42" t="s">
        <v>59</v>
      </c>
      <c r="D55" s="43"/>
    </row>
  </sheetData>
  <printOptions horizontalCentered="1"/>
  <pageMargins left="0.78740157480314965" right="0.39370078740157483" top="0.78740157480314965" bottom="0.78740157480314965" header="0.59055118110236227" footer="0.59055118110236227"/>
  <pageSetup paperSize="9" orientation="portrait" horizontalDpi="300" verticalDpi="300" r:id="rId1"/>
  <headerFooter alignWithMargins="0">
    <oddHeader>&amp;L&amp;"Tahoma,Negrito"&amp;8Companhia Nacional de Abastecimento - CONAB</oddHeader>
    <oddFooter>&amp;R&amp;6&amp;F - &amp;A
versão - jan/2008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K55"/>
  <sheetViews>
    <sheetView zoomScaleNormal="100" workbookViewId="0">
      <selection activeCell="K16" sqref="K16"/>
    </sheetView>
  </sheetViews>
  <sheetFormatPr defaultColWidth="11.5" defaultRowHeight="12.75"/>
  <cols>
    <col min="1" max="1" width="45.625" style="3" customWidth="1"/>
    <col min="2" max="3" width="12.625" style="3" customWidth="1"/>
    <col min="4" max="4" width="7.125" style="3" customWidth="1"/>
    <col min="5" max="5" width="8.625" style="3" customWidth="1"/>
    <col min="6" max="16384" width="11.5" style="3"/>
  </cols>
  <sheetData>
    <row r="1" spans="1:5">
      <c r="A1" s="1" t="s">
        <v>0</v>
      </c>
      <c r="B1" s="2"/>
      <c r="C1" s="2"/>
      <c r="D1" s="2"/>
      <c r="E1" s="2"/>
    </row>
    <row r="2" spans="1:5">
      <c r="A2" s="1" t="s">
        <v>243</v>
      </c>
      <c r="B2" s="2"/>
      <c r="C2" s="2"/>
      <c r="D2" s="2"/>
      <c r="E2" s="2"/>
    </row>
    <row r="3" spans="1:5">
      <c r="A3" s="1" t="s">
        <v>172</v>
      </c>
      <c r="B3" s="2"/>
      <c r="C3" s="2"/>
      <c r="D3" s="2"/>
      <c r="E3" s="2"/>
    </row>
    <row r="4" spans="1:5">
      <c r="A4" s="1" t="s">
        <v>244</v>
      </c>
      <c r="B4" s="2"/>
      <c r="C4" s="2"/>
      <c r="D4" s="2"/>
      <c r="E4" s="2"/>
    </row>
    <row r="5" spans="1:5" ht="13.5" thickBot="1">
      <c r="A5" s="4" t="s">
        <v>4</v>
      </c>
      <c r="B5" s="5">
        <v>32000</v>
      </c>
      <c r="C5" s="6" t="s">
        <v>5</v>
      </c>
      <c r="D5" s="6"/>
    </row>
    <row r="6" spans="1:5">
      <c r="A6" s="7"/>
      <c r="B6" s="8" t="s">
        <v>6</v>
      </c>
      <c r="C6" s="50">
        <v>43160</v>
      </c>
      <c r="D6" s="50"/>
      <c r="E6" s="10" t="s">
        <v>7</v>
      </c>
    </row>
    <row r="7" spans="1:5">
      <c r="A7" s="11" t="s">
        <v>8</v>
      </c>
      <c r="E7" s="12" t="s">
        <v>9</v>
      </c>
    </row>
    <row r="8" spans="1:5" ht="13.5" thickBot="1">
      <c r="A8" s="13"/>
      <c r="B8" s="14" t="s">
        <v>10</v>
      </c>
      <c r="C8" s="14" t="s">
        <v>188</v>
      </c>
      <c r="D8" s="14" t="s">
        <v>245</v>
      </c>
      <c r="E8" s="15" t="s">
        <v>13</v>
      </c>
    </row>
    <row r="9" spans="1:5">
      <c r="A9" s="11" t="s">
        <v>14</v>
      </c>
      <c r="B9" s="16"/>
    </row>
    <row r="10" spans="1:5">
      <c r="A10" s="18" t="s">
        <v>15</v>
      </c>
      <c r="B10" s="16">
        <v>0</v>
      </c>
      <c r="C10" s="16">
        <v>0</v>
      </c>
      <c r="D10" s="16">
        <v>0</v>
      </c>
      <c r="E10" s="51">
        <v>0</v>
      </c>
    </row>
    <row r="11" spans="1:5">
      <c r="A11" s="18" t="s">
        <v>16</v>
      </c>
      <c r="B11" s="3">
        <v>1400.29</v>
      </c>
      <c r="C11" s="3">
        <v>2.1800000000000002</v>
      </c>
      <c r="D11" s="16">
        <v>4.36E-2</v>
      </c>
      <c r="E11" s="51">
        <v>5.1197814634586232E-2</v>
      </c>
    </row>
    <row r="12" spans="1:5">
      <c r="A12" s="18" t="s">
        <v>17</v>
      </c>
      <c r="B12" s="16">
        <v>0</v>
      </c>
      <c r="C12" s="16">
        <v>0</v>
      </c>
      <c r="D12" s="16">
        <v>0</v>
      </c>
      <c r="E12" s="51">
        <v>0</v>
      </c>
    </row>
    <row r="13" spans="1:5">
      <c r="A13" s="18" t="s">
        <v>18</v>
      </c>
      <c r="B13" s="16">
        <v>496.71999999999997</v>
      </c>
      <c r="C13" s="16">
        <v>0.78</v>
      </c>
      <c r="D13" s="16">
        <v>1.5600000000000001E-2</v>
      </c>
      <c r="E13" s="51">
        <v>1.8161222664799199E-2</v>
      </c>
    </row>
    <row r="14" spans="1:5">
      <c r="A14" s="18" t="s">
        <v>19</v>
      </c>
      <c r="B14" s="16">
        <v>0</v>
      </c>
      <c r="C14" s="16">
        <v>0</v>
      </c>
      <c r="D14" s="16">
        <v>0</v>
      </c>
      <c r="E14" s="51">
        <v>0</v>
      </c>
    </row>
    <row r="15" spans="1:5">
      <c r="A15" s="6" t="s">
        <v>20</v>
      </c>
      <c r="B15" s="16">
        <v>3788</v>
      </c>
      <c r="C15" s="16">
        <v>5.92</v>
      </c>
      <c r="D15" s="16">
        <v>0.11840000000000001</v>
      </c>
      <c r="E15" s="51">
        <v>0.13849796958902275</v>
      </c>
    </row>
    <row r="16" spans="1:5">
      <c r="A16" s="6" t="s">
        <v>70</v>
      </c>
      <c r="B16" s="16">
        <v>817.72</v>
      </c>
      <c r="C16" s="16">
        <v>1.28</v>
      </c>
      <c r="D16" s="16">
        <v>2.5600000000000001E-2</v>
      </c>
      <c r="E16" s="51">
        <v>2.9897719031767602E-2</v>
      </c>
    </row>
    <row r="17" spans="1:5">
      <c r="A17" s="6" t="s">
        <v>22</v>
      </c>
      <c r="B17" s="16">
        <v>7499.99</v>
      </c>
      <c r="C17" s="16">
        <v>11.72</v>
      </c>
      <c r="D17" s="16">
        <v>0.23440000000000003</v>
      </c>
      <c r="E17" s="51">
        <v>0.27421683921277046</v>
      </c>
    </row>
    <row r="18" spans="1:5">
      <c r="A18" s="6" t="s">
        <v>23</v>
      </c>
      <c r="B18" s="16">
        <v>4103.6900000000005</v>
      </c>
      <c r="C18" s="16">
        <v>6.41</v>
      </c>
      <c r="D18" s="16">
        <v>0.12820000000000001</v>
      </c>
      <c r="E18" s="51">
        <v>0.15004032017496746</v>
      </c>
    </row>
    <row r="19" spans="1:5">
      <c r="A19" s="6" t="s">
        <v>24</v>
      </c>
      <c r="B19" s="16">
        <v>4226.3999999999996</v>
      </c>
      <c r="C19" s="16">
        <v>6.6099999999999994</v>
      </c>
      <c r="D19" s="16">
        <v>0.13219999999999998</v>
      </c>
      <c r="E19" s="51">
        <v>0.15452687926901945</v>
      </c>
    </row>
    <row r="20" spans="1:5">
      <c r="A20" s="6" t="s">
        <v>71</v>
      </c>
      <c r="B20" s="16">
        <v>1280</v>
      </c>
      <c r="C20" s="16">
        <v>2</v>
      </c>
      <c r="D20" s="16">
        <v>0.04</v>
      </c>
      <c r="E20" s="51">
        <v>4.6799736291961221E-2</v>
      </c>
    </row>
    <row r="21" spans="1:5">
      <c r="A21" s="22" t="s">
        <v>27</v>
      </c>
      <c r="B21" s="155">
        <v>23612.810000000005</v>
      </c>
      <c r="C21" s="155">
        <v>36.9</v>
      </c>
      <c r="D21" s="155">
        <v>0.7380000000000001</v>
      </c>
      <c r="E21" s="52">
        <v>0.86333850086889441</v>
      </c>
    </row>
    <row r="22" spans="1:5">
      <c r="A22" s="25" t="s">
        <v>28</v>
      </c>
    </row>
    <row r="23" spans="1:5">
      <c r="A23" s="18" t="s">
        <v>29</v>
      </c>
      <c r="B23" s="16">
        <v>0</v>
      </c>
      <c r="C23" s="16">
        <v>0</v>
      </c>
      <c r="D23" s="16">
        <v>0</v>
      </c>
      <c r="E23" s="51">
        <v>0</v>
      </c>
    </row>
    <row r="24" spans="1:5">
      <c r="A24" s="18" t="s">
        <v>30</v>
      </c>
      <c r="B24" s="16">
        <v>118.06</v>
      </c>
      <c r="C24" s="16">
        <v>0.18</v>
      </c>
      <c r="D24" s="16">
        <v>3.5999999999999999E-3</v>
      </c>
      <c r="E24" s="51">
        <v>4.3165444270538604E-3</v>
      </c>
    </row>
    <row r="25" spans="1:5">
      <c r="A25" s="6" t="s">
        <v>72</v>
      </c>
      <c r="B25" s="16">
        <v>708.38</v>
      </c>
      <c r="C25" s="16">
        <v>1.1100000000000001</v>
      </c>
      <c r="D25" s="16">
        <v>2.2200000000000001E-2</v>
      </c>
      <c r="E25" s="51">
        <v>2.5899997808202724E-2</v>
      </c>
    </row>
    <row r="26" spans="1:5">
      <c r="A26" s="18" t="s">
        <v>73</v>
      </c>
      <c r="B26" s="16">
        <v>0</v>
      </c>
      <c r="C26" s="16">
        <v>0</v>
      </c>
      <c r="D26" s="16">
        <v>0</v>
      </c>
      <c r="E26" s="51">
        <v>0</v>
      </c>
    </row>
    <row r="27" spans="1:5">
      <c r="A27" s="18" t="s">
        <v>74</v>
      </c>
      <c r="B27" s="16">
        <v>0</v>
      </c>
      <c r="C27" s="16">
        <v>0</v>
      </c>
      <c r="D27" s="16">
        <v>0</v>
      </c>
      <c r="E27" s="51">
        <v>0</v>
      </c>
    </row>
    <row r="28" spans="1:5">
      <c r="A28" s="18" t="s">
        <v>75</v>
      </c>
      <c r="B28" s="16">
        <v>480</v>
      </c>
      <c r="C28" s="16">
        <v>0.75</v>
      </c>
      <c r="D28" s="16">
        <v>1.4999999999999999E-2</v>
      </c>
      <c r="E28" s="51">
        <v>1.7549901109485459E-2</v>
      </c>
    </row>
    <row r="29" spans="1:5">
      <c r="A29" s="18" t="s">
        <v>76</v>
      </c>
      <c r="B29" s="16">
        <v>0</v>
      </c>
      <c r="C29" s="16">
        <v>0</v>
      </c>
      <c r="D29" s="16">
        <v>0</v>
      </c>
      <c r="E29" s="51">
        <v>0</v>
      </c>
    </row>
    <row r="30" spans="1:5">
      <c r="A30" s="18" t="s">
        <v>77</v>
      </c>
      <c r="B30" s="16">
        <v>0</v>
      </c>
      <c r="C30" s="16">
        <v>0</v>
      </c>
      <c r="D30" s="16">
        <v>0</v>
      </c>
      <c r="E30" s="51">
        <v>0</v>
      </c>
    </row>
    <row r="31" spans="1:5">
      <c r="A31" s="18" t="s">
        <v>78</v>
      </c>
      <c r="B31" s="16">
        <v>0</v>
      </c>
      <c r="C31" s="16">
        <v>0</v>
      </c>
      <c r="D31" s="16">
        <v>0</v>
      </c>
      <c r="E31" s="51">
        <v>0</v>
      </c>
    </row>
    <row r="32" spans="1:5">
      <c r="A32" s="27" t="s">
        <v>37</v>
      </c>
      <c r="B32" s="156">
        <v>1306.44</v>
      </c>
      <c r="C32" s="156">
        <v>2.04</v>
      </c>
      <c r="D32" s="156">
        <v>4.0800000000000003E-2</v>
      </c>
      <c r="E32" s="53">
        <v>4.7766443344742046E-2</v>
      </c>
    </row>
    <row r="33" spans="1:245" s="30" customFormat="1">
      <c r="A33" s="11" t="s">
        <v>38</v>
      </c>
      <c r="B33" s="3"/>
      <c r="C33" s="3"/>
      <c r="D33" s="3"/>
      <c r="E33" s="3"/>
    </row>
    <row r="34" spans="1:245" s="30" customFormat="1">
      <c r="A34" s="18" t="s">
        <v>39</v>
      </c>
      <c r="B34" s="16">
        <v>558.51250813242473</v>
      </c>
      <c r="C34" s="16">
        <v>0.87</v>
      </c>
      <c r="D34" s="16">
        <v>1.7399999999999999E-2</v>
      </c>
      <c r="E34" s="51">
        <v>2.0420498512780723E-2</v>
      </c>
    </row>
    <row r="35" spans="1:245" s="30" customFormat="1">
      <c r="A35" s="6" t="s">
        <v>40</v>
      </c>
      <c r="B35" s="16">
        <v>558.51250813242473</v>
      </c>
      <c r="C35" s="16">
        <v>0.87</v>
      </c>
      <c r="D35" s="16">
        <v>1.7399999999999999E-2</v>
      </c>
      <c r="E35" s="51">
        <v>2.0420498512780723E-2</v>
      </c>
    </row>
    <row r="36" spans="1:245" s="31" customFormat="1">
      <c r="A36" s="22" t="s">
        <v>41</v>
      </c>
      <c r="B36" s="155">
        <v>25477.76250813243</v>
      </c>
      <c r="C36" s="155">
        <v>39.809999999999995</v>
      </c>
      <c r="D36" s="155">
        <v>0.79620000000000013</v>
      </c>
      <c r="E36" s="52">
        <v>0.93152544272641713</v>
      </c>
    </row>
    <row r="37" spans="1:245" s="30" customFormat="1">
      <c r="A37" s="11" t="s">
        <v>42</v>
      </c>
      <c r="B37" s="3"/>
      <c r="C37" s="3"/>
      <c r="D37" s="3"/>
      <c r="E37" s="3"/>
    </row>
    <row r="38" spans="1:245" s="30" customFormat="1">
      <c r="A38" s="6" t="s">
        <v>43</v>
      </c>
      <c r="B38" s="16">
        <v>483.68000000000006</v>
      </c>
      <c r="C38" s="16">
        <v>0.76</v>
      </c>
      <c r="D38" s="16">
        <v>1.52E-2</v>
      </c>
      <c r="E38" s="51">
        <v>1.7684450351324849E-2</v>
      </c>
    </row>
    <row r="39" spans="1:245" s="30" customFormat="1">
      <c r="A39" s="6" t="s">
        <v>44</v>
      </c>
      <c r="B39" s="16">
        <v>138.27000000000001</v>
      </c>
      <c r="C39" s="16">
        <v>0.22</v>
      </c>
      <c r="D39" s="16">
        <v>4.4000000000000003E-3</v>
      </c>
      <c r="E39" s="51">
        <v>5.0554683883511546E-3</v>
      </c>
    </row>
    <row r="40" spans="1:245" s="30" customFormat="1">
      <c r="A40" s="18" t="s">
        <v>45</v>
      </c>
      <c r="B40" s="16">
        <v>233.57</v>
      </c>
      <c r="C40" s="16">
        <v>0.36</v>
      </c>
      <c r="D40" s="16">
        <v>7.1999999999999998E-3</v>
      </c>
      <c r="E40" s="51">
        <v>8.5398550044635795E-3</v>
      </c>
    </row>
    <row r="41" spans="1:245" s="30" customFormat="1">
      <c r="A41" s="18" t="s">
        <v>79</v>
      </c>
      <c r="B41" s="16">
        <v>1.86</v>
      </c>
      <c r="C41" s="16">
        <v>0</v>
      </c>
      <c r="D41" s="16">
        <v>0</v>
      </c>
      <c r="E41" s="51">
        <v>6.8005866799256148E-5</v>
      </c>
    </row>
    <row r="42" spans="1:245" s="30" customFormat="1">
      <c r="A42" s="27" t="s">
        <v>46</v>
      </c>
      <c r="B42" s="156">
        <v>857.38</v>
      </c>
      <c r="C42" s="156">
        <v>1.3399999999999999</v>
      </c>
      <c r="D42" s="156">
        <v>2.6799999999999997E-2</v>
      </c>
      <c r="E42" s="53">
        <v>3.1347779610938833E-2</v>
      </c>
      <c r="F42" s="32"/>
      <c r="G42" s="33"/>
      <c r="H42" s="33"/>
      <c r="I42" s="34"/>
      <c r="J42" s="32"/>
      <c r="K42" s="33"/>
      <c r="L42" s="33"/>
      <c r="M42" s="34"/>
      <c r="N42" s="32"/>
      <c r="O42" s="33"/>
      <c r="P42" s="33"/>
      <c r="Q42" s="34"/>
      <c r="R42" s="32"/>
      <c r="S42" s="33"/>
      <c r="T42" s="33"/>
      <c r="U42" s="34"/>
      <c r="V42" s="32"/>
      <c r="W42" s="33"/>
      <c r="X42" s="33"/>
      <c r="Y42" s="34"/>
      <c r="Z42" s="32"/>
      <c r="AA42" s="33"/>
      <c r="AB42" s="33"/>
      <c r="AC42" s="34"/>
      <c r="AD42" s="32"/>
      <c r="AE42" s="33"/>
      <c r="AF42" s="33"/>
      <c r="AG42" s="34"/>
      <c r="AH42" s="32"/>
      <c r="AI42" s="33"/>
      <c r="AJ42" s="33"/>
      <c r="AK42" s="34"/>
      <c r="AL42" s="32"/>
      <c r="AM42" s="33"/>
      <c r="AN42" s="33"/>
      <c r="AO42" s="34"/>
      <c r="AP42" s="32"/>
      <c r="AQ42" s="33"/>
      <c r="AR42" s="33"/>
      <c r="AS42" s="34"/>
      <c r="AT42" s="32"/>
      <c r="AU42" s="33"/>
      <c r="AV42" s="33"/>
      <c r="AW42" s="34"/>
      <c r="AX42" s="32"/>
      <c r="AY42" s="33"/>
      <c r="AZ42" s="33"/>
      <c r="BA42" s="34"/>
      <c r="BB42" s="32"/>
      <c r="BC42" s="33"/>
      <c r="BD42" s="33"/>
      <c r="BE42" s="34"/>
      <c r="BF42" s="32"/>
      <c r="BG42" s="33"/>
      <c r="BH42" s="33"/>
      <c r="BI42" s="34"/>
      <c r="BJ42" s="32"/>
      <c r="BK42" s="33"/>
      <c r="BL42" s="33"/>
      <c r="BM42" s="34"/>
      <c r="BN42" s="32"/>
      <c r="BO42" s="33"/>
      <c r="BP42" s="33"/>
      <c r="BQ42" s="34"/>
      <c r="BR42" s="32"/>
      <c r="BS42" s="33"/>
      <c r="BT42" s="33"/>
      <c r="BU42" s="34"/>
      <c r="BV42" s="32"/>
      <c r="BW42" s="33"/>
      <c r="BX42" s="33"/>
      <c r="BY42" s="34"/>
      <c r="BZ42" s="32"/>
      <c r="CA42" s="33"/>
      <c r="CB42" s="33"/>
      <c r="CC42" s="34"/>
      <c r="CD42" s="32"/>
      <c r="CE42" s="33"/>
      <c r="CF42" s="33"/>
      <c r="CG42" s="34"/>
      <c r="CH42" s="32"/>
      <c r="CI42" s="33"/>
      <c r="CJ42" s="33"/>
      <c r="CK42" s="34"/>
      <c r="CL42" s="32"/>
      <c r="CM42" s="33"/>
      <c r="CN42" s="33"/>
      <c r="CO42" s="34"/>
      <c r="CP42" s="32"/>
      <c r="CQ42" s="33"/>
      <c r="CR42" s="33"/>
      <c r="CS42" s="34"/>
      <c r="CT42" s="32"/>
      <c r="CU42" s="33"/>
      <c r="CV42" s="33"/>
      <c r="CW42" s="34"/>
      <c r="CX42" s="32"/>
      <c r="CY42" s="33"/>
      <c r="CZ42" s="33"/>
      <c r="DA42" s="34"/>
      <c r="DB42" s="32"/>
      <c r="DC42" s="33"/>
      <c r="DD42" s="33"/>
      <c r="DE42" s="34"/>
      <c r="DF42" s="32"/>
      <c r="DG42" s="33"/>
      <c r="DH42" s="33"/>
      <c r="DI42" s="34"/>
      <c r="DJ42" s="32"/>
      <c r="DK42" s="33"/>
      <c r="DL42" s="33"/>
      <c r="DM42" s="34"/>
      <c r="DN42" s="32"/>
      <c r="DO42" s="33"/>
      <c r="DP42" s="33"/>
      <c r="DQ42" s="34"/>
      <c r="DR42" s="32"/>
      <c r="DS42" s="33"/>
      <c r="DT42" s="33"/>
      <c r="DU42" s="34"/>
      <c r="DV42" s="32"/>
      <c r="DW42" s="33"/>
      <c r="DX42" s="33"/>
      <c r="DY42" s="34"/>
      <c r="DZ42" s="32"/>
      <c r="EA42" s="33"/>
      <c r="EB42" s="33"/>
      <c r="EC42" s="34"/>
      <c r="ED42" s="32"/>
      <c r="EE42" s="33"/>
      <c r="EF42" s="33"/>
      <c r="EG42" s="34"/>
      <c r="EH42" s="32"/>
      <c r="EI42" s="33"/>
      <c r="EJ42" s="33"/>
      <c r="EK42" s="34"/>
      <c r="EL42" s="32"/>
      <c r="EM42" s="33"/>
      <c r="EN42" s="33"/>
      <c r="EO42" s="34"/>
      <c r="EP42" s="32"/>
      <c r="EQ42" s="33"/>
      <c r="ER42" s="33"/>
      <c r="ES42" s="34"/>
      <c r="ET42" s="32"/>
      <c r="EU42" s="33"/>
      <c r="EV42" s="33"/>
      <c r="EW42" s="34"/>
      <c r="EX42" s="32"/>
      <c r="EY42" s="33"/>
      <c r="EZ42" s="33"/>
      <c r="FA42" s="34"/>
      <c r="FB42" s="32"/>
      <c r="FC42" s="33"/>
      <c r="FD42" s="33"/>
      <c r="FE42" s="34"/>
      <c r="FF42" s="32"/>
      <c r="FG42" s="33"/>
      <c r="FH42" s="33"/>
      <c r="FI42" s="34"/>
      <c r="FJ42" s="32"/>
      <c r="FK42" s="33"/>
      <c r="FL42" s="33"/>
      <c r="FM42" s="34"/>
      <c r="FN42" s="32"/>
      <c r="FO42" s="33"/>
      <c r="FP42" s="33"/>
      <c r="FQ42" s="34"/>
      <c r="FR42" s="32"/>
      <c r="FS42" s="33"/>
      <c r="FT42" s="33"/>
      <c r="FU42" s="34"/>
      <c r="FV42" s="32"/>
      <c r="FW42" s="33"/>
      <c r="FX42" s="33"/>
      <c r="FY42" s="34"/>
      <c r="FZ42" s="32"/>
      <c r="GA42" s="33"/>
      <c r="GB42" s="33"/>
      <c r="GC42" s="34"/>
      <c r="GD42" s="32"/>
      <c r="GE42" s="33"/>
      <c r="GF42" s="33"/>
      <c r="GG42" s="34"/>
      <c r="GH42" s="32"/>
      <c r="GI42" s="33"/>
      <c r="GJ42" s="33"/>
      <c r="GK42" s="34"/>
      <c r="GL42" s="32"/>
      <c r="GM42" s="33"/>
      <c r="GN42" s="33"/>
      <c r="GO42" s="34"/>
      <c r="GP42" s="32"/>
      <c r="GQ42" s="33"/>
      <c r="GR42" s="33"/>
      <c r="GS42" s="34"/>
      <c r="GT42" s="32"/>
      <c r="GU42" s="33"/>
      <c r="GV42" s="33"/>
      <c r="GW42" s="34"/>
      <c r="GX42" s="32"/>
      <c r="GY42" s="33"/>
      <c r="GZ42" s="33"/>
      <c r="HA42" s="34"/>
      <c r="HB42" s="32"/>
      <c r="HC42" s="33"/>
      <c r="HD42" s="33"/>
      <c r="HE42" s="34"/>
      <c r="HF42" s="32"/>
      <c r="HG42" s="33"/>
      <c r="HH42" s="33"/>
      <c r="HI42" s="34"/>
      <c r="HJ42" s="32"/>
      <c r="HK42" s="33"/>
      <c r="HL42" s="33"/>
      <c r="HM42" s="34"/>
      <c r="HN42" s="32"/>
      <c r="HO42" s="33"/>
      <c r="HP42" s="33"/>
      <c r="HQ42" s="34"/>
      <c r="HR42" s="32"/>
      <c r="HS42" s="33"/>
      <c r="HT42" s="33"/>
      <c r="HU42" s="34"/>
      <c r="HV42" s="32"/>
      <c r="HW42" s="33"/>
      <c r="HX42" s="33"/>
      <c r="HY42" s="34"/>
      <c r="HZ42" s="32"/>
      <c r="IA42" s="33"/>
      <c r="IB42" s="33"/>
      <c r="IC42" s="34"/>
      <c r="ID42" s="32"/>
      <c r="IE42" s="33"/>
      <c r="IF42" s="33"/>
      <c r="IG42" s="34"/>
      <c r="IH42" s="32"/>
      <c r="II42" s="33"/>
      <c r="IJ42" s="33"/>
      <c r="IK42" s="34"/>
    </row>
    <row r="43" spans="1:245" s="30" customFormat="1">
      <c r="A43" s="11" t="s">
        <v>47</v>
      </c>
      <c r="B43" s="3"/>
      <c r="C43" s="3"/>
      <c r="D43" s="3"/>
      <c r="E43" s="3"/>
    </row>
    <row r="44" spans="1:245" s="30" customFormat="1">
      <c r="A44" s="18" t="s">
        <v>80</v>
      </c>
      <c r="B44" s="16">
        <v>13.868956999999998</v>
      </c>
      <c r="C44" s="16">
        <v>0.02</v>
      </c>
      <c r="D44" s="16">
        <v>4.0000000000000002E-4</v>
      </c>
      <c r="E44" s="51">
        <v>5.0708088300355431E-4</v>
      </c>
    </row>
    <row r="45" spans="1:245" s="30" customFormat="1">
      <c r="A45" s="18" t="s">
        <v>49</v>
      </c>
      <c r="B45" s="16">
        <v>372.8</v>
      </c>
      <c r="C45" s="16">
        <v>0.57999999999999996</v>
      </c>
      <c r="D45" s="16">
        <v>1.1599999999999999E-2</v>
      </c>
      <c r="E45" s="51">
        <v>1.3630423195033705E-2</v>
      </c>
    </row>
    <row r="46" spans="1:245" s="30" customFormat="1">
      <c r="A46" s="18" t="s">
        <v>50</v>
      </c>
      <c r="B46" s="16">
        <v>18.88</v>
      </c>
      <c r="C46" s="16">
        <v>0.03</v>
      </c>
      <c r="D46" s="16">
        <v>5.9999999999999995E-4</v>
      </c>
      <c r="E46" s="51">
        <v>6.9029611030642791E-4</v>
      </c>
    </row>
    <row r="47" spans="1:245" s="30" customFormat="1">
      <c r="A47" s="27" t="s">
        <v>51</v>
      </c>
      <c r="B47" s="156">
        <v>405.54895700000003</v>
      </c>
      <c r="C47" s="156">
        <v>0.63</v>
      </c>
      <c r="D47" s="156">
        <v>1.2599999999999998E-2</v>
      </c>
      <c r="E47" s="53">
        <v>1.4827800188343686E-2</v>
      </c>
      <c r="F47" s="32"/>
      <c r="G47" s="33"/>
      <c r="H47" s="33"/>
      <c r="I47" s="34"/>
      <c r="J47" s="32"/>
      <c r="K47" s="33"/>
      <c r="L47" s="33"/>
      <c r="M47" s="34"/>
      <c r="N47" s="32"/>
      <c r="O47" s="33"/>
      <c r="P47" s="33"/>
      <c r="Q47" s="34"/>
      <c r="R47" s="32"/>
      <c r="S47" s="33"/>
      <c r="T47" s="33"/>
      <c r="U47" s="34"/>
      <c r="V47" s="32"/>
      <c r="W47" s="33"/>
      <c r="X47" s="33"/>
      <c r="Y47" s="34"/>
      <c r="Z47" s="32"/>
      <c r="AA47" s="33"/>
      <c r="AB47" s="33"/>
      <c r="AC47" s="34"/>
      <c r="AD47" s="32"/>
      <c r="AE47" s="33"/>
      <c r="AF47" s="33"/>
      <c r="AG47" s="34"/>
      <c r="AH47" s="32"/>
      <c r="AI47" s="33"/>
      <c r="AJ47" s="33"/>
      <c r="AK47" s="34"/>
      <c r="AL47" s="32"/>
      <c r="AM47" s="33"/>
      <c r="AN47" s="33"/>
      <c r="AO47" s="34"/>
      <c r="AP47" s="32"/>
      <c r="AQ47" s="33"/>
      <c r="AR47" s="33"/>
      <c r="AS47" s="34"/>
      <c r="AT47" s="32"/>
      <c r="AU47" s="33"/>
      <c r="AV47" s="33"/>
      <c r="AW47" s="34"/>
      <c r="AX47" s="32"/>
      <c r="AY47" s="33"/>
      <c r="AZ47" s="33"/>
      <c r="BA47" s="34"/>
      <c r="BB47" s="32"/>
      <c r="BC47" s="33"/>
      <c r="BD47" s="33"/>
      <c r="BE47" s="34"/>
      <c r="BF47" s="32"/>
      <c r="BG47" s="33"/>
      <c r="BH47" s="33"/>
      <c r="BI47" s="34"/>
      <c r="BJ47" s="32"/>
      <c r="BK47" s="33"/>
      <c r="BL47" s="33"/>
      <c r="BM47" s="34"/>
      <c r="BN47" s="32"/>
      <c r="BO47" s="33"/>
      <c r="BP47" s="33"/>
      <c r="BQ47" s="34"/>
      <c r="BR47" s="32"/>
      <c r="BS47" s="33"/>
      <c r="BT47" s="33"/>
      <c r="BU47" s="34"/>
      <c r="BV47" s="32"/>
      <c r="BW47" s="33"/>
      <c r="BX47" s="33"/>
      <c r="BY47" s="34"/>
      <c r="BZ47" s="32"/>
      <c r="CA47" s="33"/>
      <c r="CB47" s="33"/>
      <c r="CC47" s="34"/>
      <c r="CD47" s="32"/>
      <c r="CE47" s="33"/>
      <c r="CF47" s="33"/>
      <c r="CG47" s="34"/>
      <c r="CH47" s="32"/>
      <c r="CI47" s="33"/>
      <c r="CJ47" s="33"/>
      <c r="CK47" s="34"/>
      <c r="CL47" s="32"/>
      <c r="CM47" s="33"/>
      <c r="CN47" s="33"/>
      <c r="CO47" s="34"/>
      <c r="CP47" s="32"/>
      <c r="CQ47" s="33"/>
      <c r="CR47" s="33"/>
      <c r="CS47" s="34"/>
      <c r="CT47" s="32"/>
      <c r="CU47" s="33"/>
      <c r="CV47" s="33"/>
      <c r="CW47" s="34"/>
      <c r="CX47" s="32"/>
      <c r="CY47" s="33"/>
      <c r="CZ47" s="33"/>
      <c r="DA47" s="34"/>
      <c r="DB47" s="32"/>
      <c r="DC47" s="33"/>
      <c r="DD47" s="33"/>
      <c r="DE47" s="34"/>
      <c r="DF47" s="32"/>
      <c r="DG47" s="33"/>
      <c r="DH47" s="33"/>
      <c r="DI47" s="34"/>
      <c r="DJ47" s="32"/>
      <c r="DK47" s="33"/>
      <c r="DL47" s="33"/>
      <c r="DM47" s="34"/>
      <c r="DN47" s="32"/>
      <c r="DO47" s="33"/>
      <c r="DP47" s="33"/>
      <c r="DQ47" s="34"/>
      <c r="DR47" s="32"/>
      <c r="DS47" s="33"/>
      <c r="DT47" s="33"/>
      <c r="DU47" s="34"/>
      <c r="DV47" s="32"/>
      <c r="DW47" s="33"/>
      <c r="DX47" s="33"/>
      <c r="DY47" s="34"/>
      <c r="DZ47" s="32"/>
      <c r="EA47" s="33"/>
      <c r="EB47" s="33"/>
      <c r="EC47" s="34"/>
      <c r="ED47" s="32"/>
      <c r="EE47" s="33"/>
      <c r="EF47" s="33"/>
      <c r="EG47" s="34"/>
      <c r="EH47" s="32"/>
      <c r="EI47" s="33"/>
      <c r="EJ47" s="33"/>
      <c r="EK47" s="34"/>
      <c r="EL47" s="32"/>
      <c r="EM47" s="33"/>
      <c r="EN47" s="33"/>
      <c r="EO47" s="34"/>
      <c r="EP47" s="32"/>
      <c r="EQ47" s="33"/>
      <c r="ER47" s="33"/>
      <c r="ES47" s="34"/>
      <c r="ET47" s="32"/>
      <c r="EU47" s="33"/>
      <c r="EV47" s="33"/>
      <c r="EW47" s="34"/>
      <c r="EX47" s="32"/>
      <c r="EY47" s="33"/>
      <c r="EZ47" s="33"/>
      <c r="FA47" s="34"/>
      <c r="FB47" s="32"/>
      <c r="FC47" s="33"/>
      <c r="FD47" s="33"/>
      <c r="FE47" s="34"/>
      <c r="FF47" s="32"/>
      <c r="FG47" s="33"/>
      <c r="FH47" s="33"/>
      <c r="FI47" s="34"/>
      <c r="FJ47" s="32"/>
      <c r="FK47" s="33"/>
      <c r="FL47" s="33"/>
      <c r="FM47" s="34"/>
      <c r="FN47" s="32"/>
      <c r="FO47" s="33"/>
      <c r="FP47" s="33"/>
      <c r="FQ47" s="34"/>
      <c r="FR47" s="32"/>
      <c r="FS47" s="33"/>
      <c r="FT47" s="33"/>
      <c r="FU47" s="34"/>
      <c r="FV47" s="32"/>
      <c r="FW47" s="33"/>
      <c r="FX47" s="33"/>
      <c r="FY47" s="34"/>
      <c r="FZ47" s="32"/>
      <c r="GA47" s="33"/>
      <c r="GB47" s="33"/>
      <c r="GC47" s="34"/>
      <c r="GD47" s="32"/>
      <c r="GE47" s="33"/>
      <c r="GF47" s="33"/>
      <c r="GG47" s="34"/>
      <c r="GH47" s="32"/>
      <c r="GI47" s="33"/>
      <c r="GJ47" s="33"/>
      <c r="GK47" s="34"/>
      <c r="GL47" s="32"/>
      <c r="GM47" s="33"/>
      <c r="GN47" s="33"/>
      <c r="GO47" s="34"/>
      <c r="GP47" s="32"/>
      <c r="GQ47" s="33"/>
      <c r="GR47" s="33"/>
      <c r="GS47" s="34"/>
      <c r="GT47" s="32"/>
      <c r="GU47" s="33"/>
      <c r="GV47" s="33"/>
      <c r="GW47" s="34"/>
      <c r="GX47" s="32"/>
      <c r="GY47" s="33"/>
      <c r="GZ47" s="33"/>
      <c r="HA47" s="34"/>
      <c r="HB47" s="32"/>
      <c r="HC47" s="33"/>
      <c r="HD47" s="33"/>
      <c r="HE47" s="34"/>
      <c r="HF47" s="32"/>
      <c r="HG47" s="33"/>
      <c r="HH47" s="33"/>
      <c r="HI47" s="34"/>
      <c r="HJ47" s="32"/>
      <c r="HK47" s="33"/>
      <c r="HL47" s="33"/>
      <c r="HM47" s="34"/>
      <c r="HN47" s="32"/>
      <c r="HO47" s="33"/>
      <c r="HP47" s="33"/>
      <c r="HQ47" s="34"/>
      <c r="HR47" s="32"/>
      <c r="HS47" s="33"/>
      <c r="HT47" s="33"/>
      <c r="HU47" s="34"/>
      <c r="HV47" s="32"/>
      <c r="HW47" s="33"/>
      <c r="HX47" s="33"/>
      <c r="HY47" s="34"/>
      <c r="HZ47" s="32"/>
      <c r="IA47" s="33"/>
      <c r="IB47" s="33"/>
      <c r="IC47" s="34"/>
      <c r="ID47" s="32"/>
      <c r="IE47" s="33"/>
      <c r="IF47" s="33"/>
      <c r="IG47" s="34"/>
      <c r="IH47" s="32"/>
      <c r="II47" s="33"/>
      <c r="IJ47" s="33"/>
      <c r="IK47" s="34"/>
    </row>
    <row r="48" spans="1:245" s="30" customFormat="1">
      <c r="A48" s="35" t="s">
        <v>52</v>
      </c>
      <c r="B48" s="157">
        <v>1262.9289570000001</v>
      </c>
      <c r="C48" s="157">
        <v>1.9699999999999998</v>
      </c>
      <c r="D48" s="157">
        <v>3.9399999999999998E-2</v>
      </c>
      <c r="E48" s="54">
        <v>4.6175579799282523E-2</v>
      </c>
      <c r="F48" s="33"/>
      <c r="G48" s="33"/>
      <c r="H48" s="32"/>
      <c r="I48" s="33"/>
      <c r="J48" s="33"/>
      <c r="K48" s="33"/>
      <c r="L48" s="32"/>
      <c r="M48" s="33"/>
      <c r="N48" s="33"/>
      <c r="O48" s="33"/>
      <c r="P48" s="32"/>
      <c r="Q48" s="33"/>
      <c r="R48" s="33"/>
      <c r="S48" s="33"/>
      <c r="T48" s="32"/>
      <c r="U48" s="33"/>
      <c r="V48" s="33"/>
      <c r="W48" s="33"/>
      <c r="X48" s="32"/>
      <c r="Y48" s="33"/>
      <c r="Z48" s="33"/>
      <c r="AA48" s="33"/>
      <c r="AB48" s="32"/>
      <c r="AC48" s="33"/>
      <c r="AD48" s="33"/>
      <c r="AE48" s="33"/>
      <c r="AF48" s="32"/>
      <c r="AG48" s="33"/>
      <c r="AH48" s="33"/>
      <c r="AI48" s="33"/>
      <c r="AJ48" s="32"/>
      <c r="AK48" s="33"/>
      <c r="AL48" s="33"/>
      <c r="AM48" s="33"/>
      <c r="AN48" s="32"/>
      <c r="AO48" s="33"/>
      <c r="AP48" s="33"/>
      <c r="AQ48" s="33"/>
      <c r="AR48" s="32"/>
      <c r="AS48" s="33"/>
      <c r="AT48" s="33"/>
      <c r="AU48" s="33"/>
      <c r="AV48" s="32"/>
      <c r="AW48" s="33"/>
      <c r="AX48" s="33"/>
      <c r="AY48" s="33"/>
      <c r="AZ48" s="32"/>
      <c r="BA48" s="33"/>
      <c r="BB48" s="33"/>
      <c r="BC48" s="33"/>
      <c r="BD48" s="32"/>
      <c r="BE48" s="33"/>
      <c r="BF48" s="33"/>
      <c r="BG48" s="33"/>
      <c r="BH48" s="32"/>
      <c r="BI48" s="33"/>
      <c r="BJ48" s="33"/>
      <c r="BK48" s="33"/>
      <c r="BL48" s="32"/>
      <c r="BM48" s="33"/>
      <c r="BN48" s="33"/>
      <c r="BO48" s="33"/>
      <c r="BP48" s="32"/>
      <c r="BQ48" s="33"/>
      <c r="BR48" s="33"/>
      <c r="BS48" s="33"/>
      <c r="BT48" s="32"/>
      <c r="BU48" s="33"/>
      <c r="BV48" s="33"/>
      <c r="BW48" s="33"/>
      <c r="BX48" s="32"/>
      <c r="BY48" s="33"/>
      <c r="BZ48" s="33"/>
      <c r="CA48" s="33"/>
      <c r="CB48" s="32"/>
      <c r="CC48" s="33"/>
      <c r="CD48" s="33"/>
      <c r="CE48" s="33"/>
      <c r="CF48" s="32"/>
      <c r="CG48" s="33"/>
      <c r="CH48" s="33"/>
      <c r="CI48" s="33"/>
      <c r="CJ48" s="32"/>
      <c r="CK48" s="33"/>
      <c r="CL48" s="33"/>
      <c r="CM48" s="33"/>
      <c r="CN48" s="32"/>
      <c r="CO48" s="33"/>
      <c r="CP48" s="33"/>
      <c r="CQ48" s="33"/>
      <c r="CR48" s="32"/>
      <c r="CS48" s="33"/>
      <c r="CT48" s="33"/>
      <c r="CU48" s="33"/>
      <c r="CV48" s="32"/>
      <c r="CW48" s="33"/>
      <c r="CX48" s="33"/>
      <c r="CY48" s="33"/>
      <c r="CZ48" s="32"/>
      <c r="DA48" s="33"/>
      <c r="DB48" s="33"/>
      <c r="DC48" s="33"/>
      <c r="DD48" s="32"/>
      <c r="DE48" s="33"/>
      <c r="DF48" s="33"/>
      <c r="DG48" s="33"/>
      <c r="DH48" s="32"/>
      <c r="DI48" s="33"/>
      <c r="DJ48" s="33"/>
      <c r="DK48" s="33"/>
      <c r="DL48" s="32"/>
      <c r="DM48" s="33"/>
      <c r="DN48" s="33"/>
      <c r="DO48" s="33"/>
      <c r="DP48" s="32"/>
      <c r="DQ48" s="33"/>
      <c r="DR48" s="33"/>
      <c r="DS48" s="33"/>
      <c r="DT48" s="32"/>
      <c r="DU48" s="33"/>
      <c r="DV48" s="33"/>
      <c r="DW48" s="33"/>
      <c r="DX48" s="32"/>
      <c r="DY48" s="33"/>
      <c r="DZ48" s="33"/>
      <c r="EA48" s="33"/>
      <c r="EB48" s="32"/>
      <c r="EC48" s="33"/>
      <c r="ED48" s="33"/>
      <c r="EE48" s="33"/>
      <c r="EF48" s="32"/>
      <c r="EG48" s="33"/>
      <c r="EH48" s="33"/>
      <c r="EI48" s="33"/>
      <c r="EJ48" s="32"/>
      <c r="EK48" s="33"/>
      <c r="EL48" s="33"/>
      <c r="EM48" s="33"/>
      <c r="EN48" s="32"/>
      <c r="EO48" s="33"/>
      <c r="EP48" s="33"/>
      <c r="EQ48" s="33"/>
      <c r="ER48" s="32"/>
      <c r="ES48" s="33"/>
      <c r="ET48" s="33"/>
      <c r="EU48" s="33"/>
      <c r="EV48" s="32"/>
      <c r="EW48" s="33"/>
      <c r="EX48" s="33"/>
      <c r="EY48" s="33"/>
      <c r="EZ48" s="32"/>
      <c r="FA48" s="33"/>
      <c r="FB48" s="33"/>
      <c r="FC48" s="33"/>
      <c r="FD48" s="32"/>
      <c r="FE48" s="33"/>
      <c r="FF48" s="33"/>
      <c r="FG48" s="33"/>
      <c r="FH48" s="32"/>
      <c r="FI48" s="33"/>
      <c r="FJ48" s="33"/>
      <c r="FK48" s="33"/>
      <c r="FL48" s="32"/>
      <c r="FM48" s="33"/>
      <c r="FN48" s="33"/>
      <c r="FO48" s="33"/>
      <c r="FP48" s="32"/>
      <c r="FQ48" s="33"/>
      <c r="FR48" s="33"/>
      <c r="FS48" s="33"/>
      <c r="FT48" s="32"/>
      <c r="FU48" s="33"/>
      <c r="FV48" s="33"/>
      <c r="FW48" s="33"/>
      <c r="FX48" s="32"/>
      <c r="FY48" s="33"/>
      <c r="FZ48" s="33"/>
      <c r="GA48" s="33"/>
      <c r="GB48" s="32"/>
      <c r="GC48" s="33"/>
      <c r="GD48" s="33"/>
      <c r="GE48" s="33"/>
      <c r="GF48" s="32"/>
      <c r="GG48" s="33"/>
      <c r="GH48" s="33"/>
      <c r="GI48" s="33"/>
      <c r="GJ48" s="32"/>
      <c r="GK48" s="33"/>
      <c r="GL48" s="33"/>
      <c r="GM48" s="33"/>
      <c r="GN48" s="32"/>
      <c r="GO48" s="33"/>
      <c r="GP48" s="33"/>
      <c r="GQ48" s="33"/>
      <c r="GR48" s="32"/>
      <c r="GS48" s="33"/>
      <c r="GT48" s="33"/>
      <c r="GU48" s="33"/>
      <c r="GV48" s="32"/>
      <c r="GW48" s="33"/>
      <c r="GX48" s="33"/>
      <c r="GY48" s="33"/>
      <c r="GZ48" s="32"/>
      <c r="HA48" s="33"/>
      <c r="HB48" s="33"/>
      <c r="HC48" s="33"/>
      <c r="HD48" s="32"/>
      <c r="HE48" s="33"/>
      <c r="HF48" s="33"/>
      <c r="HG48" s="33"/>
      <c r="HH48" s="32"/>
      <c r="HI48" s="33"/>
      <c r="HJ48" s="33"/>
      <c r="HK48" s="33"/>
      <c r="HL48" s="32"/>
      <c r="HM48" s="33"/>
      <c r="HN48" s="33"/>
      <c r="HO48" s="33"/>
      <c r="HP48" s="32"/>
      <c r="HQ48" s="33"/>
      <c r="HR48" s="33"/>
      <c r="HS48" s="33"/>
      <c r="HT48" s="32"/>
      <c r="HU48" s="33"/>
      <c r="HV48" s="33"/>
      <c r="HW48" s="33"/>
      <c r="HX48" s="32"/>
      <c r="HY48" s="33"/>
      <c r="HZ48" s="33"/>
      <c r="IA48" s="33"/>
      <c r="IB48" s="32"/>
      <c r="IC48" s="33"/>
      <c r="ID48" s="33"/>
      <c r="IE48" s="33"/>
      <c r="IF48" s="32"/>
      <c r="IG48" s="33"/>
      <c r="IH48" s="33"/>
      <c r="II48" s="33"/>
    </row>
    <row r="49" spans="1:245" s="31" customFormat="1">
      <c r="A49" s="22" t="s">
        <v>53</v>
      </c>
      <c r="B49" s="155">
        <v>26740.69146513243</v>
      </c>
      <c r="C49" s="155">
        <v>41.779999999999994</v>
      </c>
      <c r="D49" s="155">
        <v>0.83560000000000012</v>
      </c>
      <c r="E49" s="52">
        <v>0.97770102252569968</v>
      </c>
    </row>
    <row r="50" spans="1:245" s="30" customFormat="1">
      <c r="A50" s="11" t="s">
        <v>54</v>
      </c>
      <c r="B50" s="3"/>
      <c r="C50" s="3"/>
      <c r="D50" s="3"/>
      <c r="E50" s="3"/>
    </row>
    <row r="51" spans="1:245" s="30" customFormat="1">
      <c r="A51" s="6" t="s">
        <v>55</v>
      </c>
      <c r="B51" s="16">
        <v>114.88999999999999</v>
      </c>
      <c r="C51" s="16">
        <v>0.18</v>
      </c>
      <c r="D51" s="16">
        <v>3.5999999999999999E-3</v>
      </c>
      <c r="E51" s="51">
        <v>4.2006419551433001E-3</v>
      </c>
    </row>
    <row r="52" spans="1:245" s="30" customFormat="1">
      <c r="A52" s="6" t="s">
        <v>56</v>
      </c>
      <c r="B52" s="16">
        <v>495</v>
      </c>
      <c r="C52" s="16">
        <v>0.77</v>
      </c>
      <c r="D52" s="16">
        <v>1.54E-2</v>
      </c>
      <c r="E52" s="51">
        <v>1.8098335519156877E-2</v>
      </c>
    </row>
    <row r="53" spans="1:245" s="30" customFormat="1">
      <c r="A53" s="27" t="s">
        <v>57</v>
      </c>
      <c r="B53" s="156">
        <v>609.89</v>
      </c>
      <c r="C53" s="156">
        <v>0.95</v>
      </c>
      <c r="D53" s="156">
        <v>1.9E-2</v>
      </c>
      <c r="E53" s="53">
        <v>2.2298977474300177E-2</v>
      </c>
      <c r="F53" s="32"/>
      <c r="G53" s="33"/>
      <c r="H53" s="33"/>
      <c r="I53" s="34"/>
      <c r="J53" s="32"/>
      <c r="K53" s="33"/>
      <c r="L53" s="33"/>
      <c r="M53" s="34"/>
      <c r="N53" s="32"/>
      <c r="O53" s="33"/>
      <c r="P53" s="33"/>
      <c r="Q53" s="34"/>
      <c r="R53" s="32"/>
      <c r="S53" s="33"/>
      <c r="T53" s="33"/>
      <c r="U53" s="34"/>
      <c r="V53" s="32"/>
      <c r="W53" s="33"/>
      <c r="X53" s="33"/>
      <c r="Y53" s="34"/>
      <c r="Z53" s="32"/>
      <c r="AA53" s="33"/>
      <c r="AB53" s="33"/>
      <c r="AC53" s="34"/>
      <c r="AD53" s="32"/>
      <c r="AE53" s="33"/>
      <c r="AF53" s="33"/>
      <c r="AG53" s="34"/>
      <c r="AH53" s="32"/>
      <c r="AI53" s="33"/>
      <c r="AJ53" s="33"/>
      <c r="AK53" s="34"/>
      <c r="AL53" s="32"/>
      <c r="AM53" s="33"/>
      <c r="AN53" s="33"/>
      <c r="AO53" s="34"/>
      <c r="AP53" s="32"/>
      <c r="AQ53" s="33"/>
      <c r="AR53" s="33"/>
      <c r="AS53" s="34"/>
      <c r="AT53" s="32"/>
      <c r="AU53" s="33"/>
      <c r="AV53" s="33"/>
      <c r="AW53" s="34"/>
      <c r="AX53" s="32"/>
      <c r="AY53" s="33"/>
      <c r="AZ53" s="33"/>
      <c r="BA53" s="34"/>
      <c r="BB53" s="32"/>
      <c r="BC53" s="33"/>
      <c r="BD53" s="33"/>
      <c r="BE53" s="34"/>
      <c r="BF53" s="32"/>
      <c r="BG53" s="33"/>
      <c r="BH53" s="33"/>
      <c r="BI53" s="34"/>
      <c r="BJ53" s="32"/>
      <c r="BK53" s="33"/>
      <c r="BL53" s="33"/>
      <c r="BM53" s="34"/>
      <c r="BN53" s="32"/>
      <c r="BO53" s="33"/>
      <c r="BP53" s="33"/>
      <c r="BQ53" s="34"/>
      <c r="BR53" s="32"/>
      <c r="BS53" s="33"/>
      <c r="BT53" s="33"/>
      <c r="BU53" s="34"/>
      <c r="BV53" s="32"/>
      <c r="BW53" s="33"/>
      <c r="BX53" s="33"/>
      <c r="BY53" s="34"/>
      <c r="BZ53" s="32"/>
      <c r="CA53" s="33"/>
      <c r="CB53" s="33"/>
      <c r="CC53" s="34"/>
      <c r="CD53" s="32"/>
      <c r="CE53" s="33"/>
      <c r="CF53" s="33"/>
      <c r="CG53" s="34"/>
      <c r="CH53" s="32"/>
      <c r="CI53" s="33"/>
      <c r="CJ53" s="33"/>
      <c r="CK53" s="34"/>
      <c r="CL53" s="32"/>
      <c r="CM53" s="33"/>
      <c r="CN53" s="33"/>
      <c r="CO53" s="34"/>
      <c r="CP53" s="32"/>
      <c r="CQ53" s="33"/>
      <c r="CR53" s="33"/>
      <c r="CS53" s="34"/>
      <c r="CT53" s="32"/>
      <c r="CU53" s="33"/>
      <c r="CV53" s="33"/>
      <c r="CW53" s="34"/>
      <c r="CX53" s="32"/>
      <c r="CY53" s="33"/>
      <c r="CZ53" s="33"/>
      <c r="DA53" s="34"/>
      <c r="DB53" s="32"/>
      <c r="DC53" s="33"/>
      <c r="DD53" s="33"/>
      <c r="DE53" s="34"/>
      <c r="DF53" s="32"/>
      <c r="DG53" s="33"/>
      <c r="DH53" s="33"/>
      <c r="DI53" s="34"/>
      <c r="DJ53" s="32"/>
      <c r="DK53" s="33"/>
      <c r="DL53" s="33"/>
      <c r="DM53" s="34"/>
      <c r="DN53" s="32"/>
      <c r="DO53" s="33"/>
      <c r="DP53" s="33"/>
      <c r="DQ53" s="34"/>
      <c r="DR53" s="32"/>
      <c r="DS53" s="33"/>
      <c r="DT53" s="33"/>
      <c r="DU53" s="34"/>
      <c r="DV53" s="32"/>
      <c r="DW53" s="33"/>
      <c r="DX53" s="33"/>
      <c r="DY53" s="34"/>
      <c r="DZ53" s="32"/>
      <c r="EA53" s="33"/>
      <c r="EB53" s="33"/>
      <c r="EC53" s="34"/>
      <c r="ED53" s="32"/>
      <c r="EE53" s="33"/>
      <c r="EF53" s="33"/>
      <c r="EG53" s="34"/>
      <c r="EH53" s="32"/>
      <c r="EI53" s="33"/>
      <c r="EJ53" s="33"/>
      <c r="EK53" s="34"/>
      <c r="EL53" s="32"/>
      <c r="EM53" s="33"/>
      <c r="EN53" s="33"/>
      <c r="EO53" s="34"/>
      <c r="EP53" s="32"/>
      <c r="EQ53" s="33"/>
      <c r="ER53" s="33"/>
      <c r="ES53" s="34"/>
      <c r="ET53" s="32"/>
      <c r="EU53" s="33"/>
      <c r="EV53" s="33"/>
      <c r="EW53" s="34"/>
      <c r="EX53" s="32"/>
      <c r="EY53" s="33"/>
      <c r="EZ53" s="33"/>
      <c r="FA53" s="34"/>
      <c r="FB53" s="32"/>
      <c r="FC53" s="33"/>
      <c r="FD53" s="33"/>
      <c r="FE53" s="34"/>
      <c r="FF53" s="32"/>
      <c r="FG53" s="33"/>
      <c r="FH53" s="33"/>
      <c r="FI53" s="34"/>
      <c r="FJ53" s="32"/>
      <c r="FK53" s="33"/>
      <c r="FL53" s="33"/>
      <c r="FM53" s="34"/>
      <c r="FN53" s="32"/>
      <c r="FO53" s="33"/>
      <c r="FP53" s="33"/>
      <c r="FQ53" s="34"/>
      <c r="FR53" s="32"/>
      <c r="FS53" s="33"/>
      <c r="FT53" s="33"/>
      <c r="FU53" s="34"/>
      <c r="FV53" s="32"/>
      <c r="FW53" s="33"/>
      <c r="FX53" s="33"/>
      <c r="FY53" s="34"/>
      <c r="FZ53" s="32"/>
      <c r="GA53" s="33"/>
      <c r="GB53" s="33"/>
      <c r="GC53" s="34"/>
      <c r="GD53" s="32"/>
      <c r="GE53" s="33"/>
      <c r="GF53" s="33"/>
      <c r="GG53" s="34"/>
      <c r="GH53" s="32"/>
      <c r="GI53" s="33"/>
      <c r="GJ53" s="33"/>
      <c r="GK53" s="34"/>
      <c r="GL53" s="32"/>
      <c r="GM53" s="33"/>
      <c r="GN53" s="33"/>
      <c r="GO53" s="34"/>
      <c r="GP53" s="32"/>
      <c r="GQ53" s="33"/>
      <c r="GR53" s="33"/>
      <c r="GS53" s="34"/>
      <c r="GT53" s="32"/>
      <c r="GU53" s="33"/>
      <c r="GV53" s="33"/>
      <c r="GW53" s="34"/>
      <c r="GX53" s="32"/>
      <c r="GY53" s="33"/>
      <c r="GZ53" s="33"/>
      <c r="HA53" s="34"/>
      <c r="HB53" s="32"/>
      <c r="HC53" s="33"/>
      <c r="HD53" s="33"/>
      <c r="HE53" s="34"/>
      <c r="HF53" s="32"/>
      <c r="HG53" s="33"/>
      <c r="HH53" s="33"/>
      <c r="HI53" s="34"/>
      <c r="HJ53" s="32"/>
      <c r="HK53" s="33"/>
      <c r="HL53" s="33"/>
      <c r="HM53" s="34"/>
      <c r="HN53" s="32"/>
      <c r="HO53" s="33"/>
      <c r="HP53" s="33"/>
      <c r="HQ53" s="34"/>
      <c r="HR53" s="32"/>
      <c r="HS53" s="33"/>
      <c r="HT53" s="33"/>
      <c r="HU53" s="34"/>
      <c r="HV53" s="32"/>
      <c r="HW53" s="33"/>
      <c r="HX53" s="33"/>
      <c r="HY53" s="34"/>
      <c r="HZ53" s="32"/>
      <c r="IA53" s="33"/>
      <c r="IB53" s="33"/>
      <c r="IC53" s="34"/>
      <c r="ID53" s="32"/>
      <c r="IE53" s="33"/>
      <c r="IF53" s="33"/>
      <c r="IG53" s="34"/>
      <c r="IH53" s="32"/>
      <c r="II53" s="33"/>
      <c r="IJ53" s="33"/>
      <c r="IK53" s="34"/>
    </row>
    <row r="54" spans="1:245" s="41" customFormat="1" ht="13.5" thickBot="1">
      <c r="A54" s="38" t="s">
        <v>58</v>
      </c>
      <c r="B54" s="158">
        <v>27350.581465132429</v>
      </c>
      <c r="C54" s="158">
        <v>42.73</v>
      </c>
      <c r="D54" s="158">
        <v>0.85460000000000014</v>
      </c>
      <c r="E54" s="55">
        <v>0.99999999999999989</v>
      </c>
    </row>
    <row r="55" spans="1:245">
      <c r="A55" s="42" t="s">
        <v>59</v>
      </c>
      <c r="E55" s="43"/>
    </row>
  </sheetData>
  <printOptions horizontalCentered="1"/>
  <pageMargins left="0.78740157480314965" right="0.39370078740157483" top="0.78740157480314965" bottom="0.78740157480314965" header="0.59055118110236227" footer="0.59055118110236227"/>
  <pageSetup paperSize="9" orientation="portrait" horizontalDpi="300" verticalDpi="300" r:id="rId1"/>
  <headerFooter alignWithMargins="0">
    <oddHeader>&amp;L&amp;"Tahoma,Negrito"&amp;8Companhia Nacional de Abastecimento - CONAB</oddHeader>
    <oddFooter>&amp;R&amp;6&amp;F - &amp;A
versão - jan/2008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K55"/>
  <sheetViews>
    <sheetView zoomScaleNormal="100" workbookViewId="0">
      <selection activeCell="A3" sqref="A3"/>
    </sheetView>
  </sheetViews>
  <sheetFormatPr defaultColWidth="11.5" defaultRowHeight="12.75"/>
  <cols>
    <col min="1" max="1" width="45.625" style="3" customWidth="1"/>
    <col min="2" max="4" width="12.625" style="3" customWidth="1"/>
    <col min="5" max="5" width="8.625" style="3" customWidth="1"/>
    <col min="6" max="16384" width="11.5" style="3"/>
  </cols>
  <sheetData>
    <row r="1" spans="1:5">
      <c r="A1" s="1" t="s">
        <v>0</v>
      </c>
      <c r="B1" s="2"/>
      <c r="C1" s="2"/>
      <c r="D1" s="2"/>
      <c r="E1" s="2"/>
    </row>
    <row r="2" spans="1:5">
      <c r="A2" s="1" t="s">
        <v>246</v>
      </c>
      <c r="B2" s="2"/>
      <c r="C2" s="2"/>
      <c r="D2" s="2"/>
      <c r="E2" s="2"/>
    </row>
    <row r="3" spans="1:5">
      <c r="A3" s="1" t="s">
        <v>172</v>
      </c>
      <c r="B3" s="2"/>
      <c r="C3" s="2"/>
      <c r="D3" s="2"/>
      <c r="E3" s="2"/>
    </row>
    <row r="4" spans="1:5">
      <c r="A4" s="1" t="s">
        <v>247</v>
      </c>
      <c r="B4" s="2"/>
      <c r="C4" s="2"/>
      <c r="D4" s="2"/>
      <c r="E4" s="2"/>
    </row>
    <row r="5" spans="1:5" ht="13.5" thickBot="1">
      <c r="A5" s="4" t="s">
        <v>4</v>
      </c>
      <c r="B5" s="5">
        <v>25000</v>
      </c>
      <c r="C5" s="6" t="s">
        <v>5</v>
      </c>
      <c r="D5" s="6"/>
    </row>
    <row r="6" spans="1:5">
      <c r="A6" s="7"/>
      <c r="B6" s="8" t="s">
        <v>6</v>
      </c>
      <c r="C6" s="50">
        <v>43160</v>
      </c>
      <c r="D6" s="50">
        <v>43160</v>
      </c>
      <c r="E6" s="10" t="s">
        <v>7</v>
      </c>
    </row>
    <row r="7" spans="1:5">
      <c r="A7" s="11" t="s">
        <v>8</v>
      </c>
      <c r="E7" s="12" t="s">
        <v>9</v>
      </c>
    </row>
    <row r="8" spans="1:5" ht="13.5" thickBot="1">
      <c r="A8" s="13"/>
      <c r="B8" s="14" t="s">
        <v>10</v>
      </c>
      <c r="C8" s="14" t="s">
        <v>188</v>
      </c>
      <c r="D8" s="14" t="s">
        <v>12</v>
      </c>
      <c r="E8" s="15" t="s">
        <v>13</v>
      </c>
    </row>
    <row r="9" spans="1:5">
      <c r="A9" s="11" t="s">
        <v>14</v>
      </c>
      <c r="B9" s="16"/>
    </row>
    <row r="10" spans="1:5">
      <c r="A10" s="18" t="s">
        <v>15</v>
      </c>
      <c r="B10" s="16">
        <v>0</v>
      </c>
      <c r="C10" s="16">
        <v>0</v>
      </c>
      <c r="D10" s="16">
        <v>0</v>
      </c>
      <c r="E10" s="51">
        <v>0</v>
      </c>
    </row>
    <row r="11" spans="1:5">
      <c r="A11" s="18" t="s">
        <v>16</v>
      </c>
      <c r="B11" s="3">
        <v>1019.36</v>
      </c>
      <c r="C11" s="3">
        <v>2.04</v>
      </c>
      <c r="D11" s="3">
        <v>4.0800000000000003E-2</v>
      </c>
      <c r="E11" s="51">
        <v>4.7581257345483172E-2</v>
      </c>
    </row>
    <row r="12" spans="1:5">
      <c r="A12" s="18" t="s">
        <v>17</v>
      </c>
      <c r="B12" s="16">
        <v>0</v>
      </c>
      <c r="C12" s="16">
        <v>0</v>
      </c>
      <c r="D12" s="16">
        <v>0</v>
      </c>
      <c r="E12" s="51">
        <v>0</v>
      </c>
    </row>
    <row r="13" spans="1:5">
      <c r="A13" s="18" t="s">
        <v>18</v>
      </c>
      <c r="B13" s="16">
        <v>405</v>
      </c>
      <c r="C13" s="16">
        <v>0.80999999999999994</v>
      </c>
      <c r="D13" s="16">
        <v>1.6199999999999999E-2</v>
      </c>
      <c r="E13" s="51">
        <v>1.8904419660297326E-2</v>
      </c>
    </row>
    <row r="14" spans="1:5">
      <c r="A14" s="18" t="s">
        <v>19</v>
      </c>
      <c r="B14" s="16">
        <v>0</v>
      </c>
      <c r="C14" s="16">
        <v>0</v>
      </c>
      <c r="D14" s="16">
        <v>0</v>
      </c>
      <c r="E14" s="51">
        <v>0</v>
      </c>
    </row>
    <row r="15" spans="1:5">
      <c r="A15" s="6" t="s">
        <v>20</v>
      </c>
      <c r="B15" s="16">
        <v>3590</v>
      </c>
      <c r="C15" s="16">
        <v>7.1799999999999988</v>
      </c>
      <c r="D15" s="16">
        <v>0.14359999999999998</v>
      </c>
      <c r="E15" s="51">
        <v>0.16757251007522816</v>
      </c>
    </row>
    <row r="16" spans="1:5">
      <c r="A16" s="6" t="s">
        <v>70</v>
      </c>
      <c r="B16" s="16">
        <v>38.159999999999997</v>
      </c>
      <c r="C16" s="16">
        <v>0.08</v>
      </c>
      <c r="D16" s="16">
        <v>1.6000000000000001E-3</v>
      </c>
      <c r="E16" s="51">
        <v>1.7812164302146813E-3</v>
      </c>
    </row>
    <row r="17" spans="1:5">
      <c r="A17" s="6" t="s">
        <v>22</v>
      </c>
      <c r="B17" s="16">
        <v>7750</v>
      </c>
      <c r="C17" s="16">
        <v>15.5</v>
      </c>
      <c r="D17" s="16">
        <v>0.31</v>
      </c>
      <c r="E17" s="51">
        <v>0.36175124041309703</v>
      </c>
    </row>
    <row r="18" spans="1:5">
      <c r="A18" s="6" t="s">
        <v>23</v>
      </c>
      <c r="B18" s="16">
        <v>3350</v>
      </c>
      <c r="C18" s="16">
        <v>6.7</v>
      </c>
      <c r="D18" s="16">
        <v>0.13400000000000001</v>
      </c>
      <c r="E18" s="51">
        <v>0.15636989101727419</v>
      </c>
    </row>
    <row r="19" spans="1:5">
      <c r="A19" s="6" t="s">
        <v>24</v>
      </c>
      <c r="B19" s="16">
        <v>2260</v>
      </c>
      <c r="C19" s="16">
        <v>4.5199999999999996</v>
      </c>
      <c r="D19" s="16">
        <v>9.0399999999999994E-2</v>
      </c>
      <c r="E19" s="51">
        <v>0.1054913294623999</v>
      </c>
    </row>
    <row r="20" spans="1:5">
      <c r="A20" s="6" t="s">
        <v>71</v>
      </c>
      <c r="B20" s="16">
        <v>0</v>
      </c>
      <c r="C20" s="16">
        <v>0</v>
      </c>
      <c r="D20" s="16">
        <v>0</v>
      </c>
      <c r="E20" s="51">
        <v>0</v>
      </c>
    </row>
    <row r="21" spans="1:5">
      <c r="A21" s="22" t="s">
        <v>27</v>
      </c>
      <c r="B21" s="155">
        <v>18412.52</v>
      </c>
      <c r="C21" s="155">
        <v>36.83</v>
      </c>
      <c r="D21" s="155">
        <v>0.73659999999999992</v>
      </c>
      <c r="E21" s="52">
        <v>0.85945186440399446</v>
      </c>
    </row>
    <row r="22" spans="1:5">
      <c r="A22" s="25" t="s">
        <v>28</v>
      </c>
      <c r="D22" s="3">
        <v>0</v>
      </c>
    </row>
    <row r="23" spans="1:5">
      <c r="A23" s="18" t="s">
        <v>29</v>
      </c>
      <c r="B23" s="16">
        <v>0</v>
      </c>
      <c r="C23" s="16">
        <v>0</v>
      </c>
      <c r="D23" s="16">
        <v>0</v>
      </c>
      <c r="E23" s="51">
        <v>0</v>
      </c>
    </row>
    <row r="24" spans="1:5">
      <c r="A24" s="18" t="s">
        <v>30</v>
      </c>
      <c r="B24" s="16">
        <v>92.06</v>
      </c>
      <c r="C24" s="16">
        <v>0.18</v>
      </c>
      <c r="D24" s="16">
        <v>3.5999999999999999E-3</v>
      </c>
      <c r="E24" s="51">
        <v>4.2971379603135114E-3</v>
      </c>
    </row>
    <row r="25" spans="1:5">
      <c r="A25" s="6" t="s">
        <v>72</v>
      </c>
      <c r="B25" s="16">
        <v>552.38</v>
      </c>
      <c r="C25" s="16">
        <v>1.1000000000000001</v>
      </c>
      <c r="D25" s="16">
        <v>2.2000000000000002E-2</v>
      </c>
      <c r="E25" s="51">
        <v>2.5783761313469229E-2</v>
      </c>
    </row>
    <row r="26" spans="1:5">
      <c r="A26" s="18" t="s">
        <v>73</v>
      </c>
      <c r="B26" s="16">
        <v>0</v>
      </c>
      <c r="C26" s="16">
        <v>0</v>
      </c>
      <c r="D26" s="16">
        <v>0</v>
      </c>
      <c r="E26" s="51">
        <v>0</v>
      </c>
    </row>
    <row r="27" spans="1:5">
      <c r="A27" s="18" t="s">
        <v>74</v>
      </c>
      <c r="B27" s="16">
        <v>0</v>
      </c>
      <c r="C27" s="16">
        <v>0</v>
      </c>
      <c r="D27" s="16">
        <v>0</v>
      </c>
      <c r="E27" s="51">
        <v>0</v>
      </c>
    </row>
    <row r="28" spans="1:5">
      <c r="A28" s="18" t="s">
        <v>75</v>
      </c>
      <c r="B28" s="16">
        <v>187.5</v>
      </c>
      <c r="C28" s="16">
        <v>0.38</v>
      </c>
      <c r="D28" s="16">
        <v>7.6E-3</v>
      </c>
      <c r="E28" s="51">
        <v>8.7520461390265397E-3</v>
      </c>
    </row>
    <row r="29" spans="1:5">
      <c r="A29" s="18" t="s">
        <v>76</v>
      </c>
      <c r="B29" s="16">
        <v>0</v>
      </c>
      <c r="C29" s="16">
        <v>0</v>
      </c>
      <c r="D29" s="16">
        <v>0</v>
      </c>
      <c r="E29" s="51">
        <v>0</v>
      </c>
    </row>
    <row r="30" spans="1:5">
      <c r="A30" s="18" t="s">
        <v>77</v>
      </c>
      <c r="B30" s="16">
        <v>0</v>
      </c>
      <c r="C30" s="16">
        <v>0</v>
      </c>
      <c r="D30" s="16">
        <v>0</v>
      </c>
      <c r="E30" s="51">
        <v>0</v>
      </c>
    </row>
    <row r="31" spans="1:5">
      <c r="A31" s="18" t="s">
        <v>78</v>
      </c>
      <c r="B31" s="16">
        <v>0</v>
      </c>
      <c r="C31" s="16">
        <v>0</v>
      </c>
      <c r="D31" s="16">
        <v>0</v>
      </c>
      <c r="E31" s="51">
        <v>0</v>
      </c>
    </row>
    <row r="32" spans="1:5">
      <c r="A32" s="27" t="s">
        <v>37</v>
      </c>
      <c r="B32" s="156">
        <v>831.94</v>
      </c>
      <c r="C32" s="156">
        <v>1.6600000000000001</v>
      </c>
      <c r="D32" s="156">
        <v>3.32E-2</v>
      </c>
      <c r="E32" s="53">
        <v>3.883294541280928E-2</v>
      </c>
    </row>
    <row r="33" spans="1:245" s="30" customFormat="1">
      <c r="A33" s="11" t="s">
        <v>38</v>
      </c>
      <c r="B33" s="3"/>
      <c r="C33" s="3"/>
      <c r="D33" s="3">
        <v>0</v>
      </c>
      <c r="E33" s="3"/>
    </row>
    <row r="34" spans="1:245" s="30" customFormat="1">
      <c r="A34" s="18" t="s">
        <v>39</v>
      </c>
      <c r="B34" s="16">
        <v>137.20988296295468</v>
      </c>
      <c r="C34" s="16">
        <v>0.27999999999999997</v>
      </c>
      <c r="D34" s="16">
        <v>5.5999999999999991E-3</v>
      </c>
      <c r="E34" s="51">
        <v>6.404625207585125E-3</v>
      </c>
    </row>
    <row r="35" spans="1:245" s="30" customFormat="1">
      <c r="A35" s="6" t="s">
        <v>40</v>
      </c>
      <c r="B35" s="16">
        <v>137.20988296295468</v>
      </c>
      <c r="C35" s="16">
        <v>0.27999999999999997</v>
      </c>
      <c r="D35" s="16">
        <v>5.5999999999999991E-3</v>
      </c>
      <c r="E35" s="51">
        <v>6.404625207585125E-3</v>
      </c>
    </row>
    <row r="36" spans="1:245" s="31" customFormat="1">
      <c r="A36" s="22" t="s">
        <v>41</v>
      </c>
      <c r="B36" s="155">
        <v>19381.669882962953</v>
      </c>
      <c r="C36" s="155">
        <v>38.769999999999996</v>
      </c>
      <c r="D36" s="155">
        <v>0.77539999999999987</v>
      </c>
      <c r="E36" s="52">
        <v>0.90468943502438881</v>
      </c>
    </row>
    <row r="37" spans="1:245" s="30" customFormat="1">
      <c r="A37" s="11" t="s">
        <v>42</v>
      </c>
      <c r="B37" s="3"/>
      <c r="C37" s="3"/>
      <c r="D37" s="3">
        <v>0</v>
      </c>
      <c r="E37" s="3"/>
    </row>
    <row r="38" spans="1:245" s="30" customFormat="1">
      <c r="A38" s="6" t="s">
        <v>43</v>
      </c>
      <c r="B38" s="16">
        <v>845.26</v>
      </c>
      <c r="C38" s="16">
        <v>1.69</v>
      </c>
      <c r="D38" s="16">
        <v>3.3799999999999997E-2</v>
      </c>
      <c r="E38" s="51">
        <v>3.9454690770525727E-2</v>
      </c>
    </row>
    <row r="39" spans="1:245" s="30" customFormat="1">
      <c r="A39" s="6" t="s">
        <v>44</v>
      </c>
      <c r="B39" s="16">
        <v>151.88999999999999</v>
      </c>
      <c r="C39" s="16">
        <v>0.3</v>
      </c>
      <c r="D39" s="16">
        <v>6.0000000000000001E-3</v>
      </c>
      <c r="E39" s="51">
        <v>7.0898575363026193E-3</v>
      </c>
    </row>
    <row r="40" spans="1:245" s="30" customFormat="1">
      <c r="A40" s="18" t="s">
        <v>45</v>
      </c>
      <c r="B40" s="16">
        <v>221.02</v>
      </c>
      <c r="C40" s="16">
        <v>0.44</v>
      </c>
      <c r="D40" s="16">
        <v>8.8000000000000005E-3</v>
      </c>
      <c r="E40" s="51">
        <v>1.0316678600787445E-2</v>
      </c>
    </row>
    <row r="41" spans="1:245" s="30" customFormat="1">
      <c r="A41" s="18" t="s">
        <v>79</v>
      </c>
      <c r="B41" s="16">
        <v>0</v>
      </c>
      <c r="C41" s="16">
        <v>0</v>
      </c>
      <c r="D41" s="16">
        <v>0</v>
      </c>
      <c r="E41" s="51">
        <v>0</v>
      </c>
    </row>
    <row r="42" spans="1:245" s="30" customFormat="1">
      <c r="A42" s="27" t="s">
        <v>46</v>
      </c>
      <c r="B42" s="156">
        <v>1218.17</v>
      </c>
      <c r="C42" s="156">
        <v>2.4300000000000002</v>
      </c>
      <c r="D42" s="156">
        <v>4.8600000000000004E-2</v>
      </c>
      <c r="E42" s="53">
        <v>5.6861226907615789E-2</v>
      </c>
      <c r="F42" s="32"/>
      <c r="G42" s="33"/>
      <c r="H42" s="33"/>
      <c r="I42" s="34"/>
      <c r="J42" s="32"/>
      <c r="K42" s="33"/>
      <c r="L42" s="33"/>
      <c r="M42" s="34"/>
      <c r="N42" s="32"/>
      <c r="O42" s="33"/>
      <c r="P42" s="33"/>
      <c r="Q42" s="34"/>
      <c r="R42" s="32"/>
      <c r="S42" s="33"/>
      <c r="T42" s="33"/>
      <c r="U42" s="34"/>
      <c r="V42" s="32"/>
      <c r="W42" s="33"/>
      <c r="X42" s="33"/>
      <c r="Y42" s="34"/>
      <c r="Z42" s="32"/>
      <c r="AA42" s="33"/>
      <c r="AB42" s="33"/>
      <c r="AC42" s="34"/>
      <c r="AD42" s="32"/>
      <c r="AE42" s="33"/>
      <c r="AF42" s="33"/>
      <c r="AG42" s="34"/>
      <c r="AH42" s="32"/>
      <c r="AI42" s="33"/>
      <c r="AJ42" s="33"/>
      <c r="AK42" s="34"/>
      <c r="AL42" s="32"/>
      <c r="AM42" s="33"/>
      <c r="AN42" s="33"/>
      <c r="AO42" s="34"/>
      <c r="AP42" s="32"/>
      <c r="AQ42" s="33"/>
      <c r="AR42" s="33"/>
      <c r="AS42" s="34"/>
      <c r="AT42" s="32"/>
      <c r="AU42" s="33"/>
      <c r="AV42" s="33"/>
      <c r="AW42" s="34"/>
      <c r="AX42" s="32"/>
      <c r="AY42" s="33"/>
      <c r="AZ42" s="33"/>
      <c r="BA42" s="34"/>
      <c r="BB42" s="32"/>
      <c r="BC42" s="33"/>
      <c r="BD42" s="33"/>
      <c r="BE42" s="34"/>
      <c r="BF42" s="32"/>
      <c r="BG42" s="33"/>
      <c r="BH42" s="33"/>
      <c r="BI42" s="34"/>
      <c r="BJ42" s="32"/>
      <c r="BK42" s="33"/>
      <c r="BL42" s="33"/>
      <c r="BM42" s="34"/>
      <c r="BN42" s="32"/>
      <c r="BO42" s="33"/>
      <c r="BP42" s="33"/>
      <c r="BQ42" s="34"/>
      <c r="BR42" s="32"/>
      <c r="BS42" s="33"/>
      <c r="BT42" s="33"/>
      <c r="BU42" s="34"/>
      <c r="BV42" s="32"/>
      <c r="BW42" s="33"/>
      <c r="BX42" s="33"/>
      <c r="BY42" s="34"/>
      <c r="BZ42" s="32"/>
      <c r="CA42" s="33"/>
      <c r="CB42" s="33"/>
      <c r="CC42" s="34"/>
      <c r="CD42" s="32"/>
      <c r="CE42" s="33"/>
      <c r="CF42" s="33"/>
      <c r="CG42" s="34"/>
      <c r="CH42" s="32"/>
      <c r="CI42" s="33"/>
      <c r="CJ42" s="33"/>
      <c r="CK42" s="34"/>
      <c r="CL42" s="32"/>
      <c r="CM42" s="33"/>
      <c r="CN42" s="33"/>
      <c r="CO42" s="34"/>
      <c r="CP42" s="32"/>
      <c r="CQ42" s="33"/>
      <c r="CR42" s="33"/>
      <c r="CS42" s="34"/>
      <c r="CT42" s="32"/>
      <c r="CU42" s="33"/>
      <c r="CV42" s="33"/>
      <c r="CW42" s="34"/>
      <c r="CX42" s="32"/>
      <c r="CY42" s="33"/>
      <c r="CZ42" s="33"/>
      <c r="DA42" s="34"/>
      <c r="DB42" s="32"/>
      <c r="DC42" s="33"/>
      <c r="DD42" s="33"/>
      <c r="DE42" s="34"/>
      <c r="DF42" s="32"/>
      <c r="DG42" s="33"/>
      <c r="DH42" s="33"/>
      <c r="DI42" s="34"/>
      <c r="DJ42" s="32"/>
      <c r="DK42" s="33"/>
      <c r="DL42" s="33"/>
      <c r="DM42" s="34"/>
      <c r="DN42" s="32"/>
      <c r="DO42" s="33"/>
      <c r="DP42" s="33"/>
      <c r="DQ42" s="34"/>
      <c r="DR42" s="32"/>
      <c r="DS42" s="33"/>
      <c r="DT42" s="33"/>
      <c r="DU42" s="34"/>
      <c r="DV42" s="32"/>
      <c r="DW42" s="33"/>
      <c r="DX42" s="33"/>
      <c r="DY42" s="34"/>
      <c r="DZ42" s="32"/>
      <c r="EA42" s="33"/>
      <c r="EB42" s="33"/>
      <c r="EC42" s="34"/>
      <c r="ED42" s="32"/>
      <c r="EE42" s="33"/>
      <c r="EF42" s="33"/>
      <c r="EG42" s="34"/>
      <c r="EH42" s="32"/>
      <c r="EI42" s="33"/>
      <c r="EJ42" s="33"/>
      <c r="EK42" s="34"/>
      <c r="EL42" s="32"/>
      <c r="EM42" s="33"/>
      <c r="EN42" s="33"/>
      <c r="EO42" s="34"/>
      <c r="EP42" s="32"/>
      <c r="EQ42" s="33"/>
      <c r="ER42" s="33"/>
      <c r="ES42" s="34"/>
      <c r="ET42" s="32"/>
      <c r="EU42" s="33"/>
      <c r="EV42" s="33"/>
      <c r="EW42" s="34"/>
      <c r="EX42" s="32"/>
      <c r="EY42" s="33"/>
      <c r="EZ42" s="33"/>
      <c r="FA42" s="34"/>
      <c r="FB42" s="32"/>
      <c r="FC42" s="33"/>
      <c r="FD42" s="33"/>
      <c r="FE42" s="34"/>
      <c r="FF42" s="32"/>
      <c r="FG42" s="33"/>
      <c r="FH42" s="33"/>
      <c r="FI42" s="34"/>
      <c r="FJ42" s="32"/>
      <c r="FK42" s="33"/>
      <c r="FL42" s="33"/>
      <c r="FM42" s="34"/>
      <c r="FN42" s="32"/>
      <c r="FO42" s="33"/>
      <c r="FP42" s="33"/>
      <c r="FQ42" s="34"/>
      <c r="FR42" s="32"/>
      <c r="FS42" s="33"/>
      <c r="FT42" s="33"/>
      <c r="FU42" s="34"/>
      <c r="FV42" s="32"/>
      <c r="FW42" s="33"/>
      <c r="FX42" s="33"/>
      <c r="FY42" s="34"/>
      <c r="FZ42" s="32"/>
      <c r="GA42" s="33"/>
      <c r="GB42" s="33"/>
      <c r="GC42" s="34"/>
      <c r="GD42" s="32"/>
      <c r="GE42" s="33"/>
      <c r="GF42" s="33"/>
      <c r="GG42" s="34"/>
      <c r="GH42" s="32"/>
      <c r="GI42" s="33"/>
      <c r="GJ42" s="33"/>
      <c r="GK42" s="34"/>
      <c r="GL42" s="32"/>
      <c r="GM42" s="33"/>
      <c r="GN42" s="33"/>
      <c r="GO42" s="34"/>
      <c r="GP42" s="32"/>
      <c r="GQ42" s="33"/>
      <c r="GR42" s="33"/>
      <c r="GS42" s="34"/>
      <c r="GT42" s="32"/>
      <c r="GU42" s="33"/>
      <c r="GV42" s="33"/>
      <c r="GW42" s="34"/>
      <c r="GX42" s="32"/>
      <c r="GY42" s="33"/>
      <c r="GZ42" s="33"/>
      <c r="HA42" s="34"/>
      <c r="HB42" s="32"/>
      <c r="HC42" s="33"/>
      <c r="HD42" s="33"/>
      <c r="HE42" s="34"/>
      <c r="HF42" s="32"/>
      <c r="HG42" s="33"/>
      <c r="HH42" s="33"/>
      <c r="HI42" s="34"/>
      <c r="HJ42" s="32"/>
      <c r="HK42" s="33"/>
      <c r="HL42" s="33"/>
      <c r="HM42" s="34"/>
      <c r="HN42" s="32"/>
      <c r="HO42" s="33"/>
      <c r="HP42" s="33"/>
      <c r="HQ42" s="34"/>
      <c r="HR42" s="32"/>
      <c r="HS42" s="33"/>
      <c r="HT42" s="33"/>
      <c r="HU42" s="34"/>
      <c r="HV42" s="32"/>
      <c r="HW42" s="33"/>
      <c r="HX42" s="33"/>
      <c r="HY42" s="34"/>
      <c r="HZ42" s="32"/>
      <c r="IA42" s="33"/>
      <c r="IB42" s="33"/>
      <c r="IC42" s="34"/>
      <c r="ID42" s="32"/>
      <c r="IE42" s="33"/>
      <c r="IF42" s="33"/>
      <c r="IG42" s="34"/>
      <c r="IH42" s="32"/>
      <c r="II42" s="33"/>
      <c r="IJ42" s="33"/>
      <c r="IK42" s="34"/>
    </row>
    <row r="43" spans="1:245" s="30" customFormat="1">
      <c r="A43" s="11" t="s">
        <v>47</v>
      </c>
      <c r="B43" s="3"/>
      <c r="C43" s="3"/>
      <c r="D43" s="3">
        <v>0</v>
      </c>
      <c r="E43" s="3"/>
    </row>
    <row r="44" spans="1:245" s="30" customFormat="1">
      <c r="A44" s="18" t="s">
        <v>80</v>
      </c>
      <c r="B44" s="16">
        <v>15.471764400000003</v>
      </c>
      <c r="C44" s="16">
        <v>0.03</v>
      </c>
      <c r="D44" s="16">
        <v>5.9999999999999995E-4</v>
      </c>
      <c r="E44" s="51">
        <v>7.2218451136505768E-4</v>
      </c>
    </row>
    <row r="45" spans="1:245" s="30" customFormat="1">
      <c r="A45" s="18" t="s">
        <v>49</v>
      </c>
      <c r="B45" s="16">
        <v>0</v>
      </c>
      <c r="C45" s="16">
        <v>0</v>
      </c>
      <c r="D45" s="16">
        <v>0</v>
      </c>
      <c r="E45" s="51">
        <v>0</v>
      </c>
    </row>
    <row r="46" spans="1:245" s="30" customFormat="1">
      <c r="A46" s="18" t="s">
        <v>50</v>
      </c>
      <c r="B46" s="16">
        <v>19.040000000000003</v>
      </c>
      <c r="C46" s="16">
        <v>0.04</v>
      </c>
      <c r="D46" s="16">
        <v>8.0000000000000004E-4</v>
      </c>
      <c r="E46" s="51">
        <v>8.887411119310152E-4</v>
      </c>
    </row>
    <row r="47" spans="1:245" s="30" customFormat="1">
      <c r="A47" s="27" t="s">
        <v>51</v>
      </c>
      <c r="B47" s="156">
        <v>34.511764400000004</v>
      </c>
      <c r="C47" s="156">
        <v>7.0000000000000007E-2</v>
      </c>
      <c r="D47" s="156">
        <v>1.4000000000000002E-3</v>
      </c>
      <c r="E47" s="53">
        <v>1.6109256232960728E-3</v>
      </c>
      <c r="F47" s="32"/>
      <c r="G47" s="33"/>
      <c r="H47" s="33"/>
      <c r="I47" s="34"/>
      <c r="J47" s="32"/>
      <c r="K47" s="33"/>
      <c r="L47" s="33"/>
      <c r="M47" s="34"/>
      <c r="N47" s="32"/>
      <c r="O47" s="33"/>
      <c r="P47" s="33"/>
      <c r="Q47" s="34"/>
      <c r="R47" s="32"/>
      <c r="S47" s="33"/>
      <c r="T47" s="33"/>
      <c r="U47" s="34"/>
      <c r="V47" s="32"/>
      <c r="W47" s="33"/>
      <c r="X47" s="33"/>
      <c r="Y47" s="34"/>
      <c r="Z47" s="32"/>
      <c r="AA47" s="33"/>
      <c r="AB47" s="33"/>
      <c r="AC47" s="34"/>
      <c r="AD47" s="32"/>
      <c r="AE47" s="33"/>
      <c r="AF47" s="33"/>
      <c r="AG47" s="34"/>
      <c r="AH47" s="32"/>
      <c r="AI47" s="33"/>
      <c r="AJ47" s="33"/>
      <c r="AK47" s="34"/>
      <c r="AL47" s="32"/>
      <c r="AM47" s="33"/>
      <c r="AN47" s="33"/>
      <c r="AO47" s="34"/>
      <c r="AP47" s="32"/>
      <c r="AQ47" s="33"/>
      <c r="AR47" s="33"/>
      <c r="AS47" s="34"/>
      <c r="AT47" s="32"/>
      <c r="AU47" s="33"/>
      <c r="AV47" s="33"/>
      <c r="AW47" s="34"/>
      <c r="AX47" s="32"/>
      <c r="AY47" s="33"/>
      <c r="AZ47" s="33"/>
      <c r="BA47" s="34"/>
      <c r="BB47" s="32"/>
      <c r="BC47" s="33"/>
      <c r="BD47" s="33"/>
      <c r="BE47" s="34"/>
      <c r="BF47" s="32"/>
      <c r="BG47" s="33"/>
      <c r="BH47" s="33"/>
      <c r="BI47" s="34"/>
      <c r="BJ47" s="32"/>
      <c r="BK47" s="33"/>
      <c r="BL47" s="33"/>
      <c r="BM47" s="34"/>
      <c r="BN47" s="32"/>
      <c r="BO47" s="33"/>
      <c r="BP47" s="33"/>
      <c r="BQ47" s="34"/>
      <c r="BR47" s="32"/>
      <c r="BS47" s="33"/>
      <c r="BT47" s="33"/>
      <c r="BU47" s="34"/>
      <c r="BV47" s="32"/>
      <c r="BW47" s="33"/>
      <c r="BX47" s="33"/>
      <c r="BY47" s="34"/>
      <c r="BZ47" s="32"/>
      <c r="CA47" s="33"/>
      <c r="CB47" s="33"/>
      <c r="CC47" s="34"/>
      <c r="CD47" s="32"/>
      <c r="CE47" s="33"/>
      <c r="CF47" s="33"/>
      <c r="CG47" s="34"/>
      <c r="CH47" s="32"/>
      <c r="CI47" s="33"/>
      <c r="CJ47" s="33"/>
      <c r="CK47" s="34"/>
      <c r="CL47" s="32"/>
      <c r="CM47" s="33"/>
      <c r="CN47" s="33"/>
      <c r="CO47" s="34"/>
      <c r="CP47" s="32"/>
      <c r="CQ47" s="33"/>
      <c r="CR47" s="33"/>
      <c r="CS47" s="34"/>
      <c r="CT47" s="32"/>
      <c r="CU47" s="33"/>
      <c r="CV47" s="33"/>
      <c r="CW47" s="34"/>
      <c r="CX47" s="32"/>
      <c r="CY47" s="33"/>
      <c r="CZ47" s="33"/>
      <c r="DA47" s="34"/>
      <c r="DB47" s="32"/>
      <c r="DC47" s="33"/>
      <c r="DD47" s="33"/>
      <c r="DE47" s="34"/>
      <c r="DF47" s="32"/>
      <c r="DG47" s="33"/>
      <c r="DH47" s="33"/>
      <c r="DI47" s="34"/>
      <c r="DJ47" s="32"/>
      <c r="DK47" s="33"/>
      <c r="DL47" s="33"/>
      <c r="DM47" s="34"/>
      <c r="DN47" s="32"/>
      <c r="DO47" s="33"/>
      <c r="DP47" s="33"/>
      <c r="DQ47" s="34"/>
      <c r="DR47" s="32"/>
      <c r="DS47" s="33"/>
      <c r="DT47" s="33"/>
      <c r="DU47" s="34"/>
      <c r="DV47" s="32"/>
      <c r="DW47" s="33"/>
      <c r="DX47" s="33"/>
      <c r="DY47" s="34"/>
      <c r="DZ47" s="32"/>
      <c r="EA47" s="33"/>
      <c r="EB47" s="33"/>
      <c r="EC47" s="34"/>
      <c r="ED47" s="32"/>
      <c r="EE47" s="33"/>
      <c r="EF47" s="33"/>
      <c r="EG47" s="34"/>
      <c r="EH47" s="32"/>
      <c r="EI47" s="33"/>
      <c r="EJ47" s="33"/>
      <c r="EK47" s="34"/>
      <c r="EL47" s="32"/>
      <c r="EM47" s="33"/>
      <c r="EN47" s="33"/>
      <c r="EO47" s="34"/>
      <c r="EP47" s="32"/>
      <c r="EQ47" s="33"/>
      <c r="ER47" s="33"/>
      <c r="ES47" s="34"/>
      <c r="ET47" s="32"/>
      <c r="EU47" s="33"/>
      <c r="EV47" s="33"/>
      <c r="EW47" s="34"/>
      <c r="EX47" s="32"/>
      <c r="EY47" s="33"/>
      <c r="EZ47" s="33"/>
      <c r="FA47" s="34"/>
      <c r="FB47" s="32"/>
      <c r="FC47" s="33"/>
      <c r="FD47" s="33"/>
      <c r="FE47" s="34"/>
      <c r="FF47" s="32"/>
      <c r="FG47" s="33"/>
      <c r="FH47" s="33"/>
      <c r="FI47" s="34"/>
      <c r="FJ47" s="32"/>
      <c r="FK47" s="33"/>
      <c r="FL47" s="33"/>
      <c r="FM47" s="34"/>
      <c r="FN47" s="32"/>
      <c r="FO47" s="33"/>
      <c r="FP47" s="33"/>
      <c r="FQ47" s="34"/>
      <c r="FR47" s="32"/>
      <c r="FS47" s="33"/>
      <c r="FT47" s="33"/>
      <c r="FU47" s="34"/>
      <c r="FV47" s="32"/>
      <c r="FW47" s="33"/>
      <c r="FX47" s="33"/>
      <c r="FY47" s="34"/>
      <c r="FZ47" s="32"/>
      <c r="GA47" s="33"/>
      <c r="GB47" s="33"/>
      <c r="GC47" s="34"/>
      <c r="GD47" s="32"/>
      <c r="GE47" s="33"/>
      <c r="GF47" s="33"/>
      <c r="GG47" s="34"/>
      <c r="GH47" s="32"/>
      <c r="GI47" s="33"/>
      <c r="GJ47" s="33"/>
      <c r="GK47" s="34"/>
      <c r="GL47" s="32"/>
      <c r="GM47" s="33"/>
      <c r="GN47" s="33"/>
      <c r="GO47" s="34"/>
      <c r="GP47" s="32"/>
      <c r="GQ47" s="33"/>
      <c r="GR47" s="33"/>
      <c r="GS47" s="34"/>
      <c r="GT47" s="32"/>
      <c r="GU47" s="33"/>
      <c r="GV47" s="33"/>
      <c r="GW47" s="34"/>
      <c r="GX47" s="32"/>
      <c r="GY47" s="33"/>
      <c r="GZ47" s="33"/>
      <c r="HA47" s="34"/>
      <c r="HB47" s="32"/>
      <c r="HC47" s="33"/>
      <c r="HD47" s="33"/>
      <c r="HE47" s="34"/>
      <c r="HF47" s="32"/>
      <c r="HG47" s="33"/>
      <c r="HH47" s="33"/>
      <c r="HI47" s="34"/>
      <c r="HJ47" s="32"/>
      <c r="HK47" s="33"/>
      <c r="HL47" s="33"/>
      <c r="HM47" s="34"/>
      <c r="HN47" s="32"/>
      <c r="HO47" s="33"/>
      <c r="HP47" s="33"/>
      <c r="HQ47" s="34"/>
      <c r="HR47" s="32"/>
      <c r="HS47" s="33"/>
      <c r="HT47" s="33"/>
      <c r="HU47" s="34"/>
      <c r="HV47" s="32"/>
      <c r="HW47" s="33"/>
      <c r="HX47" s="33"/>
      <c r="HY47" s="34"/>
      <c r="HZ47" s="32"/>
      <c r="IA47" s="33"/>
      <c r="IB47" s="33"/>
      <c r="IC47" s="34"/>
      <c r="ID47" s="32"/>
      <c r="IE47" s="33"/>
      <c r="IF47" s="33"/>
      <c r="IG47" s="34"/>
      <c r="IH47" s="32"/>
      <c r="II47" s="33"/>
      <c r="IJ47" s="33"/>
      <c r="IK47" s="34"/>
    </row>
    <row r="48" spans="1:245" s="30" customFormat="1">
      <c r="A48" s="35" t="s">
        <v>52</v>
      </c>
      <c r="B48" s="157">
        <v>1252.6817644</v>
      </c>
      <c r="C48" s="157">
        <v>2.5</v>
      </c>
      <c r="D48" s="157">
        <v>0.05</v>
      </c>
      <c r="E48" s="54">
        <v>5.8472152530911863E-2</v>
      </c>
      <c r="F48" s="33"/>
      <c r="G48" s="33"/>
      <c r="H48" s="32"/>
      <c r="I48" s="33"/>
      <c r="J48" s="33"/>
      <c r="K48" s="33"/>
      <c r="L48" s="32"/>
      <c r="M48" s="33"/>
      <c r="N48" s="33"/>
      <c r="O48" s="33"/>
      <c r="P48" s="32"/>
      <c r="Q48" s="33"/>
      <c r="R48" s="33"/>
      <c r="S48" s="33"/>
      <c r="T48" s="32"/>
      <c r="U48" s="33"/>
      <c r="V48" s="33"/>
      <c r="W48" s="33"/>
      <c r="X48" s="32"/>
      <c r="Y48" s="33"/>
      <c r="Z48" s="33"/>
      <c r="AA48" s="33"/>
      <c r="AB48" s="32"/>
      <c r="AC48" s="33"/>
      <c r="AD48" s="33"/>
      <c r="AE48" s="33"/>
      <c r="AF48" s="32"/>
      <c r="AG48" s="33"/>
      <c r="AH48" s="33"/>
      <c r="AI48" s="33"/>
      <c r="AJ48" s="32"/>
      <c r="AK48" s="33"/>
      <c r="AL48" s="33"/>
      <c r="AM48" s="33"/>
      <c r="AN48" s="32"/>
      <c r="AO48" s="33"/>
      <c r="AP48" s="33"/>
      <c r="AQ48" s="33"/>
      <c r="AR48" s="32"/>
      <c r="AS48" s="33"/>
      <c r="AT48" s="33"/>
      <c r="AU48" s="33"/>
      <c r="AV48" s="32"/>
      <c r="AW48" s="33"/>
      <c r="AX48" s="33"/>
      <c r="AY48" s="33"/>
      <c r="AZ48" s="32"/>
      <c r="BA48" s="33"/>
      <c r="BB48" s="33"/>
      <c r="BC48" s="33"/>
      <c r="BD48" s="32"/>
      <c r="BE48" s="33"/>
      <c r="BF48" s="33"/>
      <c r="BG48" s="33"/>
      <c r="BH48" s="32"/>
      <c r="BI48" s="33"/>
      <c r="BJ48" s="33"/>
      <c r="BK48" s="33"/>
      <c r="BL48" s="32"/>
      <c r="BM48" s="33"/>
      <c r="BN48" s="33"/>
      <c r="BO48" s="33"/>
      <c r="BP48" s="32"/>
      <c r="BQ48" s="33"/>
      <c r="BR48" s="33"/>
      <c r="BS48" s="33"/>
      <c r="BT48" s="32"/>
      <c r="BU48" s="33"/>
      <c r="BV48" s="33"/>
      <c r="BW48" s="33"/>
      <c r="BX48" s="32"/>
      <c r="BY48" s="33"/>
      <c r="BZ48" s="33"/>
      <c r="CA48" s="33"/>
      <c r="CB48" s="32"/>
      <c r="CC48" s="33"/>
      <c r="CD48" s="33"/>
      <c r="CE48" s="33"/>
      <c r="CF48" s="32"/>
      <c r="CG48" s="33"/>
      <c r="CH48" s="33"/>
      <c r="CI48" s="33"/>
      <c r="CJ48" s="32"/>
      <c r="CK48" s="33"/>
      <c r="CL48" s="33"/>
      <c r="CM48" s="33"/>
      <c r="CN48" s="32"/>
      <c r="CO48" s="33"/>
      <c r="CP48" s="33"/>
      <c r="CQ48" s="33"/>
      <c r="CR48" s="32"/>
      <c r="CS48" s="33"/>
      <c r="CT48" s="33"/>
      <c r="CU48" s="33"/>
      <c r="CV48" s="32"/>
      <c r="CW48" s="33"/>
      <c r="CX48" s="33"/>
      <c r="CY48" s="33"/>
      <c r="CZ48" s="32"/>
      <c r="DA48" s="33"/>
      <c r="DB48" s="33"/>
      <c r="DC48" s="33"/>
      <c r="DD48" s="32"/>
      <c r="DE48" s="33"/>
      <c r="DF48" s="33"/>
      <c r="DG48" s="33"/>
      <c r="DH48" s="32"/>
      <c r="DI48" s="33"/>
      <c r="DJ48" s="33"/>
      <c r="DK48" s="33"/>
      <c r="DL48" s="32"/>
      <c r="DM48" s="33"/>
      <c r="DN48" s="33"/>
      <c r="DO48" s="33"/>
      <c r="DP48" s="32"/>
      <c r="DQ48" s="33"/>
      <c r="DR48" s="33"/>
      <c r="DS48" s="33"/>
      <c r="DT48" s="32"/>
      <c r="DU48" s="33"/>
      <c r="DV48" s="33"/>
      <c r="DW48" s="33"/>
      <c r="DX48" s="32"/>
      <c r="DY48" s="33"/>
      <c r="DZ48" s="33"/>
      <c r="EA48" s="33"/>
      <c r="EB48" s="32"/>
      <c r="EC48" s="33"/>
      <c r="ED48" s="33"/>
      <c r="EE48" s="33"/>
      <c r="EF48" s="32"/>
      <c r="EG48" s="33"/>
      <c r="EH48" s="33"/>
      <c r="EI48" s="33"/>
      <c r="EJ48" s="32"/>
      <c r="EK48" s="33"/>
      <c r="EL48" s="33"/>
      <c r="EM48" s="33"/>
      <c r="EN48" s="32"/>
      <c r="EO48" s="33"/>
      <c r="EP48" s="33"/>
      <c r="EQ48" s="33"/>
      <c r="ER48" s="32"/>
      <c r="ES48" s="33"/>
      <c r="ET48" s="33"/>
      <c r="EU48" s="33"/>
      <c r="EV48" s="32"/>
      <c r="EW48" s="33"/>
      <c r="EX48" s="33"/>
      <c r="EY48" s="33"/>
      <c r="EZ48" s="32"/>
      <c r="FA48" s="33"/>
      <c r="FB48" s="33"/>
      <c r="FC48" s="33"/>
      <c r="FD48" s="32"/>
      <c r="FE48" s="33"/>
      <c r="FF48" s="33"/>
      <c r="FG48" s="33"/>
      <c r="FH48" s="32"/>
      <c r="FI48" s="33"/>
      <c r="FJ48" s="33"/>
      <c r="FK48" s="33"/>
      <c r="FL48" s="32"/>
      <c r="FM48" s="33"/>
      <c r="FN48" s="33"/>
      <c r="FO48" s="33"/>
      <c r="FP48" s="32"/>
      <c r="FQ48" s="33"/>
      <c r="FR48" s="33"/>
      <c r="FS48" s="33"/>
      <c r="FT48" s="32"/>
      <c r="FU48" s="33"/>
      <c r="FV48" s="33"/>
      <c r="FW48" s="33"/>
      <c r="FX48" s="32"/>
      <c r="FY48" s="33"/>
      <c r="FZ48" s="33"/>
      <c r="GA48" s="33"/>
      <c r="GB48" s="32"/>
      <c r="GC48" s="33"/>
      <c r="GD48" s="33"/>
      <c r="GE48" s="33"/>
      <c r="GF48" s="32"/>
      <c r="GG48" s="33"/>
      <c r="GH48" s="33"/>
      <c r="GI48" s="33"/>
      <c r="GJ48" s="32"/>
      <c r="GK48" s="33"/>
      <c r="GL48" s="33"/>
      <c r="GM48" s="33"/>
      <c r="GN48" s="32"/>
      <c r="GO48" s="33"/>
      <c r="GP48" s="33"/>
      <c r="GQ48" s="33"/>
      <c r="GR48" s="32"/>
      <c r="GS48" s="33"/>
      <c r="GT48" s="33"/>
      <c r="GU48" s="33"/>
      <c r="GV48" s="32"/>
      <c r="GW48" s="33"/>
      <c r="GX48" s="33"/>
      <c r="GY48" s="33"/>
      <c r="GZ48" s="32"/>
      <c r="HA48" s="33"/>
      <c r="HB48" s="33"/>
      <c r="HC48" s="33"/>
      <c r="HD48" s="32"/>
      <c r="HE48" s="33"/>
      <c r="HF48" s="33"/>
      <c r="HG48" s="33"/>
      <c r="HH48" s="32"/>
      <c r="HI48" s="33"/>
      <c r="HJ48" s="33"/>
      <c r="HK48" s="33"/>
      <c r="HL48" s="32"/>
      <c r="HM48" s="33"/>
      <c r="HN48" s="33"/>
      <c r="HO48" s="33"/>
      <c r="HP48" s="32"/>
      <c r="HQ48" s="33"/>
      <c r="HR48" s="33"/>
      <c r="HS48" s="33"/>
      <c r="HT48" s="32"/>
      <c r="HU48" s="33"/>
      <c r="HV48" s="33"/>
      <c r="HW48" s="33"/>
      <c r="HX48" s="32"/>
      <c r="HY48" s="33"/>
      <c r="HZ48" s="33"/>
      <c r="IA48" s="33"/>
      <c r="IB48" s="32"/>
      <c r="IC48" s="33"/>
      <c r="ID48" s="33"/>
      <c r="IE48" s="33"/>
      <c r="IF48" s="32"/>
      <c r="IG48" s="33"/>
      <c r="IH48" s="33"/>
      <c r="II48" s="33"/>
    </row>
    <row r="49" spans="1:245" s="31" customFormat="1">
      <c r="A49" s="22" t="s">
        <v>53</v>
      </c>
      <c r="B49" s="155">
        <v>20634.351647362953</v>
      </c>
      <c r="C49" s="155">
        <v>41.269999999999996</v>
      </c>
      <c r="D49" s="155">
        <v>0.82539999999999991</v>
      </c>
      <c r="E49" s="52">
        <v>0.96316158755530068</v>
      </c>
    </row>
    <row r="50" spans="1:245" s="30" customFormat="1">
      <c r="A50" s="11" t="s">
        <v>54</v>
      </c>
      <c r="B50" s="3"/>
      <c r="C50" s="3"/>
      <c r="D50" s="3">
        <v>0</v>
      </c>
      <c r="E50" s="3"/>
    </row>
    <row r="51" spans="1:245" s="30" customFormat="1">
      <c r="A51" s="6" t="s">
        <v>55</v>
      </c>
      <c r="B51" s="16">
        <v>114.21</v>
      </c>
      <c r="C51" s="16">
        <v>0.23</v>
      </c>
      <c r="D51" s="16">
        <v>4.5999999999999999E-3</v>
      </c>
      <c r="E51" s="51">
        <v>5.3310463442038459E-3</v>
      </c>
    </row>
    <row r="52" spans="1:245" s="30" customFormat="1">
      <c r="A52" s="6" t="s">
        <v>56</v>
      </c>
      <c r="B52" s="16">
        <v>675</v>
      </c>
      <c r="C52" s="16">
        <v>1.35</v>
      </c>
      <c r="D52" s="16">
        <v>2.7000000000000003E-2</v>
      </c>
      <c r="E52" s="51">
        <v>3.1507366100495544E-2</v>
      </c>
    </row>
    <row r="53" spans="1:245" s="30" customFormat="1">
      <c r="A53" s="27" t="s">
        <v>57</v>
      </c>
      <c r="B53" s="156">
        <v>789.21</v>
      </c>
      <c r="C53" s="156">
        <v>1.58</v>
      </c>
      <c r="D53" s="156">
        <v>3.1600000000000003E-2</v>
      </c>
      <c r="E53" s="53">
        <v>3.6838412444699389E-2</v>
      </c>
      <c r="F53" s="32"/>
      <c r="G53" s="33"/>
      <c r="H53" s="33"/>
      <c r="I53" s="34"/>
      <c r="J53" s="32"/>
      <c r="K53" s="33"/>
      <c r="L53" s="33"/>
      <c r="M53" s="34"/>
      <c r="N53" s="32"/>
      <c r="O53" s="33"/>
      <c r="P53" s="33"/>
      <c r="Q53" s="34"/>
      <c r="R53" s="32"/>
      <c r="S53" s="33"/>
      <c r="T53" s="33"/>
      <c r="U53" s="34"/>
      <c r="V53" s="32"/>
      <c r="W53" s="33"/>
      <c r="X53" s="33"/>
      <c r="Y53" s="34"/>
      <c r="Z53" s="32"/>
      <c r="AA53" s="33"/>
      <c r="AB53" s="33"/>
      <c r="AC53" s="34"/>
      <c r="AD53" s="32"/>
      <c r="AE53" s="33"/>
      <c r="AF53" s="33"/>
      <c r="AG53" s="34"/>
      <c r="AH53" s="32"/>
      <c r="AI53" s="33"/>
      <c r="AJ53" s="33"/>
      <c r="AK53" s="34"/>
      <c r="AL53" s="32"/>
      <c r="AM53" s="33"/>
      <c r="AN53" s="33"/>
      <c r="AO53" s="34"/>
      <c r="AP53" s="32"/>
      <c r="AQ53" s="33"/>
      <c r="AR53" s="33"/>
      <c r="AS53" s="34"/>
      <c r="AT53" s="32"/>
      <c r="AU53" s="33"/>
      <c r="AV53" s="33"/>
      <c r="AW53" s="34"/>
      <c r="AX53" s="32"/>
      <c r="AY53" s="33"/>
      <c r="AZ53" s="33"/>
      <c r="BA53" s="34"/>
      <c r="BB53" s="32"/>
      <c r="BC53" s="33"/>
      <c r="BD53" s="33"/>
      <c r="BE53" s="34"/>
      <c r="BF53" s="32"/>
      <c r="BG53" s="33"/>
      <c r="BH53" s="33"/>
      <c r="BI53" s="34"/>
      <c r="BJ53" s="32"/>
      <c r="BK53" s="33"/>
      <c r="BL53" s="33"/>
      <c r="BM53" s="34"/>
      <c r="BN53" s="32"/>
      <c r="BO53" s="33"/>
      <c r="BP53" s="33"/>
      <c r="BQ53" s="34"/>
      <c r="BR53" s="32"/>
      <c r="BS53" s="33"/>
      <c r="BT53" s="33"/>
      <c r="BU53" s="34"/>
      <c r="BV53" s="32"/>
      <c r="BW53" s="33"/>
      <c r="BX53" s="33"/>
      <c r="BY53" s="34"/>
      <c r="BZ53" s="32"/>
      <c r="CA53" s="33"/>
      <c r="CB53" s="33"/>
      <c r="CC53" s="34"/>
      <c r="CD53" s="32"/>
      <c r="CE53" s="33"/>
      <c r="CF53" s="33"/>
      <c r="CG53" s="34"/>
      <c r="CH53" s="32"/>
      <c r="CI53" s="33"/>
      <c r="CJ53" s="33"/>
      <c r="CK53" s="34"/>
      <c r="CL53" s="32"/>
      <c r="CM53" s="33"/>
      <c r="CN53" s="33"/>
      <c r="CO53" s="34"/>
      <c r="CP53" s="32"/>
      <c r="CQ53" s="33"/>
      <c r="CR53" s="33"/>
      <c r="CS53" s="34"/>
      <c r="CT53" s="32"/>
      <c r="CU53" s="33"/>
      <c r="CV53" s="33"/>
      <c r="CW53" s="34"/>
      <c r="CX53" s="32"/>
      <c r="CY53" s="33"/>
      <c r="CZ53" s="33"/>
      <c r="DA53" s="34"/>
      <c r="DB53" s="32"/>
      <c r="DC53" s="33"/>
      <c r="DD53" s="33"/>
      <c r="DE53" s="34"/>
      <c r="DF53" s="32"/>
      <c r="DG53" s="33"/>
      <c r="DH53" s="33"/>
      <c r="DI53" s="34"/>
      <c r="DJ53" s="32"/>
      <c r="DK53" s="33"/>
      <c r="DL53" s="33"/>
      <c r="DM53" s="34"/>
      <c r="DN53" s="32"/>
      <c r="DO53" s="33"/>
      <c r="DP53" s="33"/>
      <c r="DQ53" s="34"/>
      <c r="DR53" s="32"/>
      <c r="DS53" s="33"/>
      <c r="DT53" s="33"/>
      <c r="DU53" s="34"/>
      <c r="DV53" s="32"/>
      <c r="DW53" s="33"/>
      <c r="DX53" s="33"/>
      <c r="DY53" s="34"/>
      <c r="DZ53" s="32"/>
      <c r="EA53" s="33"/>
      <c r="EB53" s="33"/>
      <c r="EC53" s="34"/>
      <c r="ED53" s="32"/>
      <c r="EE53" s="33"/>
      <c r="EF53" s="33"/>
      <c r="EG53" s="34"/>
      <c r="EH53" s="32"/>
      <c r="EI53" s="33"/>
      <c r="EJ53" s="33"/>
      <c r="EK53" s="34"/>
      <c r="EL53" s="32"/>
      <c r="EM53" s="33"/>
      <c r="EN53" s="33"/>
      <c r="EO53" s="34"/>
      <c r="EP53" s="32"/>
      <c r="EQ53" s="33"/>
      <c r="ER53" s="33"/>
      <c r="ES53" s="34"/>
      <c r="ET53" s="32"/>
      <c r="EU53" s="33"/>
      <c r="EV53" s="33"/>
      <c r="EW53" s="34"/>
      <c r="EX53" s="32"/>
      <c r="EY53" s="33"/>
      <c r="EZ53" s="33"/>
      <c r="FA53" s="34"/>
      <c r="FB53" s="32"/>
      <c r="FC53" s="33"/>
      <c r="FD53" s="33"/>
      <c r="FE53" s="34"/>
      <c r="FF53" s="32"/>
      <c r="FG53" s="33"/>
      <c r="FH53" s="33"/>
      <c r="FI53" s="34"/>
      <c r="FJ53" s="32"/>
      <c r="FK53" s="33"/>
      <c r="FL53" s="33"/>
      <c r="FM53" s="34"/>
      <c r="FN53" s="32"/>
      <c r="FO53" s="33"/>
      <c r="FP53" s="33"/>
      <c r="FQ53" s="34"/>
      <c r="FR53" s="32"/>
      <c r="FS53" s="33"/>
      <c r="FT53" s="33"/>
      <c r="FU53" s="34"/>
      <c r="FV53" s="32"/>
      <c r="FW53" s="33"/>
      <c r="FX53" s="33"/>
      <c r="FY53" s="34"/>
      <c r="FZ53" s="32"/>
      <c r="GA53" s="33"/>
      <c r="GB53" s="33"/>
      <c r="GC53" s="34"/>
      <c r="GD53" s="32"/>
      <c r="GE53" s="33"/>
      <c r="GF53" s="33"/>
      <c r="GG53" s="34"/>
      <c r="GH53" s="32"/>
      <c r="GI53" s="33"/>
      <c r="GJ53" s="33"/>
      <c r="GK53" s="34"/>
      <c r="GL53" s="32"/>
      <c r="GM53" s="33"/>
      <c r="GN53" s="33"/>
      <c r="GO53" s="34"/>
      <c r="GP53" s="32"/>
      <c r="GQ53" s="33"/>
      <c r="GR53" s="33"/>
      <c r="GS53" s="34"/>
      <c r="GT53" s="32"/>
      <c r="GU53" s="33"/>
      <c r="GV53" s="33"/>
      <c r="GW53" s="34"/>
      <c r="GX53" s="32"/>
      <c r="GY53" s="33"/>
      <c r="GZ53" s="33"/>
      <c r="HA53" s="34"/>
      <c r="HB53" s="32"/>
      <c r="HC53" s="33"/>
      <c r="HD53" s="33"/>
      <c r="HE53" s="34"/>
      <c r="HF53" s="32"/>
      <c r="HG53" s="33"/>
      <c r="HH53" s="33"/>
      <c r="HI53" s="34"/>
      <c r="HJ53" s="32"/>
      <c r="HK53" s="33"/>
      <c r="HL53" s="33"/>
      <c r="HM53" s="34"/>
      <c r="HN53" s="32"/>
      <c r="HO53" s="33"/>
      <c r="HP53" s="33"/>
      <c r="HQ53" s="34"/>
      <c r="HR53" s="32"/>
      <c r="HS53" s="33"/>
      <c r="HT53" s="33"/>
      <c r="HU53" s="34"/>
      <c r="HV53" s="32"/>
      <c r="HW53" s="33"/>
      <c r="HX53" s="33"/>
      <c r="HY53" s="34"/>
      <c r="HZ53" s="32"/>
      <c r="IA53" s="33"/>
      <c r="IB53" s="33"/>
      <c r="IC53" s="34"/>
      <c r="ID53" s="32"/>
      <c r="IE53" s="33"/>
      <c r="IF53" s="33"/>
      <c r="IG53" s="34"/>
      <c r="IH53" s="32"/>
      <c r="II53" s="33"/>
      <c r="IJ53" s="33"/>
      <c r="IK53" s="34"/>
    </row>
    <row r="54" spans="1:245" s="41" customFormat="1" ht="13.5" thickBot="1">
      <c r="A54" s="38" t="s">
        <v>58</v>
      </c>
      <c r="B54" s="158">
        <v>21423.561647362952</v>
      </c>
      <c r="C54" s="158">
        <v>42.849999999999994</v>
      </c>
      <c r="D54" s="158">
        <v>0.85699999999999987</v>
      </c>
      <c r="E54" s="55">
        <v>1</v>
      </c>
    </row>
    <row r="55" spans="1:245">
      <c r="A55" s="42" t="s">
        <v>59</v>
      </c>
      <c r="E55" s="43"/>
    </row>
  </sheetData>
  <printOptions horizontalCentered="1"/>
  <pageMargins left="0.78740157480314965" right="0.39370078740157483" top="0.78740157480314965" bottom="0.78740157480314965" header="0.59055118110236227" footer="0.59055118110236227"/>
  <pageSetup paperSize="9" orientation="portrait" horizontalDpi="300" verticalDpi="300" r:id="rId1"/>
  <headerFooter alignWithMargins="0">
    <oddHeader>&amp;L&amp;"Tahoma,Negrito"&amp;8Companhia Nacional de Abastecimento - CONAB</oddHeader>
    <oddFooter>&amp;R&amp;6&amp;F - &amp;A
versão - jan/2008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2"/>
  <sheetViews>
    <sheetView workbookViewId="0"/>
  </sheetViews>
  <sheetFormatPr defaultRowHeight="12.75"/>
  <cols>
    <col min="1" max="1" width="4.375" style="81" customWidth="1"/>
    <col min="2" max="2" width="15.375" style="81" customWidth="1"/>
    <col min="3" max="3" width="0.5" style="81" customWidth="1"/>
    <col min="4" max="4" width="3.25" style="81" customWidth="1"/>
    <col min="5" max="5" width="15.25" style="81" customWidth="1"/>
    <col min="6" max="7" width="0.875" style="81" customWidth="1"/>
    <col min="8" max="8" width="7.375" style="81" customWidth="1"/>
    <col min="9" max="9" width="8.875" style="81" customWidth="1"/>
    <col min="10" max="10" width="8.125" style="81" customWidth="1"/>
    <col min="11" max="11" width="1.5" style="81" customWidth="1"/>
    <col min="12" max="12" width="3.375" style="81" customWidth="1"/>
    <col min="13" max="13" width="13.375" style="81" customWidth="1"/>
    <col min="14" max="14" width="4.375" style="81" customWidth="1"/>
    <col min="15" max="15" width="4.25" style="81" customWidth="1"/>
    <col min="16" max="16" width="28.125" style="81" customWidth="1"/>
    <col min="17" max="16384" width="9" style="81"/>
  </cols>
  <sheetData>
    <row r="1" spans="1:16" ht="20.100000000000001" customHeight="1">
      <c r="A1" s="80"/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</row>
    <row r="2" spans="1:16" ht="21" customHeight="1">
      <c r="A2" s="80"/>
      <c r="B2" s="80"/>
      <c r="C2" s="80"/>
      <c r="D2" s="80"/>
      <c r="E2" s="82" t="s">
        <v>81</v>
      </c>
      <c r="F2" s="82"/>
      <c r="G2" s="82"/>
      <c r="H2" s="82"/>
      <c r="I2" s="82"/>
      <c r="J2" s="82"/>
      <c r="K2" s="82"/>
      <c r="L2" s="82"/>
      <c r="M2" s="82"/>
      <c r="N2" s="82"/>
      <c r="O2" s="82"/>
      <c r="P2" s="80"/>
    </row>
    <row r="3" spans="1:16" ht="17.100000000000001" customHeight="1">
      <c r="A3" s="80"/>
      <c r="B3" s="80"/>
      <c r="C3" s="80"/>
      <c r="D3" s="80"/>
      <c r="E3" s="83" t="s">
        <v>248</v>
      </c>
      <c r="F3" s="83"/>
      <c r="G3" s="83"/>
      <c r="H3" s="83"/>
      <c r="I3" s="83"/>
      <c r="J3" s="83"/>
      <c r="K3" s="83"/>
      <c r="L3" s="83"/>
      <c r="M3" s="83"/>
      <c r="N3" s="83"/>
      <c r="O3" s="83"/>
      <c r="P3" s="80"/>
    </row>
    <row r="4" spans="1:16" ht="17.100000000000001" customHeight="1">
      <c r="A4" s="80"/>
      <c r="B4" s="80"/>
      <c r="C4" s="80"/>
      <c r="D4" s="80"/>
      <c r="E4" s="83" t="s">
        <v>249</v>
      </c>
      <c r="F4" s="83"/>
      <c r="G4" s="83"/>
      <c r="H4" s="83"/>
      <c r="I4" s="83"/>
      <c r="J4" s="83"/>
      <c r="K4" s="83"/>
      <c r="L4" s="83"/>
      <c r="M4" s="83"/>
      <c r="N4" s="83"/>
      <c r="O4" s="83"/>
      <c r="P4" s="80"/>
    </row>
    <row r="5" spans="1:16" ht="15" customHeight="1">
      <c r="A5" s="80"/>
      <c r="B5" s="83" t="s">
        <v>250</v>
      </c>
      <c r="C5" s="83"/>
      <c r="D5" s="83"/>
      <c r="E5" s="83"/>
      <c r="F5" s="83"/>
      <c r="G5" s="83" t="s">
        <v>85</v>
      </c>
      <c r="H5" s="83"/>
      <c r="I5" s="83"/>
      <c r="J5" s="83"/>
      <c r="K5" s="83"/>
      <c r="L5" s="83"/>
      <c r="M5" s="83"/>
      <c r="N5" s="83"/>
      <c r="O5" s="83"/>
      <c r="P5" s="80"/>
    </row>
    <row r="6" spans="1:16" ht="15" customHeight="1">
      <c r="A6" s="80"/>
      <c r="B6" s="84" t="s">
        <v>86</v>
      </c>
      <c r="C6" s="84"/>
      <c r="D6" s="84"/>
      <c r="E6" s="84"/>
      <c r="F6" s="84"/>
      <c r="G6" s="83" t="s">
        <v>251</v>
      </c>
      <c r="H6" s="83"/>
      <c r="I6" s="83"/>
      <c r="J6" s="83"/>
      <c r="K6" s="83"/>
      <c r="L6" s="83"/>
      <c r="M6" s="83"/>
      <c r="N6" s="83"/>
      <c r="O6" s="83"/>
      <c r="P6" s="80"/>
    </row>
    <row r="7" spans="1:16" ht="3" customHeight="1">
      <c r="A7" s="80"/>
      <c r="B7" s="163" t="s">
        <v>87</v>
      </c>
      <c r="C7" s="80"/>
      <c r="D7" s="86" t="s">
        <v>252</v>
      </c>
      <c r="E7" s="86"/>
      <c r="F7" s="86"/>
      <c r="G7" s="86"/>
      <c r="H7" s="86"/>
      <c r="I7" s="86"/>
      <c r="J7" s="86"/>
      <c r="K7" s="80"/>
      <c r="L7" s="86" t="s">
        <v>89</v>
      </c>
      <c r="M7" s="86"/>
      <c r="N7" s="80"/>
      <c r="O7" s="80"/>
      <c r="P7" s="80"/>
    </row>
    <row r="8" spans="1:16" ht="12" customHeight="1">
      <c r="A8" s="80"/>
      <c r="B8" s="163"/>
      <c r="C8" s="80"/>
      <c r="D8" s="86"/>
      <c r="E8" s="86"/>
      <c r="F8" s="86"/>
      <c r="G8" s="86"/>
      <c r="H8" s="86"/>
      <c r="I8" s="86"/>
      <c r="J8" s="86"/>
      <c r="K8" s="80"/>
      <c r="L8" s="86"/>
      <c r="M8" s="86"/>
      <c r="N8" s="80"/>
      <c r="O8" s="80"/>
      <c r="P8" s="80"/>
    </row>
    <row r="9" spans="1:16" ht="3" customHeight="1">
      <c r="A9" s="80"/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</row>
    <row r="10" spans="1:16" ht="30" customHeight="1">
      <c r="A10" s="80"/>
      <c r="B10" s="87" t="s">
        <v>8</v>
      </c>
      <c r="C10" s="87"/>
      <c r="D10" s="87"/>
      <c r="E10" s="87"/>
      <c r="F10" s="88" t="s">
        <v>90</v>
      </c>
      <c r="G10" s="88"/>
      <c r="H10" s="88"/>
      <c r="I10" s="89" t="s">
        <v>253</v>
      </c>
      <c r="J10" s="88" t="s">
        <v>92</v>
      </c>
      <c r="K10" s="88"/>
      <c r="L10" s="88"/>
      <c r="M10" s="89" t="s">
        <v>93</v>
      </c>
      <c r="N10" s="80"/>
      <c r="O10" s="80"/>
      <c r="P10" s="80"/>
    </row>
    <row r="11" spans="1:16" ht="9.9499999999999993" customHeight="1">
      <c r="A11" s="80"/>
      <c r="B11" s="90" t="s">
        <v>14</v>
      </c>
      <c r="C11" s="90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80"/>
      <c r="O11" s="80"/>
      <c r="P11" s="80"/>
    </row>
    <row r="12" spans="1:16" ht="9.9499999999999993" customHeight="1">
      <c r="A12" s="80"/>
      <c r="B12" s="91" t="s">
        <v>94</v>
      </c>
      <c r="C12" s="91"/>
      <c r="D12" s="91"/>
      <c r="E12" s="91"/>
      <c r="F12" s="91"/>
      <c r="G12" s="91"/>
      <c r="H12" s="92">
        <v>0</v>
      </c>
      <c r="I12" s="92">
        <v>0</v>
      </c>
      <c r="J12" s="93">
        <v>0</v>
      </c>
      <c r="K12" s="93"/>
      <c r="L12" s="93"/>
      <c r="M12" s="92">
        <v>0</v>
      </c>
      <c r="N12" s="80"/>
      <c r="O12" s="80"/>
      <c r="P12" s="80"/>
    </row>
    <row r="13" spans="1:16" ht="9.9499999999999993" customHeight="1">
      <c r="A13" s="80"/>
      <c r="B13" s="91" t="s">
        <v>95</v>
      </c>
      <c r="C13" s="91"/>
      <c r="D13" s="91"/>
      <c r="E13" s="91"/>
      <c r="F13" s="91"/>
      <c r="G13" s="91"/>
      <c r="H13" s="92">
        <v>0</v>
      </c>
      <c r="I13" s="92">
        <v>0</v>
      </c>
      <c r="J13" s="93">
        <v>0</v>
      </c>
      <c r="K13" s="93"/>
      <c r="L13" s="93"/>
      <c r="M13" s="92">
        <v>0</v>
      </c>
      <c r="N13" s="80"/>
      <c r="O13" s="80"/>
      <c r="P13" s="80"/>
    </row>
    <row r="14" spans="1:16" ht="9.9499999999999993" customHeight="1">
      <c r="A14" s="80"/>
      <c r="B14" s="91" t="s">
        <v>96</v>
      </c>
      <c r="C14" s="91"/>
      <c r="D14" s="91"/>
      <c r="E14" s="91"/>
      <c r="F14" s="91"/>
      <c r="G14" s="91"/>
      <c r="H14" s="92"/>
      <c r="I14" s="92"/>
      <c r="J14" s="93"/>
      <c r="K14" s="93"/>
      <c r="L14" s="93"/>
      <c r="M14" s="92"/>
      <c r="N14" s="80"/>
      <c r="O14" s="80"/>
      <c r="P14" s="80"/>
    </row>
    <row r="15" spans="1:16" ht="9.9499999999999993" customHeight="1">
      <c r="A15" s="80"/>
      <c r="B15" s="91" t="s">
        <v>97</v>
      </c>
      <c r="C15" s="91"/>
      <c r="D15" s="91"/>
      <c r="E15" s="91"/>
      <c r="F15" s="91"/>
      <c r="G15" s="91"/>
      <c r="H15" s="92">
        <v>0</v>
      </c>
      <c r="I15" s="92">
        <v>0</v>
      </c>
      <c r="J15" s="93">
        <v>0</v>
      </c>
      <c r="K15" s="93"/>
      <c r="L15" s="93"/>
      <c r="M15" s="92">
        <v>0</v>
      </c>
      <c r="N15" s="80"/>
      <c r="O15" s="80"/>
      <c r="P15" s="80"/>
    </row>
    <row r="16" spans="1:16" ht="9.9499999999999993" customHeight="1">
      <c r="A16" s="80"/>
      <c r="B16" s="91" t="s">
        <v>98</v>
      </c>
      <c r="C16" s="91"/>
      <c r="D16" s="91"/>
      <c r="E16" s="91"/>
      <c r="F16" s="91"/>
      <c r="G16" s="91"/>
      <c r="H16" s="92">
        <v>0</v>
      </c>
      <c r="I16" s="92">
        <v>0</v>
      </c>
      <c r="J16" s="93">
        <v>0</v>
      </c>
      <c r="K16" s="93"/>
      <c r="L16" s="93"/>
      <c r="M16" s="92">
        <v>0</v>
      </c>
      <c r="N16" s="80"/>
      <c r="O16" s="80"/>
      <c r="P16" s="80"/>
    </row>
    <row r="17" spans="1:16" ht="9.9499999999999993" customHeight="1">
      <c r="A17" s="80"/>
      <c r="B17" s="91" t="s">
        <v>99</v>
      </c>
      <c r="C17" s="91"/>
      <c r="D17" s="91"/>
      <c r="E17" s="91"/>
      <c r="F17" s="91"/>
      <c r="G17" s="91"/>
      <c r="H17" s="92">
        <v>495</v>
      </c>
      <c r="I17" s="92">
        <v>16.5</v>
      </c>
      <c r="J17" s="93">
        <v>4.71</v>
      </c>
      <c r="K17" s="93"/>
      <c r="L17" s="93"/>
      <c r="M17" s="92">
        <v>4.1399999999999997</v>
      </c>
      <c r="N17" s="80"/>
      <c r="O17" s="80"/>
      <c r="P17" s="80"/>
    </row>
    <row r="18" spans="1:16" ht="9.9499999999999993" customHeight="1">
      <c r="A18" s="80"/>
      <c r="B18" s="91" t="s">
        <v>100</v>
      </c>
      <c r="C18" s="91"/>
      <c r="D18" s="91"/>
      <c r="E18" s="91"/>
      <c r="F18" s="91"/>
      <c r="G18" s="91"/>
      <c r="H18" s="92">
        <v>0</v>
      </c>
      <c r="I18" s="92">
        <v>0</v>
      </c>
      <c r="J18" s="93">
        <v>0</v>
      </c>
      <c r="K18" s="93"/>
      <c r="L18" s="93"/>
      <c r="M18" s="92">
        <v>0</v>
      </c>
      <c r="N18" s="80"/>
      <c r="O18" s="80"/>
      <c r="P18" s="80"/>
    </row>
    <row r="19" spans="1:16" ht="9.9499999999999993" customHeight="1">
      <c r="A19" s="80"/>
      <c r="B19" s="91" t="s">
        <v>101</v>
      </c>
      <c r="C19" s="91"/>
      <c r="D19" s="91"/>
      <c r="E19" s="91"/>
      <c r="F19" s="91"/>
      <c r="G19" s="91"/>
      <c r="H19" s="92">
        <v>5058.4799999999996</v>
      </c>
      <c r="I19" s="92">
        <v>168.61</v>
      </c>
      <c r="J19" s="93">
        <v>48.17</v>
      </c>
      <c r="K19" s="93"/>
      <c r="L19" s="93"/>
      <c r="M19" s="92">
        <v>42.34</v>
      </c>
      <c r="N19" s="80"/>
      <c r="O19" s="80"/>
      <c r="P19" s="80"/>
    </row>
    <row r="20" spans="1:16" ht="9.9499999999999993" customHeight="1">
      <c r="A20" s="80"/>
      <c r="B20" s="91" t="s">
        <v>102</v>
      </c>
      <c r="C20" s="91"/>
      <c r="D20" s="91"/>
      <c r="E20" s="91"/>
      <c r="F20" s="91"/>
      <c r="G20" s="91"/>
      <c r="H20" s="92">
        <v>246.74</v>
      </c>
      <c r="I20" s="92">
        <v>8.2200000000000006</v>
      </c>
      <c r="J20" s="93">
        <v>2.35</v>
      </c>
      <c r="K20" s="93"/>
      <c r="L20" s="93"/>
      <c r="M20" s="92">
        <v>2.0699999999999998</v>
      </c>
      <c r="N20" s="80"/>
      <c r="O20" s="80"/>
      <c r="P20" s="80"/>
    </row>
    <row r="21" spans="1:16" ht="9.9499999999999993" customHeight="1">
      <c r="A21" s="80"/>
      <c r="B21" s="91" t="s">
        <v>103</v>
      </c>
      <c r="C21" s="91"/>
      <c r="D21" s="91"/>
      <c r="E21" s="91"/>
      <c r="F21" s="91"/>
      <c r="G21" s="91"/>
      <c r="H21" s="92">
        <v>0</v>
      </c>
      <c r="I21" s="92">
        <v>0</v>
      </c>
      <c r="J21" s="93">
        <v>0</v>
      </c>
      <c r="K21" s="93"/>
      <c r="L21" s="93"/>
      <c r="M21" s="92">
        <v>0</v>
      </c>
      <c r="N21" s="80"/>
      <c r="O21" s="80"/>
      <c r="P21" s="80"/>
    </row>
    <row r="22" spans="1:16" ht="9.9499999999999993" customHeight="1">
      <c r="A22" s="80"/>
      <c r="B22" s="91" t="s">
        <v>104</v>
      </c>
      <c r="C22" s="91"/>
      <c r="D22" s="91"/>
      <c r="E22" s="91"/>
      <c r="F22" s="91"/>
      <c r="G22" s="91"/>
      <c r="H22" s="92">
        <v>0</v>
      </c>
      <c r="I22" s="92">
        <v>0</v>
      </c>
      <c r="J22" s="93">
        <v>0</v>
      </c>
      <c r="K22" s="93"/>
      <c r="L22" s="93"/>
      <c r="M22" s="92">
        <v>0</v>
      </c>
      <c r="N22" s="80"/>
      <c r="O22" s="80"/>
      <c r="P22" s="80"/>
    </row>
    <row r="23" spans="1:16" ht="9.9499999999999993" customHeight="1">
      <c r="A23" s="80"/>
      <c r="B23" s="91" t="s">
        <v>105</v>
      </c>
      <c r="C23" s="91"/>
      <c r="D23" s="91"/>
      <c r="E23" s="91"/>
      <c r="F23" s="91"/>
      <c r="G23" s="91"/>
      <c r="H23" s="92">
        <v>2122</v>
      </c>
      <c r="I23" s="92">
        <v>70.73</v>
      </c>
      <c r="J23" s="93">
        <v>20.21</v>
      </c>
      <c r="K23" s="93"/>
      <c r="L23" s="93"/>
      <c r="M23" s="92">
        <v>17.760000000000002</v>
      </c>
      <c r="N23" s="80"/>
      <c r="O23" s="80"/>
      <c r="P23" s="80"/>
    </row>
    <row r="24" spans="1:16" ht="9.9499999999999993" customHeight="1">
      <c r="A24" s="80"/>
      <c r="B24" s="91" t="s">
        <v>106</v>
      </c>
      <c r="C24" s="91"/>
      <c r="D24" s="91"/>
      <c r="E24" s="91"/>
      <c r="F24" s="91"/>
      <c r="G24" s="91"/>
      <c r="H24" s="92">
        <v>245.52</v>
      </c>
      <c r="I24" s="92">
        <v>8.18</v>
      </c>
      <c r="J24" s="93">
        <v>2.34</v>
      </c>
      <c r="K24" s="93"/>
      <c r="L24" s="93"/>
      <c r="M24" s="92">
        <v>2.06</v>
      </c>
      <c r="N24" s="80"/>
      <c r="O24" s="80"/>
      <c r="P24" s="80"/>
    </row>
    <row r="25" spans="1:16" ht="9.9499999999999993" customHeight="1">
      <c r="A25" s="80"/>
      <c r="B25" s="91" t="s">
        <v>107</v>
      </c>
      <c r="C25" s="91"/>
      <c r="D25" s="91"/>
      <c r="E25" s="91"/>
      <c r="F25" s="91"/>
      <c r="G25" s="91"/>
      <c r="H25" s="92">
        <v>0</v>
      </c>
      <c r="I25" s="92">
        <v>0</v>
      </c>
      <c r="J25" s="93">
        <v>0</v>
      </c>
      <c r="K25" s="93"/>
      <c r="L25" s="93"/>
      <c r="M25" s="92">
        <v>0</v>
      </c>
      <c r="N25" s="80"/>
      <c r="O25" s="80"/>
      <c r="P25" s="80"/>
    </row>
    <row r="26" spans="1:16" ht="9.9499999999999993" customHeight="1">
      <c r="A26" s="80"/>
      <c r="B26" s="91" t="s">
        <v>108</v>
      </c>
      <c r="C26" s="91"/>
      <c r="D26" s="91"/>
      <c r="E26" s="91"/>
      <c r="F26" s="91"/>
      <c r="G26" s="91"/>
      <c r="H26" s="92">
        <v>0</v>
      </c>
      <c r="I26" s="92">
        <v>0</v>
      </c>
      <c r="J26" s="93">
        <v>0</v>
      </c>
      <c r="K26" s="93"/>
      <c r="L26" s="93"/>
      <c r="M26" s="92">
        <v>0</v>
      </c>
      <c r="N26" s="80"/>
      <c r="O26" s="80"/>
      <c r="P26" s="80"/>
    </row>
    <row r="27" spans="1:16" ht="9.9499999999999993" customHeight="1">
      <c r="A27" s="80"/>
      <c r="B27" s="91" t="s">
        <v>109</v>
      </c>
      <c r="C27" s="91"/>
      <c r="D27" s="91"/>
      <c r="E27" s="91"/>
      <c r="F27" s="91"/>
      <c r="G27" s="91"/>
      <c r="H27" s="92"/>
      <c r="I27" s="92"/>
      <c r="J27" s="93"/>
      <c r="K27" s="93"/>
      <c r="L27" s="93"/>
      <c r="M27" s="92"/>
      <c r="N27" s="80"/>
      <c r="O27" s="80"/>
      <c r="P27" s="80"/>
    </row>
    <row r="28" spans="1:16" ht="9.9499999999999993" customHeight="1">
      <c r="A28" s="80"/>
      <c r="B28" s="91" t="s">
        <v>110</v>
      </c>
      <c r="C28" s="91"/>
      <c r="D28" s="91"/>
      <c r="E28" s="91"/>
      <c r="F28" s="91"/>
      <c r="G28" s="91"/>
      <c r="H28" s="92">
        <v>0</v>
      </c>
      <c r="I28" s="92">
        <v>0</v>
      </c>
      <c r="J28" s="93">
        <v>0</v>
      </c>
      <c r="K28" s="93"/>
      <c r="L28" s="93"/>
      <c r="M28" s="92">
        <v>0</v>
      </c>
      <c r="N28" s="80"/>
      <c r="O28" s="80"/>
      <c r="P28" s="80"/>
    </row>
    <row r="29" spans="1:16" ht="9.9499999999999993" customHeight="1">
      <c r="A29" s="80"/>
      <c r="B29" s="91" t="s">
        <v>111</v>
      </c>
      <c r="C29" s="91"/>
      <c r="D29" s="91"/>
      <c r="E29" s="91"/>
      <c r="F29" s="91"/>
      <c r="G29" s="91"/>
      <c r="H29" s="92">
        <v>144.4</v>
      </c>
      <c r="I29" s="92">
        <v>4.8099999999999996</v>
      </c>
      <c r="J29" s="93">
        <v>1.38</v>
      </c>
      <c r="K29" s="93"/>
      <c r="L29" s="93"/>
      <c r="M29" s="92">
        <v>1.21</v>
      </c>
      <c r="N29" s="80"/>
      <c r="O29" s="80"/>
      <c r="P29" s="80"/>
    </row>
    <row r="30" spans="1:16" ht="9.9499999999999993" customHeight="1">
      <c r="A30" s="80"/>
      <c r="B30" s="91" t="s">
        <v>112</v>
      </c>
      <c r="C30" s="91"/>
      <c r="D30" s="91"/>
      <c r="E30" s="91"/>
      <c r="F30" s="91"/>
      <c r="G30" s="91"/>
      <c r="H30" s="92">
        <v>0</v>
      </c>
      <c r="I30" s="92">
        <v>0</v>
      </c>
      <c r="J30" s="93">
        <v>0</v>
      </c>
      <c r="K30" s="93"/>
      <c r="L30" s="93"/>
      <c r="M30" s="92">
        <v>0</v>
      </c>
      <c r="N30" s="80"/>
      <c r="O30" s="80"/>
      <c r="P30" s="80"/>
    </row>
    <row r="31" spans="1:16" ht="9.9499999999999993" customHeight="1">
      <c r="A31" s="80"/>
      <c r="B31" s="91" t="s">
        <v>113</v>
      </c>
      <c r="C31" s="91"/>
      <c r="D31" s="91"/>
      <c r="E31" s="91"/>
      <c r="F31" s="91"/>
      <c r="G31" s="91"/>
      <c r="H31" s="92">
        <v>35</v>
      </c>
      <c r="I31" s="92">
        <v>1.17</v>
      </c>
      <c r="J31" s="93">
        <v>0.33</v>
      </c>
      <c r="K31" s="93"/>
      <c r="L31" s="93"/>
      <c r="M31" s="92">
        <v>0.28999999999999998</v>
      </c>
      <c r="N31" s="80"/>
      <c r="O31" s="80"/>
      <c r="P31" s="80"/>
    </row>
    <row r="32" spans="1:16" ht="9.9499999999999993" customHeight="1">
      <c r="A32" s="80"/>
      <c r="B32" s="91" t="s">
        <v>114</v>
      </c>
      <c r="C32" s="91"/>
      <c r="D32" s="91"/>
      <c r="E32" s="91"/>
      <c r="F32" s="91"/>
      <c r="G32" s="91"/>
      <c r="H32" s="92">
        <v>0</v>
      </c>
      <c r="I32" s="92">
        <v>0</v>
      </c>
      <c r="J32" s="93">
        <v>0</v>
      </c>
      <c r="K32" s="93"/>
      <c r="L32" s="93"/>
      <c r="M32" s="92">
        <v>0</v>
      </c>
      <c r="N32" s="80"/>
      <c r="O32" s="80"/>
      <c r="P32" s="80"/>
    </row>
    <row r="33" spans="1:16" ht="9.9499999999999993" customHeight="1">
      <c r="A33" s="80"/>
      <c r="B33" s="91" t="s">
        <v>115</v>
      </c>
      <c r="C33" s="91"/>
      <c r="D33" s="91"/>
      <c r="E33" s="91"/>
      <c r="F33" s="91"/>
      <c r="G33" s="91"/>
      <c r="H33" s="92">
        <v>0</v>
      </c>
      <c r="I33" s="92">
        <v>0</v>
      </c>
      <c r="J33" s="93">
        <v>0</v>
      </c>
      <c r="K33" s="93"/>
      <c r="L33" s="93"/>
      <c r="M33" s="92">
        <v>0</v>
      </c>
      <c r="N33" s="80"/>
      <c r="O33" s="80"/>
      <c r="P33" s="80"/>
    </row>
    <row r="34" spans="1:16" ht="9.9499999999999993" customHeight="1">
      <c r="A34" s="80"/>
      <c r="B34" s="91" t="s">
        <v>116</v>
      </c>
      <c r="C34" s="91"/>
      <c r="D34" s="91"/>
      <c r="E34" s="91"/>
      <c r="F34" s="91"/>
      <c r="G34" s="91"/>
      <c r="H34" s="92">
        <v>0</v>
      </c>
      <c r="I34" s="92">
        <v>0</v>
      </c>
      <c r="J34" s="93">
        <v>0</v>
      </c>
      <c r="K34" s="93"/>
      <c r="L34" s="93"/>
      <c r="M34" s="92">
        <v>0</v>
      </c>
      <c r="N34" s="80"/>
      <c r="O34" s="80"/>
      <c r="P34" s="80"/>
    </row>
    <row r="35" spans="1:16" ht="9.9499999999999993" customHeight="1">
      <c r="A35" s="80"/>
      <c r="B35" s="91" t="s">
        <v>117</v>
      </c>
      <c r="C35" s="91"/>
      <c r="D35" s="91"/>
      <c r="E35" s="91"/>
      <c r="F35" s="91"/>
      <c r="G35" s="91"/>
      <c r="H35" s="92">
        <v>0</v>
      </c>
      <c r="I35" s="92">
        <v>0</v>
      </c>
      <c r="J35" s="93">
        <v>0</v>
      </c>
      <c r="K35" s="93"/>
      <c r="L35" s="93"/>
      <c r="M35" s="92">
        <v>0</v>
      </c>
      <c r="N35" s="80"/>
      <c r="O35" s="80"/>
      <c r="P35" s="80"/>
    </row>
    <row r="36" spans="1:16" ht="9.9499999999999993" customHeight="1">
      <c r="A36" s="80"/>
      <c r="B36" s="91" t="s">
        <v>118</v>
      </c>
      <c r="C36" s="91"/>
      <c r="D36" s="91"/>
      <c r="E36" s="91"/>
      <c r="F36" s="91"/>
      <c r="G36" s="91"/>
      <c r="H36" s="92">
        <v>750</v>
      </c>
      <c r="I36" s="92">
        <v>25</v>
      </c>
      <c r="J36" s="93">
        <v>7.14</v>
      </c>
      <c r="K36" s="93"/>
      <c r="L36" s="93"/>
      <c r="M36" s="92">
        <v>6.28</v>
      </c>
      <c r="N36" s="80"/>
      <c r="O36" s="80"/>
      <c r="P36" s="80"/>
    </row>
    <row r="37" spans="1:16" ht="9.9499999999999993" customHeight="1">
      <c r="A37" s="80"/>
      <c r="B37" s="94" t="s">
        <v>27</v>
      </c>
      <c r="C37" s="94"/>
      <c r="D37" s="94"/>
      <c r="E37" s="94"/>
      <c r="F37" s="95">
        <v>9097.14</v>
      </c>
      <c r="G37" s="95"/>
      <c r="H37" s="95"/>
      <c r="I37" s="96">
        <v>303.22000000000003</v>
      </c>
      <c r="J37" s="97">
        <v>86.63</v>
      </c>
      <c r="K37" s="97"/>
      <c r="L37" s="97"/>
      <c r="M37" s="96">
        <v>76.150000000000006</v>
      </c>
      <c r="N37" s="80"/>
      <c r="O37" s="80"/>
      <c r="P37" s="80"/>
    </row>
    <row r="38" spans="1:16" ht="9.9499999999999993" customHeight="1">
      <c r="A38" s="80"/>
      <c r="B38" s="90" t="s">
        <v>119</v>
      </c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80"/>
      <c r="O38" s="80"/>
      <c r="P38" s="80"/>
    </row>
    <row r="39" spans="1:16" ht="9.9499999999999993" customHeight="1">
      <c r="A39" s="80"/>
      <c r="B39" s="91" t="s">
        <v>120</v>
      </c>
      <c r="C39" s="91"/>
      <c r="D39" s="91"/>
      <c r="E39" s="91"/>
      <c r="F39" s="91"/>
      <c r="G39" s="91"/>
      <c r="H39" s="92">
        <v>0</v>
      </c>
      <c r="I39" s="92">
        <v>0</v>
      </c>
      <c r="J39" s="93">
        <v>0</v>
      </c>
      <c r="K39" s="93"/>
      <c r="L39" s="93"/>
      <c r="M39" s="92">
        <v>0</v>
      </c>
      <c r="N39" s="80"/>
      <c r="O39" s="80"/>
      <c r="P39" s="80"/>
    </row>
    <row r="40" spans="1:16" ht="9.9499999999999993" customHeight="1">
      <c r="A40" s="80"/>
      <c r="B40" s="91" t="s">
        <v>121</v>
      </c>
      <c r="C40" s="91"/>
      <c r="D40" s="91"/>
      <c r="E40" s="91"/>
      <c r="F40" s="91"/>
      <c r="G40" s="91"/>
      <c r="H40" s="92"/>
      <c r="I40" s="92"/>
      <c r="J40" s="93"/>
      <c r="K40" s="93"/>
      <c r="L40" s="93"/>
      <c r="M40" s="92"/>
      <c r="N40" s="80"/>
      <c r="O40" s="80"/>
      <c r="P40" s="80"/>
    </row>
    <row r="41" spans="1:16" ht="9.9499999999999993" customHeight="1">
      <c r="A41" s="80"/>
      <c r="B41" s="91" t="s">
        <v>122</v>
      </c>
      <c r="C41" s="91"/>
      <c r="D41" s="91"/>
      <c r="E41" s="91"/>
      <c r="F41" s="91"/>
      <c r="G41" s="91"/>
      <c r="H41" s="92">
        <v>277.41000000000003</v>
      </c>
      <c r="I41" s="92">
        <v>9.25</v>
      </c>
      <c r="J41" s="93">
        <v>2.64</v>
      </c>
      <c r="K41" s="93"/>
      <c r="L41" s="93"/>
      <c r="M41" s="92">
        <v>2.3199999999999998</v>
      </c>
      <c r="N41" s="80"/>
      <c r="O41" s="80"/>
      <c r="P41" s="80"/>
    </row>
    <row r="42" spans="1:16" ht="9.9499999999999993" customHeight="1">
      <c r="A42" s="80"/>
      <c r="B42" s="91" t="s">
        <v>123</v>
      </c>
      <c r="C42" s="91"/>
      <c r="D42" s="91"/>
      <c r="E42" s="91"/>
      <c r="F42" s="91"/>
      <c r="G42" s="91"/>
      <c r="H42" s="92">
        <v>55.12</v>
      </c>
      <c r="I42" s="92">
        <v>1.84</v>
      </c>
      <c r="J42" s="93">
        <v>0.52</v>
      </c>
      <c r="K42" s="93"/>
      <c r="L42" s="93"/>
      <c r="M42" s="92">
        <v>0.46</v>
      </c>
      <c r="N42" s="80"/>
      <c r="O42" s="80"/>
      <c r="P42" s="80"/>
    </row>
    <row r="43" spans="1:16" ht="9.9499999999999993" customHeight="1">
      <c r="A43" s="80"/>
      <c r="B43" s="91" t="s">
        <v>124</v>
      </c>
      <c r="C43" s="91"/>
      <c r="D43" s="91"/>
      <c r="E43" s="91"/>
      <c r="F43" s="91"/>
      <c r="G43" s="91"/>
      <c r="H43" s="92">
        <v>150</v>
      </c>
      <c r="I43" s="92">
        <v>5</v>
      </c>
      <c r="J43" s="93">
        <v>1.43</v>
      </c>
      <c r="K43" s="93"/>
      <c r="L43" s="93"/>
      <c r="M43" s="92">
        <v>1.26</v>
      </c>
      <c r="N43" s="80"/>
      <c r="O43" s="80"/>
      <c r="P43" s="80"/>
    </row>
    <row r="44" spans="1:16" ht="9.9499999999999993" customHeight="1">
      <c r="A44" s="80"/>
      <c r="B44" s="91" t="s">
        <v>125</v>
      </c>
      <c r="C44" s="91"/>
      <c r="D44" s="91"/>
      <c r="E44" s="91"/>
      <c r="F44" s="91"/>
      <c r="G44" s="91"/>
      <c r="H44" s="92">
        <v>0</v>
      </c>
      <c r="I44" s="92">
        <v>0</v>
      </c>
      <c r="J44" s="93">
        <v>0</v>
      </c>
      <c r="K44" s="93"/>
      <c r="L44" s="93"/>
      <c r="M44" s="92">
        <v>0</v>
      </c>
      <c r="N44" s="80"/>
      <c r="O44" s="80"/>
      <c r="P44" s="80"/>
    </row>
    <row r="45" spans="1:16" ht="9.9499999999999993" customHeight="1">
      <c r="A45" s="80"/>
      <c r="B45" s="91" t="s">
        <v>126</v>
      </c>
      <c r="C45" s="91"/>
      <c r="D45" s="91"/>
      <c r="E45" s="91"/>
      <c r="F45" s="91"/>
      <c r="G45" s="91"/>
      <c r="H45" s="92">
        <v>0</v>
      </c>
      <c r="I45" s="92">
        <v>0</v>
      </c>
      <c r="J45" s="93">
        <v>0</v>
      </c>
      <c r="K45" s="93"/>
      <c r="L45" s="93"/>
      <c r="M45" s="92">
        <v>0</v>
      </c>
      <c r="N45" s="80"/>
      <c r="O45" s="80"/>
      <c r="P45" s="80"/>
    </row>
    <row r="46" spans="1:16" ht="9.9499999999999993" customHeight="1">
      <c r="A46" s="80"/>
      <c r="B46" s="91" t="s">
        <v>127</v>
      </c>
      <c r="C46" s="91"/>
      <c r="D46" s="91"/>
      <c r="E46" s="91"/>
      <c r="F46" s="91"/>
      <c r="G46" s="91"/>
      <c r="H46" s="92">
        <v>0</v>
      </c>
      <c r="I46" s="92">
        <v>0</v>
      </c>
      <c r="J46" s="93">
        <v>0</v>
      </c>
      <c r="K46" s="93"/>
      <c r="L46" s="93"/>
      <c r="M46" s="92">
        <v>0</v>
      </c>
      <c r="N46" s="80"/>
      <c r="O46" s="80"/>
      <c r="P46" s="80"/>
    </row>
    <row r="47" spans="1:16" ht="9.9499999999999993" customHeight="1">
      <c r="A47" s="80"/>
      <c r="B47" s="91" t="s">
        <v>128</v>
      </c>
      <c r="C47" s="91"/>
      <c r="D47" s="91"/>
      <c r="E47" s="91"/>
      <c r="F47" s="91"/>
      <c r="G47" s="91"/>
      <c r="H47" s="92">
        <v>0</v>
      </c>
      <c r="I47" s="92">
        <v>0</v>
      </c>
      <c r="J47" s="93">
        <v>0</v>
      </c>
      <c r="K47" s="93"/>
      <c r="L47" s="93"/>
      <c r="M47" s="92">
        <v>0</v>
      </c>
      <c r="N47" s="80"/>
      <c r="O47" s="80"/>
      <c r="P47" s="80"/>
    </row>
    <row r="48" spans="1:16" ht="9.9499999999999993" customHeight="1">
      <c r="A48" s="80"/>
      <c r="B48" s="91" t="s">
        <v>129</v>
      </c>
      <c r="C48" s="91"/>
      <c r="D48" s="91"/>
      <c r="E48" s="91"/>
      <c r="F48" s="91"/>
      <c r="G48" s="91"/>
      <c r="H48" s="92">
        <v>11.47</v>
      </c>
      <c r="I48" s="92">
        <v>0.38</v>
      </c>
      <c r="J48" s="93">
        <v>0.11</v>
      </c>
      <c r="K48" s="93"/>
      <c r="L48" s="93"/>
      <c r="M48" s="92">
        <v>0.1</v>
      </c>
      <c r="N48" s="80"/>
      <c r="O48" s="80"/>
      <c r="P48" s="80"/>
    </row>
    <row r="49" spans="1:16" ht="9.9499999999999993" customHeight="1">
      <c r="A49" s="80"/>
      <c r="B49" s="91" t="s">
        <v>130</v>
      </c>
      <c r="C49" s="91"/>
      <c r="D49" s="91"/>
      <c r="E49" s="91"/>
      <c r="F49" s="91"/>
      <c r="G49" s="91"/>
      <c r="H49" s="92">
        <v>0</v>
      </c>
      <c r="I49" s="92">
        <v>0</v>
      </c>
      <c r="J49" s="93">
        <v>0</v>
      </c>
      <c r="K49" s="93"/>
      <c r="L49" s="93"/>
      <c r="M49" s="92">
        <v>0</v>
      </c>
      <c r="N49" s="80"/>
      <c r="O49" s="80"/>
      <c r="P49" s="80"/>
    </row>
    <row r="50" spans="1:16" ht="9.9499999999999993" customHeight="1">
      <c r="A50" s="80"/>
      <c r="B50" s="91" t="s">
        <v>131</v>
      </c>
      <c r="C50" s="91"/>
      <c r="D50" s="91"/>
      <c r="E50" s="91"/>
      <c r="F50" s="91"/>
      <c r="G50" s="91"/>
      <c r="H50" s="92">
        <v>171.99</v>
      </c>
      <c r="I50" s="92">
        <v>5.73</v>
      </c>
      <c r="J50" s="93">
        <v>1.64</v>
      </c>
      <c r="K50" s="93"/>
      <c r="L50" s="93"/>
      <c r="M50" s="92">
        <v>1.44</v>
      </c>
      <c r="N50" s="80"/>
      <c r="O50" s="80"/>
      <c r="P50" s="80"/>
    </row>
    <row r="51" spans="1:16" ht="9.9499999999999993" customHeight="1">
      <c r="A51" s="80"/>
      <c r="B51" s="91" t="s">
        <v>132</v>
      </c>
      <c r="C51" s="91"/>
      <c r="D51" s="91"/>
      <c r="E51" s="91"/>
      <c r="F51" s="91"/>
      <c r="G51" s="91"/>
      <c r="H51" s="92">
        <v>0</v>
      </c>
      <c r="I51" s="92">
        <v>0</v>
      </c>
      <c r="J51" s="93">
        <v>0</v>
      </c>
      <c r="K51" s="93"/>
      <c r="L51" s="93"/>
      <c r="M51" s="92">
        <v>0</v>
      </c>
      <c r="N51" s="80"/>
      <c r="O51" s="80"/>
      <c r="P51" s="80"/>
    </row>
    <row r="52" spans="1:16" ht="9.9499999999999993" customHeight="1">
      <c r="A52" s="80"/>
      <c r="B52" s="94" t="s">
        <v>133</v>
      </c>
      <c r="C52" s="94"/>
      <c r="D52" s="94"/>
      <c r="E52" s="94"/>
      <c r="F52" s="95">
        <v>665.99</v>
      </c>
      <c r="G52" s="95"/>
      <c r="H52" s="95"/>
      <c r="I52" s="96">
        <v>22.2</v>
      </c>
      <c r="J52" s="97">
        <v>6.34</v>
      </c>
      <c r="K52" s="97"/>
      <c r="L52" s="97"/>
      <c r="M52" s="96">
        <v>5.58</v>
      </c>
      <c r="N52" s="80"/>
      <c r="O52" s="80"/>
      <c r="P52" s="80"/>
    </row>
    <row r="53" spans="1:16" ht="9.9499999999999993" customHeight="1">
      <c r="A53" s="80"/>
      <c r="B53" s="90" t="s">
        <v>38</v>
      </c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80"/>
      <c r="O53" s="80"/>
      <c r="P53" s="80"/>
    </row>
    <row r="54" spans="1:16" ht="9.9499999999999993" customHeight="1">
      <c r="A54" s="80"/>
      <c r="B54" s="91" t="s">
        <v>134</v>
      </c>
      <c r="C54" s="91"/>
      <c r="D54" s="91"/>
      <c r="E54" s="91"/>
      <c r="F54" s="91"/>
      <c r="G54" s="91"/>
      <c r="H54" s="92">
        <v>738.27</v>
      </c>
      <c r="I54" s="92">
        <v>24.6</v>
      </c>
      <c r="J54" s="93">
        <v>7.03</v>
      </c>
      <c r="K54" s="93"/>
      <c r="L54" s="93"/>
      <c r="M54" s="92">
        <v>6.18</v>
      </c>
      <c r="N54" s="80"/>
      <c r="O54" s="80"/>
      <c r="P54" s="80"/>
    </row>
    <row r="55" spans="1:16" ht="9.9499999999999993" customHeight="1">
      <c r="A55" s="80"/>
      <c r="B55" s="94" t="s">
        <v>135</v>
      </c>
      <c r="C55" s="94"/>
      <c r="D55" s="94"/>
      <c r="E55" s="94"/>
      <c r="F55" s="95">
        <v>738.27</v>
      </c>
      <c r="G55" s="95"/>
      <c r="H55" s="95"/>
      <c r="I55" s="96">
        <v>24.6</v>
      </c>
      <c r="J55" s="97">
        <v>7.03</v>
      </c>
      <c r="K55" s="97"/>
      <c r="L55" s="97"/>
      <c r="M55" s="96">
        <v>6.18</v>
      </c>
      <c r="N55" s="80"/>
      <c r="O55" s="80"/>
      <c r="P55" s="80"/>
    </row>
    <row r="56" spans="1:16" ht="9.9499999999999993" customHeight="1">
      <c r="A56" s="80"/>
      <c r="B56" s="98" t="s">
        <v>136</v>
      </c>
      <c r="C56" s="98"/>
      <c r="D56" s="98"/>
      <c r="E56" s="98"/>
      <c r="F56" s="99">
        <v>10501.4</v>
      </c>
      <c r="G56" s="99"/>
      <c r="H56" s="99"/>
      <c r="I56" s="100">
        <v>350.02</v>
      </c>
      <c r="J56" s="101">
        <v>100</v>
      </c>
      <c r="K56" s="101"/>
      <c r="L56" s="101"/>
      <c r="M56" s="100">
        <v>87.91</v>
      </c>
      <c r="N56" s="80"/>
      <c r="O56" s="80"/>
      <c r="P56" s="80"/>
    </row>
    <row r="57" spans="1:16" ht="9.9499999999999993" customHeight="1">
      <c r="A57" s="80"/>
      <c r="B57" s="90" t="s">
        <v>137</v>
      </c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80"/>
      <c r="O57" s="80"/>
      <c r="P57" s="80"/>
    </row>
    <row r="58" spans="1:16" ht="9.9499999999999993" customHeight="1">
      <c r="A58" s="80"/>
      <c r="B58" s="91" t="s">
        <v>138</v>
      </c>
      <c r="C58" s="91"/>
      <c r="D58" s="91"/>
      <c r="E58" s="91"/>
      <c r="F58" s="91"/>
      <c r="G58" s="91"/>
      <c r="H58" s="92">
        <v>0</v>
      </c>
      <c r="I58" s="92">
        <v>0</v>
      </c>
      <c r="J58" s="93">
        <v>0</v>
      </c>
      <c r="K58" s="93"/>
      <c r="L58" s="93"/>
      <c r="M58" s="92">
        <v>0</v>
      </c>
      <c r="N58" s="80"/>
      <c r="O58" s="80"/>
      <c r="P58" s="80"/>
    </row>
    <row r="59" spans="1:16" ht="9.9499999999999993" customHeight="1">
      <c r="A59" s="80"/>
      <c r="B59" s="91" t="s">
        <v>139</v>
      </c>
      <c r="C59" s="91"/>
      <c r="D59" s="91"/>
      <c r="E59" s="91"/>
      <c r="F59" s="91"/>
      <c r="G59" s="91"/>
      <c r="H59" s="92">
        <v>0</v>
      </c>
      <c r="I59" s="92">
        <v>0</v>
      </c>
      <c r="J59" s="93">
        <v>0</v>
      </c>
      <c r="K59" s="93"/>
      <c r="L59" s="93"/>
      <c r="M59" s="92">
        <v>0</v>
      </c>
      <c r="N59" s="80"/>
      <c r="O59" s="80"/>
      <c r="P59" s="80"/>
    </row>
    <row r="60" spans="1:16" ht="9.9499999999999993" customHeight="1">
      <c r="A60" s="80"/>
      <c r="B60" s="91" t="s">
        <v>140</v>
      </c>
      <c r="C60" s="91"/>
      <c r="D60" s="91"/>
      <c r="E60" s="91"/>
      <c r="F60" s="91"/>
      <c r="G60" s="91"/>
      <c r="H60" s="92">
        <v>0</v>
      </c>
      <c r="I60" s="92">
        <v>0</v>
      </c>
      <c r="J60" s="93">
        <v>0</v>
      </c>
      <c r="K60" s="93"/>
      <c r="L60" s="93"/>
      <c r="M60" s="92">
        <v>0</v>
      </c>
      <c r="N60" s="80"/>
      <c r="O60" s="80"/>
      <c r="P60" s="80"/>
    </row>
    <row r="61" spans="1:16" ht="9.9499999999999993" customHeight="1">
      <c r="A61" s="80"/>
      <c r="B61" s="91" t="s">
        <v>254</v>
      </c>
      <c r="C61" s="91"/>
      <c r="D61" s="91"/>
      <c r="E61" s="91"/>
      <c r="F61" s="91"/>
      <c r="G61" s="91"/>
      <c r="H61" s="92">
        <v>604.95000000000005</v>
      </c>
      <c r="I61" s="92">
        <v>20.16</v>
      </c>
      <c r="J61" s="93">
        <v>5.76</v>
      </c>
      <c r="K61" s="93"/>
      <c r="L61" s="93"/>
      <c r="M61" s="92">
        <v>5.0599999999999996</v>
      </c>
      <c r="N61" s="80"/>
      <c r="O61" s="80"/>
      <c r="P61" s="80"/>
    </row>
    <row r="62" spans="1:16" ht="9.9499999999999993" customHeight="1">
      <c r="A62" s="80"/>
      <c r="B62" s="94" t="s">
        <v>141</v>
      </c>
      <c r="C62" s="94"/>
      <c r="D62" s="94"/>
      <c r="E62" s="94"/>
      <c r="F62" s="95">
        <v>604.95000000000005</v>
      </c>
      <c r="G62" s="95"/>
      <c r="H62" s="95"/>
      <c r="I62" s="96">
        <v>20.16</v>
      </c>
      <c r="J62" s="97">
        <v>5.76</v>
      </c>
      <c r="K62" s="97"/>
      <c r="L62" s="97"/>
      <c r="M62" s="96">
        <v>5.0599999999999996</v>
      </c>
      <c r="N62" s="80"/>
      <c r="O62" s="80"/>
      <c r="P62" s="80"/>
    </row>
    <row r="63" spans="1:16" ht="9.9499999999999993" customHeight="1">
      <c r="A63" s="80"/>
      <c r="B63" s="90" t="s">
        <v>142</v>
      </c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80"/>
      <c r="O63" s="80"/>
      <c r="P63" s="80"/>
    </row>
    <row r="64" spans="1:16" ht="9.9499999999999993" customHeight="1">
      <c r="A64" s="80"/>
      <c r="B64" s="91" t="s">
        <v>255</v>
      </c>
      <c r="C64" s="91"/>
      <c r="D64" s="91"/>
      <c r="E64" s="91"/>
      <c r="F64" s="91"/>
      <c r="G64" s="91"/>
      <c r="H64" s="92">
        <v>97.15</v>
      </c>
      <c r="I64" s="92">
        <v>3.24</v>
      </c>
      <c r="J64" s="93">
        <v>0.93</v>
      </c>
      <c r="K64" s="93"/>
      <c r="L64" s="93"/>
      <c r="M64" s="92">
        <v>0.81</v>
      </c>
      <c r="N64" s="80"/>
      <c r="O64" s="80"/>
      <c r="P64" s="80"/>
    </row>
    <row r="65" spans="1:16" ht="9.9499999999999993" customHeight="1">
      <c r="A65" s="80"/>
      <c r="B65" s="91" t="s">
        <v>256</v>
      </c>
      <c r="C65" s="91"/>
      <c r="D65" s="91"/>
      <c r="E65" s="91"/>
      <c r="F65" s="91"/>
      <c r="G65" s="91"/>
      <c r="H65" s="92">
        <v>112.49</v>
      </c>
      <c r="I65" s="92">
        <v>3.75</v>
      </c>
      <c r="J65" s="93">
        <v>1.07</v>
      </c>
      <c r="K65" s="93"/>
      <c r="L65" s="93"/>
      <c r="M65" s="92">
        <v>0.94</v>
      </c>
      <c r="N65" s="80"/>
      <c r="O65" s="80"/>
      <c r="P65" s="80"/>
    </row>
    <row r="66" spans="1:16" ht="9.9499999999999993" customHeight="1">
      <c r="A66" s="80"/>
      <c r="B66" s="91" t="s">
        <v>257</v>
      </c>
      <c r="C66" s="91"/>
      <c r="D66" s="91"/>
      <c r="E66" s="91"/>
      <c r="F66" s="91"/>
      <c r="G66" s="91"/>
      <c r="H66" s="92">
        <v>0</v>
      </c>
      <c r="I66" s="92">
        <v>0</v>
      </c>
      <c r="J66" s="93">
        <v>0</v>
      </c>
      <c r="K66" s="93"/>
      <c r="L66" s="93"/>
      <c r="M66" s="92">
        <v>0</v>
      </c>
      <c r="N66" s="80"/>
      <c r="O66" s="80"/>
      <c r="P66" s="80"/>
    </row>
    <row r="67" spans="1:16" ht="9.9499999999999993" customHeight="1">
      <c r="A67" s="80"/>
      <c r="B67" s="94" t="s">
        <v>146</v>
      </c>
      <c r="C67" s="94"/>
      <c r="D67" s="94"/>
      <c r="E67" s="94"/>
      <c r="F67" s="95">
        <v>209.64</v>
      </c>
      <c r="G67" s="95"/>
      <c r="H67" s="95"/>
      <c r="I67" s="96">
        <v>6.99</v>
      </c>
      <c r="J67" s="97">
        <v>2</v>
      </c>
      <c r="K67" s="97"/>
      <c r="L67" s="97"/>
      <c r="M67" s="96">
        <v>1.75</v>
      </c>
      <c r="N67" s="80"/>
      <c r="O67" s="80"/>
      <c r="P67" s="80"/>
    </row>
    <row r="68" spans="1:16" ht="9.9499999999999993" customHeight="1">
      <c r="A68" s="80"/>
      <c r="B68" s="98" t="s">
        <v>147</v>
      </c>
      <c r="C68" s="98"/>
      <c r="D68" s="98"/>
      <c r="E68" s="98"/>
      <c r="F68" s="101">
        <v>814.59</v>
      </c>
      <c r="G68" s="101"/>
      <c r="H68" s="101"/>
      <c r="I68" s="100">
        <v>27.15</v>
      </c>
      <c r="J68" s="101">
        <v>7.76</v>
      </c>
      <c r="K68" s="101"/>
      <c r="L68" s="101"/>
      <c r="M68" s="100">
        <v>6.81</v>
      </c>
      <c r="N68" s="80"/>
      <c r="O68" s="80"/>
      <c r="P68" s="80"/>
    </row>
    <row r="69" spans="1:16" ht="9.9499999999999993" customHeight="1">
      <c r="A69" s="80"/>
      <c r="B69" s="98" t="s">
        <v>148</v>
      </c>
      <c r="C69" s="98"/>
      <c r="D69" s="98"/>
      <c r="E69" s="98"/>
      <c r="F69" s="99">
        <v>11315.99</v>
      </c>
      <c r="G69" s="99"/>
      <c r="H69" s="99"/>
      <c r="I69" s="100">
        <v>377.17</v>
      </c>
      <c r="J69" s="101">
        <v>107.76</v>
      </c>
      <c r="K69" s="101"/>
      <c r="L69" s="101"/>
      <c r="M69" s="100">
        <v>94.72</v>
      </c>
      <c r="N69" s="80"/>
      <c r="O69" s="80"/>
      <c r="P69" s="80"/>
    </row>
    <row r="70" spans="1:16" ht="9.9499999999999993" customHeight="1">
      <c r="A70" s="80"/>
      <c r="B70" s="90" t="s">
        <v>54</v>
      </c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80"/>
      <c r="O70" s="80"/>
      <c r="P70" s="80"/>
    </row>
    <row r="71" spans="1:16" ht="9.9499999999999993" customHeight="1">
      <c r="A71" s="80"/>
      <c r="B71" s="91" t="s">
        <v>258</v>
      </c>
      <c r="C71" s="91"/>
      <c r="D71" s="91"/>
      <c r="E71" s="91"/>
      <c r="F71" s="91"/>
      <c r="G71" s="91"/>
      <c r="H71" s="92">
        <v>0</v>
      </c>
      <c r="I71" s="92">
        <v>0</v>
      </c>
      <c r="J71" s="93">
        <v>0</v>
      </c>
      <c r="K71" s="93"/>
      <c r="L71" s="93"/>
      <c r="M71" s="92">
        <v>0</v>
      </c>
      <c r="N71" s="80"/>
      <c r="O71" s="80"/>
      <c r="P71" s="80"/>
    </row>
    <row r="72" spans="1:16" ht="9.9499999999999993" customHeight="1">
      <c r="A72" s="80"/>
      <c r="B72" s="91" t="s">
        <v>259</v>
      </c>
      <c r="C72" s="91"/>
      <c r="D72" s="91"/>
      <c r="E72" s="91"/>
      <c r="F72" s="91"/>
      <c r="G72" s="91"/>
      <c r="H72" s="92">
        <v>24.47</v>
      </c>
      <c r="I72" s="92">
        <v>0.82</v>
      </c>
      <c r="J72" s="93">
        <v>0.23</v>
      </c>
      <c r="K72" s="93"/>
      <c r="L72" s="93"/>
      <c r="M72" s="92">
        <v>0.2</v>
      </c>
      <c r="N72" s="80"/>
      <c r="O72" s="80"/>
      <c r="P72" s="80"/>
    </row>
    <row r="73" spans="1:16" ht="9.9499999999999993" customHeight="1">
      <c r="A73" s="80"/>
      <c r="B73" s="91" t="s">
        <v>260</v>
      </c>
      <c r="C73" s="91"/>
      <c r="D73" s="91"/>
      <c r="E73" s="91"/>
      <c r="F73" s="91"/>
      <c r="G73" s="91"/>
      <c r="H73" s="92">
        <v>606.75</v>
      </c>
      <c r="I73" s="92">
        <v>20.23</v>
      </c>
      <c r="J73" s="93">
        <v>5.78</v>
      </c>
      <c r="K73" s="93"/>
      <c r="L73" s="93"/>
      <c r="M73" s="92">
        <v>5.08</v>
      </c>
      <c r="N73" s="80"/>
      <c r="O73" s="80"/>
      <c r="P73" s="80"/>
    </row>
    <row r="74" spans="1:16" ht="9.9499999999999993" customHeight="1">
      <c r="A74" s="80"/>
      <c r="B74" s="91" t="s">
        <v>261</v>
      </c>
      <c r="C74" s="91"/>
      <c r="D74" s="91"/>
      <c r="E74" s="91"/>
      <c r="F74" s="91"/>
      <c r="G74" s="91"/>
      <c r="H74" s="92">
        <v>0</v>
      </c>
      <c r="I74" s="92">
        <v>0</v>
      </c>
      <c r="J74" s="93">
        <v>0</v>
      </c>
      <c r="K74" s="93"/>
      <c r="L74" s="93"/>
      <c r="M74" s="92">
        <v>0</v>
      </c>
      <c r="N74" s="80"/>
      <c r="O74" s="80"/>
      <c r="P74" s="80"/>
    </row>
    <row r="75" spans="1:16" ht="9.9499999999999993" customHeight="1">
      <c r="A75" s="80"/>
      <c r="B75" s="94" t="s">
        <v>152</v>
      </c>
      <c r="C75" s="94"/>
      <c r="D75" s="94"/>
      <c r="E75" s="94"/>
      <c r="F75" s="95">
        <v>631.22</v>
      </c>
      <c r="G75" s="95"/>
      <c r="H75" s="95"/>
      <c r="I75" s="96">
        <v>21.05</v>
      </c>
      <c r="J75" s="97">
        <v>6.01</v>
      </c>
      <c r="K75" s="97"/>
      <c r="L75" s="97"/>
      <c r="M75" s="96">
        <v>5.28</v>
      </c>
      <c r="N75" s="80"/>
      <c r="O75" s="80"/>
      <c r="P75" s="80"/>
    </row>
    <row r="76" spans="1:16" ht="9.9499999999999993" customHeight="1">
      <c r="A76" s="80"/>
      <c r="B76" s="98" t="s">
        <v>153</v>
      </c>
      <c r="C76" s="98"/>
      <c r="D76" s="98"/>
      <c r="E76" s="98"/>
      <c r="F76" s="99">
        <v>11947.21</v>
      </c>
      <c r="G76" s="99"/>
      <c r="H76" s="99"/>
      <c r="I76" s="100">
        <v>398.22</v>
      </c>
      <c r="J76" s="101">
        <v>113.77</v>
      </c>
      <c r="K76" s="101"/>
      <c r="L76" s="101"/>
      <c r="M76" s="102" t="s">
        <v>154</v>
      </c>
      <c r="N76" s="80"/>
      <c r="O76" s="80"/>
      <c r="P76" s="80"/>
    </row>
    <row r="77" spans="1:16" ht="29.1" customHeight="1">
      <c r="A77" s="80"/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</row>
    <row r="78" spans="1:16" ht="20.100000000000001" customHeight="1">
      <c r="A78" s="80"/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</row>
    <row r="79" spans="1:16" ht="30" customHeight="1">
      <c r="A79" s="80"/>
      <c r="B79" s="87" t="s">
        <v>8</v>
      </c>
      <c r="C79" s="87"/>
      <c r="D79" s="87"/>
      <c r="E79" s="87"/>
      <c r="F79" s="88" t="s">
        <v>90</v>
      </c>
      <c r="G79" s="88"/>
      <c r="H79" s="88"/>
      <c r="I79" s="89" t="s">
        <v>253</v>
      </c>
      <c r="J79" s="88" t="s">
        <v>92</v>
      </c>
      <c r="K79" s="88"/>
      <c r="L79" s="88"/>
      <c r="M79" s="89" t="s">
        <v>93</v>
      </c>
      <c r="N79" s="80"/>
      <c r="O79" s="80"/>
      <c r="P79" s="80"/>
    </row>
    <row r="80" spans="1:16" ht="409.6" customHeight="1">
      <c r="A80" s="80"/>
      <c r="B80" s="80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</row>
    <row r="81" spans="1:16" ht="15" customHeight="1">
      <c r="A81" s="80"/>
      <c r="B81" s="103" t="s">
        <v>59</v>
      </c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</row>
    <row r="82" spans="1:16" ht="20.100000000000001" customHeight="1">
      <c r="A82" s="80"/>
      <c r="B82" s="80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</row>
  </sheetData>
  <mergeCells count="153">
    <mergeCell ref="B79:E79"/>
    <mergeCell ref="F79:H79"/>
    <mergeCell ref="J79:L79"/>
    <mergeCell ref="B81:P81"/>
    <mergeCell ref="B75:E75"/>
    <mergeCell ref="F75:H75"/>
    <mergeCell ref="J75:L75"/>
    <mergeCell ref="B76:E76"/>
    <mergeCell ref="F76:H76"/>
    <mergeCell ref="J76:L76"/>
    <mergeCell ref="B72:G72"/>
    <mergeCell ref="J72:L72"/>
    <mergeCell ref="B73:G73"/>
    <mergeCell ref="J73:L73"/>
    <mergeCell ref="B74:G74"/>
    <mergeCell ref="J74:L74"/>
    <mergeCell ref="B69:E69"/>
    <mergeCell ref="F69:H69"/>
    <mergeCell ref="J69:L69"/>
    <mergeCell ref="B70:M70"/>
    <mergeCell ref="B71:G71"/>
    <mergeCell ref="J71:L71"/>
    <mergeCell ref="B67:E67"/>
    <mergeCell ref="F67:H67"/>
    <mergeCell ref="J67:L67"/>
    <mergeCell ref="B68:E68"/>
    <mergeCell ref="F68:H68"/>
    <mergeCell ref="J68:L68"/>
    <mergeCell ref="B64:G64"/>
    <mergeCell ref="J64:L64"/>
    <mergeCell ref="B65:G65"/>
    <mergeCell ref="J65:L65"/>
    <mergeCell ref="B66:G66"/>
    <mergeCell ref="J66:L66"/>
    <mergeCell ref="B61:G61"/>
    <mergeCell ref="J61:L61"/>
    <mergeCell ref="B62:E62"/>
    <mergeCell ref="F62:H62"/>
    <mergeCell ref="J62:L62"/>
    <mergeCell ref="B63:M63"/>
    <mergeCell ref="B57:M57"/>
    <mergeCell ref="B58:G58"/>
    <mergeCell ref="J58:L58"/>
    <mergeCell ref="B59:G59"/>
    <mergeCell ref="J59:L59"/>
    <mergeCell ref="B60:G60"/>
    <mergeCell ref="J60:L60"/>
    <mergeCell ref="B54:G54"/>
    <mergeCell ref="J54:L54"/>
    <mergeCell ref="B55:E55"/>
    <mergeCell ref="F55:H55"/>
    <mergeCell ref="J55:L55"/>
    <mergeCell ref="B56:E56"/>
    <mergeCell ref="F56:H56"/>
    <mergeCell ref="J56:L56"/>
    <mergeCell ref="B51:G51"/>
    <mergeCell ref="J51:L51"/>
    <mergeCell ref="B52:E52"/>
    <mergeCell ref="F52:H52"/>
    <mergeCell ref="J52:L52"/>
    <mergeCell ref="B53:M53"/>
    <mergeCell ref="B48:G48"/>
    <mergeCell ref="J48:L48"/>
    <mergeCell ref="B49:G49"/>
    <mergeCell ref="J49:L49"/>
    <mergeCell ref="B50:G50"/>
    <mergeCell ref="J50:L50"/>
    <mergeCell ref="B45:G45"/>
    <mergeCell ref="J45:L45"/>
    <mergeCell ref="B46:G46"/>
    <mergeCell ref="J46:L46"/>
    <mergeCell ref="B47:G47"/>
    <mergeCell ref="J47:L47"/>
    <mergeCell ref="B42:G42"/>
    <mergeCell ref="J42:L42"/>
    <mergeCell ref="B43:G43"/>
    <mergeCell ref="J43:L43"/>
    <mergeCell ref="B44:G44"/>
    <mergeCell ref="J44:L44"/>
    <mergeCell ref="B39:G39"/>
    <mergeCell ref="J39:L39"/>
    <mergeCell ref="B40:G40"/>
    <mergeCell ref="J40:L40"/>
    <mergeCell ref="B41:G41"/>
    <mergeCell ref="J41:L41"/>
    <mergeCell ref="B36:G36"/>
    <mergeCell ref="J36:L36"/>
    <mergeCell ref="B37:E37"/>
    <mergeCell ref="F37:H37"/>
    <mergeCell ref="J37:L37"/>
    <mergeCell ref="B38:M38"/>
    <mergeCell ref="B33:G33"/>
    <mergeCell ref="J33:L33"/>
    <mergeCell ref="B34:G34"/>
    <mergeCell ref="J34:L34"/>
    <mergeCell ref="B35:G35"/>
    <mergeCell ref="J35:L35"/>
    <mergeCell ref="B30:G30"/>
    <mergeCell ref="J30:L30"/>
    <mergeCell ref="B31:G31"/>
    <mergeCell ref="J31:L31"/>
    <mergeCell ref="B32:G32"/>
    <mergeCell ref="J32:L32"/>
    <mergeCell ref="B27:G27"/>
    <mergeCell ref="J27:L27"/>
    <mergeCell ref="B28:G28"/>
    <mergeCell ref="J28:L28"/>
    <mergeCell ref="B29:G29"/>
    <mergeCell ref="J29:L29"/>
    <mergeCell ref="B24:G24"/>
    <mergeCell ref="J24:L24"/>
    <mergeCell ref="B25:G25"/>
    <mergeCell ref="J25:L25"/>
    <mergeCell ref="B26:G26"/>
    <mergeCell ref="J26:L26"/>
    <mergeCell ref="B21:G21"/>
    <mergeCell ref="J21:L21"/>
    <mergeCell ref="B22:G22"/>
    <mergeCell ref="J22:L22"/>
    <mergeCell ref="B23:G23"/>
    <mergeCell ref="J23:L23"/>
    <mergeCell ref="B18:G18"/>
    <mergeCell ref="J18:L18"/>
    <mergeCell ref="B19:G19"/>
    <mergeCell ref="J19:L19"/>
    <mergeCell ref="B20:G20"/>
    <mergeCell ref="J20:L20"/>
    <mergeCell ref="B15:G15"/>
    <mergeCell ref="J15:L15"/>
    <mergeCell ref="B16:G16"/>
    <mergeCell ref="J16:L16"/>
    <mergeCell ref="B17:G17"/>
    <mergeCell ref="J17:L17"/>
    <mergeCell ref="B11:M11"/>
    <mergeCell ref="B12:G12"/>
    <mergeCell ref="J12:L12"/>
    <mergeCell ref="B13:G13"/>
    <mergeCell ref="J13:L13"/>
    <mergeCell ref="B14:G14"/>
    <mergeCell ref="J14:L14"/>
    <mergeCell ref="B7:B8"/>
    <mergeCell ref="D7:J8"/>
    <mergeCell ref="L7:M8"/>
    <mergeCell ref="B10:E10"/>
    <mergeCell ref="F10:H10"/>
    <mergeCell ref="J10:L10"/>
    <mergeCell ref="E2:O2"/>
    <mergeCell ref="E3:O3"/>
    <mergeCell ref="E4:O4"/>
    <mergeCell ref="B5:F5"/>
    <mergeCell ref="G5:O5"/>
    <mergeCell ref="B6:F6"/>
    <mergeCell ref="G6:O6"/>
  </mergeCells>
  <pageMargins left="0.78740157499999996" right="0.78740157499999996" top="0.984251969" bottom="0.984251969" header="0.5" footer="0.5"/>
  <pageSetup orientation="portrait" horizontalDpi="300" verticalDpi="300" copies="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J54"/>
  <sheetViews>
    <sheetView zoomScaleNormal="100" workbookViewId="0">
      <selection activeCell="D32" sqref="D32"/>
    </sheetView>
  </sheetViews>
  <sheetFormatPr defaultColWidth="11.5" defaultRowHeight="12.75"/>
  <cols>
    <col min="1" max="1" width="45.625" style="3" customWidth="1"/>
    <col min="2" max="3" width="12.625" style="3" customWidth="1"/>
    <col min="4" max="4" width="8.625" style="3" customWidth="1"/>
    <col min="5" max="16384" width="11.5" style="3"/>
  </cols>
  <sheetData>
    <row r="1" spans="1:4">
      <c r="A1" s="1" t="s">
        <v>0</v>
      </c>
      <c r="B1" s="2"/>
      <c r="C1" s="2"/>
      <c r="D1" s="2"/>
    </row>
    <row r="2" spans="1:4">
      <c r="A2" s="1" t="s">
        <v>65</v>
      </c>
      <c r="B2" s="2"/>
      <c r="C2" s="2"/>
      <c r="D2" s="2"/>
    </row>
    <row r="3" spans="1:4">
      <c r="A3" s="1" t="s">
        <v>2</v>
      </c>
      <c r="B3" s="2"/>
      <c r="C3" s="2"/>
      <c r="D3" s="2"/>
    </row>
    <row r="4" spans="1:4">
      <c r="A4" s="1" t="s">
        <v>66</v>
      </c>
      <c r="B4" s="2"/>
      <c r="C4" s="2"/>
      <c r="D4" s="2"/>
    </row>
    <row r="5" spans="1:4" ht="13.5" thickBot="1">
      <c r="A5" s="4" t="s">
        <v>4</v>
      </c>
      <c r="B5" s="5">
        <v>27300</v>
      </c>
      <c r="C5" s="6" t="s">
        <v>5</v>
      </c>
    </row>
    <row r="6" spans="1:4">
      <c r="A6" s="7"/>
      <c r="B6" s="8" t="s">
        <v>6</v>
      </c>
      <c r="C6" s="9">
        <v>43160</v>
      </c>
      <c r="D6" s="10" t="s">
        <v>7</v>
      </c>
    </row>
    <row r="7" spans="1:4">
      <c r="A7" s="11" t="s">
        <v>8</v>
      </c>
      <c r="D7" s="12" t="s">
        <v>9</v>
      </c>
    </row>
    <row r="8" spans="1:4" ht="13.5" thickBot="1">
      <c r="A8" s="13"/>
      <c r="B8" s="14" t="s">
        <v>10</v>
      </c>
      <c r="C8" s="14" t="s">
        <v>11</v>
      </c>
      <c r="D8" s="15" t="s">
        <v>13</v>
      </c>
    </row>
    <row r="9" spans="1:4">
      <c r="A9" s="11" t="s">
        <v>14</v>
      </c>
      <c r="B9" s="16"/>
      <c r="D9" s="44"/>
    </row>
    <row r="10" spans="1:4">
      <c r="A10" s="18" t="s">
        <v>15</v>
      </c>
      <c r="B10" s="19">
        <v>0</v>
      </c>
      <c r="C10" s="19">
        <v>0</v>
      </c>
      <c r="D10" s="45">
        <v>0</v>
      </c>
    </row>
    <row r="11" spans="1:4">
      <c r="A11" s="18" t="s">
        <v>16</v>
      </c>
      <c r="B11" s="21">
        <v>0</v>
      </c>
      <c r="C11" s="21">
        <v>0</v>
      </c>
      <c r="D11" s="45">
        <v>0</v>
      </c>
    </row>
    <row r="12" spans="1:4">
      <c r="A12" s="18" t="s">
        <v>17</v>
      </c>
      <c r="B12" s="19">
        <v>450</v>
      </c>
      <c r="C12" s="19">
        <v>16.48</v>
      </c>
      <c r="D12" s="45">
        <v>3.2329067994952575E-2</v>
      </c>
    </row>
    <row r="13" spans="1:4">
      <c r="A13" s="18" t="s">
        <v>18</v>
      </c>
      <c r="B13" s="19">
        <v>0</v>
      </c>
      <c r="C13" s="19">
        <v>0</v>
      </c>
      <c r="D13" s="45">
        <v>0</v>
      </c>
    </row>
    <row r="14" spans="1:4">
      <c r="A14" s="18" t="s">
        <v>19</v>
      </c>
      <c r="B14" s="19">
        <v>0</v>
      </c>
      <c r="C14" s="19">
        <v>0</v>
      </c>
      <c r="D14" s="45">
        <v>0</v>
      </c>
    </row>
    <row r="15" spans="1:4">
      <c r="A15" s="6" t="s">
        <v>20</v>
      </c>
      <c r="B15" s="19">
        <v>5620</v>
      </c>
      <c r="C15" s="19">
        <v>205.84999999999997</v>
      </c>
      <c r="D15" s="45">
        <v>0.40375413807029659</v>
      </c>
    </row>
    <row r="16" spans="1:4">
      <c r="A16" s="6" t="s">
        <v>21</v>
      </c>
      <c r="B16" s="19">
        <v>114.48</v>
      </c>
      <c r="C16" s="19">
        <v>4.2</v>
      </c>
      <c r="D16" s="45">
        <v>8.2245148979159348E-3</v>
      </c>
    </row>
    <row r="17" spans="1:4">
      <c r="A17" s="6" t="s">
        <v>22</v>
      </c>
      <c r="B17" s="19">
        <v>3600</v>
      </c>
      <c r="C17" s="19">
        <v>131.87</v>
      </c>
      <c r="D17" s="45">
        <v>0.2586325439596206</v>
      </c>
    </row>
    <row r="18" spans="1:4">
      <c r="A18" s="6" t="s">
        <v>23</v>
      </c>
      <c r="B18" s="19">
        <v>1597.5</v>
      </c>
      <c r="C18" s="19">
        <v>58.51</v>
      </c>
      <c r="D18" s="45">
        <v>0.11476819138208164</v>
      </c>
    </row>
    <row r="19" spans="1:4">
      <c r="A19" s="6" t="s">
        <v>24</v>
      </c>
      <c r="B19" s="19">
        <v>287</v>
      </c>
      <c r="C19" s="19">
        <v>10.51</v>
      </c>
      <c r="D19" s="45">
        <v>2.0618761143447531E-2</v>
      </c>
    </row>
    <row r="20" spans="1:4">
      <c r="A20" s="6" t="s">
        <v>25</v>
      </c>
      <c r="B20" s="19">
        <v>366.76</v>
      </c>
      <c r="C20" s="19">
        <v>13.43</v>
      </c>
      <c r="D20" s="45">
        <v>2.6348908839619566E-2</v>
      </c>
    </row>
    <row r="21" spans="1:4">
      <c r="A21" s="6" t="s">
        <v>26</v>
      </c>
      <c r="B21" s="19">
        <v>556.5</v>
      </c>
      <c r="C21" s="19">
        <v>20.380000000000003</v>
      </c>
      <c r="D21" s="45">
        <v>3.9980280753758014E-2</v>
      </c>
    </row>
    <row r="22" spans="1:4">
      <c r="A22" s="22" t="s">
        <v>27</v>
      </c>
      <c r="B22" s="23">
        <v>12592.24</v>
      </c>
      <c r="C22" s="23">
        <v>461.22999999999996</v>
      </c>
      <c r="D22" s="46">
        <v>0.90465640704169237</v>
      </c>
    </row>
    <row r="23" spans="1:4">
      <c r="A23" s="25" t="s">
        <v>28</v>
      </c>
      <c r="B23" s="21"/>
      <c r="C23" s="21"/>
      <c r="D23" s="44"/>
    </row>
    <row r="24" spans="1:4">
      <c r="A24" s="18" t="s">
        <v>29</v>
      </c>
      <c r="B24" s="19">
        <v>0</v>
      </c>
      <c r="C24" s="19">
        <v>0</v>
      </c>
      <c r="D24" s="45">
        <v>0</v>
      </c>
    </row>
    <row r="25" spans="1:4">
      <c r="A25" s="18" t="s">
        <v>30</v>
      </c>
      <c r="B25" s="19">
        <v>0</v>
      </c>
      <c r="C25" s="19">
        <v>0</v>
      </c>
      <c r="D25" s="45">
        <v>0</v>
      </c>
    </row>
    <row r="26" spans="1:4">
      <c r="A26" s="18" t="s">
        <v>31</v>
      </c>
      <c r="B26" s="19">
        <v>0</v>
      </c>
      <c r="C26" s="19">
        <v>0</v>
      </c>
      <c r="D26" s="45">
        <v>0</v>
      </c>
    </row>
    <row r="27" spans="1:4">
      <c r="A27" s="18" t="s">
        <v>32</v>
      </c>
      <c r="B27" s="19">
        <v>0</v>
      </c>
      <c r="C27" s="19">
        <v>0</v>
      </c>
      <c r="D27" s="45">
        <v>0</v>
      </c>
    </row>
    <row r="28" spans="1:4">
      <c r="A28" s="18" t="s">
        <v>33</v>
      </c>
      <c r="B28" s="19">
        <v>410</v>
      </c>
      <c r="C28" s="19">
        <v>15.02</v>
      </c>
      <c r="D28" s="45">
        <v>2.9455373062067899E-2</v>
      </c>
    </row>
    <row r="29" spans="1:4">
      <c r="A29" s="18" t="s">
        <v>34</v>
      </c>
      <c r="B29" s="19">
        <v>0</v>
      </c>
      <c r="C29" s="19">
        <v>0</v>
      </c>
      <c r="D29" s="45">
        <v>0</v>
      </c>
    </row>
    <row r="30" spans="1:4">
      <c r="A30" s="18" t="s">
        <v>35</v>
      </c>
      <c r="B30" s="19">
        <v>0</v>
      </c>
      <c r="C30" s="19">
        <v>0</v>
      </c>
      <c r="D30" s="45">
        <v>0</v>
      </c>
    </row>
    <row r="31" spans="1:4">
      <c r="A31" s="18" t="s">
        <v>36</v>
      </c>
      <c r="B31" s="19">
        <v>0</v>
      </c>
      <c r="C31" s="19">
        <v>0</v>
      </c>
      <c r="D31" s="45">
        <v>0</v>
      </c>
    </row>
    <row r="32" spans="1:4">
      <c r="A32" s="27" t="s">
        <v>37</v>
      </c>
      <c r="B32" s="28">
        <v>410</v>
      </c>
      <c r="C32" s="28">
        <v>15.02</v>
      </c>
      <c r="D32" s="47">
        <v>2.9455373062067899E-2</v>
      </c>
    </row>
    <row r="33" spans="1:244" s="30" customFormat="1">
      <c r="A33" s="11" t="s">
        <v>38</v>
      </c>
      <c r="B33" s="21"/>
      <c r="C33" s="21"/>
      <c r="D33" s="44"/>
    </row>
    <row r="34" spans="1:244" s="30" customFormat="1">
      <c r="A34" s="18" t="s">
        <v>39</v>
      </c>
      <c r="B34" s="19">
        <v>582.4827831619325</v>
      </c>
      <c r="C34" s="19">
        <v>21.34</v>
      </c>
      <c r="D34" s="45">
        <v>4.184694556162518E-2</v>
      </c>
    </row>
    <row r="35" spans="1:244" s="30" customFormat="1">
      <c r="A35" s="6" t="s">
        <v>40</v>
      </c>
      <c r="B35" s="19">
        <v>582.4827831619325</v>
      </c>
      <c r="C35" s="19">
        <v>21.34</v>
      </c>
      <c r="D35" s="45">
        <v>4.184694556162518E-2</v>
      </c>
    </row>
    <row r="36" spans="1:244" s="31" customFormat="1">
      <c r="A36" s="22" t="s">
        <v>41</v>
      </c>
      <c r="B36" s="23">
        <v>13584.722783161933</v>
      </c>
      <c r="C36" s="23">
        <v>497.58999999999992</v>
      </c>
      <c r="D36" s="46">
        <v>0.97595872566538544</v>
      </c>
    </row>
    <row r="37" spans="1:244" s="30" customFormat="1">
      <c r="A37" s="11" t="s">
        <v>42</v>
      </c>
      <c r="B37" s="21"/>
      <c r="C37" s="21"/>
      <c r="D37" s="44"/>
    </row>
    <row r="38" spans="1:244" s="30" customFormat="1">
      <c r="A38" s="6" t="s">
        <v>43</v>
      </c>
      <c r="B38" s="19">
        <v>247.49</v>
      </c>
      <c r="C38" s="19">
        <v>9.07</v>
      </c>
      <c r="D38" s="45">
        <v>1.7780268973490693E-2</v>
      </c>
    </row>
    <row r="39" spans="1:244" s="30" customFormat="1">
      <c r="A39" s="6" t="s">
        <v>44</v>
      </c>
      <c r="B39" s="19">
        <v>2.0299999999999998</v>
      </c>
      <c r="C39" s="19">
        <v>7.0000000000000007E-2</v>
      </c>
      <c r="D39" s="45">
        <v>1.4584001784389715E-4</v>
      </c>
    </row>
    <row r="40" spans="1:244" s="30" customFormat="1">
      <c r="A40" s="18" t="s">
        <v>45</v>
      </c>
      <c r="B40" s="19">
        <v>0</v>
      </c>
      <c r="C40" s="19">
        <v>0</v>
      </c>
      <c r="D40" s="45">
        <v>0</v>
      </c>
    </row>
    <row r="41" spans="1:244" s="30" customFormat="1">
      <c r="A41" s="27" t="s">
        <v>46</v>
      </c>
      <c r="B41" s="28">
        <v>249.52</v>
      </c>
      <c r="C41" s="28">
        <v>9.14</v>
      </c>
      <c r="D41" s="47">
        <v>1.792610899133459E-2</v>
      </c>
      <c r="E41" s="32"/>
      <c r="F41" s="33"/>
      <c r="G41" s="33"/>
      <c r="H41" s="34"/>
      <c r="I41" s="32"/>
      <c r="J41" s="33"/>
      <c r="K41" s="33"/>
      <c r="L41" s="34"/>
      <c r="M41" s="32"/>
      <c r="N41" s="33"/>
      <c r="O41" s="33"/>
      <c r="P41" s="34"/>
      <c r="Q41" s="32"/>
      <c r="R41" s="33"/>
      <c r="S41" s="33"/>
      <c r="T41" s="34"/>
      <c r="U41" s="32"/>
      <c r="V41" s="33"/>
      <c r="W41" s="33"/>
      <c r="X41" s="34"/>
      <c r="Y41" s="32"/>
      <c r="Z41" s="33"/>
      <c r="AA41" s="33"/>
      <c r="AB41" s="34"/>
      <c r="AC41" s="32"/>
      <c r="AD41" s="33"/>
      <c r="AE41" s="33"/>
      <c r="AF41" s="34"/>
      <c r="AG41" s="32"/>
      <c r="AH41" s="33"/>
      <c r="AI41" s="33"/>
      <c r="AJ41" s="34"/>
      <c r="AK41" s="32"/>
      <c r="AL41" s="33"/>
      <c r="AM41" s="33"/>
      <c r="AN41" s="34"/>
      <c r="AO41" s="32"/>
      <c r="AP41" s="33"/>
      <c r="AQ41" s="33"/>
      <c r="AR41" s="34"/>
      <c r="AS41" s="32"/>
      <c r="AT41" s="33"/>
      <c r="AU41" s="33"/>
      <c r="AV41" s="34"/>
      <c r="AW41" s="32"/>
      <c r="AX41" s="33"/>
      <c r="AY41" s="33"/>
      <c r="AZ41" s="34"/>
      <c r="BA41" s="32"/>
      <c r="BB41" s="33"/>
      <c r="BC41" s="33"/>
      <c r="BD41" s="34"/>
      <c r="BE41" s="32"/>
      <c r="BF41" s="33"/>
      <c r="BG41" s="33"/>
      <c r="BH41" s="34"/>
      <c r="BI41" s="32"/>
      <c r="BJ41" s="33"/>
      <c r="BK41" s="33"/>
      <c r="BL41" s="34"/>
      <c r="BM41" s="32"/>
      <c r="BN41" s="33"/>
      <c r="BO41" s="33"/>
      <c r="BP41" s="34"/>
      <c r="BQ41" s="32"/>
      <c r="BR41" s="33"/>
      <c r="BS41" s="33"/>
      <c r="BT41" s="34"/>
      <c r="BU41" s="32"/>
      <c r="BV41" s="33"/>
      <c r="BW41" s="33"/>
      <c r="BX41" s="34"/>
      <c r="BY41" s="32"/>
      <c r="BZ41" s="33"/>
      <c r="CA41" s="33"/>
      <c r="CB41" s="34"/>
      <c r="CC41" s="32"/>
      <c r="CD41" s="33"/>
      <c r="CE41" s="33"/>
      <c r="CF41" s="34"/>
      <c r="CG41" s="32"/>
      <c r="CH41" s="33"/>
      <c r="CI41" s="33"/>
      <c r="CJ41" s="34"/>
      <c r="CK41" s="32"/>
      <c r="CL41" s="33"/>
      <c r="CM41" s="33"/>
      <c r="CN41" s="34"/>
      <c r="CO41" s="32"/>
      <c r="CP41" s="33"/>
      <c r="CQ41" s="33"/>
      <c r="CR41" s="34"/>
      <c r="CS41" s="32"/>
      <c r="CT41" s="33"/>
      <c r="CU41" s="33"/>
      <c r="CV41" s="34"/>
      <c r="CW41" s="32"/>
      <c r="CX41" s="33"/>
      <c r="CY41" s="33"/>
      <c r="CZ41" s="34"/>
      <c r="DA41" s="32"/>
      <c r="DB41" s="33"/>
      <c r="DC41" s="33"/>
      <c r="DD41" s="34"/>
      <c r="DE41" s="32"/>
      <c r="DF41" s="33"/>
      <c r="DG41" s="33"/>
      <c r="DH41" s="34"/>
      <c r="DI41" s="32"/>
      <c r="DJ41" s="33"/>
      <c r="DK41" s="33"/>
      <c r="DL41" s="34"/>
      <c r="DM41" s="32"/>
      <c r="DN41" s="33"/>
      <c r="DO41" s="33"/>
      <c r="DP41" s="34"/>
      <c r="DQ41" s="32"/>
      <c r="DR41" s="33"/>
      <c r="DS41" s="33"/>
      <c r="DT41" s="34"/>
      <c r="DU41" s="32"/>
      <c r="DV41" s="33"/>
      <c r="DW41" s="33"/>
      <c r="DX41" s="34"/>
      <c r="DY41" s="32"/>
      <c r="DZ41" s="33"/>
      <c r="EA41" s="33"/>
      <c r="EB41" s="34"/>
      <c r="EC41" s="32"/>
      <c r="ED41" s="33"/>
      <c r="EE41" s="33"/>
      <c r="EF41" s="34"/>
      <c r="EG41" s="32"/>
      <c r="EH41" s="33"/>
      <c r="EI41" s="33"/>
      <c r="EJ41" s="34"/>
      <c r="EK41" s="32"/>
      <c r="EL41" s="33"/>
      <c r="EM41" s="33"/>
      <c r="EN41" s="34"/>
      <c r="EO41" s="32"/>
      <c r="EP41" s="33"/>
      <c r="EQ41" s="33"/>
      <c r="ER41" s="34"/>
      <c r="ES41" s="32"/>
      <c r="ET41" s="33"/>
      <c r="EU41" s="33"/>
      <c r="EV41" s="34"/>
      <c r="EW41" s="32"/>
      <c r="EX41" s="33"/>
      <c r="EY41" s="33"/>
      <c r="EZ41" s="34"/>
      <c r="FA41" s="32"/>
      <c r="FB41" s="33"/>
      <c r="FC41" s="33"/>
      <c r="FD41" s="34"/>
      <c r="FE41" s="32"/>
      <c r="FF41" s="33"/>
      <c r="FG41" s="33"/>
      <c r="FH41" s="34"/>
      <c r="FI41" s="32"/>
      <c r="FJ41" s="33"/>
      <c r="FK41" s="33"/>
      <c r="FL41" s="34"/>
      <c r="FM41" s="32"/>
      <c r="FN41" s="33"/>
      <c r="FO41" s="33"/>
      <c r="FP41" s="34"/>
      <c r="FQ41" s="32"/>
      <c r="FR41" s="33"/>
      <c r="FS41" s="33"/>
      <c r="FT41" s="34"/>
      <c r="FU41" s="32"/>
      <c r="FV41" s="33"/>
      <c r="FW41" s="33"/>
      <c r="FX41" s="34"/>
      <c r="FY41" s="32"/>
      <c r="FZ41" s="33"/>
      <c r="GA41" s="33"/>
      <c r="GB41" s="34"/>
      <c r="GC41" s="32"/>
      <c r="GD41" s="33"/>
      <c r="GE41" s="33"/>
      <c r="GF41" s="34"/>
      <c r="GG41" s="32"/>
      <c r="GH41" s="33"/>
      <c r="GI41" s="33"/>
      <c r="GJ41" s="34"/>
      <c r="GK41" s="32"/>
      <c r="GL41" s="33"/>
      <c r="GM41" s="33"/>
      <c r="GN41" s="34"/>
      <c r="GO41" s="32"/>
      <c r="GP41" s="33"/>
      <c r="GQ41" s="33"/>
      <c r="GR41" s="34"/>
      <c r="GS41" s="32"/>
      <c r="GT41" s="33"/>
      <c r="GU41" s="33"/>
      <c r="GV41" s="34"/>
      <c r="GW41" s="32"/>
      <c r="GX41" s="33"/>
      <c r="GY41" s="33"/>
      <c r="GZ41" s="34"/>
      <c r="HA41" s="32"/>
      <c r="HB41" s="33"/>
      <c r="HC41" s="33"/>
      <c r="HD41" s="34"/>
      <c r="HE41" s="32"/>
      <c r="HF41" s="33"/>
      <c r="HG41" s="33"/>
      <c r="HH41" s="34"/>
      <c r="HI41" s="32"/>
      <c r="HJ41" s="33"/>
      <c r="HK41" s="33"/>
      <c r="HL41" s="34"/>
      <c r="HM41" s="32"/>
      <c r="HN41" s="33"/>
      <c r="HO41" s="33"/>
      <c r="HP41" s="34"/>
      <c r="HQ41" s="32"/>
      <c r="HR41" s="33"/>
      <c r="HS41" s="33"/>
      <c r="HT41" s="34"/>
      <c r="HU41" s="32"/>
      <c r="HV41" s="33"/>
      <c r="HW41" s="33"/>
      <c r="HX41" s="34"/>
      <c r="HY41" s="32"/>
      <c r="HZ41" s="33"/>
      <c r="IA41" s="33"/>
      <c r="IB41" s="34"/>
      <c r="IC41" s="32"/>
      <c r="ID41" s="33"/>
      <c r="IE41" s="33"/>
      <c r="IF41" s="34"/>
      <c r="IG41" s="32"/>
      <c r="IH41" s="33"/>
      <c r="II41" s="33"/>
      <c r="IJ41" s="34"/>
    </row>
    <row r="42" spans="1:244" s="30" customFormat="1">
      <c r="A42" s="11" t="s">
        <v>47</v>
      </c>
      <c r="B42" s="21"/>
      <c r="C42" s="21"/>
      <c r="D42" s="44"/>
    </row>
    <row r="43" spans="1:244" s="30" customFormat="1">
      <c r="A43" s="18" t="s">
        <v>48</v>
      </c>
      <c r="B43" s="19">
        <v>0.3392</v>
      </c>
      <c r="C43" s="19">
        <v>0.01</v>
      </c>
      <c r="D43" s="45">
        <v>2.4368933030862028E-5</v>
      </c>
    </row>
    <row r="44" spans="1:244" s="30" customFormat="1">
      <c r="A44" s="18" t="s">
        <v>49</v>
      </c>
      <c r="B44" s="19">
        <v>0</v>
      </c>
      <c r="C44" s="19">
        <v>0</v>
      </c>
      <c r="D44" s="45">
        <v>0</v>
      </c>
    </row>
    <row r="45" spans="1:244" s="30" customFormat="1">
      <c r="A45" s="18" t="s">
        <v>50</v>
      </c>
      <c r="B45" s="19">
        <v>2.4700000000000002</v>
      </c>
      <c r="C45" s="19">
        <v>0.09</v>
      </c>
      <c r="D45" s="45">
        <v>1.7745066210562857E-4</v>
      </c>
    </row>
    <row r="46" spans="1:244" s="30" customFormat="1">
      <c r="A46" s="27" t="s">
        <v>51</v>
      </c>
      <c r="B46" s="28">
        <v>2.8092000000000001</v>
      </c>
      <c r="C46" s="28">
        <v>9.9999999999999992E-2</v>
      </c>
      <c r="D46" s="47">
        <v>2.018195951364906E-4</v>
      </c>
      <c r="E46" s="32"/>
      <c r="F46" s="33"/>
      <c r="G46" s="33"/>
      <c r="H46" s="34"/>
      <c r="I46" s="32"/>
      <c r="J46" s="33"/>
      <c r="K46" s="33"/>
      <c r="L46" s="34"/>
      <c r="M46" s="32"/>
      <c r="N46" s="33"/>
      <c r="O46" s="33"/>
      <c r="P46" s="34"/>
      <c r="Q46" s="32"/>
      <c r="R46" s="33"/>
      <c r="S46" s="33"/>
      <c r="T46" s="34"/>
      <c r="U46" s="32"/>
      <c r="V46" s="33"/>
      <c r="W46" s="33"/>
      <c r="X46" s="34"/>
      <c r="Y46" s="32"/>
      <c r="Z46" s="33"/>
      <c r="AA46" s="33"/>
      <c r="AB46" s="34"/>
      <c r="AC46" s="32"/>
      <c r="AD46" s="33"/>
      <c r="AE46" s="33"/>
      <c r="AF46" s="34"/>
      <c r="AG46" s="32"/>
      <c r="AH46" s="33"/>
      <c r="AI46" s="33"/>
      <c r="AJ46" s="34"/>
      <c r="AK46" s="32"/>
      <c r="AL46" s="33"/>
      <c r="AM46" s="33"/>
      <c r="AN46" s="34"/>
      <c r="AO46" s="32"/>
      <c r="AP46" s="33"/>
      <c r="AQ46" s="33"/>
      <c r="AR46" s="34"/>
      <c r="AS46" s="32"/>
      <c r="AT46" s="33"/>
      <c r="AU46" s="33"/>
      <c r="AV46" s="34"/>
      <c r="AW46" s="32"/>
      <c r="AX46" s="33"/>
      <c r="AY46" s="33"/>
      <c r="AZ46" s="34"/>
      <c r="BA46" s="32"/>
      <c r="BB46" s="33"/>
      <c r="BC46" s="33"/>
      <c r="BD46" s="34"/>
      <c r="BE46" s="32"/>
      <c r="BF46" s="33"/>
      <c r="BG46" s="33"/>
      <c r="BH46" s="34"/>
      <c r="BI46" s="32"/>
      <c r="BJ46" s="33"/>
      <c r="BK46" s="33"/>
      <c r="BL46" s="34"/>
      <c r="BM46" s="32"/>
      <c r="BN46" s="33"/>
      <c r="BO46" s="33"/>
      <c r="BP46" s="34"/>
      <c r="BQ46" s="32"/>
      <c r="BR46" s="33"/>
      <c r="BS46" s="33"/>
      <c r="BT46" s="34"/>
      <c r="BU46" s="32"/>
      <c r="BV46" s="33"/>
      <c r="BW46" s="33"/>
      <c r="BX46" s="34"/>
      <c r="BY46" s="32"/>
      <c r="BZ46" s="33"/>
      <c r="CA46" s="33"/>
      <c r="CB46" s="34"/>
      <c r="CC46" s="32"/>
      <c r="CD46" s="33"/>
      <c r="CE46" s="33"/>
      <c r="CF46" s="34"/>
      <c r="CG46" s="32"/>
      <c r="CH46" s="33"/>
      <c r="CI46" s="33"/>
      <c r="CJ46" s="34"/>
      <c r="CK46" s="32"/>
      <c r="CL46" s="33"/>
      <c r="CM46" s="33"/>
      <c r="CN46" s="34"/>
      <c r="CO46" s="32"/>
      <c r="CP46" s="33"/>
      <c r="CQ46" s="33"/>
      <c r="CR46" s="34"/>
      <c r="CS46" s="32"/>
      <c r="CT46" s="33"/>
      <c r="CU46" s="33"/>
      <c r="CV46" s="34"/>
      <c r="CW46" s="32"/>
      <c r="CX46" s="33"/>
      <c r="CY46" s="33"/>
      <c r="CZ46" s="34"/>
      <c r="DA46" s="32"/>
      <c r="DB46" s="33"/>
      <c r="DC46" s="33"/>
      <c r="DD46" s="34"/>
      <c r="DE46" s="32"/>
      <c r="DF46" s="33"/>
      <c r="DG46" s="33"/>
      <c r="DH46" s="34"/>
      <c r="DI46" s="32"/>
      <c r="DJ46" s="33"/>
      <c r="DK46" s="33"/>
      <c r="DL46" s="34"/>
      <c r="DM46" s="32"/>
      <c r="DN46" s="33"/>
      <c r="DO46" s="33"/>
      <c r="DP46" s="34"/>
      <c r="DQ46" s="32"/>
      <c r="DR46" s="33"/>
      <c r="DS46" s="33"/>
      <c r="DT46" s="34"/>
      <c r="DU46" s="32"/>
      <c r="DV46" s="33"/>
      <c r="DW46" s="33"/>
      <c r="DX46" s="34"/>
      <c r="DY46" s="32"/>
      <c r="DZ46" s="33"/>
      <c r="EA46" s="33"/>
      <c r="EB46" s="34"/>
      <c r="EC46" s="32"/>
      <c r="ED46" s="33"/>
      <c r="EE46" s="33"/>
      <c r="EF46" s="34"/>
      <c r="EG46" s="32"/>
      <c r="EH46" s="33"/>
      <c r="EI46" s="33"/>
      <c r="EJ46" s="34"/>
      <c r="EK46" s="32"/>
      <c r="EL46" s="33"/>
      <c r="EM46" s="33"/>
      <c r="EN46" s="34"/>
      <c r="EO46" s="32"/>
      <c r="EP46" s="33"/>
      <c r="EQ46" s="33"/>
      <c r="ER46" s="34"/>
      <c r="ES46" s="32"/>
      <c r="ET46" s="33"/>
      <c r="EU46" s="33"/>
      <c r="EV46" s="34"/>
      <c r="EW46" s="32"/>
      <c r="EX46" s="33"/>
      <c r="EY46" s="33"/>
      <c r="EZ46" s="34"/>
      <c r="FA46" s="32"/>
      <c r="FB46" s="33"/>
      <c r="FC46" s="33"/>
      <c r="FD46" s="34"/>
      <c r="FE46" s="32"/>
      <c r="FF46" s="33"/>
      <c r="FG46" s="33"/>
      <c r="FH46" s="34"/>
      <c r="FI46" s="32"/>
      <c r="FJ46" s="33"/>
      <c r="FK46" s="33"/>
      <c r="FL46" s="34"/>
      <c r="FM46" s="32"/>
      <c r="FN46" s="33"/>
      <c r="FO46" s="33"/>
      <c r="FP46" s="34"/>
      <c r="FQ46" s="32"/>
      <c r="FR46" s="33"/>
      <c r="FS46" s="33"/>
      <c r="FT46" s="34"/>
      <c r="FU46" s="32"/>
      <c r="FV46" s="33"/>
      <c r="FW46" s="33"/>
      <c r="FX46" s="34"/>
      <c r="FY46" s="32"/>
      <c r="FZ46" s="33"/>
      <c r="GA46" s="33"/>
      <c r="GB46" s="34"/>
      <c r="GC46" s="32"/>
      <c r="GD46" s="33"/>
      <c r="GE46" s="33"/>
      <c r="GF46" s="34"/>
      <c r="GG46" s="32"/>
      <c r="GH46" s="33"/>
      <c r="GI46" s="33"/>
      <c r="GJ46" s="34"/>
      <c r="GK46" s="32"/>
      <c r="GL46" s="33"/>
      <c r="GM46" s="33"/>
      <c r="GN46" s="34"/>
      <c r="GO46" s="32"/>
      <c r="GP46" s="33"/>
      <c r="GQ46" s="33"/>
      <c r="GR46" s="34"/>
      <c r="GS46" s="32"/>
      <c r="GT46" s="33"/>
      <c r="GU46" s="33"/>
      <c r="GV46" s="34"/>
      <c r="GW46" s="32"/>
      <c r="GX46" s="33"/>
      <c r="GY46" s="33"/>
      <c r="GZ46" s="34"/>
      <c r="HA46" s="32"/>
      <c r="HB46" s="33"/>
      <c r="HC46" s="33"/>
      <c r="HD46" s="34"/>
      <c r="HE46" s="32"/>
      <c r="HF46" s="33"/>
      <c r="HG46" s="33"/>
      <c r="HH46" s="34"/>
      <c r="HI46" s="32"/>
      <c r="HJ46" s="33"/>
      <c r="HK46" s="33"/>
      <c r="HL46" s="34"/>
      <c r="HM46" s="32"/>
      <c r="HN46" s="33"/>
      <c r="HO46" s="33"/>
      <c r="HP46" s="34"/>
      <c r="HQ46" s="32"/>
      <c r="HR46" s="33"/>
      <c r="HS46" s="33"/>
      <c r="HT46" s="34"/>
      <c r="HU46" s="32"/>
      <c r="HV46" s="33"/>
      <c r="HW46" s="33"/>
      <c r="HX46" s="34"/>
      <c r="HY46" s="32"/>
      <c r="HZ46" s="33"/>
      <c r="IA46" s="33"/>
      <c r="IB46" s="34"/>
      <c r="IC46" s="32"/>
      <c r="ID46" s="33"/>
      <c r="IE46" s="33"/>
      <c r="IF46" s="34"/>
      <c r="IG46" s="32"/>
      <c r="IH46" s="33"/>
      <c r="II46" s="33"/>
      <c r="IJ46" s="34"/>
    </row>
    <row r="47" spans="1:244" s="30" customFormat="1">
      <c r="A47" s="35" t="s">
        <v>52</v>
      </c>
      <c r="B47" s="36">
        <v>252.32920000000001</v>
      </c>
      <c r="C47" s="36">
        <v>9.24</v>
      </c>
      <c r="D47" s="48">
        <v>1.8127928586471082E-2</v>
      </c>
      <c r="E47" s="33"/>
      <c r="F47" s="33"/>
      <c r="G47" s="32"/>
      <c r="H47" s="33"/>
      <c r="I47" s="33"/>
      <c r="J47" s="33"/>
      <c r="K47" s="32"/>
      <c r="L47" s="33"/>
      <c r="M47" s="33"/>
      <c r="N47" s="33"/>
      <c r="O47" s="32"/>
      <c r="P47" s="33"/>
      <c r="Q47" s="33"/>
      <c r="R47" s="33"/>
      <c r="S47" s="32"/>
      <c r="T47" s="33"/>
      <c r="U47" s="33"/>
      <c r="V47" s="33"/>
      <c r="W47" s="32"/>
      <c r="X47" s="33"/>
      <c r="Y47" s="33"/>
      <c r="Z47" s="33"/>
      <c r="AA47" s="32"/>
      <c r="AB47" s="33"/>
      <c r="AC47" s="33"/>
      <c r="AD47" s="33"/>
      <c r="AE47" s="32"/>
      <c r="AF47" s="33"/>
      <c r="AG47" s="33"/>
      <c r="AH47" s="33"/>
      <c r="AI47" s="32"/>
      <c r="AJ47" s="33"/>
      <c r="AK47" s="33"/>
      <c r="AL47" s="33"/>
      <c r="AM47" s="32"/>
      <c r="AN47" s="33"/>
      <c r="AO47" s="33"/>
      <c r="AP47" s="33"/>
      <c r="AQ47" s="32"/>
      <c r="AR47" s="33"/>
      <c r="AS47" s="33"/>
      <c r="AT47" s="33"/>
      <c r="AU47" s="32"/>
      <c r="AV47" s="33"/>
      <c r="AW47" s="33"/>
      <c r="AX47" s="33"/>
      <c r="AY47" s="32"/>
      <c r="AZ47" s="33"/>
      <c r="BA47" s="33"/>
      <c r="BB47" s="33"/>
      <c r="BC47" s="32"/>
      <c r="BD47" s="33"/>
      <c r="BE47" s="33"/>
      <c r="BF47" s="33"/>
      <c r="BG47" s="32"/>
      <c r="BH47" s="33"/>
      <c r="BI47" s="33"/>
      <c r="BJ47" s="33"/>
      <c r="BK47" s="32"/>
      <c r="BL47" s="33"/>
      <c r="BM47" s="33"/>
      <c r="BN47" s="33"/>
      <c r="BO47" s="32"/>
      <c r="BP47" s="33"/>
      <c r="BQ47" s="33"/>
      <c r="BR47" s="33"/>
      <c r="BS47" s="32"/>
      <c r="BT47" s="33"/>
      <c r="BU47" s="33"/>
      <c r="BV47" s="33"/>
      <c r="BW47" s="32"/>
      <c r="BX47" s="33"/>
      <c r="BY47" s="33"/>
      <c r="BZ47" s="33"/>
      <c r="CA47" s="32"/>
      <c r="CB47" s="33"/>
      <c r="CC47" s="33"/>
      <c r="CD47" s="33"/>
      <c r="CE47" s="32"/>
      <c r="CF47" s="33"/>
      <c r="CG47" s="33"/>
      <c r="CH47" s="33"/>
      <c r="CI47" s="32"/>
      <c r="CJ47" s="33"/>
      <c r="CK47" s="33"/>
      <c r="CL47" s="33"/>
      <c r="CM47" s="32"/>
      <c r="CN47" s="33"/>
      <c r="CO47" s="33"/>
      <c r="CP47" s="33"/>
      <c r="CQ47" s="32"/>
      <c r="CR47" s="33"/>
      <c r="CS47" s="33"/>
      <c r="CT47" s="33"/>
      <c r="CU47" s="32"/>
      <c r="CV47" s="33"/>
      <c r="CW47" s="33"/>
      <c r="CX47" s="33"/>
      <c r="CY47" s="32"/>
      <c r="CZ47" s="33"/>
      <c r="DA47" s="33"/>
      <c r="DB47" s="33"/>
      <c r="DC47" s="32"/>
      <c r="DD47" s="33"/>
      <c r="DE47" s="33"/>
      <c r="DF47" s="33"/>
      <c r="DG47" s="32"/>
      <c r="DH47" s="33"/>
      <c r="DI47" s="33"/>
      <c r="DJ47" s="33"/>
      <c r="DK47" s="32"/>
      <c r="DL47" s="33"/>
      <c r="DM47" s="33"/>
      <c r="DN47" s="33"/>
      <c r="DO47" s="32"/>
      <c r="DP47" s="33"/>
      <c r="DQ47" s="33"/>
      <c r="DR47" s="33"/>
      <c r="DS47" s="32"/>
      <c r="DT47" s="33"/>
      <c r="DU47" s="33"/>
      <c r="DV47" s="33"/>
      <c r="DW47" s="32"/>
      <c r="DX47" s="33"/>
      <c r="DY47" s="33"/>
      <c r="DZ47" s="33"/>
      <c r="EA47" s="32"/>
      <c r="EB47" s="33"/>
      <c r="EC47" s="33"/>
      <c r="ED47" s="33"/>
      <c r="EE47" s="32"/>
      <c r="EF47" s="33"/>
      <c r="EG47" s="33"/>
      <c r="EH47" s="33"/>
      <c r="EI47" s="32"/>
      <c r="EJ47" s="33"/>
      <c r="EK47" s="33"/>
      <c r="EL47" s="33"/>
      <c r="EM47" s="32"/>
      <c r="EN47" s="33"/>
      <c r="EO47" s="33"/>
      <c r="EP47" s="33"/>
      <c r="EQ47" s="32"/>
      <c r="ER47" s="33"/>
      <c r="ES47" s="33"/>
      <c r="ET47" s="33"/>
      <c r="EU47" s="32"/>
      <c r="EV47" s="33"/>
      <c r="EW47" s="33"/>
      <c r="EX47" s="33"/>
      <c r="EY47" s="32"/>
      <c r="EZ47" s="33"/>
      <c r="FA47" s="33"/>
      <c r="FB47" s="33"/>
      <c r="FC47" s="32"/>
      <c r="FD47" s="33"/>
      <c r="FE47" s="33"/>
      <c r="FF47" s="33"/>
      <c r="FG47" s="32"/>
      <c r="FH47" s="33"/>
      <c r="FI47" s="33"/>
      <c r="FJ47" s="33"/>
      <c r="FK47" s="32"/>
      <c r="FL47" s="33"/>
      <c r="FM47" s="33"/>
      <c r="FN47" s="33"/>
      <c r="FO47" s="32"/>
      <c r="FP47" s="33"/>
      <c r="FQ47" s="33"/>
      <c r="FR47" s="33"/>
      <c r="FS47" s="32"/>
      <c r="FT47" s="33"/>
      <c r="FU47" s="33"/>
      <c r="FV47" s="33"/>
      <c r="FW47" s="32"/>
      <c r="FX47" s="33"/>
      <c r="FY47" s="33"/>
      <c r="FZ47" s="33"/>
      <c r="GA47" s="32"/>
      <c r="GB47" s="33"/>
      <c r="GC47" s="33"/>
      <c r="GD47" s="33"/>
      <c r="GE47" s="32"/>
      <c r="GF47" s="33"/>
      <c r="GG47" s="33"/>
      <c r="GH47" s="33"/>
      <c r="GI47" s="32"/>
      <c r="GJ47" s="33"/>
      <c r="GK47" s="33"/>
      <c r="GL47" s="33"/>
      <c r="GM47" s="32"/>
      <c r="GN47" s="33"/>
      <c r="GO47" s="33"/>
      <c r="GP47" s="33"/>
      <c r="GQ47" s="32"/>
      <c r="GR47" s="33"/>
      <c r="GS47" s="33"/>
      <c r="GT47" s="33"/>
      <c r="GU47" s="32"/>
      <c r="GV47" s="33"/>
      <c r="GW47" s="33"/>
      <c r="GX47" s="33"/>
      <c r="GY47" s="32"/>
      <c r="GZ47" s="33"/>
      <c r="HA47" s="33"/>
      <c r="HB47" s="33"/>
      <c r="HC47" s="32"/>
      <c r="HD47" s="33"/>
      <c r="HE47" s="33"/>
      <c r="HF47" s="33"/>
      <c r="HG47" s="32"/>
      <c r="HH47" s="33"/>
      <c r="HI47" s="33"/>
      <c r="HJ47" s="33"/>
      <c r="HK47" s="32"/>
      <c r="HL47" s="33"/>
      <c r="HM47" s="33"/>
      <c r="HN47" s="33"/>
      <c r="HO47" s="32"/>
      <c r="HP47" s="33"/>
      <c r="HQ47" s="33"/>
      <c r="HR47" s="33"/>
      <c r="HS47" s="32"/>
      <c r="HT47" s="33"/>
      <c r="HU47" s="33"/>
      <c r="HV47" s="33"/>
      <c r="HW47" s="32"/>
      <c r="HX47" s="33"/>
      <c r="HY47" s="33"/>
      <c r="HZ47" s="33"/>
      <c r="IA47" s="32"/>
      <c r="IB47" s="33"/>
      <c r="IC47" s="33"/>
      <c r="ID47" s="33"/>
      <c r="IE47" s="32"/>
      <c r="IF47" s="33"/>
      <c r="IG47" s="33"/>
      <c r="IH47" s="33"/>
    </row>
    <row r="48" spans="1:244" s="31" customFormat="1">
      <c r="A48" s="22" t="s">
        <v>53</v>
      </c>
      <c r="B48" s="23">
        <v>13837.051983161933</v>
      </c>
      <c r="C48" s="23">
        <v>506.82999999999993</v>
      </c>
      <c r="D48" s="46">
        <v>0.99408665425185649</v>
      </c>
    </row>
    <row r="49" spans="1:244" s="30" customFormat="1">
      <c r="A49" s="11" t="s">
        <v>54</v>
      </c>
      <c r="B49" s="21"/>
      <c r="C49" s="21"/>
      <c r="D49" s="44"/>
    </row>
    <row r="50" spans="1:244" s="30" customFormat="1">
      <c r="A50" s="6" t="s">
        <v>55</v>
      </c>
      <c r="B50" s="19">
        <v>14.81</v>
      </c>
      <c r="C50" s="19">
        <v>0.54</v>
      </c>
      <c r="D50" s="45">
        <v>1.0639855489005502E-3</v>
      </c>
    </row>
    <row r="51" spans="1:244" s="30" customFormat="1">
      <c r="A51" s="6" t="s">
        <v>56</v>
      </c>
      <c r="B51" s="19">
        <v>67.5</v>
      </c>
      <c r="C51" s="19">
        <v>2.4700000000000002</v>
      </c>
      <c r="D51" s="45">
        <v>4.8493601992428857E-3</v>
      </c>
    </row>
    <row r="52" spans="1:244" s="30" customFormat="1">
      <c r="A52" s="27" t="s">
        <v>57</v>
      </c>
      <c r="B52" s="28">
        <v>82.31</v>
      </c>
      <c r="C52" s="28">
        <v>3.0100000000000002</v>
      </c>
      <c r="D52" s="47">
        <v>5.9133457481434356E-3</v>
      </c>
      <c r="E52" s="32"/>
      <c r="F52" s="33"/>
      <c r="G52" s="33"/>
      <c r="H52" s="34"/>
      <c r="I52" s="32"/>
      <c r="J52" s="33"/>
      <c r="K52" s="33"/>
      <c r="L52" s="34"/>
      <c r="M52" s="32"/>
      <c r="N52" s="33"/>
      <c r="O52" s="33"/>
      <c r="P52" s="34"/>
      <c r="Q52" s="32"/>
      <c r="R52" s="33"/>
      <c r="S52" s="33"/>
      <c r="T52" s="34"/>
      <c r="U52" s="32"/>
      <c r="V52" s="33"/>
      <c r="W52" s="33"/>
      <c r="X52" s="34"/>
      <c r="Y52" s="32"/>
      <c r="Z52" s="33"/>
      <c r="AA52" s="33"/>
      <c r="AB52" s="34"/>
      <c r="AC52" s="32"/>
      <c r="AD52" s="33"/>
      <c r="AE52" s="33"/>
      <c r="AF52" s="34"/>
      <c r="AG52" s="32"/>
      <c r="AH52" s="33"/>
      <c r="AI52" s="33"/>
      <c r="AJ52" s="34"/>
      <c r="AK52" s="32"/>
      <c r="AL52" s="33"/>
      <c r="AM52" s="33"/>
      <c r="AN52" s="34"/>
      <c r="AO52" s="32"/>
      <c r="AP52" s="33"/>
      <c r="AQ52" s="33"/>
      <c r="AR52" s="34"/>
      <c r="AS52" s="32"/>
      <c r="AT52" s="33"/>
      <c r="AU52" s="33"/>
      <c r="AV52" s="34"/>
      <c r="AW52" s="32"/>
      <c r="AX52" s="33"/>
      <c r="AY52" s="33"/>
      <c r="AZ52" s="34"/>
      <c r="BA52" s="32"/>
      <c r="BB52" s="33"/>
      <c r="BC52" s="33"/>
      <c r="BD52" s="34"/>
      <c r="BE52" s="32"/>
      <c r="BF52" s="33"/>
      <c r="BG52" s="33"/>
      <c r="BH52" s="34"/>
      <c r="BI52" s="32"/>
      <c r="BJ52" s="33"/>
      <c r="BK52" s="33"/>
      <c r="BL52" s="34"/>
      <c r="BM52" s="32"/>
      <c r="BN52" s="33"/>
      <c r="BO52" s="33"/>
      <c r="BP52" s="34"/>
      <c r="BQ52" s="32"/>
      <c r="BR52" s="33"/>
      <c r="BS52" s="33"/>
      <c r="BT52" s="34"/>
      <c r="BU52" s="32"/>
      <c r="BV52" s="33"/>
      <c r="BW52" s="33"/>
      <c r="BX52" s="34"/>
      <c r="BY52" s="32"/>
      <c r="BZ52" s="33"/>
      <c r="CA52" s="33"/>
      <c r="CB52" s="34"/>
      <c r="CC52" s="32"/>
      <c r="CD52" s="33"/>
      <c r="CE52" s="33"/>
      <c r="CF52" s="34"/>
      <c r="CG52" s="32"/>
      <c r="CH52" s="33"/>
      <c r="CI52" s="33"/>
      <c r="CJ52" s="34"/>
      <c r="CK52" s="32"/>
      <c r="CL52" s="33"/>
      <c r="CM52" s="33"/>
      <c r="CN52" s="34"/>
      <c r="CO52" s="32"/>
      <c r="CP52" s="33"/>
      <c r="CQ52" s="33"/>
      <c r="CR52" s="34"/>
      <c r="CS52" s="32"/>
      <c r="CT52" s="33"/>
      <c r="CU52" s="33"/>
      <c r="CV52" s="34"/>
      <c r="CW52" s="32"/>
      <c r="CX52" s="33"/>
      <c r="CY52" s="33"/>
      <c r="CZ52" s="34"/>
      <c r="DA52" s="32"/>
      <c r="DB52" s="33"/>
      <c r="DC52" s="33"/>
      <c r="DD52" s="34"/>
      <c r="DE52" s="32"/>
      <c r="DF52" s="33"/>
      <c r="DG52" s="33"/>
      <c r="DH52" s="34"/>
      <c r="DI52" s="32"/>
      <c r="DJ52" s="33"/>
      <c r="DK52" s="33"/>
      <c r="DL52" s="34"/>
      <c r="DM52" s="32"/>
      <c r="DN52" s="33"/>
      <c r="DO52" s="33"/>
      <c r="DP52" s="34"/>
      <c r="DQ52" s="32"/>
      <c r="DR52" s="33"/>
      <c r="DS52" s="33"/>
      <c r="DT52" s="34"/>
      <c r="DU52" s="32"/>
      <c r="DV52" s="33"/>
      <c r="DW52" s="33"/>
      <c r="DX52" s="34"/>
      <c r="DY52" s="32"/>
      <c r="DZ52" s="33"/>
      <c r="EA52" s="33"/>
      <c r="EB52" s="34"/>
      <c r="EC52" s="32"/>
      <c r="ED52" s="33"/>
      <c r="EE52" s="33"/>
      <c r="EF52" s="34"/>
      <c r="EG52" s="32"/>
      <c r="EH52" s="33"/>
      <c r="EI52" s="33"/>
      <c r="EJ52" s="34"/>
      <c r="EK52" s="32"/>
      <c r="EL52" s="33"/>
      <c r="EM52" s="33"/>
      <c r="EN52" s="34"/>
      <c r="EO52" s="32"/>
      <c r="EP52" s="33"/>
      <c r="EQ52" s="33"/>
      <c r="ER52" s="34"/>
      <c r="ES52" s="32"/>
      <c r="ET52" s="33"/>
      <c r="EU52" s="33"/>
      <c r="EV52" s="34"/>
      <c r="EW52" s="32"/>
      <c r="EX52" s="33"/>
      <c r="EY52" s="33"/>
      <c r="EZ52" s="34"/>
      <c r="FA52" s="32"/>
      <c r="FB52" s="33"/>
      <c r="FC52" s="33"/>
      <c r="FD52" s="34"/>
      <c r="FE52" s="32"/>
      <c r="FF52" s="33"/>
      <c r="FG52" s="33"/>
      <c r="FH52" s="34"/>
      <c r="FI52" s="32"/>
      <c r="FJ52" s="33"/>
      <c r="FK52" s="33"/>
      <c r="FL52" s="34"/>
      <c r="FM52" s="32"/>
      <c r="FN52" s="33"/>
      <c r="FO52" s="33"/>
      <c r="FP52" s="34"/>
      <c r="FQ52" s="32"/>
      <c r="FR52" s="33"/>
      <c r="FS52" s="33"/>
      <c r="FT52" s="34"/>
      <c r="FU52" s="32"/>
      <c r="FV52" s="33"/>
      <c r="FW52" s="33"/>
      <c r="FX52" s="34"/>
      <c r="FY52" s="32"/>
      <c r="FZ52" s="33"/>
      <c r="GA52" s="33"/>
      <c r="GB52" s="34"/>
      <c r="GC52" s="32"/>
      <c r="GD52" s="33"/>
      <c r="GE52" s="33"/>
      <c r="GF52" s="34"/>
      <c r="GG52" s="32"/>
      <c r="GH52" s="33"/>
      <c r="GI52" s="33"/>
      <c r="GJ52" s="34"/>
      <c r="GK52" s="32"/>
      <c r="GL52" s="33"/>
      <c r="GM52" s="33"/>
      <c r="GN52" s="34"/>
      <c r="GO52" s="32"/>
      <c r="GP52" s="33"/>
      <c r="GQ52" s="33"/>
      <c r="GR52" s="34"/>
      <c r="GS52" s="32"/>
      <c r="GT52" s="33"/>
      <c r="GU52" s="33"/>
      <c r="GV52" s="34"/>
      <c r="GW52" s="32"/>
      <c r="GX52" s="33"/>
      <c r="GY52" s="33"/>
      <c r="GZ52" s="34"/>
      <c r="HA52" s="32"/>
      <c r="HB52" s="33"/>
      <c r="HC52" s="33"/>
      <c r="HD52" s="34"/>
      <c r="HE52" s="32"/>
      <c r="HF52" s="33"/>
      <c r="HG52" s="33"/>
      <c r="HH52" s="34"/>
      <c r="HI52" s="32"/>
      <c r="HJ52" s="33"/>
      <c r="HK52" s="33"/>
      <c r="HL52" s="34"/>
      <c r="HM52" s="32"/>
      <c r="HN52" s="33"/>
      <c r="HO52" s="33"/>
      <c r="HP52" s="34"/>
      <c r="HQ52" s="32"/>
      <c r="HR52" s="33"/>
      <c r="HS52" s="33"/>
      <c r="HT52" s="34"/>
      <c r="HU52" s="32"/>
      <c r="HV52" s="33"/>
      <c r="HW52" s="33"/>
      <c r="HX52" s="34"/>
      <c r="HY52" s="32"/>
      <c r="HZ52" s="33"/>
      <c r="IA52" s="33"/>
      <c r="IB52" s="34"/>
      <c r="IC52" s="32"/>
      <c r="ID52" s="33"/>
      <c r="IE52" s="33"/>
      <c r="IF52" s="34"/>
      <c r="IG52" s="32"/>
      <c r="IH52" s="33"/>
      <c r="II52" s="33"/>
      <c r="IJ52" s="34"/>
    </row>
    <row r="53" spans="1:244" s="41" customFormat="1" ht="13.5" thickBot="1">
      <c r="A53" s="38" t="s">
        <v>58</v>
      </c>
      <c r="B53" s="39">
        <v>13919.361983161933</v>
      </c>
      <c r="C53" s="39">
        <v>509.83999999999992</v>
      </c>
      <c r="D53" s="49">
        <v>0.99999999999999989</v>
      </c>
    </row>
    <row r="54" spans="1:244">
      <c r="A54" s="42" t="s">
        <v>59</v>
      </c>
      <c r="D54" s="43"/>
    </row>
  </sheetData>
  <printOptions horizontalCentered="1"/>
  <pageMargins left="0.78740157480314965" right="0.39370078740157483" top="0.78740157480314965" bottom="0.78740157480314965" header="0.59055118110236227" footer="0.59055118110236227"/>
  <pageSetup paperSize="9" orientation="portrait" horizontalDpi="300" verticalDpi="300" r:id="rId1"/>
  <headerFooter alignWithMargins="0">
    <oddHeader>&amp;L&amp;"Tahoma,Negrito"&amp;8Companhia Nacional de Abastecimento - CONAB</oddHeader>
    <oddFooter>&amp;R&amp;6&amp;F - &amp;A
versão - jan/2008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2"/>
  <sheetViews>
    <sheetView workbookViewId="0"/>
  </sheetViews>
  <sheetFormatPr defaultRowHeight="12.75"/>
  <cols>
    <col min="1" max="1" width="4.375" style="81" customWidth="1"/>
    <col min="2" max="2" width="15.375" style="81" customWidth="1"/>
    <col min="3" max="3" width="0.5" style="81" customWidth="1"/>
    <col min="4" max="4" width="3.25" style="81" customWidth="1"/>
    <col min="5" max="5" width="15.25" style="81" customWidth="1"/>
    <col min="6" max="7" width="0.875" style="81" customWidth="1"/>
    <col min="8" max="8" width="7.375" style="81" customWidth="1"/>
    <col min="9" max="9" width="8.875" style="81" customWidth="1"/>
    <col min="10" max="10" width="8.125" style="81" customWidth="1"/>
    <col min="11" max="11" width="1.5" style="81" customWidth="1"/>
    <col min="12" max="12" width="3.375" style="81" customWidth="1"/>
    <col min="13" max="13" width="13.375" style="81" customWidth="1"/>
    <col min="14" max="14" width="4.375" style="81" customWidth="1"/>
    <col min="15" max="15" width="4.25" style="81" customWidth="1"/>
    <col min="16" max="16" width="28.125" style="81" customWidth="1"/>
    <col min="17" max="16384" width="9" style="81"/>
  </cols>
  <sheetData>
    <row r="1" spans="1:16" ht="20.100000000000001" customHeight="1">
      <c r="A1" s="80"/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</row>
    <row r="2" spans="1:16" ht="21" customHeight="1">
      <c r="A2" s="80"/>
      <c r="B2" s="80"/>
      <c r="C2" s="80"/>
      <c r="D2" s="80"/>
      <c r="E2" s="82" t="s">
        <v>81</v>
      </c>
      <c r="F2" s="82"/>
      <c r="G2" s="82"/>
      <c r="H2" s="82"/>
      <c r="I2" s="82"/>
      <c r="J2" s="82"/>
      <c r="K2" s="82"/>
      <c r="L2" s="82"/>
      <c r="M2" s="82"/>
      <c r="N2" s="82"/>
      <c r="O2" s="82"/>
      <c r="P2" s="80"/>
    </row>
    <row r="3" spans="1:16" ht="17.100000000000001" customHeight="1">
      <c r="A3" s="80"/>
      <c r="B3" s="80"/>
      <c r="C3" s="80"/>
      <c r="D3" s="80"/>
      <c r="E3" s="83" t="s">
        <v>262</v>
      </c>
      <c r="F3" s="83"/>
      <c r="G3" s="83"/>
      <c r="H3" s="83"/>
      <c r="I3" s="83"/>
      <c r="J3" s="83"/>
      <c r="K3" s="83"/>
      <c r="L3" s="83"/>
      <c r="M3" s="83"/>
      <c r="N3" s="83"/>
      <c r="O3" s="83"/>
      <c r="P3" s="80"/>
    </row>
    <row r="4" spans="1:16" ht="17.100000000000001" customHeight="1">
      <c r="A4" s="80"/>
      <c r="B4" s="80"/>
      <c r="C4" s="80"/>
      <c r="D4" s="80"/>
      <c r="E4" s="83" t="s">
        <v>263</v>
      </c>
      <c r="F4" s="83"/>
      <c r="G4" s="83"/>
      <c r="H4" s="83"/>
      <c r="I4" s="83"/>
      <c r="J4" s="83"/>
      <c r="K4" s="83"/>
      <c r="L4" s="83"/>
      <c r="M4" s="83"/>
      <c r="N4" s="83"/>
      <c r="O4" s="83"/>
      <c r="P4" s="80"/>
    </row>
    <row r="5" spans="1:16" ht="15" customHeight="1">
      <c r="A5" s="80"/>
      <c r="B5" s="83" t="s">
        <v>250</v>
      </c>
      <c r="C5" s="83"/>
      <c r="D5" s="83"/>
      <c r="E5" s="83"/>
      <c r="F5" s="83"/>
      <c r="G5" s="83" t="s">
        <v>85</v>
      </c>
      <c r="H5" s="83"/>
      <c r="I5" s="83"/>
      <c r="J5" s="83"/>
      <c r="K5" s="83"/>
      <c r="L5" s="83"/>
      <c r="M5" s="83"/>
      <c r="N5" s="83"/>
      <c r="O5" s="83"/>
      <c r="P5" s="80"/>
    </row>
    <row r="6" spans="1:16" ht="15" customHeight="1">
      <c r="A6" s="80"/>
      <c r="B6" s="84" t="s">
        <v>86</v>
      </c>
      <c r="C6" s="84"/>
      <c r="D6" s="84"/>
      <c r="E6" s="84"/>
      <c r="F6" s="84"/>
      <c r="G6" s="83" t="s">
        <v>251</v>
      </c>
      <c r="H6" s="83"/>
      <c r="I6" s="83"/>
      <c r="J6" s="83"/>
      <c r="K6" s="83"/>
      <c r="L6" s="83"/>
      <c r="M6" s="83"/>
      <c r="N6" s="83"/>
      <c r="O6" s="83"/>
      <c r="P6" s="80"/>
    </row>
    <row r="7" spans="1:16" ht="3" customHeight="1">
      <c r="A7" s="80"/>
      <c r="B7" s="163" t="s">
        <v>87</v>
      </c>
      <c r="C7" s="80"/>
      <c r="D7" s="86" t="s">
        <v>264</v>
      </c>
      <c r="E7" s="86"/>
      <c r="F7" s="86"/>
      <c r="G7" s="86"/>
      <c r="H7" s="86"/>
      <c r="I7" s="86"/>
      <c r="J7" s="86"/>
      <c r="K7" s="80"/>
      <c r="L7" s="86" t="s">
        <v>89</v>
      </c>
      <c r="M7" s="86"/>
      <c r="N7" s="80"/>
      <c r="O7" s="80"/>
      <c r="P7" s="80"/>
    </row>
    <row r="8" spans="1:16" ht="12" customHeight="1">
      <c r="A8" s="80"/>
      <c r="B8" s="163"/>
      <c r="C8" s="80"/>
      <c r="D8" s="86"/>
      <c r="E8" s="86"/>
      <c r="F8" s="86"/>
      <c r="G8" s="86"/>
      <c r="H8" s="86"/>
      <c r="I8" s="86"/>
      <c r="J8" s="86"/>
      <c r="K8" s="80"/>
      <c r="L8" s="86"/>
      <c r="M8" s="86"/>
      <c r="N8" s="80"/>
      <c r="O8" s="80"/>
      <c r="P8" s="80"/>
    </row>
    <row r="9" spans="1:16" ht="3" customHeight="1">
      <c r="A9" s="80"/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</row>
    <row r="10" spans="1:16" ht="30" customHeight="1">
      <c r="A10" s="80"/>
      <c r="B10" s="87" t="s">
        <v>8</v>
      </c>
      <c r="C10" s="87"/>
      <c r="D10" s="87"/>
      <c r="E10" s="87"/>
      <c r="F10" s="88" t="s">
        <v>90</v>
      </c>
      <c r="G10" s="88"/>
      <c r="H10" s="88"/>
      <c r="I10" s="89" t="s">
        <v>253</v>
      </c>
      <c r="J10" s="88" t="s">
        <v>92</v>
      </c>
      <c r="K10" s="88"/>
      <c r="L10" s="88"/>
      <c r="M10" s="89" t="s">
        <v>93</v>
      </c>
      <c r="N10" s="80"/>
      <c r="O10" s="80"/>
      <c r="P10" s="80"/>
    </row>
    <row r="11" spans="1:16" ht="9.9499999999999993" customHeight="1">
      <c r="A11" s="80"/>
      <c r="B11" s="90" t="s">
        <v>14</v>
      </c>
      <c r="C11" s="90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80"/>
      <c r="O11" s="80"/>
      <c r="P11" s="80"/>
    </row>
    <row r="12" spans="1:16" ht="9.9499999999999993" customHeight="1">
      <c r="A12" s="80"/>
      <c r="B12" s="91" t="s">
        <v>94</v>
      </c>
      <c r="C12" s="91"/>
      <c r="D12" s="91"/>
      <c r="E12" s="91"/>
      <c r="F12" s="91"/>
      <c r="G12" s="91"/>
      <c r="H12" s="92">
        <v>0</v>
      </c>
      <c r="I12" s="92">
        <v>0</v>
      </c>
      <c r="J12" s="93">
        <v>0</v>
      </c>
      <c r="K12" s="93"/>
      <c r="L12" s="93"/>
      <c r="M12" s="92">
        <v>0</v>
      </c>
      <c r="N12" s="80"/>
      <c r="O12" s="80"/>
      <c r="P12" s="80"/>
    </row>
    <row r="13" spans="1:16" ht="9.9499999999999993" customHeight="1">
      <c r="A13" s="80"/>
      <c r="B13" s="91" t="s">
        <v>95</v>
      </c>
      <c r="C13" s="91"/>
      <c r="D13" s="91"/>
      <c r="E13" s="91"/>
      <c r="F13" s="91"/>
      <c r="G13" s="91"/>
      <c r="H13" s="92">
        <v>0</v>
      </c>
      <c r="I13" s="92">
        <v>0</v>
      </c>
      <c r="J13" s="93">
        <v>0</v>
      </c>
      <c r="K13" s="93"/>
      <c r="L13" s="93"/>
      <c r="M13" s="92">
        <v>0</v>
      </c>
      <c r="N13" s="80"/>
      <c r="O13" s="80"/>
      <c r="P13" s="80"/>
    </row>
    <row r="14" spans="1:16" ht="9.9499999999999993" customHeight="1">
      <c r="A14" s="80"/>
      <c r="B14" s="91" t="s">
        <v>96</v>
      </c>
      <c r="C14" s="91"/>
      <c r="D14" s="91"/>
      <c r="E14" s="91"/>
      <c r="F14" s="91"/>
      <c r="G14" s="91"/>
      <c r="H14" s="92"/>
      <c r="I14" s="92"/>
      <c r="J14" s="93"/>
      <c r="K14" s="93"/>
      <c r="L14" s="93"/>
      <c r="M14" s="92"/>
      <c r="N14" s="80"/>
      <c r="O14" s="80"/>
      <c r="P14" s="80"/>
    </row>
    <row r="15" spans="1:16" ht="9.9499999999999993" customHeight="1">
      <c r="A15" s="80"/>
      <c r="B15" s="91" t="s">
        <v>97</v>
      </c>
      <c r="C15" s="91"/>
      <c r="D15" s="91"/>
      <c r="E15" s="91"/>
      <c r="F15" s="91"/>
      <c r="G15" s="91"/>
      <c r="H15" s="92">
        <v>509.24</v>
      </c>
      <c r="I15" s="92">
        <v>14.55</v>
      </c>
      <c r="J15" s="93">
        <v>3.78</v>
      </c>
      <c r="K15" s="93"/>
      <c r="L15" s="93"/>
      <c r="M15" s="92">
        <v>3.18</v>
      </c>
      <c r="N15" s="80"/>
      <c r="O15" s="80"/>
      <c r="P15" s="80"/>
    </row>
    <row r="16" spans="1:16" ht="9.9499999999999993" customHeight="1">
      <c r="A16" s="80"/>
      <c r="B16" s="91" t="s">
        <v>98</v>
      </c>
      <c r="C16" s="91"/>
      <c r="D16" s="91"/>
      <c r="E16" s="91"/>
      <c r="F16" s="91"/>
      <c r="G16" s="91"/>
      <c r="H16" s="92">
        <v>0</v>
      </c>
      <c r="I16" s="92">
        <v>0</v>
      </c>
      <c r="J16" s="93">
        <v>0</v>
      </c>
      <c r="K16" s="93"/>
      <c r="L16" s="93"/>
      <c r="M16" s="92">
        <v>0</v>
      </c>
      <c r="N16" s="80"/>
      <c r="O16" s="80"/>
      <c r="P16" s="80"/>
    </row>
    <row r="17" spans="1:16" ht="9.9499999999999993" customHeight="1">
      <c r="A17" s="80"/>
      <c r="B17" s="91" t="s">
        <v>99</v>
      </c>
      <c r="C17" s="91"/>
      <c r="D17" s="91"/>
      <c r="E17" s="91"/>
      <c r="F17" s="91"/>
      <c r="G17" s="91"/>
      <c r="H17" s="92">
        <v>0</v>
      </c>
      <c r="I17" s="92">
        <v>0</v>
      </c>
      <c r="J17" s="93">
        <v>0</v>
      </c>
      <c r="K17" s="93"/>
      <c r="L17" s="93"/>
      <c r="M17" s="92">
        <v>0</v>
      </c>
      <c r="N17" s="80"/>
      <c r="O17" s="80"/>
      <c r="P17" s="80"/>
    </row>
    <row r="18" spans="1:16" ht="9.9499999999999993" customHeight="1">
      <c r="A18" s="80"/>
      <c r="B18" s="91" t="s">
        <v>100</v>
      </c>
      <c r="C18" s="91"/>
      <c r="D18" s="91"/>
      <c r="E18" s="91"/>
      <c r="F18" s="91"/>
      <c r="G18" s="91"/>
      <c r="H18" s="92">
        <v>0</v>
      </c>
      <c r="I18" s="92">
        <v>0</v>
      </c>
      <c r="J18" s="93">
        <v>0</v>
      </c>
      <c r="K18" s="93"/>
      <c r="L18" s="93"/>
      <c r="M18" s="92">
        <v>0</v>
      </c>
      <c r="N18" s="80"/>
      <c r="O18" s="80"/>
      <c r="P18" s="80"/>
    </row>
    <row r="19" spans="1:16" ht="9.9499999999999993" customHeight="1">
      <c r="A19" s="80"/>
      <c r="B19" s="91" t="s">
        <v>101</v>
      </c>
      <c r="C19" s="91"/>
      <c r="D19" s="91"/>
      <c r="E19" s="91"/>
      <c r="F19" s="91"/>
      <c r="G19" s="91"/>
      <c r="H19" s="92">
        <v>7928.58</v>
      </c>
      <c r="I19" s="92">
        <v>226.52</v>
      </c>
      <c r="J19" s="93">
        <v>58.85</v>
      </c>
      <c r="K19" s="93"/>
      <c r="L19" s="93"/>
      <c r="M19" s="92">
        <v>49.52</v>
      </c>
      <c r="N19" s="80"/>
      <c r="O19" s="80"/>
      <c r="P19" s="80"/>
    </row>
    <row r="20" spans="1:16" ht="9.9499999999999993" customHeight="1">
      <c r="A20" s="80"/>
      <c r="B20" s="91" t="s">
        <v>102</v>
      </c>
      <c r="C20" s="91"/>
      <c r="D20" s="91"/>
      <c r="E20" s="91"/>
      <c r="F20" s="91"/>
      <c r="G20" s="91"/>
      <c r="H20" s="92">
        <v>148.5</v>
      </c>
      <c r="I20" s="92">
        <v>4.24</v>
      </c>
      <c r="J20" s="93">
        <v>1.1000000000000001</v>
      </c>
      <c r="K20" s="93"/>
      <c r="L20" s="93"/>
      <c r="M20" s="92">
        <v>0.93</v>
      </c>
      <c r="N20" s="80"/>
      <c r="O20" s="80"/>
      <c r="P20" s="80"/>
    </row>
    <row r="21" spans="1:16" ht="9.9499999999999993" customHeight="1">
      <c r="A21" s="80"/>
      <c r="B21" s="91" t="s">
        <v>103</v>
      </c>
      <c r="C21" s="91"/>
      <c r="D21" s="91"/>
      <c r="E21" s="91"/>
      <c r="F21" s="91"/>
      <c r="G21" s="91"/>
      <c r="H21" s="92">
        <v>0</v>
      </c>
      <c r="I21" s="92">
        <v>0</v>
      </c>
      <c r="J21" s="93">
        <v>0</v>
      </c>
      <c r="K21" s="93"/>
      <c r="L21" s="93"/>
      <c r="M21" s="92">
        <v>0</v>
      </c>
      <c r="N21" s="80"/>
      <c r="O21" s="80"/>
      <c r="P21" s="80"/>
    </row>
    <row r="22" spans="1:16" ht="9.9499999999999993" customHeight="1">
      <c r="A22" s="80"/>
      <c r="B22" s="91" t="s">
        <v>104</v>
      </c>
      <c r="C22" s="91"/>
      <c r="D22" s="91"/>
      <c r="E22" s="91"/>
      <c r="F22" s="91"/>
      <c r="G22" s="91"/>
      <c r="H22" s="92">
        <v>0</v>
      </c>
      <c r="I22" s="92">
        <v>0</v>
      </c>
      <c r="J22" s="93">
        <v>0</v>
      </c>
      <c r="K22" s="93"/>
      <c r="L22" s="93"/>
      <c r="M22" s="92">
        <v>0</v>
      </c>
      <c r="N22" s="80"/>
      <c r="O22" s="80"/>
      <c r="P22" s="80"/>
    </row>
    <row r="23" spans="1:16" ht="9.9499999999999993" customHeight="1">
      <c r="A23" s="80"/>
      <c r="B23" s="91" t="s">
        <v>105</v>
      </c>
      <c r="C23" s="91"/>
      <c r="D23" s="91"/>
      <c r="E23" s="91"/>
      <c r="F23" s="91"/>
      <c r="G23" s="91"/>
      <c r="H23" s="92">
        <v>2824.2</v>
      </c>
      <c r="I23" s="92">
        <v>80.7</v>
      </c>
      <c r="J23" s="93">
        <v>20.96</v>
      </c>
      <c r="K23" s="93"/>
      <c r="L23" s="93"/>
      <c r="M23" s="92">
        <v>17.64</v>
      </c>
      <c r="N23" s="80"/>
      <c r="O23" s="80"/>
      <c r="P23" s="80"/>
    </row>
    <row r="24" spans="1:16" ht="9.9499999999999993" customHeight="1">
      <c r="A24" s="80"/>
      <c r="B24" s="91" t="s">
        <v>106</v>
      </c>
      <c r="C24" s="91"/>
      <c r="D24" s="91"/>
      <c r="E24" s="91"/>
      <c r="F24" s="91"/>
      <c r="G24" s="91"/>
      <c r="H24" s="92">
        <v>693.4</v>
      </c>
      <c r="I24" s="92">
        <v>19.8</v>
      </c>
      <c r="J24" s="93">
        <v>5.15</v>
      </c>
      <c r="K24" s="93"/>
      <c r="L24" s="93"/>
      <c r="M24" s="92">
        <v>4.33</v>
      </c>
      <c r="N24" s="80"/>
      <c r="O24" s="80"/>
      <c r="P24" s="80"/>
    </row>
    <row r="25" spans="1:16" ht="9.9499999999999993" customHeight="1">
      <c r="A25" s="80"/>
      <c r="B25" s="91" t="s">
        <v>107</v>
      </c>
      <c r="C25" s="91"/>
      <c r="D25" s="91"/>
      <c r="E25" s="91"/>
      <c r="F25" s="91"/>
      <c r="G25" s="91"/>
      <c r="H25" s="92">
        <v>0</v>
      </c>
      <c r="I25" s="92">
        <v>0</v>
      </c>
      <c r="J25" s="93">
        <v>0</v>
      </c>
      <c r="K25" s="93"/>
      <c r="L25" s="93"/>
      <c r="M25" s="92">
        <v>0</v>
      </c>
      <c r="N25" s="80"/>
      <c r="O25" s="80"/>
      <c r="P25" s="80"/>
    </row>
    <row r="26" spans="1:16" ht="9.9499999999999993" customHeight="1">
      <c r="A26" s="80"/>
      <c r="B26" s="91" t="s">
        <v>108</v>
      </c>
      <c r="C26" s="91"/>
      <c r="D26" s="91"/>
      <c r="E26" s="91"/>
      <c r="F26" s="91"/>
      <c r="G26" s="91"/>
      <c r="H26" s="92">
        <v>0</v>
      </c>
      <c r="I26" s="92">
        <v>0</v>
      </c>
      <c r="J26" s="93">
        <v>0</v>
      </c>
      <c r="K26" s="93"/>
      <c r="L26" s="93"/>
      <c r="M26" s="92">
        <v>0</v>
      </c>
      <c r="N26" s="80"/>
      <c r="O26" s="80"/>
      <c r="P26" s="80"/>
    </row>
    <row r="27" spans="1:16" ht="9.9499999999999993" customHeight="1">
      <c r="A27" s="80"/>
      <c r="B27" s="91" t="s">
        <v>109</v>
      </c>
      <c r="C27" s="91"/>
      <c r="D27" s="91"/>
      <c r="E27" s="91"/>
      <c r="F27" s="91"/>
      <c r="G27" s="91"/>
      <c r="H27" s="92"/>
      <c r="I27" s="92"/>
      <c r="J27" s="93"/>
      <c r="K27" s="93"/>
      <c r="L27" s="93"/>
      <c r="M27" s="92"/>
      <c r="N27" s="80"/>
      <c r="O27" s="80"/>
      <c r="P27" s="80"/>
    </row>
    <row r="28" spans="1:16" ht="9.9499999999999993" customHeight="1">
      <c r="A28" s="80"/>
      <c r="B28" s="91" t="s">
        <v>110</v>
      </c>
      <c r="C28" s="91"/>
      <c r="D28" s="91"/>
      <c r="E28" s="91"/>
      <c r="F28" s="91"/>
      <c r="G28" s="91"/>
      <c r="H28" s="92">
        <v>0</v>
      </c>
      <c r="I28" s="92">
        <v>0</v>
      </c>
      <c r="J28" s="93">
        <v>0</v>
      </c>
      <c r="K28" s="93"/>
      <c r="L28" s="93"/>
      <c r="M28" s="92">
        <v>0</v>
      </c>
      <c r="N28" s="80"/>
      <c r="O28" s="80"/>
      <c r="P28" s="80"/>
    </row>
    <row r="29" spans="1:16" ht="9.9499999999999993" customHeight="1">
      <c r="A29" s="80"/>
      <c r="B29" s="91" t="s">
        <v>111</v>
      </c>
      <c r="C29" s="91"/>
      <c r="D29" s="91"/>
      <c r="E29" s="91"/>
      <c r="F29" s="91"/>
      <c r="G29" s="91"/>
      <c r="H29" s="92">
        <v>77</v>
      </c>
      <c r="I29" s="92">
        <v>2.2000000000000002</v>
      </c>
      <c r="J29" s="93">
        <v>0.56999999999999995</v>
      </c>
      <c r="K29" s="93"/>
      <c r="L29" s="93"/>
      <c r="M29" s="92">
        <v>0.48</v>
      </c>
      <c r="N29" s="80"/>
      <c r="O29" s="80"/>
      <c r="P29" s="80"/>
    </row>
    <row r="30" spans="1:16" ht="9.9499999999999993" customHeight="1">
      <c r="A30" s="80"/>
      <c r="B30" s="91" t="s">
        <v>112</v>
      </c>
      <c r="C30" s="91"/>
      <c r="D30" s="91"/>
      <c r="E30" s="91"/>
      <c r="F30" s="91"/>
      <c r="G30" s="91"/>
      <c r="H30" s="92">
        <v>0</v>
      </c>
      <c r="I30" s="92">
        <v>0</v>
      </c>
      <c r="J30" s="93">
        <v>0</v>
      </c>
      <c r="K30" s="93"/>
      <c r="L30" s="93"/>
      <c r="M30" s="92">
        <v>0</v>
      </c>
      <c r="N30" s="80"/>
      <c r="O30" s="80"/>
      <c r="P30" s="80"/>
    </row>
    <row r="31" spans="1:16" ht="9.9499999999999993" customHeight="1">
      <c r="A31" s="80"/>
      <c r="B31" s="91" t="s">
        <v>113</v>
      </c>
      <c r="C31" s="91"/>
      <c r="D31" s="91"/>
      <c r="E31" s="91"/>
      <c r="F31" s="91"/>
      <c r="G31" s="91"/>
      <c r="H31" s="92">
        <v>50</v>
      </c>
      <c r="I31" s="92">
        <v>1.43</v>
      </c>
      <c r="J31" s="93">
        <v>0.37</v>
      </c>
      <c r="K31" s="93"/>
      <c r="L31" s="93"/>
      <c r="M31" s="92">
        <v>0.31</v>
      </c>
      <c r="N31" s="80"/>
      <c r="O31" s="80"/>
      <c r="P31" s="80"/>
    </row>
    <row r="32" spans="1:16" ht="9.9499999999999993" customHeight="1">
      <c r="A32" s="80"/>
      <c r="B32" s="91" t="s">
        <v>114</v>
      </c>
      <c r="C32" s="91"/>
      <c r="D32" s="91"/>
      <c r="E32" s="91"/>
      <c r="F32" s="91"/>
      <c r="G32" s="91"/>
      <c r="H32" s="92">
        <v>0</v>
      </c>
      <c r="I32" s="92">
        <v>0</v>
      </c>
      <c r="J32" s="93">
        <v>0</v>
      </c>
      <c r="K32" s="93"/>
      <c r="L32" s="93"/>
      <c r="M32" s="92">
        <v>0</v>
      </c>
      <c r="N32" s="80"/>
      <c r="O32" s="80"/>
      <c r="P32" s="80"/>
    </row>
    <row r="33" spans="1:16" ht="9.9499999999999993" customHeight="1">
      <c r="A33" s="80"/>
      <c r="B33" s="91" t="s">
        <v>115</v>
      </c>
      <c r="C33" s="91"/>
      <c r="D33" s="91"/>
      <c r="E33" s="91"/>
      <c r="F33" s="91"/>
      <c r="G33" s="91"/>
      <c r="H33" s="92">
        <v>0</v>
      </c>
      <c r="I33" s="92">
        <v>0</v>
      </c>
      <c r="J33" s="93">
        <v>0</v>
      </c>
      <c r="K33" s="93"/>
      <c r="L33" s="93"/>
      <c r="M33" s="92">
        <v>0</v>
      </c>
      <c r="N33" s="80"/>
      <c r="O33" s="80"/>
      <c r="P33" s="80"/>
    </row>
    <row r="34" spans="1:16" ht="9.9499999999999993" customHeight="1">
      <c r="A34" s="80"/>
      <c r="B34" s="91" t="s">
        <v>116</v>
      </c>
      <c r="C34" s="91"/>
      <c r="D34" s="91"/>
      <c r="E34" s="91"/>
      <c r="F34" s="91"/>
      <c r="G34" s="91"/>
      <c r="H34" s="92">
        <v>0</v>
      </c>
      <c r="I34" s="92">
        <v>0</v>
      </c>
      <c r="J34" s="93">
        <v>0</v>
      </c>
      <c r="K34" s="93"/>
      <c r="L34" s="93"/>
      <c r="M34" s="92">
        <v>0</v>
      </c>
      <c r="N34" s="80"/>
      <c r="O34" s="80"/>
      <c r="P34" s="80"/>
    </row>
    <row r="35" spans="1:16" ht="9.9499999999999993" customHeight="1">
      <c r="A35" s="80"/>
      <c r="B35" s="91" t="s">
        <v>117</v>
      </c>
      <c r="C35" s="91"/>
      <c r="D35" s="91"/>
      <c r="E35" s="91"/>
      <c r="F35" s="91"/>
      <c r="G35" s="91"/>
      <c r="H35" s="92">
        <v>0</v>
      </c>
      <c r="I35" s="92">
        <v>0</v>
      </c>
      <c r="J35" s="93">
        <v>0</v>
      </c>
      <c r="K35" s="93"/>
      <c r="L35" s="93"/>
      <c r="M35" s="92">
        <v>0</v>
      </c>
      <c r="N35" s="80"/>
      <c r="O35" s="80"/>
      <c r="P35" s="80"/>
    </row>
    <row r="36" spans="1:16" ht="9.9499999999999993" customHeight="1">
      <c r="A36" s="80"/>
      <c r="B36" s="91" t="s">
        <v>118</v>
      </c>
      <c r="C36" s="91"/>
      <c r="D36" s="91"/>
      <c r="E36" s="91"/>
      <c r="F36" s="91"/>
      <c r="G36" s="91"/>
      <c r="H36" s="92">
        <v>0</v>
      </c>
      <c r="I36" s="92">
        <v>0</v>
      </c>
      <c r="J36" s="93">
        <v>0</v>
      </c>
      <c r="K36" s="93"/>
      <c r="L36" s="93"/>
      <c r="M36" s="92">
        <v>0</v>
      </c>
      <c r="N36" s="80"/>
      <c r="O36" s="80"/>
      <c r="P36" s="80"/>
    </row>
    <row r="37" spans="1:16" ht="9.9499999999999993" customHeight="1">
      <c r="A37" s="80"/>
      <c r="B37" s="94" t="s">
        <v>27</v>
      </c>
      <c r="C37" s="94"/>
      <c r="D37" s="94"/>
      <c r="E37" s="94"/>
      <c r="F37" s="95">
        <v>12230.92</v>
      </c>
      <c r="G37" s="95"/>
      <c r="H37" s="95"/>
      <c r="I37" s="96">
        <v>349.44</v>
      </c>
      <c r="J37" s="97">
        <v>90.78</v>
      </c>
      <c r="K37" s="97"/>
      <c r="L37" s="97"/>
      <c r="M37" s="96">
        <v>76.39</v>
      </c>
      <c r="N37" s="80"/>
      <c r="O37" s="80"/>
      <c r="P37" s="80"/>
    </row>
    <row r="38" spans="1:16" ht="9.9499999999999993" customHeight="1">
      <c r="A38" s="80"/>
      <c r="B38" s="90" t="s">
        <v>119</v>
      </c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80"/>
      <c r="O38" s="80"/>
      <c r="P38" s="80"/>
    </row>
    <row r="39" spans="1:16" ht="9.9499999999999993" customHeight="1">
      <c r="A39" s="80"/>
      <c r="B39" s="91" t="s">
        <v>120</v>
      </c>
      <c r="C39" s="91"/>
      <c r="D39" s="91"/>
      <c r="E39" s="91"/>
      <c r="F39" s="91"/>
      <c r="G39" s="91"/>
      <c r="H39" s="92">
        <v>0</v>
      </c>
      <c r="I39" s="92">
        <v>0</v>
      </c>
      <c r="J39" s="93">
        <v>0</v>
      </c>
      <c r="K39" s="93"/>
      <c r="L39" s="93"/>
      <c r="M39" s="92">
        <v>0</v>
      </c>
      <c r="N39" s="80"/>
      <c r="O39" s="80"/>
      <c r="P39" s="80"/>
    </row>
    <row r="40" spans="1:16" ht="9.9499999999999993" customHeight="1">
      <c r="A40" s="80"/>
      <c r="B40" s="91" t="s">
        <v>121</v>
      </c>
      <c r="C40" s="91"/>
      <c r="D40" s="91"/>
      <c r="E40" s="91"/>
      <c r="F40" s="91"/>
      <c r="G40" s="91"/>
      <c r="H40" s="92"/>
      <c r="I40" s="92"/>
      <c r="J40" s="93"/>
      <c r="K40" s="93"/>
      <c r="L40" s="93"/>
      <c r="M40" s="92"/>
      <c r="N40" s="80"/>
      <c r="O40" s="80"/>
      <c r="P40" s="80"/>
    </row>
    <row r="41" spans="1:16" ht="9.9499999999999993" customHeight="1">
      <c r="A41" s="80"/>
      <c r="B41" s="91" t="s">
        <v>122</v>
      </c>
      <c r="C41" s="91"/>
      <c r="D41" s="91"/>
      <c r="E41" s="91"/>
      <c r="F41" s="91"/>
      <c r="G41" s="91"/>
      <c r="H41" s="92">
        <v>372.91</v>
      </c>
      <c r="I41" s="92">
        <v>10.65</v>
      </c>
      <c r="J41" s="93">
        <v>2.77</v>
      </c>
      <c r="K41" s="93"/>
      <c r="L41" s="93"/>
      <c r="M41" s="92">
        <v>2.33</v>
      </c>
      <c r="N41" s="80"/>
      <c r="O41" s="80"/>
      <c r="P41" s="80"/>
    </row>
    <row r="42" spans="1:16" ht="9.9499999999999993" customHeight="1">
      <c r="A42" s="80"/>
      <c r="B42" s="91" t="s">
        <v>123</v>
      </c>
      <c r="C42" s="91"/>
      <c r="D42" s="91"/>
      <c r="E42" s="91"/>
      <c r="F42" s="91"/>
      <c r="G42" s="91"/>
      <c r="H42" s="92">
        <v>65.13</v>
      </c>
      <c r="I42" s="92">
        <v>1.86</v>
      </c>
      <c r="J42" s="93">
        <v>0.48</v>
      </c>
      <c r="K42" s="93"/>
      <c r="L42" s="93"/>
      <c r="M42" s="92">
        <v>0.41</v>
      </c>
      <c r="N42" s="80"/>
      <c r="O42" s="80"/>
      <c r="P42" s="80"/>
    </row>
    <row r="43" spans="1:16" ht="9.9499999999999993" customHeight="1">
      <c r="A43" s="80"/>
      <c r="B43" s="91" t="s">
        <v>124</v>
      </c>
      <c r="C43" s="91"/>
      <c r="D43" s="91"/>
      <c r="E43" s="91"/>
      <c r="F43" s="91"/>
      <c r="G43" s="91"/>
      <c r="H43" s="92">
        <v>199.5</v>
      </c>
      <c r="I43" s="92">
        <v>5.7</v>
      </c>
      <c r="J43" s="93">
        <v>1.48</v>
      </c>
      <c r="K43" s="93"/>
      <c r="L43" s="93"/>
      <c r="M43" s="92">
        <v>1.25</v>
      </c>
      <c r="N43" s="80"/>
      <c r="O43" s="80"/>
      <c r="P43" s="80"/>
    </row>
    <row r="44" spans="1:16" ht="9.9499999999999993" customHeight="1">
      <c r="A44" s="80"/>
      <c r="B44" s="91" t="s">
        <v>125</v>
      </c>
      <c r="C44" s="91"/>
      <c r="D44" s="91"/>
      <c r="E44" s="91"/>
      <c r="F44" s="91"/>
      <c r="G44" s="91"/>
      <c r="H44" s="92">
        <v>0</v>
      </c>
      <c r="I44" s="92">
        <v>0</v>
      </c>
      <c r="J44" s="93">
        <v>0</v>
      </c>
      <c r="K44" s="93"/>
      <c r="L44" s="93"/>
      <c r="M44" s="92">
        <v>0</v>
      </c>
      <c r="N44" s="80"/>
      <c r="O44" s="80"/>
      <c r="P44" s="80"/>
    </row>
    <row r="45" spans="1:16" ht="9.9499999999999993" customHeight="1">
      <c r="A45" s="80"/>
      <c r="B45" s="91" t="s">
        <v>126</v>
      </c>
      <c r="C45" s="91"/>
      <c r="D45" s="91"/>
      <c r="E45" s="91"/>
      <c r="F45" s="91"/>
      <c r="G45" s="91"/>
      <c r="H45" s="92">
        <v>0</v>
      </c>
      <c r="I45" s="92">
        <v>0</v>
      </c>
      <c r="J45" s="93">
        <v>0</v>
      </c>
      <c r="K45" s="93"/>
      <c r="L45" s="93"/>
      <c r="M45" s="92">
        <v>0</v>
      </c>
      <c r="N45" s="80"/>
      <c r="O45" s="80"/>
      <c r="P45" s="80"/>
    </row>
    <row r="46" spans="1:16" ht="9.9499999999999993" customHeight="1">
      <c r="A46" s="80"/>
      <c r="B46" s="91" t="s">
        <v>127</v>
      </c>
      <c r="C46" s="91"/>
      <c r="D46" s="91"/>
      <c r="E46" s="91"/>
      <c r="F46" s="91"/>
      <c r="G46" s="91"/>
      <c r="H46" s="92">
        <v>0</v>
      </c>
      <c r="I46" s="92">
        <v>0</v>
      </c>
      <c r="J46" s="93">
        <v>0</v>
      </c>
      <c r="K46" s="93"/>
      <c r="L46" s="93"/>
      <c r="M46" s="92">
        <v>0</v>
      </c>
      <c r="N46" s="80"/>
      <c r="O46" s="80"/>
      <c r="P46" s="80"/>
    </row>
    <row r="47" spans="1:16" ht="9.9499999999999993" customHeight="1">
      <c r="A47" s="80"/>
      <c r="B47" s="91" t="s">
        <v>128</v>
      </c>
      <c r="C47" s="91"/>
      <c r="D47" s="91"/>
      <c r="E47" s="91"/>
      <c r="F47" s="91"/>
      <c r="G47" s="91"/>
      <c r="H47" s="92">
        <v>0</v>
      </c>
      <c r="I47" s="92">
        <v>0</v>
      </c>
      <c r="J47" s="93">
        <v>0</v>
      </c>
      <c r="K47" s="93"/>
      <c r="L47" s="93"/>
      <c r="M47" s="92">
        <v>0</v>
      </c>
      <c r="N47" s="80"/>
      <c r="O47" s="80"/>
      <c r="P47" s="80"/>
    </row>
    <row r="48" spans="1:16" ht="9.9499999999999993" customHeight="1">
      <c r="A48" s="80"/>
      <c r="B48" s="91" t="s">
        <v>129</v>
      </c>
      <c r="C48" s="91"/>
      <c r="D48" s="91"/>
      <c r="E48" s="91"/>
      <c r="F48" s="91"/>
      <c r="G48" s="91"/>
      <c r="H48" s="92">
        <v>0</v>
      </c>
      <c r="I48" s="92">
        <v>0</v>
      </c>
      <c r="J48" s="93">
        <v>0</v>
      </c>
      <c r="K48" s="93"/>
      <c r="L48" s="93"/>
      <c r="M48" s="92">
        <v>0</v>
      </c>
      <c r="N48" s="80"/>
      <c r="O48" s="80"/>
      <c r="P48" s="80"/>
    </row>
    <row r="49" spans="1:16" ht="9.9499999999999993" customHeight="1">
      <c r="A49" s="80"/>
      <c r="B49" s="91" t="s">
        <v>130</v>
      </c>
      <c r="C49" s="91"/>
      <c r="D49" s="91"/>
      <c r="E49" s="91"/>
      <c r="F49" s="91"/>
      <c r="G49" s="91"/>
      <c r="H49" s="92">
        <v>0</v>
      </c>
      <c r="I49" s="92">
        <v>0</v>
      </c>
      <c r="J49" s="93">
        <v>0</v>
      </c>
      <c r="K49" s="93"/>
      <c r="L49" s="93"/>
      <c r="M49" s="92">
        <v>0</v>
      </c>
      <c r="N49" s="80"/>
      <c r="O49" s="80"/>
      <c r="P49" s="80"/>
    </row>
    <row r="50" spans="1:16" ht="9.9499999999999993" customHeight="1">
      <c r="A50" s="80"/>
      <c r="B50" s="91" t="s">
        <v>131</v>
      </c>
      <c r="C50" s="91"/>
      <c r="D50" s="91"/>
      <c r="E50" s="91"/>
      <c r="F50" s="91"/>
      <c r="G50" s="91"/>
      <c r="H50" s="92">
        <v>222.74</v>
      </c>
      <c r="I50" s="92">
        <v>6.36</v>
      </c>
      <c r="J50" s="93">
        <v>1.65</v>
      </c>
      <c r="K50" s="93"/>
      <c r="L50" s="93"/>
      <c r="M50" s="92">
        <v>1.39</v>
      </c>
      <c r="N50" s="80"/>
      <c r="O50" s="80"/>
      <c r="P50" s="80"/>
    </row>
    <row r="51" spans="1:16" ht="9.9499999999999993" customHeight="1">
      <c r="A51" s="80"/>
      <c r="B51" s="91" t="s">
        <v>132</v>
      </c>
      <c r="C51" s="91"/>
      <c r="D51" s="91"/>
      <c r="E51" s="91"/>
      <c r="F51" s="91"/>
      <c r="G51" s="91"/>
      <c r="H51" s="92">
        <v>0</v>
      </c>
      <c r="I51" s="92">
        <v>0</v>
      </c>
      <c r="J51" s="93">
        <v>0</v>
      </c>
      <c r="K51" s="93"/>
      <c r="L51" s="93"/>
      <c r="M51" s="92">
        <v>0</v>
      </c>
      <c r="N51" s="80"/>
      <c r="O51" s="80"/>
      <c r="P51" s="80"/>
    </row>
    <row r="52" spans="1:16" ht="9.9499999999999993" customHeight="1">
      <c r="A52" s="80"/>
      <c r="B52" s="94" t="s">
        <v>133</v>
      </c>
      <c r="C52" s="94"/>
      <c r="D52" s="94"/>
      <c r="E52" s="94"/>
      <c r="F52" s="95">
        <v>860.28</v>
      </c>
      <c r="G52" s="95"/>
      <c r="H52" s="95"/>
      <c r="I52" s="96">
        <v>24.57</v>
      </c>
      <c r="J52" s="97">
        <v>6.38</v>
      </c>
      <c r="K52" s="97"/>
      <c r="L52" s="97"/>
      <c r="M52" s="96">
        <v>5.38</v>
      </c>
      <c r="N52" s="80"/>
      <c r="O52" s="80"/>
      <c r="P52" s="80"/>
    </row>
    <row r="53" spans="1:16" ht="9.9499999999999993" customHeight="1">
      <c r="A53" s="80"/>
      <c r="B53" s="90" t="s">
        <v>38</v>
      </c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80"/>
      <c r="O53" s="80"/>
      <c r="P53" s="80"/>
    </row>
    <row r="54" spans="1:16" ht="9.9499999999999993" customHeight="1">
      <c r="A54" s="80"/>
      <c r="B54" s="91" t="s">
        <v>134</v>
      </c>
      <c r="C54" s="91"/>
      <c r="D54" s="91"/>
      <c r="E54" s="91"/>
      <c r="F54" s="91"/>
      <c r="G54" s="91"/>
      <c r="H54" s="92">
        <v>381.43</v>
      </c>
      <c r="I54" s="92">
        <v>10.89</v>
      </c>
      <c r="J54" s="93">
        <v>2.83</v>
      </c>
      <c r="K54" s="93"/>
      <c r="L54" s="93"/>
      <c r="M54" s="92">
        <v>2.38</v>
      </c>
      <c r="N54" s="80"/>
      <c r="O54" s="80"/>
      <c r="P54" s="80"/>
    </row>
    <row r="55" spans="1:16" ht="9.9499999999999993" customHeight="1">
      <c r="A55" s="80"/>
      <c r="B55" s="94" t="s">
        <v>135</v>
      </c>
      <c r="C55" s="94"/>
      <c r="D55" s="94"/>
      <c r="E55" s="94"/>
      <c r="F55" s="95">
        <v>381.43</v>
      </c>
      <c r="G55" s="95"/>
      <c r="H55" s="95"/>
      <c r="I55" s="96">
        <v>10.89</v>
      </c>
      <c r="J55" s="97">
        <v>2.83</v>
      </c>
      <c r="K55" s="97"/>
      <c r="L55" s="97"/>
      <c r="M55" s="96">
        <v>2.38</v>
      </c>
      <c r="N55" s="80"/>
      <c r="O55" s="80"/>
      <c r="P55" s="80"/>
    </row>
    <row r="56" spans="1:16" ht="9.9499999999999993" customHeight="1">
      <c r="A56" s="80"/>
      <c r="B56" s="98" t="s">
        <v>136</v>
      </c>
      <c r="C56" s="98"/>
      <c r="D56" s="98"/>
      <c r="E56" s="98"/>
      <c r="F56" s="99">
        <v>13472.63</v>
      </c>
      <c r="G56" s="99"/>
      <c r="H56" s="99"/>
      <c r="I56" s="100">
        <v>384.9</v>
      </c>
      <c r="J56" s="101">
        <v>99.99</v>
      </c>
      <c r="K56" s="101"/>
      <c r="L56" s="101"/>
      <c r="M56" s="100">
        <v>84.15</v>
      </c>
      <c r="N56" s="80"/>
      <c r="O56" s="80"/>
      <c r="P56" s="80"/>
    </row>
    <row r="57" spans="1:16" ht="9.9499999999999993" customHeight="1">
      <c r="A57" s="80"/>
      <c r="B57" s="90" t="s">
        <v>137</v>
      </c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80"/>
      <c r="O57" s="80"/>
      <c r="P57" s="80"/>
    </row>
    <row r="58" spans="1:16" ht="9.9499999999999993" customHeight="1">
      <c r="A58" s="80"/>
      <c r="B58" s="91" t="s">
        <v>138</v>
      </c>
      <c r="C58" s="91"/>
      <c r="D58" s="91"/>
      <c r="E58" s="91"/>
      <c r="F58" s="91"/>
      <c r="G58" s="91"/>
      <c r="H58" s="92">
        <v>37.340000000000003</v>
      </c>
      <c r="I58" s="92">
        <v>1.07</v>
      </c>
      <c r="J58" s="93">
        <v>0.28000000000000003</v>
      </c>
      <c r="K58" s="93"/>
      <c r="L58" s="93"/>
      <c r="M58" s="92">
        <v>0.23</v>
      </c>
      <c r="N58" s="80"/>
      <c r="O58" s="80"/>
      <c r="P58" s="80"/>
    </row>
    <row r="59" spans="1:16" ht="9.9499999999999993" customHeight="1">
      <c r="A59" s="80"/>
      <c r="B59" s="91" t="s">
        <v>139</v>
      </c>
      <c r="C59" s="91"/>
      <c r="D59" s="91"/>
      <c r="E59" s="91"/>
      <c r="F59" s="91"/>
      <c r="G59" s="91"/>
      <c r="H59" s="92">
        <v>0</v>
      </c>
      <c r="I59" s="92">
        <v>0</v>
      </c>
      <c r="J59" s="93">
        <v>0</v>
      </c>
      <c r="K59" s="93"/>
      <c r="L59" s="93"/>
      <c r="M59" s="92">
        <v>0</v>
      </c>
      <c r="N59" s="80"/>
      <c r="O59" s="80"/>
      <c r="P59" s="80"/>
    </row>
    <row r="60" spans="1:16" ht="9.9499999999999993" customHeight="1">
      <c r="A60" s="80"/>
      <c r="B60" s="91" t="s">
        <v>140</v>
      </c>
      <c r="C60" s="91"/>
      <c r="D60" s="91"/>
      <c r="E60" s="91"/>
      <c r="F60" s="91"/>
      <c r="G60" s="91"/>
      <c r="H60" s="92">
        <v>46.08</v>
      </c>
      <c r="I60" s="92">
        <v>1.32</v>
      </c>
      <c r="J60" s="93">
        <v>0.34</v>
      </c>
      <c r="K60" s="93"/>
      <c r="L60" s="93"/>
      <c r="M60" s="92">
        <v>0.28999999999999998</v>
      </c>
      <c r="N60" s="80"/>
      <c r="O60" s="80"/>
      <c r="P60" s="80"/>
    </row>
    <row r="61" spans="1:16" ht="9.9499999999999993" customHeight="1">
      <c r="A61" s="80"/>
      <c r="B61" s="91" t="s">
        <v>254</v>
      </c>
      <c r="C61" s="91"/>
      <c r="D61" s="91"/>
      <c r="E61" s="91"/>
      <c r="F61" s="91"/>
      <c r="G61" s="91"/>
      <c r="H61" s="92">
        <v>1350.35</v>
      </c>
      <c r="I61" s="92">
        <v>38.58</v>
      </c>
      <c r="J61" s="93">
        <v>10.02</v>
      </c>
      <c r="K61" s="93"/>
      <c r="L61" s="93"/>
      <c r="M61" s="92">
        <v>8.43</v>
      </c>
      <c r="N61" s="80"/>
      <c r="O61" s="80"/>
      <c r="P61" s="80"/>
    </row>
    <row r="62" spans="1:16" ht="9.9499999999999993" customHeight="1">
      <c r="A62" s="80"/>
      <c r="B62" s="94" t="s">
        <v>141</v>
      </c>
      <c r="C62" s="94"/>
      <c r="D62" s="94"/>
      <c r="E62" s="94"/>
      <c r="F62" s="95">
        <v>1433.77</v>
      </c>
      <c r="G62" s="95"/>
      <c r="H62" s="95"/>
      <c r="I62" s="96">
        <v>40.97</v>
      </c>
      <c r="J62" s="97">
        <v>10.64</v>
      </c>
      <c r="K62" s="97"/>
      <c r="L62" s="97"/>
      <c r="M62" s="96">
        <v>8.9499999999999993</v>
      </c>
      <c r="N62" s="80"/>
      <c r="O62" s="80"/>
      <c r="P62" s="80"/>
    </row>
    <row r="63" spans="1:16" ht="9.9499999999999993" customHeight="1">
      <c r="A63" s="80"/>
      <c r="B63" s="90" t="s">
        <v>142</v>
      </c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80"/>
      <c r="O63" s="80"/>
      <c r="P63" s="80"/>
    </row>
    <row r="64" spans="1:16" ht="9.9499999999999993" customHeight="1">
      <c r="A64" s="80"/>
      <c r="B64" s="91" t="s">
        <v>255</v>
      </c>
      <c r="C64" s="91"/>
      <c r="D64" s="91"/>
      <c r="E64" s="91"/>
      <c r="F64" s="91"/>
      <c r="G64" s="91"/>
      <c r="H64" s="92">
        <v>145.87</v>
      </c>
      <c r="I64" s="92">
        <v>4.17</v>
      </c>
      <c r="J64" s="93">
        <v>1.08</v>
      </c>
      <c r="K64" s="93"/>
      <c r="L64" s="93"/>
      <c r="M64" s="92">
        <v>0.91</v>
      </c>
      <c r="N64" s="80"/>
      <c r="O64" s="80"/>
      <c r="P64" s="80"/>
    </row>
    <row r="65" spans="1:16" ht="9.9499999999999993" customHeight="1">
      <c r="A65" s="80"/>
      <c r="B65" s="91" t="s">
        <v>256</v>
      </c>
      <c r="C65" s="91"/>
      <c r="D65" s="91"/>
      <c r="E65" s="91"/>
      <c r="F65" s="91"/>
      <c r="G65" s="91"/>
      <c r="H65" s="92">
        <v>67.7</v>
      </c>
      <c r="I65" s="92">
        <v>1.93</v>
      </c>
      <c r="J65" s="93">
        <v>0.5</v>
      </c>
      <c r="K65" s="93"/>
      <c r="L65" s="93"/>
      <c r="M65" s="92">
        <v>0.42</v>
      </c>
      <c r="N65" s="80"/>
      <c r="O65" s="80"/>
      <c r="P65" s="80"/>
    </row>
    <row r="66" spans="1:16" ht="9.9499999999999993" customHeight="1">
      <c r="A66" s="80"/>
      <c r="B66" s="91" t="s">
        <v>257</v>
      </c>
      <c r="C66" s="91"/>
      <c r="D66" s="91"/>
      <c r="E66" s="91"/>
      <c r="F66" s="91"/>
      <c r="G66" s="91"/>
      <c r="H66" s="92">
        <v>9.16</v>
      </c>
      <c r="I66" s="92">
        <v>0.26</v>
      </c>
      <c r="J66" s="93">
        <v>7.0000000000000007E-2</v>
      </c>
      <c r="K66" s="93"/>
      <c r="L66" s="93"/>
      <c r="M66" s="92">
        <v>0.06</v>
      </c>
      <c r="N66" s="80"/>
      <c r="O66" s="80"/>
      <c r="P66" s="80"/>
    </row>
    <row r="67" spans="1:16" ht="9.9499999999999993" customHeight="1">
      <c r="A67" s="80"/>
      <c r="B67" s="94" t="s">
        <v>146</v>
      </c>
      <c r="C67" s="94"/>
      <c r="D67" s="94"/>
      <c r="E67" s="94"/>
      <c r="F67" s="95">
        <v>222.73</v>
      </c>
      <c r="G67" s="95"/>
      <c r="H67" s="95"/>
      <c r="I67" s="96">
        <v>6.36</v>
      </c>
      <c r="J67" s="97">
        <v>1.65</v>
      </c>
      <c r="K67" s="97"/>
      <c r="L67" s="97"/>
      <c r="M67" s="96">
        <v>1.39</v>
      </c>
      <c r="N67" s="80"/>
      <c r="O67" s="80"/>
      <c r="P67" s="80"/>
    </row>
    <row r="68" spans="1:16" ht="9.9499999999999993" customHeight="1">
      <c r="A68" s="80"/>
      <c r="B68" s="98" t="s">
        <v>147</v>
      </c>
      <c r="C68" s="98"/>
      <c r="D68" s="98"/>
      <c r="E68" s="98"/>
      <c r="F68" s="101">
        <v>1656.5</v>
      </c>
      <c r="G68" s="101"/>
      <c r="H68" s="101"/>
      <c r="I68" s="100">
        <v>47.33</v>
      </c>
      <c r="J68" s="101">
        <v>12.29</v>
      </c>
      <c r="K68" s="101"/>
      <c r="L68" s="101"/>
      <c r="M68" s="100">
        <v>10.34</v>
      </c>
      <c r="N68" s="80"/>
      <c r="O68" s="80"/>
      <c r="P68" s="80"/>
    </row>
    <row r="69" spans="1:16" ht="9.9499999999999993" customHeight="1">
      <c r="A69" s="80"/>
      <c r="B69" s="98" t="s">
        <v>148</v>
      </c>
      <c r="C69" s="98"/>
      <c r="D69" s="98"/>
      <c r="E69" s="98"/>
      <c r="F69" s="99">
        <v>15129.13</v>
      </c>
      <c r="G69" s="99"/>
      <c r="H69" s="99"/>
      <c r="I69" s="100">
        <v>432.23</v>
      </c>
      <c r="J69" s="101">
        <v>112.28</v>
      </c>
      <c r="K69" s="101"/>
      <c r="L69" s="101"/>
      <c r="M69" s="100">
        <v>94.49</v>
      </c>
      <c r="N69" s="80"/>
      <c r="O69" s="80"/>
      <c r="P69" s="80"/>
    </row>
    <row r="70" spans="1:16" ht="9.9499999999999993" customHeight="1">
      <c r="A70" s="80"/>
      <c r="B70" s="90" t="s">
        <v>54</v>
      </c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80"/>
      <c r="O70" s="80"/>
      <c r="P70" s="80"/>
    </row>
    <row r="71" spans="1:16" ht="9.9499999999999993" customHeight="1">
      <c r="A71" s="80"/>
      <c r="B71" s="91" t="s">
        <v>258</v>
      </c>
      <c r="C71" s="91"/>
      <c r="D71" s="91"/>
      <c r="E71" s="91"/>
      <c r="F71" s="91"/>
      <c r="G71" s="91"/>
      <c r="H71" s="92">
        <v>98.82</v>
      </c>
      <c r="I71" s="92">
        <v>2.82</v>
      </c>
      <c r="J71" s="93">
        <v>0.73</v>
      </c>
      <c r="K71" s="93"/>
      <c r="L71" s="93"/>
      <c r="M71" s="92">
        <v>0.62</v>
      </c>
      <c r="N71" s="80"/>
      <c r="O71" s="80"/>
      <c r="P71" s="80"/>
    </row>
    <row r="72" spans="1:16" ht="9.9499999999999993" customHeight="1">
      <c r="A72" s="80"/>
      <c r="B72" s="91" t="s">
        <v>259</v>
      </c>
      <c r="C72" s="91"/>
      <c r="D72" s="91"/>
      <c r="E72" s="91"/>
      <c r="F72" s="91"/>
      <c r="G72" s="91"/>
      <c r="H72" s="92">
        <v>54.62</v>
      </c>
      <c r="I72" s="92">
        <v>1.56</v>
      </c>
      <c r="J72" s="93">
        <v>0.41</v>
      </c>
      <c r="K72" s="93"/>
      <c r="L72" s="93"/>
      <c r="M72" s="92">
        <v>0.34</v>
      </c>
      <c r="N72" s="80"/>
      <c r="O72" s="80"/>
      <c r="P72" s="80"/>
    </row>
    <row r="73" spans="1:16" ht="9.9499999999999993" customHeight="1">
      <c r="A73" s="80"/>
      <c r="B73" s="91" t="s">
        <v>260</v>
      </c>
      <c r="C73" s="91"/>
      <c r="D73" s="91"/>
      <c r="E73" s="91"/>
      <c r="F73" s="91"/>
      <c r="G73" s="91"/>
      <c r="H73" s="92">
        <v>728.1</v>
      </c>
      <c r="I73" s="92">
        <v>20.8</v>
      </c>
      <c r="J73" s="93">
        <v>5.4</v>
      </c>
      <c r="K73" s="93"/>
      <c r="L73" s="93"/>
      <c r="M73" s="92">
        <v>4.55</v>
      </c>
      <c r="N73" s="80"/>
      <c r="O73" s="80"/>
      <c r="P73" s="80"/>
    </row>
    <row r="74" spans="1:16" ht="9.9499999999999993" customHeight="1">
      <c r="A74" s="80"/>
      <c r="B74" s="91" t="s">
        <v>261</v>
      </c>
      <c r="C74" s="91"/>
      <c r="D74" s="91"/>
      <c r="E74" s="91"/>
      <c r="F74" s="91"/>
      <c r="G74" s="91"/>
      <c r="H74" s="92">
        <v>0</v>
      </c>
      <c r="I74" s="92">
        <v>0</v>
      </c>
      <c r="J74" s="93">
        <v>0</v>
      </c>
      <c r="K74" s="93"/>
      <c r="L74" s="93"/>
      <c r="M74" s="92">
        <v>0</v>
      </c>
      <c r="N74" s="80"/>
      <c r="O74" s="80"/>
      <c r="P74" s="80"/>
    </row>
    <row r="75" spans="1:16" ht="9.9499999999999993" customHeight="1">
      <c r="A75" s="80"/>
      <c r="B75" s="94" t="s">
        <v>152</v>
      </c>
      <c r="C75" s="94"/>
      <c r="D75" s="94"/>
      <c r="E75" s="94"/>
      <c r="F75" s="95">
        <v>881.54</v>
      </c>
      <c r="G75" s="95"/>
      <c r="H75" s="95"/>
      <c r="I75" s="96">
        <v>25.18</v>
      </c>
      <c r="J75" s="97">
        <v>6.54</v>
      </c>
      <c r="K75" s="97"/>
      <c r="L75" s="97"/>
      <c r="M75" s="96">
        <v>5.51</v>
      </c>
      <c r="N75" s="80"/>
      <c r="O75" s="80"/>
      <c r="P75" s="80"/>
    </row>
    <row r="76" spans="1:16" ht="9.9499999999999993" customHeight="1">
      <c r="A76" s="80"/>
      <c r="B76" s="98" t="s">
        <v>153</v>
      </c>
      <c r="C76" s="98"/>
      <c r="D76" s="98"/>
      <c r="E76" s="98"/>
      <c r="F76" s="99">
        <v>16010.67</v>
      </c>
      <c r="G76" s="99"/>
      <c r="H76" s="99"/>
      <c r="I76" s="100">
        <v>457.41</v>
      </c>
      <c r="J76" s="101">
        <v>118.82</v>
      </c>
      <c r="K76" s="101"/>
      <c r="L76" s="101"/>
      <c r="M76" s="102" t="s">
        <v>154</v>
      </c>
      <c r="N76" s="80"/>
      <c r="O76" s="80"/>
      <c r="P76" s="80"/>
    </row>
    <row r="77" spans="1:16" ht="29.1" customHeight="1">
      <c r="A77" s="80"/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</row>
    <row r="78" spans="1:16" ht="20.100000000000001" customHeight="1">
      <c r="A78" s="80"/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</row>
    <row r="79" spans="1:16" ht="30" customHeight="1">
      <c r="A79" s="80"/>
      <c r="B79" s="87" t="s">
        <v>8</v>
      </c>
      <c r="C79" s="87"/>
      <c r="D79" s="87"/>
      <c r="E79" s="87"/>
      <c r="F79" s="88" t="s">
        <v>90</v>
      </c>
      <c r="G79" s="88"/>
      <c r="H79" s="88"/>
      <c r="I79" s="89" t="s">
        <v>253</v>
      </c>
      <c r="J79" s="88" t="s">
        <v>92</v>
      </c>
      <c r="K79" s="88"/>
      <c r="L79" s="88"/>
      <c r="M79" s="89" t="s">
        <v>93</v>
      </c>
      <c r="N79" s="80"/>
      <c r="O79" s="80"/>
      <c r="P79" s="80"/>
    </row>
    <row r="80" spans="1:16" ht="409.6" customHeight="1">
      <c r="A80" s="80"/>
      <c r="B80" s="80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</row>
    <row r="81" spans="1:16" ht="15" customHeight="1">
      <c r="A81" s="80"/>
      <c r="B81" s="103" t="s">
        <v>59</v>
      </c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</row>
    <row r="82" spans="1:16" ht="20.100000000000001" customHeight="1">
      <c r="A82" s="80"/>
      <c r="B82" s="80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</row>
  </sheetData>
  <mergeCells count="153">
    <mergeCell ref="B79:E79"/>
    <mergeCell ref="F79:H79"/>
    <mergeCell ref="J79:L79"/>
    <mergeCell ref="B81:P81"/>
    <mergeCell ref="B75:E75"/>
    <mergeCell ref="F75:H75"/>
    <mergeCell ref="J75:L75"/>
    <mergeCell ref="B76:E76"/>
    <mergeCell ref="F76:H76"/>
    <mergeCell ref="J76:L76"/>
    <mergeCell ref="B72:G72"/>
    <mergeCell ref="J72:L72"/>
    <mergeCell ref="B73:G73"/>
    <mergeCell ref="J73:L73"/>
    <mergeCell ref="B74:G74"/>
    <mergeCell ref="J74:L74"/>
    <mergeCell ref="B69:E69"/>
    <mergeCell ref="F69:H69"/>
    <mergeCell ref="J69:L69"/>
    <mergeCell ref="B70:M70"/>
    <mergeCell ref="B71:G71"/>
    <mergeCell ref="J71:L71"/>
    <mergeCell ref="B67:E67"/>
    <mergeCell ref="F67:H67"/>
    <mergeCell ref="J67:L67"/>
    <mergeCell ref="B68:E68"/>
    <mergeCell ref="F68:H68"/>
    <mergeCell ref="J68:L68"/>
    <mergeCell ref="B64:G64"/>
    <mergeCell ref="J64:L64"/>
    <mergeCell ref="B65:G65"/>
    <mergeCell ref="J65:L65"/>
    <mergeCell ref="B66:G66"/>
    <mergeCell ref="J66:L66"/>
    <mergeCell ref="B61:G61"/>
    <mergeCell ref="J61:L61"/>
    <mergeCell ref="B62:E62"/>
    <mergeCell ref="F62:H62"/>
    <mergeCell ref="J62:L62"/>
    <mergeCell ref="B63:M63"/>
    <mergeCell ref="B57:M57"/>
    <mergeCell ref="B58:G58"/>
    <mergeCell ref="J58:L58"/>
    <mergeCell ref="B59:G59"/>
    <mergeCell ref="J59:L59"/>
    <mergeCell ref="B60:G60"/>
    <mergeCell ref="J60:L60"/>
    <mergeCell ref="B54:G54"/>
    <mergeCell ref="J54:L54"/>
    <mergeCell ref="B55:E55"/>
    <mergeCell ref="F55:H55"/>
    <mergeCell ref="J55:L55"/>
    <mergeCell ref="B56:E56"/>
    <mergeCell ref="F56:H56"/>
    <mergeCell ref="J56:L56"/>
    <mergeCell ref="B51:G51"/>
    <mergeCell ref="J51:L51"/>
    <mergeCell ref="B52:E52"/>
    <mergeCell ref="F52:H52"/>
    <mergeCell ref="J52:L52"/>
    <mergeCell ref="B53:M53"/>
    <mergeCell ref="B48:G48"/>
    <mergeCell ref="J48:L48"/>
    <mergeCell ref="B49:G49"/>
    <mergeCell ref="J49:L49"/>
    <mergeCell ref="B50:G50"/>
    <mergeCell ref="J50:L50"/>
    <mergeCell ref="B45:G45"/>
    <mergeCell ref="J45:L45"/>
    <mergeCell ref="B46:G46"/>
    <mergeCell ref="J46:L46"/>
    <mergeCell ref="B47:G47"/>
    <mergeCell ref="J47:L47"/>
    <mergeCell ref="B42:G42"/>
    <mergeCell ref="J42:L42"/>
    <mergeCell ref="B43:G43"/>
    <mergeCell ref="J43:L43"/>
    <mergeCell ref="B44:G44"/>
    <mergeCell ref="J44:L44"/>
    <mergeCell ref="B39:G39"/>
    <mergeCell ref="J39:L39"/>
    <mergeCell ref="B40:G40"/>
    <mergeCell ref="J40:L40"/>
    <mergeCell ref="B41:G41"/>
    <mergeCell ref="J41:L41"/>
    <mergeCell ref="B36:G36"/>
    <mergeCell ref="J36:L36"/>
    <mergeCell ref="B37:E37"/>
    <mergeCell ref="F37:H37"/>
    <mergeCell ref="J37:L37"/>
    <mergeCell ref="B38:M38"/>
    <mergeCell ref="B33:G33"/>
    <mergeCell ref="J33:L33"/>
    <mergeCell ref="B34:G34"/>
    <mergeCell ref="J34:L34"/>
    <mergeCell ref="B35:G35"/>
    <mergeCell ref="J35:L35"/>
    <mergeCell ref="B30:G30"/>
    <mergeCell ref="J30:L30"/>
    <mergeCell ref="B31:G31"/>
    <mergeCell ref="J31:L31"/>
    <mergeCell ref="B32:G32"/>
    <mergeCell ref="J32:L32"/>
    <mergeCell ref="B27:G27"/>
    <mergeCell ref="J27:L27"/>
    <mergeCell ref="B28:G28"/>
    <mergeCell ref="J28:L28"/>
    <mergeCell ref="B29:G29"/>
    <mergeCell ref="J29:L29"/>
    <mergeCell ref="B24:G24"/>
    <mergeCell ref="J24:L24"/>
    <mergeCell ref="B25:G25"/>
    <mergeCell ref="J25:L25"/>
    <mergeCell ref="B26:G26"/>
    <mergeCell ref="J26:L26"/>
    <mergeCell ref="B21:G21"/>
    <mergeCell ref="J21:L21"/>
    <mergeCell ref="B22:G22"/>
    <mergeCell ref="J22:L22"/>
    <mergeCell ref="B23:G23"/>
    <mergeCell ref="J23:L23"/>
    <mergeCell ref="B18:G18"/>
    <mergeCell ref="J18:L18"/>
    <mergeCell ref="B19:G19"/>
    <mergeCell ref="J19:L19"/>
    <mergeCell ref="B20:G20"/>
    <mergeCell ref="J20:L20"/>
    <mergeCell ref="B15:G15"/>
    <mergeCell ref="J15:L15"/>
    <mergeCell ref="B16:G16"/>
    <mergeCell ref="J16:L16"/>
    <mergeCell ref="B17:G17"/>
    <mergeCell ref="J17:L17"/>
    <mergeCell ref="B11:M11"/>
    <mergeCell ref="B12:G12"/>
    <mergeCell ref="J12:L12"/>
    <mergeCell ref="B13:G13"/>
    <mergeCell ref="J13:L13"/>
    <mergeCell ref="B14:G14"/>
    <mergeCell ref="J14:L14"/>
    <mergeCell ref="B7:B8"/>
    <mergeCell ref="D7:J8"/>
    <mergeCell ref="L7:M8"/>
    <mergeCell ref="B10:E10"/>
    <mergeCell ref="F10:H10"/>
    <mergeCell ref="J10:L10"/>
    <mergeCell ref="E2:O2"/>
    <mergeCell ref="E3:O3"/>
    <mergeCell ref="E4:O4"/>
    <mergeCell ref="B5:F5"/>
    <mergeCell ref="G5:O5"/>
    <mergeCell ref="B6:F6"/>
    <mergeCell ref="G6:O6"/>
  </mergeCells>
  <pageMargins left="0.78740157499999996" right="0.78740157499999996" top="0.984251969" bottom="0.984251969" header="0.5" footer="0.5"/>
  <pageSetup orientation="portrait" horizontalDpi="300" verticalDpi="300" copies="0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0"/>
  <sheetViews>
    <sheetView workbookViewId="0"/>
  </sheetViews>
  <sheetFormatPr defaultRowHeight="12.75"/>
  <cols>
    <col min="1" max="1" width="4.375" style="81" customWidth="1"/>
    <col min="2" max="2" width="15.375" style="81" customWidth="1"/>
    <col min="3" max="3" width="0.5" style="81" customWidth="1"/>
    <col min="4" max="4" width="3.25" style="81" customWidth="1"/>
    <col min="5" max="5" width="15.25" style="81" customWidth="1"/>
    <col min="6" max="7" width="0.875" style="81" customWidth="1"/>
    <col min="8" max="8" width="7.375" style="81" customWidth="1"/>
    <col min="9" max="9" width="8.875" style="81" customWidth="1"/>
    <col min="10" max="10" width="8.125" style="81" customWidth="1"/>
    <col min="11" max="11" width="1.5" style="81" customWidth="1"/>
    <col min="12" max="12" width="3.375" style="81" customWidth="1"/>
    <col min="13" max="13" width="13.375" style="81" customWidth="1"/>
    <col min="14" max="14" width="4.375" style="81" customWidth="1"/>
    <col min="15" max="15" width="4.25" style="81" customWidth="1"/>
    <col min="16" max="16" width="28.125" style="81" customWidth="1"/>
    <col min="17" max="16384" width="9" style="81"/>
  </cols>
  <sheetData>
    <row r="1" spans="1:16" ht="20.100000000000001" customHeight="1">
      <c r="A1" s="80"/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</row>
    <row r="2" spans="1:16" ht="21" customHeight="1">
      <c r="A2" s="80"/>
      <c r="B2" s="80"/>
      <c r="C2" s="80"/>
      <c r="D2" s="80"/>
      <c r="E2" s="82" t="s">
        <v>81</v>
      </c>
      <c r="F2" s="82"/>
      <c r="G2" s="82"/>
      <c r="H2" s="82"/>
      <c r="I2" s="82"/>
      <c r="J2" s="82"/>
      <c r="K2" s="82"/>
      <c r="L2" s="82"/>
      <c r="M2" s="82"/>
      <c r="N2" s="82"/>
      <c r="O2" s="82"/>
      <c r="P2" s="80"/>
    </row>
    <row r="3" spans="1:16" ht="17.100000000000001" customHeight="1">
      <c r="A3" s="80"/>
      <c r="B3" s="80"/>
      <c r="C3" s="80"/>
      <c r="D3" s="80"/>
      <c r="E3" s="83" t="s">
        <v>265</v>
      </c>
      <c r="F3" s="83"/>
      <c r="G3" s="83"/>
      <c r="H3" s="83"/>
      <c r="I3" s="83"/>
      <c r="J3" s="83"/>
      <c r="K3" s="83"/>
      <c r="L3" s="83"/>
      <c r="M3" s="83"/>
      <c r="N3" s="83"/>
      <c r="O3" s="83"/>
      <c r="P3" s="80"/>
    </row>
    <row r="4" spans="1:16" ht="17.100000000000001" customHeight="1">
      <c r="A4" s="80"/>
      <c r="B4" s="80"/>
      <c r="C4" s="80"/>
      <c r="D4" s="80"/>
      <c r="E4" s="83" t="s">
        <v>266</v>
      </c>
      <c r="F4" s="83"/>
      <c r="G4" s="83"/>
      <c r="H4" s="83"/>
      <c r="I4" s="83"/>
      <c r="J4" s="83"/>
      <c r="K4" s="83"/>
      <c r="L4" s="83"/>
      <c r="M4" s="83"/>
      <c r="N4" s="83"/>
      <c r="O4" s="83"/>
      <c r="P4" s="80"/>
    </row>
    <row r="5" spans="1:16" ht="15" customHeight="1">
      <c r="A5" s="80"/>
      <c r="B5" s="83" t="s">
        <v>250</v>
      </c>
      <c r="C5" s="83"/>
      <c r="D5" s="83"/>
      <c r="E5" s="83"/>
      <c r="F5" s="83"/>
      <c r="G5" s="83" t="s">
        <v>85</v>
      </c>
      <c r="H5" s="83"/>
      <c r="I5" s="83"/>
      <c r="J5" s="83"/>
      <c r="K5" s="83"/>
      <c r="L5" s="83"/>
      <c r="M5" s="83"/>
      <c r="N5" s="83"/>
      <c r="O5" s="83"/>
      <c r="P5" s="80"/>
    </row>
    <row r="6" spans="1:16" ht="15" customHeight="1">
      <c r="A6" s="80"/>
      <c r="B6" s="84" t="s">
        <v>86</v>
      </c>
      <c r="C6" s="84"/>
      <c r="D6" s="84"/>
      <c r="E6" s="84"/>
      <c r="F6" s="84"/>
      <c r="G6" s="83" t="s">
        <v>251</v>
      </c>
      <c r="H6" s="83"/>
      <c r="I6" s="83"/>
      <c r="J6" s="83"/>
      <c r="K6" s="83"/>
      <c r="L6" s="83"/>
      <c r="M6" s="83"/>
      <c r="N6" s="83"/>
      <c r="O6" s="83"/>
      <c r="P6" s="80"/>
    </row>
    <row r="7" spans="1:16" ht="15" customHeight="1">
      <c r="A7" s="80"/>
      <c r="B7" s="85" t="s">
        <v>87</v>
      </c>
      <c r="C7" s="80"/>
      <c r="D7" s="86" t="s">
        <v>267</v>
      </c>
      <c r="E7" s="86"/>
      <c r="F7" s="86"/>
      <c r="G7" s="86"/>
      <c r="H7" s="86"/>
      <c r="I7" s="86"/>
      <c r="J7" s="86"/>
      <c r="K7" s="80"/>
      <c r="L7" s="86" t="s">
        <v>89</v>
      </c>
      <c r="M7" s="86"/>
      <c r="N7" s="80"/>
      <c r="O7" s="80"/>
      <c r="P7" s="80"/>
    </row>
    <row r="8" spans="1:16" ht="30" customHeight="1">
      <c r="A8" s="80"/>
      <c r="B8" s="87" t="s">
        <v>8</v>
      </c>
      <c r="C8" s="87"/>
      <c r="D8" s="87"/>
      <c r="E8" s="87"/>
      <c r="F8" s="88" t="s">
        <v>90</v>
      </c>
      <c r="G8" s="88"/>
      <c r="H8" s="88"/>
      <c r="I8" s="89" t="s">
        <v>253</v>
      </c>
      <c r="J8" s="88" t="s">
        <v>92</v>
      </c>
      <c r="K8" s="88"/>
      <c r="L8" s="88"/>
      <c r="M8" s="89" t="s">
        <v>93</v>
      </c>
      <c r="N8" s="80"/>
      <c r="O8" s="80"/>
      <c r="P8" s="80"/>
    </row>
    <row r="9" spans="1:16" ht="9.9499999999999993" customHeight="1">
      <c r="A9" s="80"/>
      <c r="B9" s="90" t="s">
        <v>14</v>
      </c>
      <c r="C9" s="90"/>
      <c r="D9" s="90"/>
      <c r="E9" s="90"/>
      <c r="F9" s="90"/>
      <c r="G9" s="90"/>
      <c r="H9" s="90"/>
      <c r="I9" s="90"/>
      <c r="J9" s="90"/>
      <c r="K9" s="90"/>
      <c r="L9" s="90"/>
      <c r="M9" s="90"/>
      <c r="N9" s="80"/>
      <c r="O9" s="80"/>
      <c r="P9" s="80"/>
    </row>
    <row r="10" spans="1:16" ht="9.9499999999999993" customHeight="1">
      <c r="A10" s="80"/>
      <c r="B10" s="91" t="s">
        <v>94</v>
      </c>
      <c r="C10" s="91"/>
      <c r="D10" s="91"/>
      <c r="E10" s="91"/>
      <c r="F10" s="91"/>
      <c r="G10" s="91"/>
      <c r="H10" s="92">
        <v>0</v>
      </c>
      <c r="I10" s="92">
        <v>0</v>
      </c>
      <c r="J10" s="93">
        <v>0</v>
      </c>
      <c r="K10" s="93"/>
      <c r="L10" s="93"/>
      <c r="M10" s="92">
        <v>0</v>
      </c>
      <c r="N10" s="80"/>
      <c r="O10" s="80"/>
      <c r="P10" s="80"/>
    </row>
    <row r="11" spans="1:16" ht="9.9499999999999993" customHeight="1">
      <c r="A11" s="80"/>
      <c r="B11" s="91" t="s">
        <v>95</v>
      </c>
      <c r="C11" s="91"/>
      <c r="D11" s="91"/>
      <c r="E11" s="91"/>
      <c r="F11" s="91"/>
      <c r="G11" s="91"/>
      <c r="H11" s="92">
        <v>0</v>
      </c>
      <c r="I11" s="92">
        <v>0</v>
      </c>
      <c r="J11" s="93">
        <v>0</v>
      </c>
      <c r="K11" s="93"/>
      <c r="L11" s="93"/>
      <c r="M11" s="92">
        <v>0</v>
      </c>
      <c r="N11" s="80"/>
      <c r="O11" s="80"/>
      <c r="P11" s="80"/>
    </row>
    <row r="12" spans="1:16" ht="9.9499999999999993" customHeight="1">
      <c r="A12" s="80"/>
      <c r="B12" s="91" t="s">
        <v>96</v>
      </c>
      <c r="C12" s="91"/>
      <c r="D12" s="91"/>
      <c r="E12" s="91"/>
      <c r="F12" s="91"/>
      <c r="G12" s="91"/>
      <c r="H12" s="92"/>
      <c r="I12" s="92"/>
      <c r="J12" s="93"/>
      <c r="K12" s="93"/>
      <c r="L12" s="93"/>
      <c r="M12" s="92"/>
      <c r="N12" s="80"/>
      <c r="O12" s="80"/>
      <c r="P12" s="80"/>
    </row>
    <row r="13" spans="1:16" ht="9.9499999999999993" customHeight="1">
      <c r="A13" s="80"/>
      <c r="B13" s="91" t="s">
        <v>97</v>
      </c>
      <c r="C13" s="91"/>
      <c r="D13" s="91"/>
      <c r="E13" s="91"/>
      <c r="F13" s="91"/>
      <c r="G13" s="91"/>
      <c r="H13" s="92">
        <v>0</v>
      </c>
      <c r="I13" s="92">
        <v>0</v>
      </c>
      <c r="J13" s="93">
        <v>0</v>
      </c>
      <c r="K13" s="93"/>
      <c r="L13" s="93"/>
      <c r="M13" s="92">
        <v>0</v>
      </c>
      <c r="N13" s="80"/>
      <c r="O13" s="80"/>
      <c r="P13" s="80"/>
    </row>
    <row r="14" spans="1:16" ht="9.9499999999999993" customHeight="1">
      <c r="A14" s="80"/>
      <c r="B14" s="91" t="s">
        <v>98</v>
      </c>
      <c r="C14" s="91"/>
      <c r="D14" s="91"/>
      <c r="E14" s="91"/>
      <c r="F14" s="91"/>
      <c r="G14" s="91"/>
      <c r="H14" s="92">
        <v>0</v>
      </c>
      <c r="I14" s="92">
        <v>0</v>
      </c>
      <c r="J14" s="93">
        <v>0</v>
      </c>
      <c r="K14" s="93"/>
      <c r="L14" s="93"/>
      <c r="M14" s="92">
        <v>0</v>
      </c>
      <c r="N14" s="80"/>
      <c r="O14" s="80"/>
      <c r="P14" s="80"/>
    </row>
    <row r="15" spans="1:16" ht="9.9499999999999993" customHeight="1">
      <c r="A15" s="80"/>
      <c r="B15" s="91" t="s">
        <v>99</v>
      </c>
      <c r="C15" s="91"/>
      <c r="D15" s="91"/>
      <c r="E15" s="91"/>
      <c r="F15" s="91"/>
      <c r="G15" s="91"/>
      <c r="H15" s="92">
        <v>550</v>
      </c>
      <c r="I15" s="92">
        <v>16.170000000000002</v>
      </c>
      <c r="J15" s="93">
        <v>4.5</v>
      </c>
      <c r="K15" s="93"/>
      <c r="L15" s="93"/>
      <c r="M15" s="92">
        <v>3.43</v>
      </c>
      <c r="N15" s="80"/>
      <c r="O15" s="80"/>
      <c r="P15" s="80"/>
    </row>
    <row r="16" spans="1:16" ht="9.9499999999999993" customHeight="1">
      <c r="A16" s="80"/>
      <c r="B16" s="91" t="s">
        <v>100</v>
      </c>
      <c r="C16" s="91"/>
      <c r="D16" s="91"/>
      <c r="E16" s="91"/>
      <c r="F16" s="91"/>
      <c r="G16" s="91"/>
      <c r="H16" s="92">
        <v>0</v>
      </c>
      <c r="I16" s="92">
        <v>0</v>
      </c>
      <c r="J16" s="93">
        <v>0</v>
      </c>
      <c r="K16" s="93"/>
      <c r="L16" s="93"/>
      <c r="M16" s="92">
        <v>0</v>
      </c>
      <c r="N16" s="80"/>
      <c r="O16" s="80"/>
      <c r="P16" s="80"/>
    </row>
    <row r="17" spans="1:16" ht="9.9499999999999993" customHeight="1">
      <c r="A17" s="80"/>
      <c r="B17" s="91" t="s">
        <v>101</v>
      </c>
      <c r="C17" s="91"/>
      <c r="D17" s="91"/>
      <c r="E17" s="91"/>
      <c r="F17" s="91"/>
      <c r="G17" s="91"/>
      <c r="H17" s="92">
        <v>7383</v>
      </c>
      <c r="I17" s="92">
        <v>217.16</v>
      </c>
      <c r="J17" s="93">
        <v>60.36</v>
      </c>
      <c r="K17" s="93"/>
      <c r="L17" s="93"/>
      <c r="M17" s="92">
        <v>46.04</v>
      </c>
      <c r="N17" s="80"/>
      <c r="O17" s="80"/>
      <c r="P17" s="80"/>
    </row>
    <row r="18" spans="1:16" ht="9.9499999999999993" customHeight="1">
      <c r="A18" s="80"/>
      <c r="B18" s="91" t="s">
        <v>102</v>
      </c>
      <c r="C18" s="91"/>
      <c r="D18" s="91"/>
      <c r="E18" s="91"/>
      <c r="F18" s="91"/>
      <c r="G18" s="91"/>
      <c r="H18" s="92">
        <v>221.1</v>
      </c>
      <c r="I18" s="92">
        <v>6.5</v>
      </c>
      <c r="J18" s="93">
        <v>1.81</v>
      </c>
      <c r="K18" s="93"/>
      <c r="L18" s="93"/>
      <c r="M18" s="92">
        <v>1.38</v>
      </c>
      <c r="N18" s="80"/>
      <c r="O18" s="80"/>
      <c r="P18" s="80"/>
    </row>
    <row r="19" spans="1:16" ht="9.9499999999999993" customHeight="1">
      <c r="A19" s="80"/>
      <c r="B19" s="91" t="s">
        <v>103</v>
      </c>
      <c r="C19" s="91"/>
      <c r="D19" s="91"/>
      <c r="E19" s="91"/>
      <c r="F19" s="91"/>
      <c r="G19" s="91"/>
      <c r="H19" s="92">
        <v>0</v>
      </c>
      <c r="I19" s="92">
        <v>0</v>
      </c>
      <c r="J19" s="93">
        <v>0</v>
      </c>
      <c r="K19" s="93"/>
      <c r="L19" s="93"/>
      <c r="M19" s="92">
        <v>0</v>
      </c>
      <c r="N19" s="80"/>
      <c r="O19" s="80"/>
      <c r="P19" s="80"/>
    </row>
    <row r="20" spans="1:16" ht="9.9499999999999993" customHeight="1">
      <c r="A20" s="80"/>
      <c r="B20" s="91" t="s">
        <v>104</v>
      </c>
      <c r="C20" s="91"/>
      <c r="D20" s="91"/>
      <c r="E20" s="91"/>
      <c r="F20" s="91"/>
      <c r="G20" s="91"/>
      <c r="H20" s="92">
        <v>0</v>
      </c>
      <c r="I20" s="92">
        <v>0</v>
      </c>
      <c r="J20" s="93">
        <v>0</v>
      </c>
      <c r="K20" s="93"/>
      <c r="L20" s="93"/>
      <c r="M20" s="92">
        <v>0</v>
      </c>
      <c r="N20" s="80"/>
      <c r="O20" s="80"/>
      <c r="P20" s="80"/>
    </row>
    <row r="21" spans="1:16" ht="9.9499999999999993" customHeight="1">
      <c r="A21" s="80"/>
      <c r="B21" s="91" t="s">
        <v>105</v>
      </c>
      <c r="C21" s="91"/>
      <c r="D21" s="91"/>
      <c r="E21" s="91"/>
      <c r="F21" s="91"/>
      <c r="G21" s="91"/>
      <c r="H21" s="92">
        <v>1765.5</v>
      </c>
      <c r="I21" s="92">
        <v>51.93</v>
      </c>
      <c r="J21" s="93">
        <v>14.43</v>
      </c>
      <c r="K21" s="93"/>
      <c r="L21" s="93"/>
      <c r="M21" s="92">
        <v>11.01</v>
      </c>
      <c r="N21" s="80"/>
      <c r="O21" s="80"/>
      <c r="P21" s="80"/>
    </row>
    <row r="22" spans="1:16" ht="9.9499999999999993" customHeight="1">
      <c r="A22" s="80"/>
      <c r="B22" s="91" t="s">
        <v>106</v>
      </c>
      <c r="C22" s="91"/>
      <c r="D22" s="91"/>
      <c r="E22" s="91"/>
      <c r="F22" s="91"/>
      <c r="G22" s="91"/>
      <c r="H22" s="92">
        <v>570.15</v>
      </c>
      <c r="I22" s="92">
        <v>16.77</v>
      </c>
      <c r="J22" s="93">
        <v>4.66</v>
      </c>
      <c r="K22" s="93"/>
      <c r="L22" s="93"/>
      <c r="M22" s="92">
        <v>3.56</v>
      </c>
      <c r="N22" s="80"/>
      <c r="O22" s="80"/>
      <c r="P22" s="80"/>
    </row>
    <row r="23" spans="1:16" ht="9.9499999999999993" customHeight="1">
      <c r="A23" s="80"/>
      <c r="B23" s="91" t="s">
        <v>107</v>
      </c>
      <c r="C23" s="91"/>
      <c r="D23" s="91"/>
      <c r="E23" s="91"/>
      <c r="F23" s="91"/>
      <c r="G23" s="91"/>
      <c r="H23" s="92">
        <v>0</v>
      </c>
      <c r="I23" s="92">
        <v>0</v>
      </c>
      <c r="J23" s="93">
        <v>0</v>
      </c>
      <c r="K23" s="93"/>
      <c r="L23" s="93"/>
      <c r="M23" s="92">
        <v>0</v>
      </c>
      <c r="N23" s="80"/>
      <c r="O23" s="80"/>
      <c r="P23" s="80"/>
    </row>
    <row r="24" spans="1:16" ht="9.9499999999999993" customHeight="1">
      <c r="A24" s="80"/>
      <c r="B24" s="91" t="s">
        <v>108</v>
      </c>
      <c r="C24" s="91"/>
      <c r="D24" s="91"/>
      <c r="E24" s="91"/>
      <c r="F24" s="91"/>
      <c r="G24" s="91"/>
      <c r="H24" s="92">
        <v>0</v>
      </c>
      <c r="I24" s="92">
        <v>0</v>
      </c>
      <c r="J24" s="93">
        <v>0</v>
      </c>
      <c r="K24" s="93"/>
      <c r="L24" s="93"/>
      <c r="M24" s="92">
        <v>0</v>
      </c>
      <c r="N24" s="80"/>
      <c r="O24" s="80"/>
      <c r="P24" s="80"/>
    </row>
    <row r="25" spans="1:16" ht="9.9499999999999993" customHeight="1">
      <c r="A25" s="80"/>
      <c r="B25" s="91" t="s">
        <v>109</v>
      </c>
      <c r="C25" s="91"/>
      <c r="D25" s="91"/>
      <c r="E25" s="91"/>
      <c r="F25" s="91"/>
      <c r="G25" s="91"/>
      <c r="H25" s="92"/>
      <c r="I25" s="92"/>
      <c r="J25" s="93"/>
      <c r="K25" s="93"/>
      <c r="L25" s="93"/>
      <c r="M25" s="92"/>
      <c r="N25" s="80"/>
      <c r="O25" s="80"/>
      <c r="P25" s="80"/>
    </row>
    <row r="26" spans="1:16" ht="9.9499999999999993" customHeight="1">
      <c r="A26" s="80"/>
      <c r="B26" s="91" t="s">
        <v>110</v>
      </c>
      <c r="C26" s="91"/>
      <c r="D26" s="91"/>
      <c r="E26" s="91"/>
      <c r="F26" s="91"/>
      <c r="G26" s="91"/>
      <c r="H26" s="92">
        <v>0</v>
      </c>
      <c r="I26" s="92">
        <v>0</v>
      </c>
      <c r="J26" s="93">
        <v>0</v>
      </c>
      <c r="K26" s="93"/>
      <c r="L26" s="93"/>
      <c r="M26" s="92">
        <v>0</v>
      </c>
      <c r="N26" s="80"/>
      <c r="O26" s="80"/>
      <c r="P26" s="80"/>
    </row>
    <row r="27" spans="1:16" ht="9.9499999999999993" customHeight="1">
      <c r="A27" s="80"/>
      <c r="B27" s="91" t="s">
        <v>111</v>
      </c>
      <c r="C27" s="91"/>
      <c r="D27" s="91"/>
      <c r="E27" s="91"/>
      <c r="F27" s="91"/>
      <c r="G27" s="91"/>
      <c r="H27" s="92">
        <v>102</v>
      </c>
      <c r="I27" s="92">
        <v>3</v>
      </c>
      <c r="J27" s="93">
        <v>0.83</v>
      </c>
      <c r="K27" s="93"/>
      <c r="L27" s="93"/>
      <c r="M27" s="92">
        <v>0.64</v>
      </c>
      <c r="N27" s="80"/>
      <c r="O27" s="80"/>
      <c r="P27" s="80"/>
    </row>
    <row r="28" spans="1:16" ht="9.9499999999999993" customHeight="1">
      <c r="A28" s="80"/>
      <c r="B28" s="91" t="s">
        <v>112</v>
      </c>
      <c r="C28" s="91"/>
      <c r="D28" s="91"/>
      <c r="E28" s="91"/>
      <c r="F28" s="91"/>
      <c r="G28" s="91"/>
      <c r="H28" s="92">
        <v>0</v>
      </c>
      <c r="I28" s="92">
        <v>0</v>
      </c>
      <c r="J28" s="93">
        <v>0</v>
      </c>
      <c r="K28" s="93"/>
      <c r="L28" s="93"/>
      <c r="M28" s="92">
        <v>0</v>
      </c>
      <c r="N28" s="80"/>
      <c r="O28" s="80"/>
      <c r="P28" s="80"/>
    </row>
    <row r="29" spans="1:16" ht="9.9499999999999993" customHeight="1">
      <c r="A29" s="80"/>
      <c r="B29" s="91" t="s">
        <v>113</v>
      </c>
      <c r="C29" s="91"/>
      <c r="D29" s="91"/>
      <c r="E29" s="91"/>
      <c r="F29" s="91"/>
      <c r="G29" s="91"/>
      <c r="H29" s="92">
        <v>0</v>
      </c>
      <c r="I29" s="92">
        <v>0</v>
      </c>
      <c r="J29" s="93">
        <v>0</v>
      </c>
      <c r="K29" s="93"/>
      <c r="L29" s="93"/>
      <c r="M29" s="92">
        <v>0</v>
      </c>
      <c r="N29" s="80"/>
      <c r="O29" s="80"/>
      <c r="P29" s="80"/>
    </row>
    <row r="30" spans="1:16" ht="9.9499999999999993" customHeight="1">
      <c r="A30" s="80"/>
      <c r="B30" s="91" t="s">
        <v>114</v>
      </c>
      <c r="C30" s="91"/>
      <c r="D30" s="91"/>
      <c r="E30" s="91"/>
      <c r="F30" s="91"/>
      <c r="G30" s="91"/>
      <c r="H30" s="92">
        <v>0</v>
      </c>
      <c r="I30" s="92">
        <v>0</v>
      </c>
      <c r="J30" s="93">
        <v>0</v>
      </c>
      <c r="K30" s="93"/>
      <c r="L30" s="93"/>
      <c r="M30" s="92">
        <v>0</v>
      </c>
      <c r="N30" s="80"/>
      <c r="O30" s="80"/>
      <c r="P30" s="80"/>
    </row>
    <row r="31" spans="1:16" ht="9.9499999999999993" customHeight="1">
      <c r="A31" s="80"/>
      <c r="B31" s="91" t="s">
        <v>115</v>
      </c>
      <c r="C31" s="91"/>
      <c r="D31" s="91"/>
      <c r="E31" s="91"/>
      <c r="F31" s="91"/>
      <c r="G31" s="91"/>
      <c r="H31" s="92">
        <v>0</v>
      </c>
      <c r="I31" s="92">
        <v>0</v>
      </c>
      <c r="J31" s="93">
        <v>0</v>
      </c>
      <c r="K31" s="93"/>
      <c r="L31" s="93"/>
      <c r="M31" s="92">
        <v>0</v>
      </c>
      <c r="N31" s="80"/>
      <c r="O31" s="80"/>
      <c r="P31" s="80"/>
    </row>
    <row r="32" spans="1:16" ht="9.9499999999999993" customHeight="1">
      <c r="A32" s="80"/>
      <c r="B32" s="91" t="s">
        <v>116</v>
      </c>
      <c r="C32" s="91"/>
      <c r="D32" s="91"/>
      <c r="E32" s="91"/>
      <c r="F32" s="91"/>
      <c r="G32" s="91"/>
      <c r="H32" s="92">
        <v>10</v>
      </c>
      <c r="I32" s="92">
        <v>0.28999999999999998</v>
      </c>
      <c r="J32" s="93">
        <v>0.08</v>
      </c>
      <c r="K32" s="93"/>
      <c r="L32" s="93"/>
      <c r="M32" s="92">
        <v>0.06</v>
      </c>
      <c r="N32" s="80"/>
      <c r="O32" s="80"/>
      <c r="P32" s="80"/>
    </row>
    <row r="33" spans="1:16" ht="9.9499999999999993" customHeight="1">
      <c r="A33" s="80"/>
      <c r="B33" s="91" t="s">
        <v>117</v>
      </c>
      <c r="C33" s="91"/>
      <c r="D33" s="91"/>
      <c r="E33" s="91"/>
      <c r="F33" s="91"/>
      <c r="G33" s="91"/>
      <c r="H33" s="92">
        <v>0</v>
      </c>
      <c r="I33" s="92">
        <v>0</v>
      </c>
      <c r="J33" s="93">
        <v>0</v>
      </c>
      <c r="K33" s="93"/>
      <c r="L33" s="93"/>
      <c r="M33" s="92">
        <v>0</v>
      </c>
      <c r="N33" s="80"/>
      <c r="O33" s="80"/>
      <c r="P33" s="80"/>
    </row>
    <row r="34" spans="1:16" ht="9.9499999999999993" customHeight="1">
      <c r="A34" s="80"/>
      <c r="B34" s="91" t="s">
        <v>118</v>
      </c>
      <c r="C34" s="91"/>
      <c r="D34" s="91"/>
      <c r="E34" s="91"/>
      <c r="F34" s="91"/>
      <c r="G34" s="91"/>
      <c r="H34" s="92">
        <v>0</v>
      </c>
      <c r="I34" s="92">
        <v>0</v>
      </c>
      <c r="J34" s="93">
        <v>0</v>
      </c>
      <c r="K34" s="93"/>
      <c r="L34" s="93"/>
      <c r="M34" s="92">
        <v>0</v>
      </c>
      <c r="N34" s="80"/>
      <c r="O34" s="80"/>
      <c r="P34" s="80"/>
    </row>
    <row r="35" spans="1:16" ht="9.9499999999999993" customHeight="1">
      <c r="A35" s="80"/>
      <c r="B35" s="94" t="s">
        <v>27</v>
      </c>
      <c r="C35" s="94"/>
      <c r="D35" s="94"/>
      <c r="E35" s="94"/>
      <c r="F35" s="95">
        <v>10601.75</v>
      </c>
      <c r="G35" s="95"/>
      <c r="H35" s="95"/>
      <c r="I35" s="96">
        <v>311.82</v>
      </c>
      <c r="J35" s="97">
        <v>86.67</v>
      </c>
      <c r="K35" s="97"/>
      <c r="L35" s="97"/>
      <c r="M35" s="96">
        <v>66.12</v>
      </c>
      <c r="N35" s="80"/>
      <c r="O35" s="80"/>
      <c r="P35" s="80"/>
    </row>
    <row r="36" spans="1:16" ht="9.9499999999999993" customHeight="1">
      <c r="A36" s="80"/>
      <c r="B36" s="90" t="s">
        <v>119</v>
      </c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80"/>
      <c r="O36" s="80"/>
      <c r="P36" s="80"/>
    </row>
    <row r="37" spans="1:16" ht="9.9499999999999993" customHeight="1">
      <c r="A37" s="80"/>
      <c r="B37" s="91" t="s">
        <v>120</v>
      </c>
      <c r="C37" s="91"/>
      <c r="D37" s="91"/>
      <c r="E37" s="91"/>
      <c r="F37" s="91"/>
      <c r="G37" s="91"/>
      <c r="H37" s="92">
        <v>68</v>
      </c>
      <c r="I37" s="92">
        <v>2</v>
      </c>
      <c r="J37" s="93">
        <v>0.56000000000000005</v>
      </c>
      <c r="K37" s="93"/>
      <c r="L37" s="93"/>
      <c r="M37" s="92">
        <v>0.42</v>
      </c>
      <c r="N37" s="80"/>
      <c r="O37" s="80"/>
      <c r="P37" s="80"/>
    </row>
    <row r="38" spans="1:16" ht="9.9499999999999993" customHeight="1">
      <c r="A38" s="80"/>
      <c r="B38" s="91" t="s">
        <v>121</v>
      </c>
      <c r="C38" s="91"/>
      <c r="D38" s="91"/>
      <c r="E38" s="91"/>
      <c r="F38" s="91"/>
      <c r="G38" s="91"/>
      <c r="H38" s="92"/>
      <c r="I38" s="92"/>
      <c r="J38" s="93"/>
      <c r="K38" s="93"/>
      <c r="L38" s="93"/>
      <c r="M38" s="92"/>
      <c r="N38" s="80"/>
      <c r="O38" s="80"/>
      <c r="P38" s="80"/>
    </row>
    <row r="39" spans="1:16" ht="9.9499999999999993" customHeight="1">
      <c r="A39" s="80"/>
      <c r="B39" s="91" t="s">
        <v>122</v>
      </c>
      <c r="C39" s="91"/>
      <c r="D39" s="91"/>
      <c r="E39" s="91"/>
      <c r="F39" s="91"/>
      <c r="G39" s="91"/>
      <c r="H39" s="92">
        <v>332.75</v>
      </c>
      <c r="I39" s="92">
        <v>9.7899999999999991</v>
      </c>
      <c r="J39" s="93">
        <v>2.72</v>
      </c>
      <c r="K39" s="93"/>
      <c r="L39" s="93"/>
      <c r="M39" s="92">
        <v>2.08</v>
      </c>
      <c r="N39" s="80"/>
      <c r="O39" s="80"/>
      <c r="P39" s="80"/>
    </row>
    <row r="40" spans="1:16" ht="9.9499999999999993" customHeight="1">
      <c r="A40" s="80"/>
      <c r="B40" s="91" t="s">
        <v>123</v>
      </c>
      <c r="C40" s="91"/>
      <c r="D40" s="91"/>
      <c r="E40" s="91"/>
      <c r="F40" s="91"/>
      <c r="G40" s="91"/>
      <c r="H40" s="92">
        <v>62.93</v>
      </c>
      <c r="I40" s="92">
        <v>1.85</v>
      </c>
      <c r="J40" s="93">
        <v>0.51</v>
      </c>
      <c r="K40" s="93"/>
      <c r="L40" s="93"/>
      <c r="M40" s="92">
        <v>0.39</v>
      </c>
      <c r="N40" s="80"/>
      <c r="O40" s="80"/>
      <c r="P40" s="80"/>
    </row>
    <row r="41" spans="1:16" ht="9.9499999999999993" customHeight="1">
      <c r="A41" s="80"/>
      <c r="B41" s="91" t="s">
        <v>124</v>
      </c>
      <c r="C41" s="91"/>
      <c r="D41" s="91"/>
      <c r="E41" s="91"/>
      <c r="F41" s="91"/>
      <c r="G41" s="91"/>
      <c r="H41" s="92">
        <v>499.95</v>
      </c>
      <c r="I41" s="92">
        <v>14.7</v>
      </c>
      <c r="J41" s="93">
        <v>4.09</v>
      </c>
      <c r="K41" s="93"/>
      <c r="L41" s="93"/>
      <c r="M41" s="92">
        <v>3.12</v>
      </c>
      <c r="N41" s="80"/>
      <c r="O41" s="80"/>
      <c r="P41" s="80"/>
    </row>
    <row r="42" spans="1:16" ht="9.9499999999999993" customHeight="1">
      <c r="A42" s="80"/>
      <c r="B42" s="91" t="s">
        <v>125</v>
      </c>
      <c r="C42" s="91"/>
      <c r="D42" s="91"/>
      <c r="E42" s="91"/>
      <c r="F42" s="91"/>
      <c r="G42" s="91"/>
      <c r="H42" s="92">
        <v>0</v>
      </c>
      <c r="I42" s="92">
        <v>0</v>
      </c>
      <c r="J42" s="93">
        <v>0</v>
      </c>
      <c r="K42" s="93"/>
      <c r="L42" s="93"/>
      <c r="M42" s="92">
        <v>0</v>
      </c>
      <c r="N42" s="80"/>
      <c r="O42" s="80"/>
      <c r="P42" s="80"/>
    </row>
    <row r="43" spans="1:16" ht="9.9499999999999993" customHeight="1">
      <c r="A43" s="80"/>
      <c r="B43" s="91" t="s">
        <v>126</v>
      </c>
      <c r="C43" s="91"/>
      <c r="D43" s="91"/>
      <c r="E43" s="91"/>
      <c r="F43" s="91"/>
      <c r="G43" s="91"/>
      <c r="H43" s="92">
        <v>0</v>
      </c>
      <c r="I43" s="92">
        <v>0</v>
      </c>
      <c r="J43" s="93">
        <v>0</v>
      </c>
      <c r="K43" s="93"/>
      <c r="L43" s="93"/>
      <c r="M43" s="92">
        <v>0</v>
      </c>
      <c r="N43" s="80"/>
      <c r="O43" s="80"/>
      <c r="P43" s="80"/>
    </row>
    <row r="44" spans="1:16" ht="9.9499999999999993" customHeight="1">
      <c r="A44" s="80"/>
      <c r="B44" s="91" t="s">
        <v>127</v>
      </c>
      <c r="C44" s="91"/>
      <c r="D44" s="91"/>
      <c r="E44" s="91"/>
      <c r="F44" s="91"/>
      <c r="G44" s="91"/>
      <c r="H44" s="92">
        <v>0</v>
      </c>
      <c r="I44" s="92">
        <v>0</v>
      </c>
      <c r="J44" s="93">
        <v>0</v>
      </c>
      <c r="K44" s="93"/>
      <c r="L44" s="93"/>
      <c r="M44" s="92">
        <v>0</v>
      </c>
      <c r="N44" s="80"/>
      <c r="O44" s="80"/>
      <c r="P44" s="80"/>
    </row>
    <row r="45" spans="1:16" ht="9.9499999999999993" customHeight="1">
      <c r="A45" s="80"/>
      <c r="B45" s="91" t="s">
        <v>128</v>
      </c>
      <c r="C45" s="91"/>
      <c r="D45" s="91"/>
      <c r="E45" s="91"/>
      <c r="F45" s="91"/>
      <c r="G45" s="91"/>
      <c r="H45" s="92">
        <v>0</v>
      </c>
      <c r="I45" s="92">
        <v>0</v>
      </c>
      <c r="J45" s="93">
        <v>0</v>
      </c>
      <c r="K45" s="93"/>
      <c r="L45" s="93"/>
      <c r="M45" s="92">
        <v>0</v>
      </c>
      <c r="N45" s="80"/>
      <c r="O45" s="80"/>
      <c r="P45" s="80"/>
    </row>
    <row r="46" spans="1:16" ht="9.9499999999999993" customHeight="1">
      <c r="A46" s="80"/>
      <c r="B46" s="91" t="s">
        <v>129</v>
      </c>
      <c r="C46" s="91"/>
      <c r="D46" s="91"/>
      <c r="E46" s="91"/>
      <c r="F46" s="91"/>
      <c r="G46" s="91"/>
      <c r="H46" s="92">
        <v>0</v>
      </c>
      <c r="I46" s="92">
        <v>0</v>
      </c>
      <c r="J46" s="93">
        <v>0</v>
      </c>
      <c r="K46" s="93"/>
      <c r="L46" s="93"/>
      <c r="M46" s="92">
        <v>0</v>
      </c>
      <c r="N46" s="80"/>
      <c r="O46" s="80"/>
      <c r="P46" s="80"/>
    </row>
    <row r="47" spans="1:16" ht="9.9499999999999993" customHeight="1">
      <c r="A47" s="80"/>
      <c r="B47" s="91" t="s">
        <v>130</v>
      </c>
      <c r="C47" s="91"/>
      <c r="D47" s="91"/>
      <c r="E47" s="91"/>
      <c r="F47" s="91"/>
      <c r="G47" s="91"/>
      <c r="H47" s="92">
        <v>0</v>
      </c>
      <c r="I47" s="92">
        <v>0</v>
      </c>
      <c r="J47" s="93">
        <v>0</v>
      </c>
      <c r="K47" s="93"/>
      <c r="L47" s="93"/>
      <c r="M47" s="92">
        <v>0</v>
      </c>
      <c r="N47" s="80"/>
      <c r="O47" s="80"/>
      <c r="P47" s="80"/>
    </row>
    <row r="48" spans="1:16" ht="9.9499999999999993" customHeight="1">
      <c r="A48" s="80"/>
      <c r="B48" s="91" t="s">
        <v>131</v>
      </c>
      <c r="C48" s="91"/>
      <c r="D48" s="91"/>
      <c r="E48" s="91"/>
      <c r="F48" s="91"/>
      <c r="G48" s="91"/>
      <c r="H48" s="92">
        <v>207.31</v>
      </c>
      <c r="I48" s="92">
        <v>6.1</v>
      </c>
      <c r="J48" s="93">
        <v>1.69</v>
      </c>
      <c r="K48" s="93"/>
      <c r="L48" s="93"/>
      <c r="M48" s="92">
        <v>1.29</v>
      </c>
      <c r="N48" s="80"/>
      <c r="O48" s="80"/>
      <c r="P48" s="80"/>
    </row>
    <row r="49" spans="1:16" ht="9.9499999999999993" customHeight="1">
      <c r="A49" s="80"/>
      <c r="B49" s="91" t="s">
        <v>132</v>
      </c>
      <c r="C49" s="91"/>
      <c r="D49" s="91"/>
      <c r="E49" s="91"/>
      <c r="F49" s="91"/>
      <c r="G49" s="91"/>
      <c r="H49" s="92">
        <v>0</v>
      </c>
      <c r="I49" s="92">
        <v>0</v>
      </c>
      <c r="J49" s="93">
        <v>0</v>
      </c>
      <c r="K49" s="93"/>
      <c r="L49" s="93"/>
      <c r="M49" s="92">
        <v>0</v>
      </c>
      <c r="N49" s="80"/>
      <c r="O49" s="80"/>
      <c r="P49" s="80"/>
    </row>
    <row r="50" spans="1:16" ht="9.9499999999999993" customHeight="1">
      <c r="A50" s="80"/>
      <c r="B50" s="94" t="s">
        <v>133</v>
      </c>
      <c r="C50" s="94"/>
      <c r="D50" s="94"/>
      <c r="E50" s="94"/>
      <c r="F50" s="95">
        <v>1170.94</v>
      </c>
      <c r="G50" s="95"/>
      <c r="H50" s="95"/>
      <c r="I50" s="96">
        <v>34.44</v>
      </c>
      <c r="J50" s="97">
        <v>9.57</v>
      </c>
      <c r="K50" s="97"/>
      <c r="L50" s="97"/>
      <c r="M50" s="96">
        <v>7.3</v>
      </c>
      <c r="N50" s="80"/>
      <c r="O50" s="80"/>
      <c r="P50" s="80"/>
    </row>
    <row r="51" spans="1:16" ht="9.9499999999999993" customHeight="1">
      <c r="A51" s="80"/>
      <c r="B51" s="90" t="s">
        <v>38</v>
      </c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80"/>
      <c r="O51" s="80"/>
      <c r="P51" s="80"/>
    </row>
    <row r="52" spans="1:16" ht="9.9499999999999993" customHeight="1">
      <c r="A52" s="80"/>
      <c r="B52" s="91" t="s">
        <v>134</v>
      </c>
      <c r="C52" s="91"/>
      <c r="D52" s="91"/>
      <c r="E52" s="91"/>
      <c r="F52" s="91"/>
      <c r="G52" s="91"/>
      <c r="H52" s="92">
        <v>459.04</v>
      </c>
      <c r="I52" s="92">
        <v>13.5</v>
      </c>
      <c r="J52" s="93">
        <v>3.75</v>
      </c>
      <c r="K52" s="93"/>
      <c r="L52" s="93"/>
      <c r="M52" s="92">
        <v>2.86</v>
      </c>
      <c r="N52" s="80"/>
      <c r="O52" s="80"/>
      <c r="P52" s="80"/>
    </row>
    <row r="53" spans="1:16" ht="9.9499999999999993" customHeight="1">
      <c r="A53" s="80"/>
      <c r="B53" s="94" t="s">
        <v>135</v>
      </c>
      <c r="C53" s="94"/>
      <c r="D53" s="94"/>
      <c r="E53" s="94"/>
      <c r="F53" s="95">
        <v>459.04</v>
      </c>
      <c r="G53" s="95"/>
      <c r="H53" s="95"/>
      <c r="I53" s="96">
        <v>13.5</v>
      </c>
      <c r="J53" s="97">
        <v>3.75</v>
      </c>
      <c r="K53" s="97"/>
      <c r="L53" s="97"/>
      <c r="M53" s="96">
        <v>2.86</v>
      </c>
      <c r="N53" s="80"/>
      <c r="O53" s="80"/>
      <c r="P53" s="80"/>
    </row>
    <row r="54" spans="1:16" ht="9.9499999999999993" customHeight="1">
      <c r="A54" s="80"/>
      <c r="B54" s="98" t="s">
        <v>136</v>
      </c>
      <c r="C54" s="98"/>
      <c r="D54" s="98"/>
      <c r="E54" s="98"/>
      <c r="F54" s="99">
        <v>12231.73</v>
      </c>
      <c r="G54" s="99"/>
      <c r="H54" s="99"/>
      <c r="I54" s="100">
        <v>359.76</v>
      </c>
      <c r="J54" s="101">
        <v>99.99</v>
      </c>
      <c r="K54" s="101"/>
      <c r="L54" s="101"/>
      <c r="M54" s="100">
        <v>76.28</v>
      </c>
      <c r="N54" s="80"/>
      <c r="O54" s="80"/>
      <c r="P54" s="80"/>
    </row>
    <row r="55" spans="1:16" ht="9.9499999999999993" customHeight="1">
      <c r="A55" s="80"/>
      <c r="B55" s="90" t="s">
        <v>137</v>
      </c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80"/>
      <c r="O55" s="80"/>
      <c r="P55" s="80"/>
    </row>
    <row r="56" spans="1:16" ht="9.9499999999999993" customHeight="1">
      <c r="A56" s="80"/>
      <c r="B56" s="91" t="s">
        <v>138</v>
      </c>
      <c r="C56" s="91"/>
      <c r="D56" s="91"/>
      <c r="E56" s="91"/>
      <c r="F56" s="91"/>
      <c r="G56" s="91"/>
      <c r="H56" s="92">
        <v>196.55</v>
      </c>
      <c r="I56" s="92">
        <v>5.78</v>
      </c>
      <c r="J56" s="93">
        <v>1.61</v>
      </c>
      <c r="K56" s="93"/>
      <c r="L56" s="93"/>
      <c r="M56" s="92">
        <v>1.23</v>
      </c>
      <c r="N56" s="80"/>
      <c r="O56" s="80"/>
      <c r="P56" s="80"/>
    </row>
    <row r="57" spans="1:16" ht="9.9499999999999993" customHeight="1">
      <c r="A57" s="80"/>
      <c r="B57" s="91" t="s">
        <v>139</v>
      </c>
      <c r="C57" s="91"/>
      <c r="D57" s="91"/>
      <c r="E57" s="91"/>
      <c r="F57" s="91"/>
      <c r="G57" s="91"/>
      <c r="H57" s="92">
        <v>0</v>
      </c>
      <c r="I57" s="92">
        <v>0</v>
      </c>
      <c r="J57" s="93">
        <v>0</v>
      </c>
      <c r="K57" s="93"/>
      <c r="L57" s="93"/>
      <c r="M57" s="92">
        <v>0</v>
      </c>
      <c r="N57" s="80"/>
      <c r="O57" s="80"/>
      <c r="P57" s="80"/>
    </row>
    <row r="58" spans="1:16" ht="9.9499999999999993" customHeight="1">
      <c r="A58" s="80"/>
      <c r="B58" s="91" t="s">
        <v>140</v>
      </c>
      <c r="C58" s="91"/>
      <c r="D58" s="91"/>
      <c r="E58" s="91"/>
      <c r="F58" s="91"/>
      <c r="G58" s="91"/>
      <c r="H58" s="92">
        <v>0</v>
      </c>
      <c r="I58" s="92">
        <v>0</v>
      </c>
      <c r="J58" s="93">
        <v>0</v>
      </c>
      <c r="K58" s="93"/>
      <c r="L58" s="93"/>
      <c r="M58" s="92">
        <v>0</v>
      </c>
      <c r="N58" s="80"/>
      <c r="O58" s="80"/>
      <c r="P58" s="80"/>
    </row>
    <row r="59" spans="1:16" ht="9.9499999999999993" customHeight="1">
      <c r="A59" s="80"/>
      <c r="B59" s="91" t="s">
        <v>254</v>
      </c>
      <c r="C59" s="91"/>
      <c r="D59" s="91"/>
      <c r="E59" s="91"/>
      <c r="F59" s="91"/>
      <c r="G59" s="91"/>
      <c r="H59" s="92">
        <v>1815.51</v>
      </c>
      <c r="I59" s="92">
        <v>53.4</v>
      </c>
      <c r="J59" s="93">
        <v>14.84</v>
      </c>
      <c r="K59" s="93"/>
      <c r="L59" s="93"/>
      <c r="M59" s="92">
        <v>11.32</v>
      </c>
      <c r="N59" s="80"/>
      <c r="O59" s="80"/>
      <c r="P59" s="80"/>
    </row>
    <row r="60" spans="1:16" ht="9.9499999999999993" customHeight="1">
      <c r="A60" s="80"/>
      <c r="B60" s="94" t="s">
        <v>141</v>
      </c>
      <c r="C60" s="94"/>
      <c r="D60" s="94"/>
      <c r="E60" s="94"/>
      <c r="F60" s="95">
        <v>2012.06</v>
      </c>
      <c r="G60" s="95"/>
      <c r="H60" s="95"/>
      <c r="I60" s="96">
        <v>59.18</v>
      </c>
      <c r="J60" s="97">
        <v>16.45</v>
      </c>
      <c r="K60" s="97"/>
      <c r="L60" s="97"/>
      <c r="M60" s="96">
        <v>12.55</v>
      </c>
      <c r="N60" s="80"/>
      <c r="O60" s="80"/>
      <c r="P60" s="80"/>
    </row>
    <row r="61" spans="1:16" ht="9.9499999999999993" customHeight="1">
      <c r="A61" s="80"/>
      <c r="B61" s="90" t="s">
        <v>142</v>
      </c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80"/>
      <c r="O61" s="80"/>
      <c r="P61" s="80"/>
    </row>
    <row r="62" spans="1:16" ht="9.9499999999999993" customHeight="1">
      <c r="A62" s="80"/>
      <c r="B62" s="91" t="s">
        <v>255</v>
      </c>
      <c r="C62" s="91"/>
      <c r="D62" s="91"/>
      <c r="E62" s="91"/>
      <c r="F62" s="91"/>
      <c r="G62" s="91"/>
      <c r="H62" s="92">
        <v>0</v>
      </c>
      <c r="I62" s="92">
        <v>0</v>
      </c>
      <c r="J62" s="93">
        <v>0</v>
      </c>
      <c r="K62" s="93"/>
      <c r="L62" s="93"/>
      <c r="M62" s="92">
        <v>0</v>
      </c>
      <c r="N62" s="80"/>
      <c r="O62" s="80"/>
      <c r="P62" s="80"/>
    </row>
    <row r="63" spans="1:16" ht="9.9499999999999993" customHeight="1">
      <c r="A63" s="80"/>
      <c r="B63" s="91" t="s">
        <v>256</v>
      </c>
      <c r="C63" s="91"/>
      <c r="D63" s="91"/>
      <c r="E63" s="91"/>
      <c r="F63" s="91"/>
      <c r="G63" s="91"/>
      <c r="H63" s="92">
        <v>100.8</v>
      </c>
      <c r="I63" s="92">
        <v>2.96</v>
      </c>
      <c r="J63" s="93">
        <v>0.82</v>
      </c>
      <c r="K63" s="93"/>
      <c r="L63" s="93"/>
      <c r="M63" s="92">
        <v>0.63</v>
      </c>
      <c r="N63" s="80"/>
      <c r="O63" s="80"/>
      <c r="P63" s="80"/>
    </row>
    <row r="64" spans="1:16" ht="9.9499999999999993" customHeight="1">
      <c r="A64" s="80"/>
      <c r="B64" s="91" t="s">
        <v>257</v>
      </c>
      <c r="C64" s="91"/>
      <c r="D64" s="91"/>
      <c r="E64" s="91"/>
      <c r="F64" s="91"/>
      <c r="G64" s="91"/>
      <c r="H64" s="92">
        <v>0</v>
      </c>
      <c r="I64" s="92">
        <v>0</v>
      </c>
      <c r="J64" s="93">
        <v>0</v>
      </c>
      <c r="K64" s="93"/>
      <c r="L64" s="93"/>
      <c r="M64" s="92">
        <v>0</v>
      </c>
      <c r="N64" s="80"/>
      <c r="O64" s="80"/>
      <c r="P64" s="80"/>
    </row>
    <row r="65" spans="1:16" ht="9.9499999999999993" customHeight="1">
      <c r="A65" s="80"/>
      <c r="B65" s="94" t="s">
        <v>146</v>
      </c>
      <c r="C65" s="94"/>
      <c r="D65" s="94"/>
      <c r="E65" s="94"/>
      <c r="F65" s="95">
        <v>100.8</v>
      </c>
      <c r="G65" s="95"/>
      <c r="H65" s="95"/>
      <c r="I65" s="96">
        <v>2.96</v>
      </c>
      <c r="J65" s="97">
        <v>0.82</v>
      </c>
      <c r="K65" s="97"/>
      <c r="L65" s="97"/>
      <c r="M65" s="96">
        <v>0.63</v>
      </c>
      <c r="N65" s="80"/>
      <c r="O65" s="80"/>
      <c r="P65" s="80"/>
    </row>
    <row r="66" spans="1:16" ht="9.9499999999999993" customHeight="1">
      <c r="A66" s="80"/>
      <c r="B66" s="98" t="s">
        <v>147</v>
      </c>
      <c r="C66" s="98"/>
      <c r="D66" s="98"/>
      <c r="E66" s="98"/>
      <c r="F66" s="101">
        <v>2112.86</v>
      </c>
      <c r="G66" s="101"/>
      <c r="H66" s="101"/>
      <c r="I66" s="100">
        <v>62.14</v>
      </c>
      <c r="J66" s="101">
        <v>17.27</v>
      </c>
      <c r="K66" s="101"/>
      <c r="L66" s="101"/>
      <c r="M66" s="100">
        <v>13.18</v>
      </c>
      <c r="N66" s="80"/>
      <c r="O66" s="80"/>
      <c r="P66" s="80"/>
    </row>
    <row r="67" spans="1:16" ht="9.9499999999999993" customHeight="1">
      <c r="A67" s="80"/>
      <c r="B67" s="98" t="s">
        <v>148</v>
      </c>
      <c r="C67" s="98"/>
      <c r="D67" s="98"/>
      <c r="E67" s="98"/>
      <c r="F67" s="99">
        <v>14344.59</v>
      </c>
      <c r="G67" s="99"/>
      <c r="H67" s="99"/>
      <c r="I67" s="100">
        <v>421.9</v>
      </c>
      <c r="J67" s="101">
        <v>117.26</v>
      </c>
      <c r="K67" s="101"/>
      <c r="L67" s="101"/>
      <c r="M67" s="100">
        <v>89.46</v>
      </c>
      <c r="N67" s="80"/>
      <c r="O67" s="80"/>
      <c r="P67" s="80"/>
    </row>
    <row r="68" spans="1:16" ht="9.9499999999999993" customHeight="1">
      <c r="A68" s="80"/>
      <c r="B68" s="90" t="s">
        <v>54</v>
      </c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80"/>
      <c r="O68" s="80"/>
      <c r="P68" s="80"/>
    </row>
    <row r="69" spans="1:16" ht="9.9499999999999993" customHeight="1">
      <c r="A69" s="80"/>
      <c r="B69" s="91" t="s">
        <v>258</v>
      </c>
      <c r="C69" s="91"/>
      <c r="D69" s="91"/>
      <c r="E69" s="91"/>
      <c r="F69" s="91"/>
      <c r="G69" s="91"/>
      <c r="H69" s="92">
        <v>0</v>
      </c>
      <c r="I69" s="92">
        <v>0</v>
      </c>
      <c r="J69" s="93">
        <v>0</v>
      </c>
      <c r="K69" s="93"/>
      <c r="L69" s="93"/>
      <c r="M69" s="92">
        <v>0</v>
      </c>
      <c r="N69" s="80"/>
      <c r="O69" s="80"/>
      <c r="P69" s="80"/>
    </row>
    <row r="70" spans="1:16" ht="9.9499999999999993" customHeight="1">
      <c r="A70" s="80"/>
      <c r="B70" s="91" t="s">
        <v>259</v>
      </c>
      <c r="C70" s="91"/>
      <c r="D70" s="91"/>
      <c r="E70" s="91"/>
      <c r="F70" s="91"/>
      <c r="G70" s="91"/>
      <c r="H70" s="92">
        <v>73.44</v>
      </c>
      <c r="I70" s="92">
        <v>2.16</v>
      </c>
      <c r="J70" s="93">
        <v>0.6</v>
      </c>
      <c r="K70" s="93"/>
      <c r="L70" s="93"/>
      <c r="M70" s="92">
        <v>0.46</v>
      </c>
      <c r="N70" s="80"/>
      <c r="O70" s="80"/>
      <c r="P70" s="80"/>
    </row>
    <row r="71" spans="1:16" ht="9.9499999999999993" customHeight="1">
      <c r="A71" s="80"/>
      <c r="B71" s="91" t="s">
        <v>260</v>
      </c>
      <c r="C71" s="91"/>
      <c r="D71" s="91"/>
      <c r="E71" s="91"/>
      <c r="F71" s="91"/>
      <c r="G71" s="91"/>
      <c r="H71" s="92">
        <v>1618</v>
      </c>
      <c r="I71" s="92">
        <v>47.59</v>
      </c>
      <c r="J71" s="93">
        <v>13.23</v>
      </c>
      <c r="K71" s="93"/>
      <c r="L71" s="93"/>
      <c r="M71" s="92">
        <v>10.09</v>
      </c>
      <c r="N71" s="80"/>
      <c r="O71" s="80"/>
      <c r="P71" s="80"/>
    </row>
    <row r="72" spans="1:16" ht="9.9499999999999993" customHeight="1">
      <c r="A72" s="80"/>
      <c r="B72" s="91" t="s">
        <v>261</v>
      </c>
      <c r="C72" s="91"/>
      <c r="D72" s="91"/>
      <c r="E72" s="91"/>
      <c r="F72" s="91"/>
      <c r="G72" s="91"/>
      <c r="H72" s="92">
        <v>0</v>
      </c>
      <c r="I72" s="92">
        <v>0</v>
      </c>
      <c r="J72" s="93">
        <v>0</v>
      </c>
      <c r="K72" s="93"/>
      <c r="L72" s="93"/>
      <c r="M72" s="92">
        <v>0</v>
      </c>
      <c r="N72" s="80"/>
      <c r="O72" s="80"/>
      <c r="P72" s="80"/>
    </row>
    <row r="73" spans="1:16" ht="9.9499999999999993" customHeight="1">
      <c r="A73" s="80"/>
      <c r="B73" s="94" t="s">
        <v>152</v>
      </c>
      <c r="C73" s="94"/>
      <c r="D73" s="94"/>
      <c r="E73" s="94"/>
      <c r="F73" s="95">
        <v>1691.44</v>
      </c>
      <c r="G73" s="95"/>
      <c r="H73" s="95"/>
      <c r="I73" s="96">
        <v>49.75</v>
      </c>
      <c r="J73" s="97">
        <v>13.83</v>
      </c>
      <c r="K73" s="97"/>
      <c r="L73" s="97"/>
      <c r="M73" s="96">
        <v>10.55</v>
      </c>
      <c r="N73" s="80"/>
      <c r="O73" s="80"/>
      <c r="P73" s="80"/>
    </row>
    <row r="74" spans="1:16" ht="9.9499999999999993" customHeight="1">
      <c r="A74" s="80"/>
      <c r="B74" s="98" t="s">
        <v>153</v>
      </c>
      <c r="C74" s="98"/>
      <c r="D74" s="98"/>
      <c r="E74" s="98"/>
      <c r="F74" s="99">
        <v>16036.03</v>
      </c>
      <c r="G74" s="99"/>
      <c r="H74" s="99"/>
      <c r="I74" s="100">
        <v>471.65</v>
      </c>
      <c r="J74" s="101">
        <v>131.09</v>
      </c>
      <c r="K74" s="101"/>
      <c r="L74" s="101"/>
      <c r="M74" s="102" t="s">
        <v>154</v>
      </c>
      <c r="N74" s="80"/>
      <c r="O74" s="80"/>
      <c r="P74" s="80"/>
    </row>
    <row r="75" spans="1:16" ht="32.1" customHeight="1">
      <c r="A75" s="80"/>
      <c r="B75" s="80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</row>
    <row r="76" spans="1:16" ht="20.100000000000001" customHeight="1">
      <c r="A76" s="80"/>
      <c r="B76" s="80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</row>
    <row r="77" spans="1:16" ht="30" customHeight="1">
      <c r="A77" s="80"/>
      <c r="B77" s="87" t="s">
        <v>8</v>
      </c>
      <c r="C77" s="87"/>
      <c r="D77" s="87"/>
      <c r="E77" s="87"/>
      <c r="F77" s="88" t="s">
        <v>90</v>
      </c>
      <c r="G77" s="88"/>
      <c r="H77" s="88"/>
      <c r="I77" s="89" t="s">
        <v>253</v>
      </c>
      <c r="J77" s="88" t="s">
        <v>92</v>
      </c>
      <c r="K77" s="88"/>
      <c r="L77" s="88"/>
      <c r="M77" s="89" t="s">
        <v>93</v>
      </c>
      <c r="N77" s="80"/>
      <c r="O77" s="80"/>
      <c r="P77" s="80"/>
    </row>
    <row r="78" spans="1:16" ht="409.6" customHeight="1">
      <c r="A78" s="80"/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</row>
    <row r="79" spans="1:16" ht="15" customHeight="1">
      <c r="A79" s="80"/>
      <c r="B79" s="103" t="s">
        <v>59</v>
      </c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</row>
    <row r="80" spans="1:16" ht="20.100000000000001" customHeight="1">
      <c r="A80" s="80"/>
      <c r="B80" s="80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</row>
  </sheetData>
  <mergeCells count="152">
    <mergeCell ref="B77:E77"/>
    <mergeCell ref="F77:H77"/>
    <mergeCell ref="J77:L77"/>
    <mergeCell ref="B79:P79"/>
    <mergeCell ref="B73:E73"/>
    <mergeCell ref="F73:H73"/>
    <mergeCell ref="J73:L73"/>
    <mergeCell ref="B74:E74"/>
    <mergeCell ref="F74:H74"/>
    <mergeCell ref="J74:L74"/>
    <mergeCell ref="B70:G70"/>
    <mergeCell ref="J70:L70"/>
    <mergeCell ref="B71:G71"/>
    <mergeCell ref="J71:L71"/>
    <mergeCell ref="B72:G72"/>
    <mergeCell ref="J72:L72"/>
    <mergeCell ref="B67:E67"/>
    <mergeCell ref="F67:H67"/>
    <mergeCell ref="J67:L67"/>
    <mergeCell ref="B68:M68"/>
    <mergeCell ref="B69:G69"/>
    <mergeCell ref="J69:L69"/>
    <mergeCell ref="B65:E65"/>
    <mergeCell ref="F65:H65"/>
    <mergeCell ref="J65:L65"/>
    <mergeCell ref="B66:E66"/>
    <mergeCell ref="F66:H66"/>
    <mergeCell ref="J66:L66"/>
    <mergeCell ref="B62:G62"/>
    <mergeCell ref="J62:L62"/>
    <mergeCell ref="B63:G63"/>
    <mergeCell ref="J63:L63"/>
    <mergeCell ref="B64:G64"/>
    <mergeCell ref="J64:L64"/>
    <mergeCell ref="B59:G59"/>
    <mergeCell ref="J59:L59"/>
    <mergeCell ref="B60:E60"/>
    <mergeCell ref="F60:H60"/>
    <mergeCell ref="J60:L60"/>
    <mergeCell ref="B61:M61"/>
    <mergeCell ref="B55:M55"/>
    <mergeCell ref="B56:G56"/>
    <mergeCell ref="J56:L56"/>
    <mergeCell ref="B57:G57"/>
    <mergeCell ref="J57:L57"/>
    <mergeCell ref="B58:G58"/>
    <mergeCell ref="J58:L58"/>
    <mergeCell ref="B52:G52"/>
    <mergeCell ref="J52:L52"/>
    <mergeCell ref="B53:E53"/>
    <mergeCell ref="F53:H53"/>
    <mergeCell ref="J53:L53"/>
    <mergeCell ref="B54:E54"/>
    <mergeCell ref="F54:H54"/>
    <mergeCell ref="J54:L54"/>
    <mergeCell ref="B49:G49"/>
    <mergeCell ref="J49:L49"/>
    <mergeCell ref="B50:E50"/>
    <mergeCell ref="F50:H50"/>
    <mergeCell ref="J50:L50"/>
    <mergeCell ref="B51:M51"/>
    <mergeCell ref="B46:G46"/>
    <mergeCell ref="J46:L46"/>
    <mergeCell ref="B47:G47"/>
    <mergeCell ref="J47:L47"/>
    <mergeCell ref="B48:G48"/>
    <mergeCell ref="J48:L48"/>
    <mergeCell ref="B43:G43"/>
    <mergeCell ref="J43:L43"/>
    <mergeCell ref="B44:G44"/>
    <mergeCell ref="J44:L44"/>
    <mergeCell ref="B45:G45"/>
    <mergeCell ref="J45:L45"/>
    <mergeCell ref="B40:G40"/>
    <mergeCell ref="J40:L40"/>
    <mergeCell ref="B41:G41"/>
    <mergeCell ref="J41:L41"/>
    <mergeCell ref="B42:G42"/>
    <mergeCell ref="J42:L42"/>
    <mergeCell ref="B37:G37"/>
    <mergeCell ref="J37:L37"/>
    <mergeCell ref="B38:G38"/>
    <mergeCell ref="J38:L38"/>
    <mergeCell ref="B39:G39"/>
    <mergeCell ref="J39:L39"/>
    <mergeCell ref="B34:G34"/>
    <mergeCell ref="J34:L34"/>
    <mergeCell ref="B35:E35"/>
    <mergeCell ref="F35:H35"/>
    <mergeCell ref="J35:L35"/>
    <mergeCell ref="B36:M36"/>
    <mergeCell ref="B31:G31"/>
    <mergeCell ref="J31:L31"/>
    <mergeCell ref="B32:G32"/>
    <mergeCell ref="J32:L32"/>
    <mergeCell ref="B33:G33"/>
    <mergeCell ref="J33:L33"/>
    <mergeCell ref="B28:G28"/>
    <mergeCell ref="J28:L28"/>
    <mergeCell ref="B29:G29"/>
    <mergeCell ref="J29:L29"/>
    <mergeCell ref="B30:G30"/>
    <mergeCell ref="J30:L30"/>
    <mergeCell ref="B25:G25"/>
    <mergeCell ref="J25:L25"/>
    <mergeCell ref="B26:G26"/>
    <mergeCell ref="J26:L26"/>
    <mergeCell ref="B27:G27"/>
    <mergeCell ref="J27:L27"/>
    <mergeCell ref="B22:G22"/>
    <mergeCell ref="J22:L22"/>
    <mergeCell ref="B23:G23"/>
    <mergeCell ref="J23:L23"/>
    <mergeCell ref="B24:G24"/>
    <mergeCell ref="J24:L24"/>
    <mergeCell ref="B19:G19"/>
    <mergeCell ref="J19:L19"/>
    <mergeCell ref="B20:G20"/>
    <mergeCell ref="J20:L20"/>
    <mergeCell ref="B21:G21"/>
    <mergeCell ref="J21:L21"/>
    <mergeCell ref="B16:G16"/>
    <mergeCell ref="J16:L16"/>
    <mergeCell ref="B17:G17"/>
    <mergeCell ref="J17:L17"/>
    <mergeCell ref="B18:G18"/>
    <mergeCell ref="J18:L18"/>
    <mergeCell ref="B13:G13"/>
    <mergeCell ref="J13:L13"/>
    <mergeCell ref="B14:G14"/>
    <mergeCell ref="J14:L14"/>
    <mergeCell ref="B15:G15"/>
    <mergeCell ref="J15:L15"/>
    <mergeCell ref="B10:G10"/>
    <mergeCell ref="J10:L10"/>
    <mergeCell ref="B11:G11"/>
    <mergeCell ref="J11:L11"/>
    <mergeCell ref="B12:G12"/>
    <mergeCell ref="J12:L12"/>
    <mergeCell ref="D7:J7"/>
    <mergeCell ref="L7:M7"/>
    <mergeCell ref="B8:E8"/>
    <mergeCell ref="F8:H8"/>
    <mergeCell ref="J8:L8"/>
    <mergeCell ref="B9:M9"/>
    <mergeCell ref="E2:O2"/>
    <mergeCell ref="E3:O3"/>
    <mergeCell ref="E4:O4"/>
    <mergeCell ref="B5:F5"/>
    <mergeCell ref="G5:O5"/>
    <mergeCell ref="B6:F6"/>
    <mergeCell ref="G6:O6"/>
  </mergeCells>
  <pageMargins left="0.78740157499999996" right="0.78740157499999996" top="0.984251969" bottom="0.984251969" header="0.5" footer="0.5"/>
  <pageSetup orientation="portrait" horizontalDpi="300" verticalDpi="300" copies="0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0"/>
  <sheetViews>
    <sheetView workbookViewId="0"/>
  </sheetViews>
  <sheetFormatPr defaultRowHeight="12.75"/>
  <cols>
    <col min="1" max="1" width="4.375" style="81" customWidth="1"/>
    <col min="2" max="2" width="15.375" style="81" customWidth="1"/>
    <col min="3" max="3" width="0.5" style="81" customWidth="1"/>
    <col min="4" max="4" width="3.25" style="81" customWidth="1"/>
    <col min="5" max="5" width="15.25" style="81" customWidth="1"/>
    <col min="6" max="7" width="0.875" style="81" customWidth="1"/>
    <col min="8" max="8" width="7.375" style="81" customWidth="1"/>
    <col min="9" max="9" width="8.875" style="81" customWidth="1"/>
    <col min="10" max="10" width="8.125" style="81" customWidth="1"/>
    <col min="11" max="11" width="1.5" style="81" customWidth="1"/>
    <col min="12" max="12" width="3.375" style="81" customWidth="1"/>
    <col min="13" max="13" width="13.375" style="81" customWidth="1"/>
    <col min="14" max="14" width="4.375" style="81" customWidth="1"/>
    <col min="15" max="15" width="4.25" style="81" customWidth="1"/>
    <col min="16" max="16" width="28.125" style="81" customWidth="1"/>
    <col min="17" max="16384" width="9" style="81"/>
  </cols>
  <sheetData>
    <row r="1" spans="1:16" ht="20.100000000000001" customHeight="1">
      <c r="A1" s="80"/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</row>
    <row r="2" spans="1:16" ht="21" customHeight="1">
      <c r="A2" s="80"/>
      <c r="B2" s="80"/>
      <c r="C2" s="80"/>
      <c r="D2" s="80"/>
      <c r="E2" s="82" t="s">
        <v>81</v>
      </c>
      <c r="F2" s="82"/>
      <c r="G2" s="82"/>
      <c r="H2" s="82"/>
      <c r="I2" s="82"/>
      <c r="J2" s="82"/>
      <c r="K2" s="82"/>
      <c r="L2" s="82"/>
      <c r="M2" s="82"/>
      <c r="N2" s="82"/>
      <c r="O2" s="82"/>
      <c r="P2" s="80"/>
    </row>
    <row r="3" spans="1:16" ht="17.100000000000001" customHeight="1">
      <c r="A3" s="80"/>
      <c r="B3" s="80"/>
      <c r="C3" s="80"/>
      <c r="D3" s="80"/>
      <c r="E3" s="83" t="s">
        <v>268</v>
      </c>
      <c r="F3" s="83"/>
      <c r="G3" s="83"/>
      <c r="H3" s="83"/>
      <c r="I3" s="83"/>
      <c r="J3" s="83"/>
      <c r="K3" s="83"/>
      <c r="L3" s="83"/>
      <c r="M3" s="83"/>
      <c r="N3" s="83"/>
      <c r="O3" s="83"/>
      <c r="P3" s="80"/>
    </row>
    <row r="4" spans="1:16" ht="17.100000000000001" customHeight="1">
      <c r="A4" s="80"/>
      <c r="B4" s="80"/>
      <c r="C4" s="80"/>
      <c r="D4" s="80"/>
      <c r="E4" s="83" t="s">
        <v>269</v>
      </c>
      <c r="F4" s="83"/>
      <c r="G4" s="83"/>
      <c r="H4" s="83"/>
      <c r="I4" s="83"/>
      <c r="J4" s="83"/>
      <c r="K4" s="83"/>
      <c r="L4" s="83"/>
      <c r="M4" s="83"/>
      <c r="N4" s="83"/>
      <c r="O4" s="83"/>
      <c r="P4" s="80"/>
    </row>
    <row r="5" spans="1:16" ht="15" customHeight="1">
      <c r="A5" s="80"/>
      <c r="B5" s="83" t="s">
        <v>250</v>
      </c>
      <c r="C5" s="83"/>
      <c r="D5" s="83"/>
      <c r="E5" s="83"/>
      <c r="F5" s="83"/>
      <c r="G5" s="83" t="s">
        <v>85</v>
      </c>
      <c r="H5" s="83"/>
      <c r="I5" s="83"/>
      <c r="J5" s="83"/>
      <c r="K5" s="83"/>
      <c r="L5" s="83"/>
      <c r="M5" s="83"/>
      <c r="N5" s="83"/>
      <c r="O5" s="83"/>
      <c r="P5" s="80"/>
    </row>
    <row r="6" spans="1:16" ht="15" customHeight="1">
      <c r="A6" s="80"/>
      <c r="B6" s="84" t="s">
        <v>86</v>
      </c>
      <c r="C6" s="84"/>
      <c r="D6" s="84"/>
      <c r="E6" s="84"/>
      <c r="F6" s="84"/>
      <c r="G6" s="83" t="s">
        <v>251</v>
      </c>
      <c r="H6" s="83"/>
      <c r="I6" s="83"/>
      <c r="J6" s="83"/>
      <c r="K6" s="83"/>
      <c r="L6" s="83"/>
      <c r="M6" s="83"/>
      <c r="N6" s="83"/>
      <c r="O6" s="83"/>
      <c r="P6" s="80"/>
    </row>
    <row r="7" spans="1:16" ht="15" customHeight="1">
      <c r="A7" s="80"/>
      <c r="B7" s="85" t="s">
        <v>87</v>
      </c>
      <c r="C7" s="80"/>
      <c r="D7" s="86" t="s">
        <v>270</v>
      </c>
      <c r="E7" s="86"/>
      <c r="F7" s="86"/>
      <c r="G7" s="86"/>
      <c r="H7" s="86"/>
      <c r="I7" s="86"/>
      <c r="J7" s="86"/>
      <c r="K7" s="80"/>
      <c r="L7" s="86" t="s">
        <v>89</v>
      </c>
      <c r="M7" s="86"/>
      <c r="N7" s="80"/>
      <c r="O7" s="80"/>
      <c r="P7" s="80"/>
    </row>
    <row r="8" spans="1:16" ht="30" customHeight="1">
      <c r="A8" s="80"/>
      <c r="B8" s="87" t="s">
        <v>8</v>
      </c>
      <c r="C8" s="87"/>
      <c r="D8" s="87"/>
      <c r="E8" s="87"/>
      <c r="F8" s="88" t="s">
        <v>90</v>
      </c>
      <c r="G8" s="88"/>
      <c r="H8" s="88"/>
      <c r="I8" s="89" t="s">
        <v>253</v>
      </c>
      <c r="J8" s="88" t="s">
        <v>92</v>
      </c>
      <c r="K8" s="88"/>
      <c r="L8" s="88"/>
      <c r="M8" s="89" t="s">
        <v>93</v>
      </c>
      <c r="N8" s="80"/>
      <c r="O8" s="80"/>
      <c r="P8" s="80"/>
    </row>
    <row r="9" spans="1:16" ht="9.9499999999999993" customHeight="1">
      <c r="A9" s="80"/>
      <c r="B9" s="90" t="s">
        <v>14</v>
      </c>
      <c r="C9" s="90"/>
      <c r="D9" s="90"/>
      <c r="E9" s="90"/>
      <c r="F9" s="90"/>
      <c r="G9" s="90"/>
      <c r="H9" s="90"/>
      <c r="I9" s="90"/>
      <c r="J9" s="90"/>
      <c r="K9" s="90"/>
      <c r="L9" s="90"/>
      <c r="M9" s="90"/>
      <c r="N9" s="80"/>
      <c r="O9" s="80"/>
      <c r="P9" s="80"/>
    </row>
    <row r="10" spans="1:16" ht="9.9499999999999993" customHeight="1">
      <c r="A10" s="80"/>
      <c r="B10" s="91" t="s">
        <v>94</v>
      </c>
      <c r="C10" s="91"/>
      <c r="D10" s="91"/>
      <c r="E10" s="91"/>
      <c r="F10" s="91"/>
      <c r="G10" s="91"/>
      <c r="H10" s="92">
        <v>0</v>
      </c>
      <c r="I10" s="92">
        <v>0</v>
      </c>
      <c r="J10" s="93">
        <v>0</v>
      </c>
      <c r="K10" s="93"/>
      <c r="L10" s="93"/>
      <c r="M10" s="92">
        <v>0</v>
      </c>
      <c r="N10" s="80"/>
      <c r="O10" s="80"/>
      <c r="P10" s="80"/>
    </row>
    <row r="11" spans="1:16" ht="9.9499999999999993" customHeight="1">
      <c r="A11" s="80"/>
      <c r="B11" s="91" t="s">
        <v>95</v>
      </c>
      <c r="C11" s="91"/>
      <c r="D11" s="91"/>
      <c r="E11" s="91"/>
      <c r="F11" s="91"/>
      <c r="G11" s="91"/>
      <c r="H11" s="92">
        <v>0</v>
      </c>
      <c r="I11" s="92">
        <v>0</v>
      </c>
      <c r="J11" s="93">
        <v>0</v>
      </c>
      <c r="K11" s="93"/>
      <c r="L11" s="93"/>
      <c r="M11" s="92">
        <v>0</v>
      </c>
      <c r="N11" s="80"/>
      <c r="O11" s="80"/>
      <c r="P11" s="80"/>
    </row>
    <row r="12" spans="1:16" ht="9.9499999999999993" customHeight="1">
      <c r="A12" s="80"/>
      <c r="B12" s="91" t="s">
        <v>96</v>
      </c>
      <c r="C12" s="91"/>
      <c r="D12" s="91"/>
      <c r="E12" s="91"/>
      <c r="F12" s="91"/>
      <c r="G12" s="91"/>
      <c r="H12" s="92"/>
      <c r="I12" s="92"/>
      <c r="J12" s="93"/>
      <c r="K12" s="93"/>
      <c r="L12" s="93"/>
      <c r="M12" s="92"/>
      <c r="N12" s="80"/>
      <c r="O12" s="80"/>
      <c r="P12" s="80"/>
    </row>
    <row r="13" spans="1:16" ht="9.9499999999999993" customHeight="1">
      <c r="A13" s="80"/>
      <c r="B13" s="91" t="s">
        <v>97</v>
      </c>
      <c r="C13" s="91"/>
      <c r="D13" s="91"/>
      <c r="E13" s="91"/>
      <c r="F13" s="91"/>
      <c r="G13" s="91"/>
      <c r="H13" s="92">
        <v>0</v>
      </c>
      <c r="I13" s="92">
        <v>0</v>
      </c>
      <c r="J13" s="93">
        <v>0</v>
      </c>
      <c r="K13" s="93"/>
      <c r="L13" s="93"/>
      <c r="M13" s="92">
        <v>0</v>
      </c>
      <c r="N13" s="80"/>
      <c r="O13" s="80"/>
      <c r="P13" s="80"/>
    </row>
    <row r="14" spans="1:16" ht="9.9499999999999993" customHeight="1">
      <c r="A14" s="80"/>
      <c r="B14" s="91" t="s">
        <v>98</v>
      </c>
      <c r="C14" s="91"/>
      <c r="D14" s="91"/>
      <c r="E14" s="91"/>
      <c r="F14" s="91"/>
      <c r="G14" s="91"/>
      <c r="H14" s="92">
        <v>290.77999999999997</v>
      </c>
      <c r="I14" s="92">
        <v>4.47</v>
      </c>
      <c r="J14" s="93">
        <v>2.14</v>
      </c>
      <c r="K14" s="93"/>
      <c r="L14" s="93"/>
      <c r="M14" s="92">
        <v>1.93</v>
      </c>
      <c r="N14" s="80"/>
      <c r="O14" s="80"/>
      <c r="P14" s="80"/>
    </row>
    <row r="15" spans="1:16" ht="9.9499999999999993" customHeight="1">
      <c r="A15" s="80"/>
      <c r="B15" s="91" t="s">
        <v>99</v>
      </c>
      <c r="C15" s="91"/>
      <c r="D15" s="91"/>
      <c r="E15" s="91"/>
      <c r="F15" s="91"/>
      <c r="G15" s="91"/>
      <c r="H15" s="92">
        <v>525</v>
      </c>
      <c r="I15" s="92">
        <v>8.08</v>
      </c>
      <c r="J15" s="93">
        <v>3.86</v>
      </c>
      <c r="K15" s="93"/>
      <c r="L15" s="93"/>
      <c r="M15" s="92">
        <v>3.48</v>
      </c>
      <c r="N15" s="80"/>
      <c r="O15" s="80"/>
      <c r="P15" s="80"/>
    </row>
    <row r="16" spans="1:16" ht="9.9499999999999993" customHeight="1">
      <c r="A16" s="80"/>
      <c r="B16" s="91" t="s">
        <v>100</v>
      </c>
      <c r="C16" s="91"/>
      <c r="D16" s="91"/>
      <c r="E16" s="91"/>
      <c r="F16" s="91"/>
      <c r="G16" s="91"/>
      <c r="H16" s="92">
        <v>0</v>
      </c>
      <c r="I16" s="92">
        <v>0</v>
      </c>
      <c r="J16" s="93">
        <v>0</v>
      </c>
      <c r="K16" s="93"/>
      <c r="L16" s="93"/>
      <c r="M16" s="92">
        <v>0</v>
      </c>
      <c r="N16" s="80"/>
      <c r="O16" s="80"/>
      <c r="P16" s="80"/>
    </row>
    <row r="17" spans="1:16" ht="9.9499999999999993" customHeight="1">
      <c r="A17" s="80"/>
      <c r="B17" s="91" t="s">
        <v>101</v>
      </c>
      <c r="C17" s="91"/>
      <c r="D17" s="91"/>
      <c r="E17" s="91"/>
      <c r="F17" s="91"/>
      <c r="G17" s="91"/>
      <c r="H17" s="92">
        <v>5252.85</v>
      </c>
      <c r="I17" s="92">
        <v>80.8</v>
      </c>
      <c r="J17" s="93">
        <v>38.590000000000003</v>
      </c>
      <c r="K17" s="93"/>
      <c r="L17" s="93"/>
      <c r="M17" s="92">
        <v>34.85</v>
      </c>
      <c r="N17" s="80"/>
      <c r="O17" s="80"/>
      <c r="P17" s="80"/>
    </row>
    <row r="18" spans="1:16" ht="9.9499999999999993" customHeight="1">
      <c r="A18" s="80"/>
      <c r="B18" s="91" t="s">
        <v>102</v>
      </c>
      <c r="C18" s="91"/>
      <c r="D18" s="91"/>
      <c r="E18" s="91"/>
      <c r="F18" s="91"/>
      <c r="G18" s="91"/>
      <c r="H18" s="92">
        <v>189.8</v>
      </c>
      <c r="I18" s="92">
        <v>2.92</v>
      </c>
      <c r="J18" s="93">
        <v>1.39</v>
      </c>
      <c r="K18" s="93"/>
      <c r="L18" s="93"/>
      <c r="M18" s="92">
        <v>1.26</v>
      </c>
      <c r="N18" s="80"/>
      <c r="O18" s="80"/>
      <c r="P18" s="80"/>
    </row>
    <row r="19" spans="1:16" ht="9.9499999999999993" customHeight="1">
      <c r="A19" s="80"/>
      <c r="B19" s="91" t="s">
        <v>103</v>
      </c>
      <c r="C19" s="91"/>
      <c r="D19" s="91"/>
      <c r="E19" s="91"/>
      <c r="F19" s="91"/>
      <c r="G19" s="91"/>
      <c r="H19" s="92">
        <v>0</v>
      </c>
      <c r="I19" s="92">
        <v>0</v>
      </c>
      <c r="J19" s="93">
        <v>0</v>
      </c>
      <c r="K19" s="93"/>
      <c r="L19" s="93"/>
      <c r="M19" s="92">
        <v>0</v>
      </c>
      <c r="N19" s="80"/>
      <c r="O19" s="80"/>
      <c r="P19" s="80"/>
    </row>
    <row r="20" spans="1:16" ht="9.9499999999999993" customHeight="1">
      <c r="A20" s="80"/>
      <c r="B20" s="91" t="s">
        <v>104</v>
      </c>
      <c r="C20" s="91"/>
      <c r="D20" s="91"/>
      <c r="E20" s="91"/>
      <c r="F20" s="91"/>
      <c r="G20" s="91"/>
      <c r="H20" s="92">
        <v>0</v>
      </c>
      <c r="I20" s="92">
        <v>0</v>
      </c>
      <c r="J20" s="93">
        <v>0</v>
      </c>
      <c r="K20" s="93"/>
      <c r="L20" s="93"/>
      <c r="M20" s="92">
        <v>0</v>
      </c>
      <c r="N20" s="80"/>
      <c r="O20" s="80"/>
      <c r="P20" s="80"/>
    </row>
    <row r="21" spans="1:16" ht="9.9499999999999993" customHeight="1">
      <c r="A21" s="80"/>
      <c r="B21" s="91" t="s">
        <v>105</v>
      </c>
      <c r="C21" s="91"/>
      <c r="D21" s="91"/>
      <c r="E21" s="91"/>
      <c r="F21" s="91"/>
      <c r="G21" s="91"/>
      <c r="H21" s="92">
        <v>2168</v>
      </c>
      <c r="I21" s="92">
        <v>33.36</v>
      </c>
      <c r="J21" s="93">
        <v>15.93</v>
      </c>
      <c r="K21" s="93"/>
      <c r="L21" s="93"/>
      <c r="M21" s="92">
        <v>14.38</v>
      </c>
      <c r="N21" s="80"/>
      <c r="O21" s="80"/>
      <c r="P21" s="80"/>
    </row>
    <row r="22" spans="1:16" ht="9.9499999999999993" customHeight="1">
      <c r="A22" s="80"/>
      <c r="B22" s="91" t="s">
        <v>106</v>
      </c>
      <c r="C22" s="91"/>
      <c r="D22" s="91"/>
      <c r="E22" s="91"/>
      <c r="F22" s="91"/>
      <c r="G22" s="91"/>
      <c r="H22" s="92">
        <v>380.93</v>
      </c>
      <c r="I22" s="92">
        <v>5.86</v>
      </c>
      <c r="J22" s="93">
        <v>2.8</v>
      </c>
      <c r="K22" s="93"/>
      <c r="L22" s="93"/>
      <c r="M22" s="92">
        <v>2.5299999999999998</v>
      </c>
      <c r="N22" s="80"/>
      <c r="O22" s="80"/>
      <c r="P22" s="80"/>
    </row>
    <row r="23" spans="1:16" ht="9.9499999999999993" customHeight="1">
      <c r="A23" s="80"/>
      <c r="B23" s="91" t="s">
        <v>107</v>
      </c>
      <c r="C23" s="91"/>
      <c r="D23" s="91"/>
      <c r="E23" s="91"/>
      <c r="F23" s="91"/>
      <c r="G23" s="91"/>
      <c r="H23" s="92">
        <v>0</v>
      </c>
      <c r="I23" s="92">
        <v>0</v>
      </c>
      <c r="J23" s="93">
        <v>0</v>
      </c>
      <c r="K23" s="93"/>
      <c r="L23" s="93"/>
      <c r="M23" s="92">
        <v>0</v>
      </c>
      <c r="N23" s="80"/>
      <c r="O23" s="80"/>
      <c r="P23" s="80"/>
    </row>
    <row r="24" spans="1:16" ht="9.9499999999999993" customHeight="1">
      <c r="A24" s="80"/>
      <c r="B24" s="91" t="s">
        <v>108</v>
      </c>
      <c r="C24" s="91"/>
      <c r="D24" s="91"/>
      <c r="E24" s="91"/>
      <c r="F24" s="91"/>
      <c r="G24" s="91"/>
      <c r="H24" s="92">
        <v>0</v>
      </c>
      <c r="I24" s="92">
        <v>0</v>
      </c>
      <c r="J24" s="93">
        <v>0</v>
      </c>
      <c r="K24" s="93"/>
      <c r="L24" s="93"/>
      <c r="M24" s="92">
        <v>0</v>
      </c>
      <c r="N24" s="80"/>
      <c r="O24" s="80"/>
      <c r="P24" s="80"/>
    </row>
    <row r="25" spans="1:16" ht="9.9499999999999993" customHeight="1">
      <c r="A25" s="80"/>
      <c r="B25" s="91" t="s">
        <v>109</v>
      </c>
      <c r="C25" s="91"/>
      <c r="D25" s="91"/>
      <c r="E25" s="91"/>
      <c r="F25" s="91"/>
      <c r="G25" s="91"/>
      <c r="H25" s="92"/>
      <c r="I25" s="92"/>
      <c r="J25" s="93"/>
      <c r="K25" s="93"/>
      <c r="L25" s="93"/>
      <c r="M25" s="92"/>
      <c r="N25" s="80"/>
      <c r="O25" s="80"/>
      <c r="P25" s="80"/>
    </row>
    <row r="26" spans="1:16" ht="9.9499999999999993" customHeight="1">
      <c r="A26" s="80"/>
      <c r="B26" s="91" t="s">
        <v>110</v>
      </c>
      <c r="C26" s="91"/>
      <c r="D26" s="91"/>
      <c r="E26" s="91"/>
      <c r="F26" s="91"/>
      <c r="G26" s="91"/>
      <c r="H26" s="92">
        <v>0</v>
      </c>
      <c r="I26" s="92">
        <v>0</v>
      </c>
      <c r="J26" s="93">
        <v>0</v>
      </c>
      <c r="K26" s="93"/>
      <c r="L26" s="93"/>
      <c r="M26" s="92">
        <v>0</v>
      </c>
      <c r="N26" s="80"/>
      <c r="O26" s="80"/>
      <c r="P26" s="80"/>
    </row>
    <row r="27" spans="1:16" ht="9.9499999999999993" customHeight="1">
      <c r="A27" s="80"/>
      <c r="B27" s="91" t="s">
        <v>111</v>
      </c>
      <c r="C27" s="91"/>
      <c r="D27" s="91"/>
      <c r="E27" s="91"/>
      <c r="F27" s="91"/>
      <c r="G27" s="91"/>
      <c r="H27" s="92">
        <v>1312.1</v>
      </c>
      <c r="I27" s="92">
        <v>20.190000000000001</v>
      </c>
      <c r="J27" s="93">
        <v>9.64</v>
      </c>
      <c r="K27" s="93"/>
      <c r="L27" s="93"/>
      <c r="M27" s="92">
        <v>8.6999999999999993</v>
      </c>
      <c r="N27" s="80"/>
      <c r="O27" s="80"/>
      <c r="P27" s="80"/>
    </row>
    <row r="28" spans="1:16" ht="9.9499999999999993" customHeight="1">
      <c r="A28" s="80"/>
      <c r="B28" s="91" t="s">
        <v>112</v>
      </c>
      <c r="C28" s="91"/>
      <c r="D28" s="91"/>
      <c r="E28" s="91"/>
      <c r="F28" s="91"/>
      <c r="G28" s="91"/>
      <c r="H28" s="92">
        <v>0</v>
      </c>
      <c r="I28" s="92">
        <v>0</v>
      </c>
      <c r="J28" s="93">
        <v>0</v>
      </c>
      <c r="K28" s="93"/>
      <c r="L28" s="93"/>
      <c r="M28" s="92">
        <v>0</v>
      </c>
      <c r="N28" s="80"/>
      <c r="O28" s="80"/>
      <c r="P28" s="80"/>
    </row>
    <row r="29" spans="1:16" ht="9.9499999999999993" customHeight="1">
      <c r="A29" s="80"/>
      <c r="B29" s="91" t="s">
        <v>113</v>
      </c>
      <c r="C29" s="91"/>
      <c r="D29" s="91"/>
      <c r="E29" s="91"/>
      <c r="F29" s="91"/>
      <c r="G29" s="91"/>
      <c r="H29" s="92">
        <v>0</v>
      </c>
      <c r="I29" s="92">
        <v>0</v>
      </c>
      <c r="J29" s="93">
        <v>0</v>
      </c>
      <c r="K29" s="93"/>
      <c r="L29" s="93"/>
      <c r="M29" s="92">
        <v>0</v>
      </c>
      <c r="N29" s="80"/>
      <c r="O29" s="80"/>
      <c r="P29" s="80"/>
    </row>
    <row r="30" spans="1:16" ht="9.9499999999999993" customHeight="1">
      <c r="A30" s="80"/>
      <c r="B30" s="91" t="s">
        <v>114</v>
      </c>
      <c r="C30" s="91"/>
      <c r="D30" s="91"/>
      <c r="E30" s="91"/>
      <c r="F30" s="91"/>
      <c r="G30" s="91"/>
      <c r="H30" s="92">
        <v>0</v>
      </c>
      <c r="I30" s="92">
        <v>0</v>
      </c>
      <c r="J30" s="93">
        <v>0</v>
      </c>
      <c r="K30" s="93"/>
      <c r="L30" s="93"/>
      <c r="M30" s="92">
        <v>0</v>
      </c>
      <c r="N30" s="80"/>
      <c r="O30" s="80"/>
      <c r="P30" s="80"/>
    </row>
    <row r="31" spans="1:16" ht="9.9499999999999993" customHeight="1">
      <c r="A31" s="80"/>
      <c r="B31" s="91" t="s">
        <v>115</v>
      </c>
      <c r="C31" s="91"/>
      <c r="D31" s="91"/>
      <c r="E31" s="91"/>
      <c r="F31" s="91"/>
      <c r="G31" s="91"/>
      <c r="H31" s="92">
        <v>0</v>
      </c>
      <c r="I31" s="92">
        <v>0</v>
      </c>
      <c r="J31" s="93">
        <v>0</v>
      </c>
      <c r="K31" s="93"/>
      <c r="L31" s="93"/>
      <c r="M31" s="92">
        <v>0</v>
      </c>
      <c r="N31" s="80"/>
      <c r="O31" s="80"/>
      <c r="P31" s="80"/>
    </row>
    <row r="32" spans="1:16" ht="9.9499999999999993" customHeight="1">
      <c r="A32" s="80"/>
      <c r="B32" s="91" t="s">
        <v>116</v>
      </c>
      <c r="C32" s="91"/>
      <c r="D32" s="91"/>
      <c r="E32" s="91"/>
      <c r="F32" s="91"/>
      <c r="G32" s="91"/>
      <c r="H32" s="92">
        <v>1898</v>
      </c>
      <c r="I32" s="92">
        <v>29.2</v>
      </c>
      <c r="J32" s="93">
        <v>13.94</v>
      </c>
      <c r="K32" s="93"/>
      <c r="L32" s="93"/>
      <c r="M32" s="92">
        <v>12.59</v>
      </c>
      <c r="N32" s="80"/>
      <c r="O32" s="80"/>
      <c r="P32" s="80"/>
    </row>
    <row r="33" spans="1:16" ht="9.9499999999999993" customHeight="1">
      <c r="A33" s="80"/>
      <c r="B33" s="91" t="s">
        <v>117</v>
      </c>
      <c r="C33" s="91"/>
      <c r="D33" s="91"/>
      <c r="E33" s="91"/>
      <c r="F33" s="91"/>
      <c r="G33" s="91"/>
      <c r="H33" s="92">
        <v>0</v>
      </c>
      <c r="I33" s="92">
        <v>0</v>
      </c>
      <c r="J33" s="93">
        <v>0</v>
      </c>
      <c r="K33" s="93"/>
      <c r="L33" s="93"/>
      <c r="M33" s="92">
        <v>0</v>
      </c>
      <c r="N33" s="80"/>
      <c r="O33" s="80"/>
      <c r="P33" s="80"/>
    </row>
    <row r="34" spans="1:16" ht="9.9499999999999993" customHeight="1">
      <c r="A34" s="80"/>
      <c r="B34" s="91" t="s">
        <v>118</v>
      </c>
      <c r="C34" s="91"/>
      <c r="D34" s="91"/>
      <c r="E34" s="91"/>
      <c r="F34" s="91"/>
      <c r="G34" s="91"/>
      <c r="H34" s="92">
        <v>0</v>
      </c>
      <c r="I34" s="92">
        <v>0</v>
      </c>
      <c r="J34" s="93">
        <v>0</v>
      </c>
      <c r="K34" s="93"/>
      <c r="L34" s="93"/>
      <c r="M34" s="92">
        <v>0</v>
      </c>
      <c r="N34" s="80"/>
      <c r="O34" s="80"/>
      <c r="P34" s="80"/>
    </row>
    <row r="35" spans="1:16" ht="9.9499999999999993" customHeight="1">
      <c r="A35" s="80"/>
      <c r="B35" s="94" t="s">
        <v>27</v>
      </c>
      <c r="C35" s="94"/>
      <c r="D35" s="94"/>
      <c r="E35" s="94"/>
      <c r="F35" s="95">
        <v>12017.46</v>
      </c>
      <c r="G35" s="95"/>
      <c r="H35" s="95"/>
      <c r="I35" s="96">
        <v>184.88</v>
      </c>
      <c r="J35" s="97">
        <v>88.29</v>
      </c>
      <c r="K35" s="97"/>
      <c r="L35" s="97"/>
      <c r="M35" s="96">
        <v>79.72</v>
      </c>
      <c r="N35" s="80"/>
      <c r="O35" s="80"/>
      <c r="P35" s="80"/>
    </row>
    <row r="36" spans="1:16" ht="9.9499999999999993" customHeight="1">
      <c r="A36" s="80"/>
      <c r="B36" s="90" t="s">
        <v>119</v>
      </c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80"/>
      <c r="O36" s="80"/>
      <c r="P36" s="80"/>
    </row>
    <row r="37" spans="1:16" ht="9.9499999999999993" customHeight="1">
      <c r="A37" s="80"/>
      <c r="B37" s="91" t="s">
        <v>120</v>
      </c>
      <c r="C37" s="91"/>
      <c r="D37" s="91"/>
      <c r="E37" s="91"/>
      <c r="F37" s="91"/>
      <c r="G37" s="91"/>
      <c r="H37" s="92">
        <v>0</v>
      </c>
      <c r="I37" s="92">
        <v>0</v>
      </c>
      <c r="J37" s="93">
        <v>0</v>
      </c>
      <c r="K37" s="93"/>
      <c r="L37" s="93"/>
      <c r="M37" s="92">
        <v>0</v>
      </c>
      <c r="N37" s="80"/>
      <c r="O37" s="80"/>
      <c r="P37" s="80"/>
    </row>
    <row r="38" spans="1:16" ht="9.9499999999999993" customHeight="1">
      <c r="A38" s="80"/>
      <c r="B38" s="91" t="s">
        <v>121</v>
      </c>
      <c r="C38" s="91"/>
      <c r="D38" s="91"/>
      <c r="E38" s="91"/>
      <c r="F38" s="91"/>
      <c r="G38" s="91"/>
      <c r="H38" s="92"/>
      <c r="I38" s="92"/>
      <c r="J38" s="93"/>
      <c r="K38" s="93"/>
      <c r="L38" s="93"/>
      <c r="M38" s="92"/>
      <c r="N38" s="80"/>
      <c r="O38" s="80"/>
      <c r="P38" s="80"/>
    </row>
    <row r="39" spans="1:16" ht="9.9499999999999993" customHeight="1">
      <c r="A39" s="80"/>
      <c r="B39" s="91" t="s">
        <v>122</v>
      </c>
      <c r="C39" s="91"/>
      <c r="D39" s="91"/>
      <c r="E39" s="91"/>
      <c r="F39" s="91"/>
      <c r="G39" s="91"/>
      <c r="H39" s="92">
        <v>360.52</v>
      </c>
      <c r="I39" s="92">
        <v>5.55</v>
      </c>
      <c r="J39" s="93">
        <v>2.65</v>
      </c>
      <c r="K39" s="93"/>
      <c r="L39" s="93"/>
      <c r="M39" s="92">
        <v>2.39</v>
      </c>
      <c r="N39" s="80"/>
      <c r="O39" s="80"/>
      <c r="P39" s="80"/>
    </row>
    <row r="40" spans="1:16" ht="9.9499999999999993" customHeight="1">
      <c r="A40" s="80"/>
      <c r="B40" s="91" t="s">
        <v>123</v>
      </c>
      <c r="C40" s="91"/>
      <c r="D40" s="91"/>
      <c r="E40" s="91"/>
      <c r="F40" s="91"/>
      <c r="G40" s="91"/>
      <c r="H40" s="92">
        <v>116.14</v>
      </c>
      <c r="I40" s="92">
        <v>1.79</v>
      </c>
      <c r="J40" s="93">
        <v>0.85</v>
      </c>
      <c r="K40" s="93"/>
      <c r="L40" s="93"/>
      <c r="M40" s="92">
        <v>0.77</v>
      </c>
      <c r="N40" s="80"/>
      <c r="O40" s="80"/>
      <c r="P40" s="80"/>
    </row>
    <row r="41" spans="1:16" ht="9.9499999999999993" customHeight="1">
      <c r="A41" s="80"/>
      <c r="B41" s="91" t="s">
        <v>124</v>
      </c>
      <c r="C41" s="91"/>
      <c r="D41" s="91"/>
      <c r="E41" s="91"/>
      <c r="F41" s="91"/>
      <c r="G41" s="91"/>
      <c r="H41" s="92">
        <v>0</v>
      </c>
      <c r="I41" s="92">
        <v>0</v>
      </c>
      <c r="J41" s="93">
        <v>0</v>
      </c>
      <c r="K41" s="93"/>
      <c r="L41" s="93"/>
      <c r="M41" s="92">
        <v>0</v>
      </c>
      <c r="N41" s="80"/>
      <c r="O41" s="80"/>
      <c r="P41" s="80"/>
    </row>
    <row r="42" spans="1:16" ht="9.9499999999999993" customHeight="1">
      <c r="A42" s="80"/>
      <c r="B42" s="91" t="s">
        <v>125</v>
      </c>
      <c r="C42" s="91"/>
      <c r="D42" s="91"/>
      <c r="E42" s="91"/>
      <c r="F42" s="91"/>
      <c r="G42" s="91"/>
      <c r="H42" s="92">
        <v>0</v>
      </c>
      <c r="I42" s="92">
        <v>0</v>
      </c>
      <c r="J42" s="93">
        <v>0</v>
      </c>
      <c r="K42" s="93"/>
      <c r="L42" s="93"/>
      <c r="M42" s="92">
        <v>0</v>
      </c>
      <c r="N42" s="80"/>
      <c r="O42" s="80"/>
      <c r="P42" s="80"/>
    </row>
    <row r="43" spans="1:16" ht="9.9499999999999993" customHeight="1">
      <c r="A43" s="80"/>
      <c r="B43" s="91" t="s">
        <v>126</v>
      </c>
      <c r="C43" s="91"/>
      <c r="D43" s="91"/>
      <c r="E43" s="91"/>
      <c r="F43" s="91"/>
      <c r="G43" s="91"/>
      <c r="H43" s="92">
        <v>0</v>
      </c>
      <c r="I43" s="92">
        <v>0</v>
      </c>
      <c r="J43" s="93">
        <v>0</v>
      </c>
      <c r="K43" s="93"/>
      <c r="L43" s="93"/>
      <c r="M43" s="92">
        <v>0</v>
      </c>
      <c r="N43" s="80"/>
      <c r="O43" s="80"/>
      <c r="P43" s="80"/>
    </row>
    <row r="44" spans="1:16" ht="9.9499999999999993" customHeight="1">
      <c r="A44" s="80"/>
      <c r="B44" s="91" t="s">
        <v>127</v>
      </c>
      <c r="C44" s="91"/>
      <c r="D44" s="91"/>
      <c r="E44" s="91"/>
      <c r="F44" s="91"/>
      <c r="G44" s="91"/>
      <c r="H44" s="92">
        <v>0</v>
      </c>
      <c r="I44" s="92">
        <v>0</v>
      </c>
      <c r="J44" s="93">
        <v>0</v>
      </c>
      <c r="K44" s="93"/>
      <c r="L44" s="93"/>
      <c r="M44" s="92">
        <v>0</v>
      </c>
      <c r="N44" s="80"/>
      <c r="O44" s="80"/>
      <c r="P44" s="80"/>
    </row>
    <row r="45" spans="1:16" ht="9.9499999999999993" customHeight="1">
      <c r="A45" s="80"/>
      <c r="B45" s="91" t="s">
        <v>128</v>
      </c>
      <c r="C45" s="91"/>
      <c r="D45" s="91"/>
      <c r="E45" s="91"/>
      <c r="F45" s="91"/>
      <c r="G45" s="91"/>
      <c r="H45" s="92">
        <v>0</v>
      </c>
      <c r="I45" s="92">
        <v>0</v>
      </c>
      <c r="J45" s="93">
        <v>0</v>
      </c>
      <c r="K45" s="93"/>
      <c r="L45" s="93"/>
      <c r="M45" s="92">
        <v>0</v>
      </c>
      <c r="N45" s="80"/>
      <c r="O45" s="80"/>
      <c r="P45" s="80"/>
    </row>
    <row r="46" spans="1:16" ht="9.9499999999999993" customHeight="1">
      <c r="A46" s="80"/>
      <c r="B46" s="91" t="s">
        <v>129</v>
      </c>
      <c r="C46" s="91"/>
      <c r="D46" s="91"/>
      <c r="E46" s="91"/>
      <c r="F46" s="91"/>
      <c r="G46" s="91"/>
      <c r="H46" s="92">
        <v>2.92</v>
      </c>
      <c r="I46" s="92">
        <v>0.04</v>
      </c>
      <c r="J46" s="93">
        <v>0.02</v>
      </c>
      <c r="K46" s="93"/>
      <c r="L46" s="93"/>
      <c r="M46" s="92">
        <v>0.02</v>
      </c>
      <c r="N46" s="80"/>
      <c r="O46" s="80"/>
      <c r="P46" s="80"/>
    </row>
    <row r="47" spans="1:16" ht="9.9499999999999993" customHeight="1">
      <c r="A47" s="80"/>
      <c r="B47" s="91" t="s">
        <v>130</v>
      </c>
      <c r="C47" s="91"/>
      <c r="D47" s="91"/>
      <c r="E47" s="91"/>
      <c r="F47" s="91"/>
      <c r="G47" s="91"/>
      <c r="H47" s="92">
        <v>0</v>
      </c>
      <c r="I47" s="92">
        <v>0</v>
      </c>
      <c r="J47" s="93">
        <v>0</v>
      </c>
      <c r="K47" s="93"/>
      <c r="L47" s="93"/>
      <c r="M47" s="92">
        <v>0</v>
      </c>
      <c r="N47" s="80"/>
      <c r="O47" s="80"/>
      <c r="P47" s="80"/>
    </row>
    <row r="48" spans="1:16" ht="9.9499999999999993" customHeight="1">
      <c r="A48" s="80"/>
      <c r="B48" s="91" t="s">
        <v>131</v>
      </c>
      <c r="C48" s="91"/>
      <c r="D48" s="91"/>
      <c r="E48" s="91"/>
      <c r="F48" s="91"/>
      <c r="G48" s="91"/>
      <c r="H48" s="92">
        <v>436.54</v>
      </c>
      <c r="I48" s="92">
        <v>6.72</v>
      </c>
      <c r="J48" s="93">
        <v>3.21</v>
      </c>
      <c r="K48" s="93"/>
      <c r="L48" s="93"/>
      <c r="M48" s="92">
        <v>2.9</v>
      </c>
      <c r="N48" s="80"/>
      <c r="O48" s="80"/>
      <c r="P48" s="80"/>
    </row>
    <row r="49" spans="1:16" ht="9.9499999999999993" customHeight="1">
      <c r="A49" s="80"/>
      <c r="B49" s="91" t="s">
        <v>132</v>
      </c>
      <c r="C49" s="91"/>
      <c r="D49" s="91"/>
      <c r="E49" s="91"/>
      <c r="F49" s="91"/>
      <c r="G49" s="91"/>
      <c r="H49" s="92">
        <v>0</v>
      </c>
      <c r="I49" s="92">
        <v>0</v>
      </c>
      <c r="J49" s="93">
        <v>0</v>
      </c>
      <c r="K49" s="93"/>
      <c r="L49" s="93"/>
      <c r="M49" s="92">
        <v>0</v>
      </c>
      <c r="N49" s="80"/>
      <c r="O49" s="80"/>
      <c r="P49" s="80"/>
    </row>
    <row r="50" spans="1:16" ht="9.9499999999999993" customHeight="1">
      <c r="A50" s="80"/>
      <c r="B50" s="94" t="s">
        <v>133</v>
      </c>
      <c r="C50" s="94"/>
      <c r="D50" s="94"/>
      <c r="E50" s="94"/>
      <c r="F50" s="95">
        <v>916.12</v>
      </c>
      <c r="G50" s="95"/>
      <c r="H50" s="95"/>
      <c r="I50" s="96">
        <v>14.1</v>
      </c>
      <c r="J50" s="97">
        <v>6.73</v>
      </c>
      <c r="K50" s="97"/>
      <c r="L50" s="97"/>
      <c r="M50" s="96">
        <v>6.08</v>
      </c>
      <c r="N50" s="80"/>
      <c r="O50" s="80"/>
      <c r="P50" s="80"/>
    </row>
    <row r="51" spans="1:16" ht="9.9499999999999993" customHeight="1">
      <c r="A51" s="80"/>
      <c r="B51" s="90" t="s">
        <v>38</v>
      </c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80"/>
      <c r="O51" s="80"/>
      <c r="P51" s="80"/>
    </row>
    <row r="52" spans="1:16" ht="9.9499999999999993" customHeight="1">
      <c r="A52" s="80"/>
      <c r="B52" s="91" t="s">
        <v>134</v>
      </c>
      <c r="C52" s="91"/>
      <c r="D52" s="91"/>
      <c r="E52" s="91"/>
      <c r="F52" s="91"/>
      <c r="G52" s="91"/>
      <c r="H52" s="92">
        <v>677.58</v>
      </c>
      <c r="I52" s="92">
        <v>10.42</v>
      </c>
      <c r="J52" s="93">
        <v>4.9800000000000004</v>
      </c>
      <c r="K52" s="93"/>
      <c r="L52" s="93"/>
      <c r="M52" s="92">
        <v>4.49</v>
      </c>
      <c r="N52" s="80"/>
      <c r="O52" s="80"/>
      <c r="P52" s="80"/>
    </row>
    <row r="53" spans="1:16" ht="9.9499999999999993" customHeight="1">
      <c r="A53" s="80"/>
      <c r="B53" s="94" t="s">
        <v>135</v>
      </c>
      <c r="C53" s="94"/>
      <c r="D53" s="94"/>
      <c r="E53" s="94"/>
      <c r="F53" s="95">
        <v>677.58</v>
      </c>
      <c r="G53" s="95"/>
      <c r="H53" s="95"/>
      <c r="I53" s="96">
        <v>10.42</v>
      </c>
      <c r="J53" s="97">
        <v>4.9800000000000004</v>
      </c>
      <c r="K53" s="97"/>
      <c r="L53" s="97"/>
      <c r="M53" s="96">
        <v>4.49</v>
      </c>
      <c r="N53" s="80"/>
      <c r="O53" s="80"/>
      <c r="P53" s="80"/>
    </row>
    <row r="54" spans="1:16" ht="9.9499999999999993" customHeight="1">
      <c r="A54" s="80"/>
      <c r="B54" s="98" t="s">
        <v>136</v>
      </c>
      <c r="C54" s="98"/>
      <c r="D54" s="98"/>
      <c r="E54" s="98"/>
      <c r="F54" s="99">
        <v>13611.16</v>
      </c>
      <c r="G54" s="99"/>
      <c r="H54" s="99"/>
      <c r="I54" s="100">
        <v>209.4</v>
      </c>
      <c r="J54" s="101">
        <v>100</v>
      </c>
      <c r="K54" s="101"/>
      <c r="L54" s="101"/>
      <c r="M54" s="100">
        <v>90.29</v>
      </c>
      <c r="N54" s="80"/>
      <c r="O54" s="80"/>
      <c r="P54" s="80"/>
    </row>
    <row r="55" spans="1:16" ht="9.9499999999999993" customHeight="1">
      <c r="A55" s="80"/>
      <c r="B55" s="90" t="s">
        <v>137</v>
      </c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80"/>
      <c r="O55" s="80"/>
      <c r="P55" s="80"/>
    </row>
    <row r="56" spans="1:16" ht="9.9499999999999993" customHeight="1">
      <c r="A56" s="80"/>
      <c r="B56" s="91" t="s">
        <v>138</v>
      </c>
      <c r="C56" s="91"/>
      <c r="D56" s="91"/>
      <c r="E56" s="91"/>
      <c r="F56" s="91"/>
      <c r="G56" s="91"/>
      <c r="H56" s="92">
        <v>0</v>
      </c>
      <c r="I56" s="92">
        <v>0</v>
      </c>
      <c r="J56" s="93">
        <v>0</v>
      </c>
      <c r="K56" s="93"/>
      <c r="L56" s="93"/>
      <c r="M56" s="92">
        <v>0</v>
      </c>
      <c r="N56" s="80"/>
      <c r="O56" s="80"/>
      <c r="P56" s="80"/>
    </row>
    <row r="57" spans="1:16" ht="9.9499999999999993" customHeight="1">
      <c r="A57" s="80"/>
      <c r="B57" s="91" t="s">
        <v>139</v>
      </c>
      <c r="C57" s="91"/>
      <c r="D57" s="91"/>
      <c r="E57" s="91"/>
      <c r="F57" s="91"/>
      <c r="G57" s="91"/>
      <c r="H57" s="92">
        <v>0</v>
      </c>
      <c r="I57" s="92">
        <v>0</v>
      </c>
      <c r="J57" s="93">
        <v>0</v>
      </c>
      <c r="K57" s="93"/>
      <c r="L57" s="93"/>
      <c r="M57" s="92">
        <v>0</v>
      </c>
      <c r="N57" s="80"/>
      <c r="O57" s="80"/>
      <c r="P57" s="80"/>
    </row>
    <row r="58" spans="1:16" ht="9.9499999999999993" customHeight="1">
      <c r="A58" s="80"/>
      <c r="B58" s="91" t="s">
        <v>140</v>
      </c>
      <c r="C58" s="91"/>
      <c r="D58" s="91"/>
      <c r="E58" s="91"/>
      <c r="F58" s="91"/>
      <c r="G58" s="91"/>
      <c r="H58" s="92">
        <v>10.52</v>
      </c>
      <c r="I58" s="92">
        <v>0.16</v>
      </c>
      <c r="J58" s="93">
        <v>0.08</v>
      </c>
      <c r="K58" s="93"/>
      <c r="L58" s="93"/>
      <c r="M58" s="92">
        <v>7.0000000000000007E-2</v>
      </c>
      <c r="N58" s="80"/>
      <c r="O58" s="80"/>
      <c r="P58" s="80"/>
    </row>
    <row r="59" spans="1:16" ht="9.9499999999999993" customHeight="1">
      <c r="A59" s="80"/>
      <c r="B59" s="91" t="s">
        <v>254</v>
      </c>
      <c r="C59" s="91"/>
      <c r="D59" s="91"/>
      <c r="E59" s="91"/>
      <c r="F59" s="91"/>
      <c r="G59" s="91"/>
      <c r="H59" s="92">
        <v>662.36</v>
      </c>
      <c r="I59" s="92">
        <v>10.19</v>
      </c>
      <c r="J59" s="93">
        <v>4.87</v>
      </c>
      <c r="K59" s="93"/>
      <c r="L59" s="93"/>
      <c r="M59" s="92">
        <v>4.3899999999999997</v>
      </c>
      <c r="N59" s="80"/>
      <c r="O59" s="80"/>
      <c r="P59" s="80"/>
    </row>
    <row r="60" spans="1:16" ht="9.9499999999999993" customHeight="1">
      <c r="A60" s="80"/>
      <c r="B60" s="94" t="s">
        <v>141</v>
      </c>
      <c r="C60" s="94"/>
      <c r="D60" s="94"/>
      <c r="E60" s="94"/>
      <c r="F60" s="95">
        <v>672.88</v>
      </c>
      <c r="G60" s="95"/>
      <c r="H60" s="95"/>
      <c r="I60" s="96">
        <v>10.35</v>
      </c>
      <c r="J60" s="97">
        <v>4.95</v>
      </c>
      <c r="K60" s="97"/>
      <c r="L60" s="97"/>
      <c r="M60" s="96">
        <v>4.46</v>
      </c>
      <c r="N60" s="80"/>
      <c r="O60" s="80"/>
      <c r="P60" s="80"/>
    </row>
    <row r="61" spans="1:16" ht="9.9499999999999993" customHeight="1">
      <c r="A61" s="80"/>
      <c r="B61" s="90" t="s">
        <v>142</v>
      </c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80"/>
      <c r="O61" s="80"/>
      <c r="P61" s="80"/>
    </row>
    <row r="62" spans="1:16" ht="9.9499999999999993" customHeight="1">
      <c r="A62" s="80"/>
      <c r="B62" s="91" t="s">
        <v>255</v>
      </c>
      <c r="C62" s="91"/>
      <c r="D62" s="91"/>
      <c r="E62" s="91"/>
      <c r="F62" s="91"/>
      <c r="G62" s="91"/>
      <c r="H62" s="92">
        <v>58.42</v>
      </c>
      <c r="I62" s="92">
        <v>0.9</v>
      </c>
      <c r="J62" s="93">
        <v>0.43</v>
      </c>
      <c r="K62" s="93"/>
      <c r="L62" s="93"/>
      <c r="M62" s="92">
        <v>0.39</v>
      </c>
      <c r="N62" s="80"/>
      <c r="O62" s="80"/>
      <c r="P62" s="80"/>
    </row>
    <row r="63" spans="1:16" ht="9.9499999999999993" customHeight="1">
      <c r="A63" s="80"/>
      <c r="B63" s="91" t="s">
        <v>256</v>
      </c>
      <c r="C63" s="91"/>
      <c r="D63" s="91"/>
      <c r="E63" s="91"/>
      <c r="F63" s="91"/>
      <c r="G63" s="91"/>
      <c r="H63" s="92">
        <v>86.53</v>
      </c>
      <c r="I63" s="92">
        <v>1.33</v>
      </c>
      <c r="J63" s="93">
        <v>0.64</v>
      </c>
      <c r="K63" s="93"/>
      <c r="L63" s="93"/>
      <c r="M63" s="92">
        <v>0.56999999999999995</v>
      </c>
      <c r="N63" s="80"/>
      <c r="O63" s="80"/>
      <c r="P63" s="80"/>
    </row>
    <row r="64" spans="1:16" ht="9.9499999999999993" customHeight="1">
      <c r="A64" s="80"/>
      <c r="B64" s="91" t="s">
        <v>257</v>
      </c>
      <c r="C64" s="91"/>
      <c r="D64" s="91"/>
      <c r="E64" s="91"/>
      <c r="F64" s="91"/>
      <c r="G64" s="91"/>
      <c r="H64" s="92">
        <v>0.99</v>
      </c>
      <c r="I64" s="92">
        <v>0.02</v>
      </c>
      <c r="J64" s="93">
        <v>0.01</v>
      </c>
      <c r="K64" s="93"/>
      <c r="L64" s="93"/>
      <c r="M64" s="92">
        <v>0.01</v>
      </c>
      <c r="N64" s="80"/>
      <c r="O64" s="80"/>
      <c r="P64" s="80"/>
    </row>
    <row r="65" spans="1:16" ht="9.9499999999999993" customHeight="1">
      <c r="A65" s="80"/>
      <c r="B65" s="94" t="s">
        <v>146</v>
      </c>
      <c r="C65" s="94"/>
      <c r="D65" s="94"/>
      <c r="E65" s="94"/>
      <c r="F65" s="95">
        <v>145.94</v>
      </c>
      <c r="G65" s="95"/>
      <c r="H65" s="95"/>
      <c r="I65" s="96">
        <v>2.25</v>
      </c>
      <c r="J65" s="97">
        <v>1.08</v>
      </c>
      <c r="K65" s="97"/>
      <c r="L65" s="97"/>
      <c r="M65" s="96">
        <v>0.97</v>
      </c>
      <c r="N65" s="80"/>
      <c r="O65" s="80"/>
      <c r="P65" s="80"/>
    </row>
    <row r="66" spans="1:16" ht="9.9499999999999993" customHeight="1">
      <c r="A66" s="80"/>
      <c r="B66" s="98" t="s">
        <v>147</v>
      </c>
      <c r="C66" s="98"/>
      <c r="D66" s="98"/>
      <c r="E66" s="98"/>
      <c r="F66" s="101">
        <v>818.82</v>
      </c>
      <c r="G66" s="101"/>
      <c r="H66" s="101"/>
      <c r="I66" s="100">
        <v>12.6</v>
      </c>
      <c r="J66" s="101">
        <v>6.03</v>
      </c>
      <c r="K66" s="101"/>
      <c r="L66" s="101"/>
      <c r="M66" s="100">
        <v>5.43</v>
      </c>
      <c r="N66" s="80"/>
      <c r="O66" s="80"/>
      <c r="P66" s="80"/>
    </row>
    <row r="67" spans="1:16" ht="9.9499999999999993" customHeight="1">
      <c r="A67" s="80"/>
      <c r="B67" s="98" t="s">
        <v>148</v>
      </c>
      <c r="C67" s="98"/>
      <c r="D67" s="98"/>
      <c r="E67" s="98"/>
      <c r="F67" s="99">
        <v>14429.98</v>
      </c>
      <c r="G67" s="99"/>
      <c r="H67" s="99"/>
      <c r="I67" s="100">
        <v>222</v>
      </c>
      <c r="J67" s="101">
        <v>106.03</v>
      </c>
      <c r="K67" s="101"/>
      <c r="L67" s="101"/>
      <c r="M67" s="100">
        <v>95.72</v>
      </c>
      <c r="N67" s="80"/>
      <c r="O67" s="80"/>
      <c r="P67" s="80"/>
    </row>
    <row r="68" spans="1:16" ht="9.9499999999999993" customHeight="1">
      <c r="A68" s="80"/>
      <c r="B68" s="90" t="s">
        <v>54</v>
      </c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80"/>
      <c r="O68" s="80"/>
      <c r="P68" s="80"/>
    </row>
    <row r="69" spans="1:16" ht="9.9499999999999993" customHeight="1">
      <c r="A69" s="80"/>
      <c r="B69" s="91" t="s">
        <v>258</v>
      </c>
      <c r="C69" s="91"/>
      <c r="D69" s="91"/>
      <c r="E69" s="91"/>
      <c r="F69" s="91"/>
      <c r="G69" s="91"/>
      <c r="H69" s="92">
        <v>10.64</v>
      </c>
      <c r="I69" s="92">
        <v>0.16</v>
      </c>
      <c r="J69" s="93">
        <v>0.08</v>
      </c>
      <c r="K69" s="93"/>
      <c r="L69" s="93"/>
      <c r="M69" s="92">
        <v>7.0000000000000007E-2</v>
      </c>
      <c r="N69" s="80"/>
      <c r="O69" s="80"/>
      <c r="P69" s="80"/>
    </row>
    <row r="70" spans="1:16" ht="9.9499999999999993" customHeight="1">
      <c r="A70" s="80"/>
      <c r="B70" s="91" t="s">
        <v>259</v>
      </c>
      <c r="C70" s="91"/>
      <c r="D70" s="91"/>
      <c r="E70" s="91"/>
      <c r="F70" s="91"/>
      <c r="G70" s="91"/>
      <c r="H70" s="92">
        <v>26.79</v>
      </c>
      <c r="I70" s="92">
        <v>0.41</v>
      </c>
      <c r="J70" s="93">
        <v>0.2</v>
      </c>
      <c r="K70" s="93"/>
      <c r="L70" s="93"/>
      <c r="M70" s="92">
        <v>0.18</v>
      </c>
      <c r="N70" s="80"/>
      <c r="O70" s="80"/>
      <c r="P70" s="80"/>
    </row>
    <row r="71" spans="1:16" ht="9.9499999999999993" customHeight="1">
      <c r="A71" s="80"/>
      <c r="B71" s="91" t="s">
        <v>260</v>
      </c>
      <c r="C71" s="91"/>
      <c r="D71" s="91"/>
      <c r="E71" s="91"/>
      <c r="F71" s="91"/>
      <c r="G71" s="91"/>
      <c r="H71" s="92">
        <v>606.75</v>
      </c>
      <c r="I71" s="92">
        <v>9.33</v>
      </c>
      <c r="J71" s="93">
        <v>4.46</v>
      </c>
      <c r="K71" s="93"/>
      <c r="L71" s="93"/>
      <c r="M71" s="92">
        <v>4.03</v>
      </c>
      <c r="N71" s="80"/>
      <c r="O71" s="80"/>
      <c r="P71" s="80"/>
    </row>
    <row r="72" spans="1:16" ht="9.9499999999999993" customHeight="1">
      <c r="A72" s="80"/>
      <c r="B72" s="91" t="s">
        <v>261</v>
      </c>
      <c r="C72" s="91"/>
      <c r="D72" s="91"/>
      <c r="E72" s="91"/>
      <c r="F72" s="91"/>
      <c r="G72" s="91"/>
      <c r="H72" s="92">
        <v>0</v>
      </c>
      <c r="I72" s="92">
        <v>0</v>
      </c>
      <c r="J72" s="93">
        <v>0</v>
      </c>
      <c r="K72" s="93"/>
      <c r="L72" s="93"/>
      <c r="M72" s="92">
        <v>0</v>
      </c>
      <c r="N72" s="80"/>
      <c r="O72" s="80"/>
      <c r="P72" s="80"/>
    </row>
    <row r="73" spans="1:16" ht="9.9499999999999993" customHeight="1">
      <c r="A73" s="80"/>
      <c r="B73" s="94" t="s">
        <v>152</v>
      </c>
      <c r="C73" s="94"/>
      <c r="D73" s="94"/>
      <c r="E73" s="94"/>
      <c r="F73" s="95">
        <v>644.17999999999995</v>
      </c>
      <c r="G73" s="95"/>
      <c r="H73" s="95"/>
      <c r="I73" s="96">
        <v>9.9</v>
      </c>
      <c r="J73" s="97">
        <v>4.74</v>
      </c>
      <c r="K73" s="97"/>
      <c r="L73" s="97"/>
      <c r="M73" s="96">
        <v>4.28</v>
      </c>
      <c r="N73" s="80"/>
      <c r="O73" s="80"/>
      <c r="P73" s="80"/>
    </row>
    <row r="74" spans="1:16" ht="9.9499999999999993" customHeight="1">
      <c r="A74" s="80"/>
      <c r="B74" s="98" t="s">
        <v>153</v>
      </c>
      <c r="C74" s="98"/>
      <c r="D74" s="98"/>
      <c r="E74" s="98"/>
      <c r="F74" s="99">
        <v>15074.16</v>
      </c>
      <c r="G74" s="99"/>
      <c r="H74" s="99"/>
      <c r="I74" s="100">
        <v>231.9</v>
      </c>
      <c r="J74" s="101">
        <v>110.77</v>
      </c>
      <c r="K74" s="101"/>
      <c r="L74" s="101"/>
      <c r="M74" s="102" t="s">
        <v>154</v>
      </c>
      <c r="N74" s="80"/>
      <c r="O74" s="80"/>
      <c r="P74" s="80"/>
    </row>
    <row r="75" spans="1:16" ht="32.1" customHeight="1">
      <c r="A75" s="80"/>
      <c r="B75" s="80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</row>
    <row r="76" spans="1:16" ht="20.100000000000001" customHeight="1">
      <c r="A76" s="80"/>
      <c r="B76" s="80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</row>
    <row r="77" spans="1:16" ht="30" customHeight="1">
      <c r="A77" s="80"/>
      <c r="B77" s="87" t="s">
        <v>8</v>
      </c>
      <c r="C77" s="87"/>
      <c r="D77" s="87"/>
      <c r="E77" s="87"/>
      <c r="F77" s="88" t="s">
        <v>90</v>
      </c>
      <c r="G77" s="88"/>
      <c r="H77" s="88"/>
      <c r="I77" s="89" t="s">
        <v>253</v>
      </c>
      <c r="J77" s="88" t="s">
        <v>92</v>
      </c>
      <c r="K77" s="88"/>
      <c r="L77" s="88"/>
      <c r="M77" s="89" t="s">
        <v>93</v>
      </c>
      <c r="N77" s="80"/>
      <c r="O77" s="80"/>
      <c r="P77" s="80"/>
    </row>
    <row r="78" spans="1:16" ht="409.6" customHeight="1">
      <c r="A78" s="80"/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</row>
    <row r="79" spans="1:16" ht="15" customHeight="1">
      <c r="A79" s="80"/>
      <c r="B79" s="103" t="s">
        <v>59</v>
      </c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</row>
    <row r="80" spans="1:16" ht="20.100000000000001" customHeight="1">
      <c r="A80" s="80"/>
      <c r="B80" s="80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</row>
  </sheetData>
  <mergeCells count="152">
    <mergeCell ref="B77:E77"/>
    <mergeCell ref="F77:H77"/>
    <mergeCell ref="J77:L77"/>
    <mergeCell ref="B79:P79"/>
    <mergeCell ref="B73:E73"/>
    <mergeCell ref="F73:H73"/>
    <mergeCell ref="J73:L73"/>
    <mergeCell ref="B74:E74"/>
    <mergeCell ref="F74:H74"/>
    <mergeCell ref="J74:L74"/>
    <mergeCell ref="B70:G70"/>
    <mergeCell ref="J70:L70"/>
    <mergeCell ref="B71:G71"/>
    <mergeCell ref="J71:L71"/>
    <mergeCell ref="B72:G72"/>
    <mergeCell ref="J72:L72"/>
    <mergeCell ref="B67:E67"/>
    <mergeCell ref="F67:H67"/>
    <mergeCell ref="J67:L67"/>
    <mergeCell ref="B68:M68"/>
    <mergeCell ref="B69:G69"/>
    <mergeCell ref="J69:L69"/>
    <mergeCell ref="B65:E65"/>
    <mergeCell ref="F65:H65"/>
    <mergeCell ref="J65:L65"/>
    <mergeCell ref="B66:E66"/>
    <mergeCell ref="F66:H66"/>
    <mergeCell ref="J66:L66"/>
    <mergeCell ref="B62:G62"/>
    <mergeCell ref="J62:L62"/>
    <mergeCell ref="B63:G63"/>
    <mergeCell ref="J63:L63"/>
    <mergeCell ref="B64:G64"/>
    <mergeCell ref="J64:L64"/>
    <mergeCell ref="B59:G59"/>
    <mergeCell ref="J59:L59"/>
    <mergeCell ref="B60:E60"/>
    <mergeCell ref="F60:H60"/>
    <mergeCell ref="J60:L60"/>
    <mergeCell ref="B61:M61"/>
    <mergeCell ref="B55:M55"/>
    <mergeCell ref="B56:G56"/>
    <mergeCell ref="J56:L56"/>
    <mergeCell ref="B57:G57"/>
    <mergeCell ref="J57:L57"/>
    <mergeCell ref="B58:G58"/>
    <mergeCell ref="J58:L58"/>
    <mergeCell ref="B52:G52"/>
    <mergeCell ref="J52:L52"/>
    <mergeCell ref="B53:E53"/>
    <mergeCell ref="F53:H53"/>
    <mergeCell ref="J53:L53"/>
    <mergeCell ref="B54:E54"/>
    <mergeCell ref="F54:H54"/>
    <mergeCell ref="J54:L54"/>
    <mergeCell ref="B49:G49"/>
    <mergeCell ref="J49:L49"/>
    <mergeCell ref="B50:E50"/>
    <mergeCell ref="F50:H50"/>
    <mergeCell ref="J50:L50"/>
    <mergeCell ref="B51:M51"/>
    <mergeCell ref="B46:G46"/>
    <mergeCell ref="J46:L46"/>
    <mergeCell ref="B47:G47"/>
    <mergeCell ref="J47:L47"/>
    <mergeCell ref="B48:G48"/>
    <mergeCell ref="J48:L48"/>
    <mergeCell ref="B43:G43"/>
    <mergeCell ref="J43:L43"/>
    <mergeCell ref="B44:G44"/>
    <mergeCell ref="J44:L44"/>
    <mergeCell ref="B45:G45"/>
    <mergeCell ref="J45:L45"/>
    <mergeCell ref="B40:G40"/>
    <mergeCell ref="J40:L40"/>
    <mergeCell ref="B41:G41"/>
    <mergeCell ref="J41:L41"/>
    <mergeCell ref="B42:G42"/>
    <mergeCell ref="J42:L42"/>
    <mergeCell ref="B37:G37"/>
    <mergeCell ref="J37:L37"/>
    <mergeCell ref="B38:G38"/>
    <mergeCell ref="J38:L38"/>
    <mergeCell ref="B39:G39"/>
    <mergeCell ref="J39:L39"/>
    <mergeCell ref="B34:G34"/>
    <mergeCell ref="J34:L34"/>
    <mergeCell ref="B35:E35"/>
    <mergeCell ref="F35:H35"/>
    <mergeCell ref="J35:L35"/>
    <mergeCell ref="B36:M36"/>
    <mergeCell ref="B31:G31"/>
    <mergeCell ref="J31:L31"/>
    <mergeCell ref="B32:G32"/>
    <mergeCell ref="J32:L32"/>
    <mergeCell ref="B33:G33"/>
    <mergeCell ref="J33:L33"/>
    <mergeCell ref="B28:G28"/>
    <mergeCell ref="J28:L28"/>
    <mergeCell ref="B29:G29"/>
    <mergeCell ref="J29:L29"/>
    <mergeCell ref="B30:G30"/>
    <mergeCell ref="J30:L30"/>
    <mergeCell ref="B25:G25"/>
    <mergeCell ref="J25:L25"/>
    <mergeCell ref="B26:G26"/>
    <mergeCell ref="J26:L26"/>
    <mergeCell ref="B27:G27"/>
    <mergeCell ref="J27:L27"/>
    <mergeCell ref="B22:G22"/>
    <mergeCell ref="J22:L22"/>
    <mergeCell ref="B23:G23"/>
    <mergeCell ref="J23:L23"/>
    <mergeCell ref="B24:G24"/>
    <mergeCell ref="J24:L24"/>
    <mergeCell ref="B19:G19"/>
    <mergeCell ref="J19:L19"/>
    <mergeCell ref="B20:G20"/>
    <mergeCell ref="J20:L20"/>
    <mergeCell ref="B21:G21"/>
    <mergeCell ref="J21:L21"/>
    <mergeCell ref="B16:G16"/>
    <mergeCell ref="J16:L16"/>
    <mergeCell ref="B17:G17"/>
    <mergeCell ref="J17:L17"/>
    <mergeCell ref="B18:G18"/>
    <mergeCell ref="J18:L18"/>
    <mergeCell ref="B13:G13"/>
    <mergeCell ref="J13:L13"/>
    <mergeCell ref="B14:G14"/>
    <mergeCell ref="J14:L14"/>
    <mergeCell ref="B15:G15"/>
    <mergeCell ref="J15:L15"/>
    <mergeCell ref="B10:G10"/>
    <mergeCell ref="J10:L10"/>
    <mergeCell ref="B11:G11"/>
    <mergeCell ref="J11:L11"/>
    <mergeCell ref="B12:G12"/>
    <mergeCell ref="J12:L12"/>
    <mergeCell ref="D7:J7"/>
    <mergeCell ref="L7:M7"/>
    <mergeCell ref="B8:E8"/>
    <mergeCell ref="F8:H8"/>
    <mergeCell ref="J8:L8"/>
    <mergeCell ref="B9:M9"/>
    <mergeCell ref="E2:O2"/>
    <mergeCell ref="E3:O3"/>
    <mergeCell ref="E4:O4"/>
    <mergeCell ref="B5:F5"/>
    <mergeCell ref="G5:O5"/>
    <mergeCell ref="B6:F6"/>
    <mergeCell ref="G6:O6"/>
  </mergeCells>
  <pageMargins left="0.78740157499999996" right="0.78740157499999996" top="0.984251969" bottom="0.984251969" header="0.5" footer="0.5"/>
  <pageSetup orientation="portrait" horizontalDpi="300" verticalDpi="300" copies="0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0"/>
  <sheetViews>
    <sheetView workbookViewId="0"/>
  </sheetViews>
  <sheetFormatPr defaultRowHeight="12.75"/>
  <cols>
    <col min="1" max="1" width="4.375" style="81" customWidth="1"/>
    <col min="2" max="2" width="15.375" style="81" customWidth="1"/>
    <col min="3" max="3" width="0.5" style="81" customWidth="1"/>
    <col min="4" max="4" width="3.25" style="81" customWidth="1"/>
    <col min="5" max="5" width="15.25" style="81" customWidth="1"/>
    <col min="6" max="7" width="0.875" style="81" customWidth="1"/>
    <col min="8" max="8" width="7.375" style="81" customWidth="1"/>
    <col min="9" max="9" width="8.875" style="81" customWidth="1"/>
    <col min="10" max="10" width="8.125" style="81" customWidth="1"/>
    <col min="11" max="11" width="1.5" style="81" customWidth="1"/>
    <col min="12" max="12" width="3.375" style="81" customWidth="1"/>
    <col min="13" max="13" width="13.375" style="81" customWidth="1"/>
    <col min="14" max="14" width="4.375" style="81" customWidth="1"/>
    <col min="15" max="15" width="4.25" style="81" customWidth="1"/>
    <col min="16" max="16" width="28.125" style="81" customWidth="1"/>
    <col min="17" max="16384" width="9" style="81"/>
  </cols>
  <sheetData>
    <row r="1" spans="1:16" ht="20.100000000000001" customHeight="1">
      <c r="A1" s="80"/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</row>
    <row r="2" spans="1:16" ht="21" customHeight="1">
      <c r="A2" s="80"/>
      <c r="B2" s="80"/>
      <c r="C2" s="80"/>
      <c r="D2" s="80"/>
      <c r="E2" s="82" t="s">
        <v>81</v>
      </c>
      <c r="F2" s="82"/>
      <c r="G2" s="82"/>
      <c r="H2" s="82"/>
      <c r="I2" s="82"/>
      <c r="J2" s="82"/>
      <c r="K2" s="82"/>
      <c r="L2" s="82"/>
      <c r="M2" s="82"/>
      <c r="N2" s="82"/>
      <c r="O2" s="82"/>
      <c r="P2" s="80"/>
    </row>
    <row r="3" spans="1:16" ht="17.100000000000001" customHeight="1">
      <c r="A3" s="80"/>
      <c r="B3" s="80"/>
      <c r="C3" s="80"/>
      <c r="D3" s="80"/>
      <c r="E3" s="83" t="s">
        <v>271</v>
      </c>
      <c r="F3" s="83"/>
      <c r="G3" s="83"/>
      <c r="H3" s="83"/>
      <c r="I3" s="83"/>
      <c r="J3" s="83"/>
      <c r="K3" s="83"/>
      <c r="L3" s="83"/>
      <c r="M3" s="83"/>
      <c r="N3" s="83"/>
      <c r="O3" s="83"/>
      <c r="P3" s="80"/>
    </row>
    <row r="4" spans="1:16" ht="17.100000000000001" customHeight="1">
      <c r="A4" s="80"/>
      <c r="B4" s="80"/>
      <c r="C4" s="80"/>
      <c r="D4" s="80"/>
      <c r="E4" s="83" t="s">
        <v>272</v>
      </c>
      <c r="F4" s="83"/>
      <c r="G4" s="83"/>
      <c r="H4" s="83"/>
      <c r="I4" s="83"/>
      <c r="J4" s="83"/>
      <c r="K4" s="83"/>
      <c r="L4" s="83"/>
      <c r="M4" s="83"/>
      <c r="N4" s="83"/>
      <c r="O4" s="83"/>
      <c r="P4" s="80"/>
    </row>
    <row r="5" spans="1:16" ht="15" customHeight="1">
      <c r="A5" s="80"/>
      <c r="B5" s="83" t="s">
        <v>250</v>
      </c>
      <c r="C5" s="83"/>
      <c r="D5" s="83"/>
      <c r="E5" s="83"/>
      <c r="F5" s="83"/>
      <c r="G5" s="83" t="s">
        <v>85</v>
      </c>
      <c r="H5" s="83"/>
      <c r="I5" s="83"/>
      <c r="J5" s="83"/>
      <c r="K5" s="83"/>
      <c r="L5" s="83"/>
      <c r="M5" s="83"/>
      <c r="N5" s="83"/>
      <c r="O5" s="83"/>
      <c r="P5" s="80"/>
    </row>
    <row r="6" spans="1:16" ht="15" customHeight="1">
      <c r="A6" s="80"/>
      <c r="B6" s="84" t="s">
        <v>86</v>
      </c>
      <c r="C6" s="84"/>
      <c r="D6" s="84"/>
      <c r="E6" s="84"/>
      <c r="F6" s="84"/>
      <c r="G6" s="83" t="s">
        <v>251</v>
      </c>
      <c r="H6" s="83"/>
      <c r="I6" s="83"/>
      <c r="J6" s="83"/>
      <c r="K6" s="83"/>
      <c r="L6" s="83"/>
      <c r="M6" s="83"/>
      <c r="N6" s="83"/>
      <c r="O6" s="83"/>
      <c r="P6" s="80"/>
    </row>
    <row r="7" spans="1:16" ht="15" customHeight="1">
      <c r="A7" s="80"/>
      <c r="B7" s="85" t="s">
        <v>87</v>
      </c>
      <c r="C7" s="80"/>
      <c r="D7" s="86" t="s">
        <v>270</v>
      </c>
      <c r="E7" s="86"/>
      <c r="F7" s="86"/>
      <c r="G7" s="86"/>
      <c r="H7" s="86"/>
      <c r="I7" s="86"/>
      <c r="J7" s="86"/>
      <c r="K7" s="80"/>
      <c r="L7" s="86" t="s">
        <v>89</v>
      </c>
      <c r="M7" s="86"/>
      <c r="N7" s="80"/>
      <c r="O7" s="80"/>
      <c r="P7" s="80"/>
    </row>
    <row r="8" spans="1:16" ht="30" customHeight="1">
      <c r="A8" s="80"/>
      <c r="B8" s="87" t="s">
        <v>8</v>
      </c>
      <c r="C8" s="87"/>
      <c r="D8" s="87"/>
      <c r="E8" s="87"/>
      <c r="F8" s="88" t="s">
        <v>90</v>
      </c>
      <c r="G8" s="88"/>
      <c r="H8" s="88"/>
      <c r="I8" s="89" t="s">
        <v>253</v>
      </c>
      <c r="J8" s="88" t="s">
        <v>92</v>
      </c>
      <c r="K8" s="88"/>
      <c r="L8" s="88"/>
      <c r="M8" s="89" t="s">
        <v>93</v>
      </c>
      <c r="N8" s="80"/>
      <c r="O8" s="80"/>
      <c r="P8" s="80"/>
    </row>
    <row r="9" spans="1:16" ht="9.9499999999999993" customHeight="1">
      <c r="A9" s="80"/>
      <c r="B9" s="90" t="s">
        <v>14</v>
      </c>
      <c r="C9" s="90"/>
      <c r="D9" s="90"/>
      <c r="E9" s="90"/>
      <c r="F9" s="90"/>
      <c r="G9" s="90"/>
      <c r="H9" s="90"/>
      <c r="I9" s="90"/>
      <c r="J9" s="90"/>
      <c r="K9" s="90"/>
      <c r="L9" s="90"/>
      <c r="M9" s="90"/>
      <c r="N9" s="80"/>
      <c r="O9" s="80"/>
      <c r="P9" s="80"/>
    </row>
    <row r="10" spans="1:16" ht="9.9499999999999993" customHeight="1">
      <c r="A10" s="80"/>
      <c r="B10" s="91" t="s">
        <v>94</v>
      </c>
      <c r="C10" s="91"/>
      <c r="D10" s="91"/>
      <c r="E10" s="91"/>
      <c r="F10" s="91"/>
      <c r="G10" s="91"/>
      <c r="H10" s="92">
        <v>0</v>
      </c>
      <c r="I10" s="92">
        <v>0</v>
      </c>
      <c r="J10" s="93">
        <v>0</v>
      </c>
      <c r="K10" s="93"/>
      <c r="L10" s="93"/>
      <c r="M10" s="92">
        <v>0</v>
      </c>
      <c r="N10" s="80"/>
      <c r="O10" s="80"/>
      <c r="P10" s="80"/>
    </row>
    <row r="11" spans="1:16" ht="9.9499999999999993" customHeight="1">
      <c r="A11" s="80"/>
      <c r="B11" s="91" t="s">
        <v>95</v>
      </c>
      <c r="C11" s="91"/>
      <c r="D11" s="91"/>
      <c r="E11" s="91"/>
      <c r="F11" s="91"/>
      <c r="G11" s="91"/>
      <c r="H11" s="92">
        <v>0</v>
      </c>
      <c r="I11" s="92">
        <v>0</v>
      </c>
      <c r="J11" s="93">
        <v>0</v>
      </c>
      <c r="K11" s="93"/>
      <c r="L11" s="93"/>
      <c r="M11" s="92">
        <v>0</v>
      </c>
      <c r="N11" s="80"/>
      <c r="O11" s="80"/>
      <c r="P11" s="80"/>
    </row>
    <row r="12" spans="1:16" ht="9.9499999999999993" customHeight="1">
      <c r="A12" s="80"/>
      <c r="B12" s="91" t="s">
        <v>96</v>
      </c>
      <c r="C12" s="91"/>
      <c r="D12" s="91"/>
      <c r="E12" s="91"/>
      <c r="F12" s="91"/>
      <c r="G12" s="91"/>
      <c r="H12" s="92"/>
      <c r="I12" s="92"/>
      <c r="J12" s="93"/>
      <c r="K12" s="93"/>
      <c r="L12" s="93"/>
      <c r="M12" s="92"/>
      <c r="N12" s="80"/>
      <c r="O12" s="80"/>
      <c r="P12" s="80"/>
    </row>
    <row r="13" spans="1:16" ht="9.9499999999999993" customHeight="1">
      <c r="A13" s="80"/>
      <c r="B13" s="91" t="s">
        <v>97</v>
      </c>
      <c r="C13" s="91"/>
      <c r="D13" s="91"/>
      <c r="E13" s="91"/>
      <c r="F13" s="91"/>
      <c r="G13" s="91"/>
      <c r="H13" s="92">
        <v>0</v>
      </c>
      <c r="I13" s="92">
        <v>0</v>
      </c>
      <c r="J13" s="93">
        <v>0</v>
      </c>
      <c r="K13" s="93"/>
      <c r="L13" s="93"/>
      <c r="M13" s="92">
        <v>0</v>
      </c>
      <c r="N13" s="80"/>
      <c r="O13" s="80"/>
      <c r="P13" s="80"/>
    </row>
    <row r="14" spans="1:16" ht="9.9499999999999993" customHeight="1">
      <c r="A14" s="80"/>
      <c r="B14" s="91" t="s">
        <v>98</v>
      </c>
      <c r="C14" s="91"/>
      <c r="D14" s="91"/>
      <c r="E14" s="91"/>
      <c r="F14" s="91"/>
      <c r="G14" s="91"/>
      <c r="H14" s="92">
        <v>118.58</v>
      </c>
      <c r="I14" s="92">
        <v>1.82</v>
      </c>
      <c r="J14" s="93">
        <v>1.18</v>
      </c>
      <c r="K14" s="93"/>
      <c r="L14" s="93"/>
      <c r="M14" s="92">
        <v>0.99</v>
      </c>
      <c r="N14" s="80"/>
      <c r="O14" s="80"/>
      <c r="P14" s="80"/>
    </row>
    <row r="15" spans="1:16" ht="9.9499999999999993" customHeight="1">
      <c r="A15" s="80"/>
      <c r="B15" s="91" t="s">
        <v>99</v>
      </c>
      <c r="C15" s="91"/>
      <c r="D15" s="91"/>
      <c r="E15" s="91"/>
      <c r="F15" s="91"/>
      <c r="G15" s="91"/>
      <c r="H15" s="92">
        <v>0</v>
      </c>
      <c r="I15" s="92">
        <v>0</v>
      </c>
      <c r="J15" s="93">
        <v>0</v>
      </c>
      <c r="K15" s="93"/>
      <c r="L15" s="93"/>
      <c r="M15" s="92">
        <v>0</v>
      </c>
      <c r="N15" s="80"/>
      <c r="O15" s="80"/>
      <c r="P15" s="80"/>
    </row>
    <row r="16" spans="1:16" ht="9.9499999999999993" customHeight="1">
      <c r="A16" s="80"/>
      <c r="B16" s="91" t="s">
        <v>100</v>
      </c>
      <c r="C16" s="91"/>
      <c r="D16" s="91"/>
      <c r="E16" s="91"/>
      <c r="F16" s="91"/>
      <c r="G16" s="91"/>
      <c r="H16" s="92">
        <v>0</v>
      </c>
      <c r="I16" s="92">
        <v>0</v>
      </c>
      <c r="J16" s="93">
        <v>0</v>
      </c>
      <c r="K16" s="93"/>
      <c r="L16" s="93"/>
      <c r="M16" s="92">
        <v>0</v>
      </c>
      <c r="N16" s="80"/>
      <c r="O16" s="80"/>
      <c r="P16" s="80"/>
    </row>
    <row r="17" spans="1:16" ht="9.9499999999999993" customHeight="1">
      <c r="A17" s="80"/>
      <c r="B17" s="91" t="s">
        <v>101</v>
      </c>
      <c r="C17" s="91"/>
      <c r="D17" s="91"/>
      <c r="E17" s="91"/>
      <c r="F17" s="91"/>
      <c r="G17" s="91"/>
      <c r="H17" s="92">
        <v>5959.74</v>
      </c>
      <c r="I17" s="92">
        <v>91.69</v>
      </c>
      <c r="J17" s="93">
        <v>59.13</v>
      </c>
      <c r="K17" s="93"/>
      <c r="L17" s="93"/>
      <c r="M17" s="92">
        <v>49.65</v>
      </c>
      <c r="N17" s="80"/>
      <c r="O17" s="80"/>
      <c r="P17" s="80"/>
    </row>
    <row r="18" spans="1:16" ht="9.9499999999999993" customHeight="1">
      <c r="A18" s="80"/>
      <c r="B18" s="91" t="s">
        <v>102</v>
      </c>
      <c r="C18" s="91"/>
      <c r="D18" s="91"/>
      <c r="E18" s="91"/>
      <c r="F18" s="91"/>
      <c r="G18" s="91"/>
      <c r="H18" s="92">
        <v>85.86</v>
      </c>
      <c r="I18" s="92">
        <v>1.32</v>
      </c>
      <c r="J18" s="93">
        <v>0.85</v>
      </c>
      <c r="K18" s="93"/>
      <c r="L18" s="93"/>
      <c r="M18" s="92">
        <v>0.72</v>
      </c>
      <c r="N18" s="80"/>
      <c r="O18" s="80"/>
      <c r="P18" s="80"/>
    </row>
    <row r="19" spans="1:16" ht="9.9499999999999993" customHeight="1">
      <c r="A19" s="80"/>
      <c r="B19" s="91" t="s">
        <v>103</v>
      </c>
      <c r="C19" s="91"/>
      <c r="D19" s="91"/>
      <c r="E19" s="91"/>
      <c r="F19" s="91"/>
      <c r="G19" s="91"/>
      <c r="H19" s="92">
        <v>0</v>
      </c>
      <c r="I19" s="92">
        <v>0</v>
      </c>
      <c r="J19" s="93">
        <v>0</v>
      </c>
      <c r="K19" s="93"/>
      <c r="L19" s="93"/>
      <c r="M19" s="92">
        <v>0</v>
      </c>
      <c r="N19" s="80"/>
      <c r="O19" s="80"/>
      <c r="P19" s="80"/>
    </row>
    <row r="20" spans="1:16" ht="9.9499999999999993" customHeight="1">
      <c r="A20" s="80"/>
      <c r="B20" s="91" t="s">
        <v>104</v>
      </c>
      <c r="C20" s="91"/>
      <c r="D20" s="91"/>
      <c r="E20" s="91"/>
      <c r="F20" s="91"/>
      <c r="G20" s="91"/>
      <c r="H20" s="92">
        <v>0</v>
      </c>
      <c r="I20" s="92">
        <v>0</v>
      </c>
      <c r="J20" s="93">
        <v>0</v>
      </c>
      <c r="K20" s="93"/>
      <c r="L20" s="93"/>
      <c r="M20" s="92">
        <v>0</v>
      </c>
      <c r="N20" s="80"/>
      <c r="O20" s="80"/>
      <c r="P20" s="80"/>
    </row>
    <row r="21" spans="1:16" ht="9.9499999999999993" customHeight="1">
      <c r="A21" s="80"/>
      <c r="B21" s="91" t="s">
        <v>105</v>
      </c>
      <c r="C21" s="91"/>
      <c r="D21" s="91"/>
      <c r="E21" s="91"/>
      <c r="F21" s="91"/>
      <c r="G21" s="91"/>
      <c r="H21" s="92">
        <v>924</v>
      </c>
      <c r="I21" s="92">
        <v>14.22</v>
      </c>
      <c r="J21" s="93">
        <v>9.17</v>
      </c>
      <c r="K21" s="93"/>
      <c r="L21" s="93"/>
      <c r="M21" s="92">
        <v>7.7</v>
      </c>
      <c r="N21" s="80"/>
      <c r="O21" s="80"/>
      <c r="P21" s="80"/>
    </row>
    <row r="22" spans="1:16" ht="9.9499999999999993" customHeight="1">
      <c r="A22" s="80"/>
      <c r="B22" s="91" t="s">
        <v>106</v>
      </c>
      <c r="C22" s="91"/>
      <c r="D22" s="91"/>
      <c r="E22" s="91"/>
      <c r="F22" s="91"/>
      <c r="G22" s="91"/>
      <c r="H22" s="92">
        <v>177.34</v>
      </c>
      <c r="I22" s="92">
        <v>2.73</v>
      </c>
      <c r="J22" s="93">
        <v>1.76</v>
      </c>
      <c r="K22" s="93"/>
      <c r="L22" s="93"/>
      <c r="M22" s="92">
        <v>1.48</v>
      </c>
      <c r="N22" s="80"/>
      <c r="O22" s="80"/>
      <c r="P22" s="80"/>
    </row>
    <row r="23" spans="1:16" ht="9.9499999999999993" customHeight="1">
      <c r="A23" s="80"/>
      <c r="B23" s="91" t="s">
        <v>107</v>
      </c>
      <c r="C23" s="91"/>
      <c r="D23" s="91"/>
      <c r="E23" s="91"/>
      <c r="F23" s="91"/>
      <c r="G23" s="91"/>
      <c r="H23" s="92">
        <v>0</v>
      </c>
      <c r="I23" s="92">
        <v>0</v>
      </c>
      <c r="J23" s="93">
        <v>0</v>
      </c>
      <c r="K23" s="93"/>
      <c r="L23" s="93"/>
      <c r="M23" s="92">
        <v>0</v>
      </c>
      <c r="N23" s="80"/>
      <c r="O23" s="80"/>
      <c r="P23" s="80"/>
    </row>
    <row r="24" spans="1:16" ht="9.9499999999999993" customHeight="1">
      <c r="A24" s="80"/>
      <c r="B24" s="91" t="s">
        <v>108</v>
      </c>
      <c r="C24" s="91"/>
      <c r="D24" s="91"/>
      <c r="E24" s="91"/>
      <c r="F24" s="91"/>
      <c r="G24" s="91"/>
      <c r="H24" s="92">
        <v>0</v>
      </c>
      <c r="I24" s="92">
        <v>0</v>
      </c>
      <c r="J24" s="93">
        <v>0</v>
      </c>
      <c r="K24" s="93"/>
      <c r="L24" s="93"/>
      <c r="M24" s="92">
        <v>0</v>
      </c>
      <c r="N24" s="80"/>
      <c r="O24" s="80"/>
      <c r="P24" s="80"/>
    </row>
    <row r="25" spans="1:16" ht="9.9499999999999993" customHeight="1">
      <c r="A25" s="80"/>
      <c r="B25" s="91" t="s">
        <v>109</v>
      </c>
      <c r="C25" s="91"/>
      <c r="D25" s="91"/>
      <c r="E25" s="91"/>
      <c r="F25" s="91"/>
      <c r="G25" s="91"/>
      <c r="H25" s="92"/>
      <c r="I25" s="92"/>
      <c r="J25" s="93"/>
      <c r="K25" s="93"/>
      <c r="L25" s="93"/>
      <c r="M25" s="92"/>
      <c r="N25" s="80"/>
      <c r="O25" s="80"/>
      <c r="P25" s="80"/>
    </row>
    <row r="26" spans="1:16" ht="9.9499999999999993" customHeight="1">
      <c r="A26" s="80"/>
      <c r="B26" s="91" t="s">
        <v>110</v>
      </c>
      <c r="C26" s="91"/>
      <c r="D26" s="91"/>
      <c r="E26" s="91"/>
      <c r="F26" s="91"/>
      <c r="G26" s="91"/>
      <c r="H26" s="92">
        <v>0</v>
      </c>
      <c r="I26" s="92">
        <v>0</v>
      </c>
      <c r="J26" s="93">
        <v>0</v>
      </c>
      <c r="K26" s="93"/>
      <c r="L26" s="93"/>
      <c r="M26" s="92">
        <v>0</v>
      </c>
      <c r="N26" s="80"/>
      <c r="O26" s="80"/>
      <c r="P26" s="80"/>
    </row>
    <row r="27" spans="1:16" ht="9.9499999999999993" customHeight="1">
      <c r="A27" s="80"/>
      <c r="B27" s="91" t="s">
        <v>111</v>
      </c>
      <c r="C27" s="91"/>
      <c r="D27" s="91"/>
      <c r="E27" s="91"/>
      <c r="F27" s="91"/>
      <c r="G27" s="91"/>
      <c r="H27" s="92">
        <v>0</v>
      </c>
      <c r="I27" s="92">
        <v>0</v>
      </c>
      <c r="J27" s="93">
        <v>0</v>
      </c>
      <c r="K27" s="93"/>
      <c r="L27" s="93"/>
      <c r="M27" s="92">
        <v>0</v>
      </c>
      <c r="N27" s="80"/>
      <c r="O27" s="80"/>
      <c r="P27" s="80"/>
    </row>
    <row r="28" spans="1:16" ht="9.9499999999999993" customHeight="1">
      <c r="A28" s="80"/>
      <c r="B28" s="91" t="s">
        <v>112</v>
      </c>
      <c r="C28" s="91"/>
      <c r="D28" s="91"/>
      <c r="E28" s="91"/>
      <c r="F28" s="91"/>
      <c r="G28" s="91"/>
      <c r="H28" s="92">
        <v>0</v>
      </c>
      <c r="I28" s="92">
        <v>0</v>
      </c>
      <c r="J28" s="93">
        <v>0</v>
      </c>
      <c r="K28" s="93"/>
      <c r="L28" s="93"/>
      <c r="M28" s="92">
        <v>0</v>
      </c>
      <c r="N28" s="80"/>
      <c r="O28" s="80"/>
      <c r="P28" s="80"/>
    </row>
    <row r="29" spans="1:16" ht="9.9499999999999993" customHeight="1">
      <c r="A29" s="80"/>
      <c r="B29" s="91" t="s">
        <v>113</v>
      </c>
      <c r="C29" s="91"/>
      <c r="D29" s="91"/>
      <c r="E29" s="91"/>
      <c r="F29" s="91"/>
      <c r="G29" s="91"/>
      <c r="H29" s="92">
        <v>0</v>
      </c>
      <c r="I29" s="92">
        <v>0</v>
      </c>
      <c r="J29" s="93">
        <v>0</v>
      </c>
      <c r="K29" s="93"/>
      <c r="L29" s="93"/>
      <c r="M29" s="92">
        <v>0</v>
      </c>
      <c r="N29" s="80"/>
      <c r="O29" s="80"/>
      <c r="P29" s="80"/>
    </row>
    <row r="30" spans="1:16" ht="9.9499999999999993" customHeight="1">
      <c r="A30" s="80"/>
      <c r="B30" s="91" t="s">
        <v>114</v>
      </c>
      <c r="C30" s="91"/>
      <c r="D30" s="91"/>
      <c r="E30" s="91"/>
      <c r="F30" s="91"/>
      <c r="G30" s="91"/>
      <c r="H30" s="92">
        <v>0</v>
      </c>
      <c r="I30" s="92">
        <v>0</v>
      </c>
      <c r="J30" s="93">
        <v>0</v>
      </c>
      <c r="K30" s="93"/>
      <c r="L30" s="93"/>
      <c r="M30" s="92">
        <v>0</v>
      </c>
      <c r="N30" s="80"/>
      <c r="O30" s="80"/>
      <c r="P30" s="80"/>
    </row>
    <row r="31" spans="1:16" ht="9.9499999999999993" customHeight="1">
      <c r="A31" s="80"/>
      <c r="B31" s="91" t="s">
        <v>115</v>
      </c>
      <c r="C31" s="91"/>
      <c r="D31" s="91"/>
      <c r="E31" s="91"/>
      <c r="F31" s="91"/>
      <c r="G31" s="91"/>
      <c r="H31" s="92">
        <v>0</v>
      </c>
      <c r="I31" s="92">
        <v>0</v>
      </c>
      <c r="J31" s="93">
        <v>0</v>
      </c>
      <c r="K31" s="93"/>
      <c r="L31" s="93"/>
      <c r="M31" s="92">
        <v>0</v>
      </c>
      <c r="N31" s="80"/>
      <c r="O31" s="80"/>
      <c r="P31" s="80"/>
    </row>
    <row r="32" spans="1:16" ht="9.9499999999999993" customHeight="1">
      <c r="A32" s="80"/>
      <c r="B32" s="91" t="s">
        <v>116</v>
      </c>
      <c r="C32" s="91"/>
      <c r="D32" s="91"/>
      <c r="E32" s="91"/>
      <c r="F32" s="91"/>
      <c r="G32" s="91"/>
      <c r="H32" s="92">
        <v>0</v>
      </c>
      <c r="I32" s="92">
        <v>0</v>
      </c>
      <c r="J32" s="93">
        <v>0</v>
      </c>
      <c r="K32" s="93"/>
      <c r="L32" s="93"/>
      <c r="M32" s="92">
        <v>0</v>
      </c>
      <c r="N32" s="80"/>
      <c r="O32" s="80"/>
      <c r="P32" s="80"/>
    </row>
    <row r="33" spans="1:16" ht="9.9499999999999993" customHeight="1">
      <c r="A33" s="80"/>
      <c r="B33" s="91" t="s">
        <v>117</v>
      </c>
      <c r="C33" s="91"/>
      <c r="D33" s="91"/>
      <c r="E33" s="91"/>
      <c r="F33" s="91"/>
      <c r="G33" s="91"/>
      <c r="H33" s="92">
        <v>0</v>
      </c>
      <c r="I33" s="92">
        <v>0</v>
      </c>
      <c r="J33" s="93">
        <v>0</v>
      </c>
      <c r="K33" s="93"/>
      <c r="L33" s="93"/>
      <c r="M33" s="92">
        <v>0</v>
      </c>
      <c r="N33" s="80"/>
      <c r="O33" s="80"/>
      <c r="P33" s="80"/>
    </row>
    <row r="34" spans="1:16" ht="9.9499999999999993" customHeight="1">
      <c r="A34" s="80"/>
      <c r="B34" s="91" t="s">
        <v>118</v>
      </c>
      <c r="C34" s="91"/>
      <c r="D34" s="91"/>
      <c r="E34" s="91"/>
      <c r="F34" s="91"/>
      <c r="G34" s="91"/>
      <c r="H34" s="92">
        <v>0</v>
      </c>
      <c r="I34" s="92">
        <v>0</v>
      </c>
      <c r="J34" s="93">
        <v>0</v>
      </c>
      <c r="K34" s="93"/>
      <c r="L34" s="93"/>
      <c r="M34" s="92">
        <v>0</v>
      </c>
      <c r="N34" s="80"/>
      <c r="O34" s="80"/>
      <c r="P34" s="80"/>
    </row>
    <row r="35" spans="1:16" ht="9.9499999999999993" customHeight="1">
      <c r="A35" s="80"/>
      <c r="B35" s="94" t="s">
        <v>27</v>
      </c>
      <c r="C35" s="94"/>
      <c r="D35" s="94"/>
      <c r="E35" s="94"/>
      <c r="F35" s="95">
        <v>7265.52</v>
      </c>
      <c r="G35" s="95"/>
      <c r="H35" s="95"/>
      <c r="I35" s="96">
        <v>111.78</v>
      </c>
      <c r="J35" s="97">
        <v>72.09</v>
      </c>
      <c r="K35" s="97"/>
      <c r="L35" s="97"/>
      <c r="M35" s="96">
        <v>60.54</v>
      </c>
      <c r="N35" s="80"/>
      <c r="O35" s="80"/>
      <c r="P35" s="80"/>
    </row>
    <row r="36" spans="1:16" ht="9.9499999999999993" customHeight="1">
      <c r="A36" s="80"/>
      <c r="B36" s="90" t="s">
        <v>119</v>
      </c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80"/>
      <c r="O36" s="80"/>
      <c r="P36" s="80"/>
    </row>
    <row r="37" spans="1:16" ht="9.9499999999999993" customHeight="1">
      <c r="A37" s="80"/>
      <c r="B37" s="91" t="s">
        <v>120</v>
      </c>
      <c r="C37" s="91"/>
      <c r="D37" s="91"/>
      <c r="E37" s="91"/>
      <c r="F37" s="91"/>
      <c r="G37" s="91"/>
      <c r="H37" s="92">
        <v>0</v>
      </c>
      <c r="I37" s="92">
        <v>0</v>
      </c>
      <c r="J37" s="93">
        <v>0</v>
      </c>
      <c r="K37" s="93"/>
      <c r="L37" s="93"/>
      <c r="M37" s="92">
        <v>0</v>
      </c>
      <c r="N37" s="80"/>
      <c r="O37" s="80"/>
      <c r="P37" s="80"/>
    </row>
    <row r="38" spans="1:16" ht="9.9499999999999993" customHeight="1">
      <c r="A38" s="80"/>
      <c r="B38" s="91" t="s">
        <v>121</v>
      </c>
      <c r="C38" s="91"/>
      <c r="D38" s="91"/>
      <c r="E38" s="91"/>
      <c r="F38" s="91"/>
      <c r="G38" s="91"/>
      <c r="H38" s="92"/>
      <c r="I38" s="92"/>
      <c r="J38" s="93"/>
      <c r="K38" s="93"/>
      <c r="L38" s="93"/>
      <c r="M38" s="92"/>
      <c r="N38" s="80"/>
      <c r="O38" s="80"/>
      <c r="P38" s="80"/>
    </row>
    <row r="39" spans="1:16" ht="9.9499999999999993" customHeight="1">
      <c r="A39" s="80"/>
      <c r="B39" s="91" t="s">
        <v>122</v>
      </c>
      <c r="C39" s="91"/>
      <c r="D39" s="91"/>
      <c r="E39" s="91"/>
      <c r="F39" s="91"/>
      <c r="G39" s="91"/>
      <c r="H39" s="92">
        <v>265.31</v>
      </c>
      <c r="I39" s="92">
        <v>4.08</v>
      </c>
      <c r="J39" s="93">
        <v>2.63</v>
      </c>
      <c r="K39" s="93"/>
      <c r="L39" s="93"/>
      <c r="M39" s="92">
        <v>2.21</v>
      </c>
      <c r="N39" s="80"/>
      <c r="O39" s="80"/>
      <c r="P39" s="80"/>
    </row>
    <row r="40" spans="1:16" ht="9.9499999999999993" customHeight="1">
      <c r="A40" s="80"/>
      <c r="B40" s="91" t="s">
        <v>123</v>
      </c>
      <c r="C40" s="91"/>
      <c r="D40" s="91"/>
      <c r="E40" s="91"/>
      <c r="F40" s="91"/>
      <c r="G40" s="91"/>
      <c r="H40" s="92">
        <v>115.41</v>
      </c>
      <c r="I40" s="92">
        <v>1.78</v>
      </c>
      <c r="J40" s="93">
        <v>1.1499999999999999</v>
      </c>
      <c r="K40" s="93"/>
      <c r="L40" s="93"/>
      <c r="M40" s="92">
        <v>0.96</v>
      </c>
      <c r="N40" s="80"/>
      <c r="O40" s="80"/>
      <c r="P40" s="80"/>
    </row>
    <row r="41" spans="1:16" ht="9.9499999999999993" customHeight="1">
      <c r="A41" s="80"/>
      <c r="B41" s="91" t="s">
        <v>124</v>
      </c>
      <c r="C41" s="91"/>
      <c r="D41" s="91"/>
      <c r="E41" s="91"/>
      <c r="F41" s="91"/>
      <c r="G41" s="91"/>
      <c r="H41" s="92">
        <v>1578</v>
      </c>
      <c r="I41" s="92">
        <v>24.28</v>
      </c>
      <c r="J41" s="93">
        <v>15.66</v>
      </c>
      <c r="K41" s="93"/>
      <c r="L41" s="93"/>
      <c r="M41" s="92">
        <v>13.15</v>
      </c>
      <c r="N41" s="80"/>
      <c r="O41" s="80"/>
      <c r="P41" s="80"/>
    </row>
    <row r="42" spans="1:16" ht="9.9499999999999993" customHeight="1">
      <c r="A42" s="80"/>
      <c r="B42" s="91" t="s">
        <v>125</v>
      </c>
      <c r="C42" s="91"/>
      <c r="D42" s="91"/>
      <c r="E42" s="91"/>
      <c r="F42" s="91"/>
      <c r="G42" s="91"/>
      <c r="H42" s="92">
        <v>132.65</v>
      </c>
      <c r="I42" s="92">
        <v>2.04</v>
      </c>
      <c r="J42" s="93">
        <v>1.32</v>
      </c>
      <c r="K42" s="93"/>
      <c r="L42" s="93"/>
      <c r="M42" s="92">
        <v>1.1100000000000001</v>
      </c>
      <c r="N42" s="80"/>
      <c r="O42" s="80"/>
      <c r="P42" s="80"/>
    </row>
    <row r="43" spans="1:16" ht="9.9499999999999993" customHeight="1">
      <c r="A43" s="80"/>
      <c r="B43" s="91" t="s">
        <v>126</v>
      </c>
      <c r="C43" s="91"/>
      <c r="D43" s="91"/>
      <c r="E43" s="91"/>
      <c r="F43" s="91"/>
      <c r="G43" s="91"/>
      <c r="H43" s="92">
        <v>0</v>
      </c>
      <c r="I43" s="92">
        <v>0</v>
      </c>
      <c r="J43" s="93">
        <v>0</v>
      </c>
      <c r="K43" s="93"/>
      <c r="L43" s="93"/>
      <c r="M43" s="92">
        <v>0</v>
      </c>
      <c r="N43" s="80"/>
      <c r="O43" s="80"/>
      <c r="P43" s="80"/>
    </row>
    <row r="44" spans="1:16" ht="9.9499999999999993" customHeight="1">
      <c r="A44" s="80"/>
      <c r="B44" s="91" t="s">
        <v>127</v>
      </c>
      <c r="C44" s="91"/>
      <c r="D44" s="91"/>
      <c r="E44" s="91"/>
      <c r="F44" s="91"/>
      <c r="G44" s="91"/>
      <c r="H44" s="92">
        <v>88.44</v>
      </c>
      <c r="I44" s="92">
        <v>1.36</v>
      </c>
      <c r="J44" s="93">
        <v>0.88</v>
      </c>
      <c r="K44" s="93"/>
      <c r="L44" s="93"/>
      <c r="M44" s="92">
        <v>0.74</v>
      </c>
      <c r="N44" s="80"/>
      <c r="O44" s="80"/>
      <c r="P44" s="80"/>
    </row>
    <row r="45" spans="1:16" ht="9.9499999999999993" customHeight="1">
      <c r="A45" s="80"/>
      <c r="B45" s="91" t="s">
        <v>128</v>
      </c>
      <c r="C45" s="91"/>
      <c r="D45" s="91"/>
      <c r="E45" s="91"/>
      <c r="F45" s="91"/>
      <c r="G45" s="91"/>
      <c r="H45" s="92">
        <v>0</v>
      </c>
      <c r="I45" s="92">
        <v>0</v>
      </c>
      <c r="J45" s="93">
        <v>0</v>
      </c>
      <c r="K45" s="93"/>
      <c r="L45" s="93"/>
      <c r="M45" s="92">
        <v>0</v>
      </c>
      <c r="N45" s="80"/>
      <c r="O45" s="80"/>
      <c r="P45" s="80"/>
    </row>
    <row r="46" spans="1:16" ht="9.9499999999999993" customHeight="1">
      <c r="A46" s="80"/>
      <c r="B46" s="91" t="s">
        <v>129</v>
      </c>
      <c r="C46" s="91"/>
      <c r="D46" s="91"/>
      <c r="E46" s="91"/>
      <c r="F46" s="91"/>
      <c r="G46" s="91"/>
      <c r="H46" s="92">
        <v>0</v>
      </c>
      <c r="I46" s="92">
        <v>0</v>
      </c>
      <c r="J46" s="93">
        <v>0</v>
      </c>
      <c r="K46" s="93"/>
      <c r="L46" s="93"/>
      <c r="M46" s="92">
        <v>0</v>
      </c>
      <c r="N46" s="80"/>
      <c r="O46" s="80"/>
      <c r="P46" s="80"/>
    </row>
    <row r="47" spans="1:16" ht="9.9499999999999993" customHeight="1">
      <c r="A47" s="80"/>
      <c r="B47" s="91" t="s">
        <v>130</v>
      </c>
      <c r="C47" s="91"/>
      <c r="D47" s="91"/>
      <c r="E47" s="91"/>
      <c r="F47" s="91"/>
      <c r="G47" s="91"/>
      <c r="H47" s="92">
        <v>0</v>
      </c>
      <c r="I47" s="92">
        <v>0</v>
      </c>
      <c r="J47" s="93">
        <v>0</v>
      </c>
      <c r="K47" s="93"/>
      <c r="L47" s="93"/>
      <c r="M47" s="92">
        <v>0</v>
      </c>
      <c r="N47" s="80"/>
      <c r="O47" s="80"/>
      <c r="P47" s="80"/>
    </row>
    <row r="48" spans="1:16" ht="9.9499999999999993" customHeight="1">
      <c r="A48" s="80"/>
      <c r="B48" s="91" t="s">
        <v>131</v>
      </c>
      <c r="C48" s="91"/>
      <c r="D48" s="91"/>
      <c r="E48" s="91"/>
      <c r="F48" s="91"/>
      <c r="G48" s="91"/>
      <c r="H48" s="92">
        <v>406.64</v>
      </c>
      <c r="I48" s="92">
        <v>6.26</v>
      </c>
      <c r="J48" s="93">
        <v>4.03</v>
      </c>
      <c r="K48" s="93"/>
      <c r="L48" s="93"/>
      <c r="M48" s="92">
        <v>3.39</v>
      </c>
      <c r="N48" s="80"/>
      <c r="O48" s="80"/>
      <c r="P48" s="80"/>
    </row>
    <row r="49" spans="1:16" ht="9.9499999999999993" customHeight="1">
      <c r="A49" s="80"/>
      <c r="B49" s="91" t="s">
        <v>132</v>
      </c>
      <c r="C49" s="91"/>
      <c r="D49" s="91"/>
      <c r="E49" s="91"/>
      <c r="F49" s="91"/>
      <c r="G49" s="91"/>
      <c r="H49" s="92">
        <v>0</v>
      </c>
      <c r="I49" s="92">
        <v>0</v>
      </c>
      <c r="J49" s="93">
        <v>0</v>
      </c>
      <c r="K49" s="93"/>
      <c r="L49" s="93"/>
      <c r="M49" s="92">
        <v>0</v>
      </c>
      <c r="N49" s="80"/>
      <c r="O49" s="80"/>
      <c r="P49" s="80"/>
    </row>
    <row r="50" spans="1:16" ht="9.9499999999999993" customHeight="1">
      <c r="A50" s="80"/>
      <c r="B50" s="94" t="s">
        <v>133</v>
      </c>
      <c r="C50" s="94"/>
      <c r="D50" s="94"/>
      <c r="E50" s="94"/>
      <c r="F50" s="95">
        <v>2586.4499999999998</v>
      </c>
      <c r="G50" s="95"/>
      <c r="H50" s="95"/>
      <c r="I50" s="96">
        <v>39.799999999999997</v>
      </c>
      <c r="J50" s="97">
        <v>25.67</v>
      </c>
      <c r="K50" s="97"/>
      <c r="L50" s="97"/>
      <c r="M50" s="96">
        <v>21.56</v>
      </c>
      <c r="N50" s="80"/>
      <c r="O50" s="80"/>
      <c r="P50" s="80"/>
    </row>
    <row r="51" spans="1:16" ht="9.9499999999999993" customHeight="1">
      <c r="A51" s="80"/>
      <c r="B51" s="90" t="s">
        <v>38</v>
      </c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80"/>
      <c r="O51" s="80"/>
      <c r="P51" s="80"/>
    </row>
    <row r="52" spans="1:16" ht="9.9499999999999993" customHeight="1">
      <c r="A52" s="80"/>
      <c r="B52" s="91" t="s">
        <v>134</v>
      </c>
      <c r="C52" s="91"/>
      <c r="D52" s="91"/>
      <c r="E52" s="91"/>
      <c r="F52" s="91"/>
      <c r="G52" s="91"/>
      <c r="H52" s="92">
        <v>227.44</v>
      </c>
      <c r="I52" s="92">
        <v>3.5</v>
      </c>
      <c r="J52" s="93">
        <v>2.2599999999999998</v>
      </c>
      <c r="K52" s="93"/>
      <c r="L52" s="93"/>
      <c r="M52" s="92">
        <v>1.89</v>
      </c>
      <c r="N52" s="80"/>
      <c r="O52" s="80"/>
      <c r="P52" s="80"/>
    </row>
    <row r="53" spans="1:16" ht="9.9499999999999993" customHeight="1">
      <c r="A53" s="80"/>
      <c r="B53" s="94" t="s">
        <v>135</v>
      </c>
      <c r="C53" s="94"/>
      <c r="D53" s="94"/>
      <c r="E53" s="94"/>
      <c r="F53" s="95">
        <v>227.44</v>
      </c>
      <c r="G53" s="95"/>
      <c r="H53" s="95"/>
      <c r="I53" s="96">
        <v>3.5</v>
      </c>
      <c r="J53" s="97">
        <v>2.2599999999999998</v>
      </c>
      <c r="K53" s="97"/>
      <c r="L53" s="97"/>
      <c r="M53" s="96">
        <v>1.89</v>
      </c>
      <c r="N53" s="80"/>
      <c r="O53" s="80"/>
      <c r="P53" s="80"/>
    </row>
    <row r="54" spans="1:16" ht="9.9499999999999993" customHeight="1">
      <c r="A54" s="80"/>
      <c r="B54" s="98" t="s">
        <v>136</v>
      </c>
      <c r="C54" s="98"/>
      <c r="D54" s="98"/>
      <c r="E54" s="98"/>
      <c r="F54" s="99">
        <v>10079.41</v>
      </c>
      <c r="G54" s="99"/>
      <c r="H54" s="99"/>
      <c r="I54" s="100">
        <v>155.08000000000001</v>
      </c>
      <c r="J54" s="101">
        <v>100.02</v>
      </c>
      <c r="K54" s="101"/>
      <c r="L54" s="101"/>
      <c r="M54" s="100">
        <v>83.99</v>
      </c>
      <c r="N54" s="80"/>
      <c r="O54" s="80"/>
      <c r="P54" s="80"/>
    </row>
    <row r="55" spans="1:16" ht="9.9499999999999993" customHeight="1">
      <c r="A55" s="80"/>
      <c r="B55" s="90" t="s">
        <v>137</v>
      </c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80"/>
      <c r="O55" s="80"/>
      <c r="P55" s="80"/>
    </row>
    <row r="56" spans="1:16" ht="9.9499999999999993" customHeight="1">
      <c r="A56" s="80"/>
      <c r="B56" s="91" t="s">
        <v>138</v>
      </c>
      <c r="C56" s="91"/>
      <c r="D56" s="91"/>
      <c r="E56" s="91"/>
      <c r="F56" s="91"/>
      <c r="G56" s="91"/>
      <c r="H56" s="92">
        <v>0</v>
      </c>
      <c r="I56" s="92">
        <v>0</v>
      </c>
      <c r="J56" s="93">
        <v>0</v>
      </c>
      <c r="K56" s="93"/>
      <c r="L56" s="93"/>
      <c r="M56" s="92">
        <v>0</v>
      </c>
      <c r="N56" s="80"/>
      <c r="O56" s="80"/>
      <c r="P56" s="80"/>
    </row>
    <row r="57" spans="1:16" ht="9.9499999999999993" customHeight="1">
      <c r="A57" s="80"/>
      <c r="B57" s="91" t="s">
        <v>139</v>
      </c>
      <c r="C57" s="91"/>
      <c r="D57" s="91"/>
      <c r="E57" s="91"/>
      <c r="F57" s="91"/>
      <c r="G57" s="91"/>
      <c r="H57" s="92">
        <v>0</v>
      </c>
      <c r="I57" s="92">
        <v>0</v>
      </c>
      <c r="J57" s="93">
        <v>0</v>
      </c>
      <c r="K57" s="93"/>
      <c r="L57" s="93"/>
      <c r="M57" s="92">
        <v>0</v>
      </c>
      <c r="N57" s="80"/>
      <c r="O57" s="80"/>
      <c r="P57" s="80"/>
    </row>
    <row r="58" spans="1:16" ht="9.9499999999999993" customHeight="1">
      <c r="A58" s="80"/>
      <c r="B58" s="91" t="s">
        <v>140</v>
      </c>
      <c r="C58" s="91"/>
      <c r="D58" s="91"/>
      <c r="E58" s="91"/>
      <c r="F58" s="91"/>
      <c r="G58" s="91"/>
      <c r="H58" s="92">
        <v>57.14</v>
      </c>
      <c r="I58" s="92">
        <v>0.88</v>
      </c>
      <c r="J58" s="93">
        <v>0.56999999999999995</v>
      </c>
      <c r="K58" s="93"/>
      <c r="L58" s="93"/>
      <c r="M58" s="92">
        <v>0.48</v>
      </c>
      <c r="N58" s="80"/>
      <c r="O58" s="80"/>
      <c r="P58" s="80"/>
    </row>
    <row r="59" spans="1:16" ht="9.9499999999999993" customHeight="1">
      <c r="A59" s="80"/>
      <c r="B59" s="91" t="s">
        <v>254</v>
      </c>
      <c r="C59" s="91"/>
      <c r="D59" s="91"/>
      <c r="E59" s="91"/>
      <c r="F59" s="91"/>
      <c r="G59" s="91"/>
      <c r="H59" s="92">
        <v>908.85</v>
      </c>
      <c r="I59" s="92">
        <v>13.98</v>
      </c>
      <c r="J59" s="93">
        <v>9.02</v>
      </c>
      <c r="K59" s="93"/>
      <c r="L59" s="93"/>
      <c r="M59" s="92">
        <v>7.57</v>
      </c>
      <c r="N59" s="80"/>
      <c r="O59" s="80"/>
      <c r="P59" s="80"/>
    </row>
    <row r="60" spans="1:16" ht="9.9499999999999993" customHeight="1">
      <c r="A60" s="80"/>
      <c r="B60" s="94" t="s">
        <v>141</v>
      </c>
      <c r="C60" s="94"/>
      <c r="D60" s="94"/>
      <c r="E60" s="94"/>
      <c r="F60" s="95">
        <v>965.99</v>
      </c>
      <c r="G60" s="95"/>
      <c r="H60" s="95"/>
      <c r="I60" s="96">
        <v>14.86</v>
      </c>
      <c r="J60" s="97">
        <v>9.59</v>
      </c>
      <c r="K60" s="97"/>
      <c r="L60" s="97"/>
      <c r="M60" s="96">
        <v>8.0500000000000007</v>
      </c>
      <c r="N60" s="80"/>
      <c r="O60" s="80"/>
      <c r="P60" s="80"/>
    </row>
    <row r="61" spans="1:16" ht="9.9499999999999993" customHeight="1">
      <c r="A61" s="80"/>
      <c r="B61" s="90" t="s">
        <v>142</v>
      </c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80"/>
      <c r="O61" s="80"/>
      <c r="P61" s="80"/>
    </row>
    <row r="62" spans="1:16" ht="9.9499999999999993" customHeight="1">
      <c r="A62" s="80"/>
      <c r="B62" s="91" t="s">
        <v>255</v>
      </c>
      <c r="C62" s="91"/>
      <c r="D62" s="91"/>
      <c r="E62" s="91"/>
      <c r="F62" s="91"/>
      <c r="G62" s="91"/>
      <c r="H62" s="92">
        <v>88.67</v>
      </c>
      <c r="I62" s="92">
        <v>1.36</v>
      </c>
      <c r="J62" s="93">
        <v>0.88</v>
      </c>
      <c r="K62" s="93"/>
      <c r="L62" s="93"/>
      <c r="M62" s="92">
        <v>0.74</v>
      </c>
      <c r="N62" s="80"/>
      <c r="O62" s="80"/>
      <c r="P62" s="80"/>
    </row>
    <row r="63" spans="1:16" ht="9.9499999999999993" customHeight="1">
      <c r="A63" s="80"/>
      <c r="B63" s="91" t="s">
        <v>256</v>
      </c>
      <c r="C63" s="91"/>
      <c r="D63" s="91"/>
      <c r="E63" s="91"/>
      <c r="F63" s="91"/>
      <c r="G63" s="91"/>
      <c r="H63" s="92">
        <v>28.36</v>
      </c>
      <c r="I63" s="92">
        <v>0.44</v>
      </c>
      <c r="J63" s="93">
        <v>0.28000000000000003</v>
      </c>
      <c r="K63" s="93"/>
      <c r="L63" s="93"/>
      <c r="M63" s="92">
        <v>0.24</v>
      </c>
      <c r="N63" s="80"/>
      <c r="O63" s="80"/>
      <c r="P63" s="80"/>
    </row>
    <row r="64" spans="1:16" ht="9.9499999999999993" customHeight="1">
      <c r="A64" s="80"/>
      <c r="B64" s="91" t="s">
        <v>257</v>
      </c>
      <c r="C64" s="91"/>
      <c r="D64" s="91"/>
      <c r="E64" s="91"/>
      <c r="F64" s="91"/>
      <c r="G64" s="91"/>
      <c r="H64" s="92">
        <v>5.36</v>
      </c>
      <c r="I64" s="92">
        <v>0.08</v>
      </c>
      <c r="J64" s="93">
        <v>0.05</v>
      </c>
      <c r="K64" s="93"/>
      <c r="L64" s="93"/>
      <c r="M64" s="92">
        <v>0.04</v>
      </c>
      <c r="N64" s="80"/>
      <c r="O64" s="80"/>
      <c r="P64" s="80"/>
    </row>
    <row r="65" spans="1:16" ht="9.9499999999999993" customHeight="1">
      <c r="A65" s="80"/>
      <c r="B65" s="94" t="s">
        <v>146</v>
      </c>
      <c r="C65" s="94"/>
      <c r="D65" s="94"/>
      <c r="E65" s="94"/>
      <c r="F65" s="95">
        <v>122.39</v>
      </c>
      <c r="G65" s="95"/>
      <c r="H65" s="95"/>
      <c r="I65" s="96">
        <v>1.88</v>
      </c>
      <c r="J65" s="97">
        <v>1.21</v>
      </c>
      <c r="K65" s="97"/>
      <c r="L65" s="97"/>
      <c r="M65" s="96">
        <v>1.02</v>
      </c>
      <c r="N65" s="80"/>
      <c r="O65" s="80"/>
      <c r="P65" s="80"/>
    </row>
    <row r="66" spans="1:16" ht="9.9499999999999993" customHeight="1">
      <c r="A66" s="80"/>
      <c r="B66" s="98" t="s">
        <v>147</v>
      </c>
      <c r="C66" s="98"/>
      <c r="D66" s="98"/>
      <c r="E66" s="98"/>
      <c r="F66" s="101">
        <v>1088.3800000000001</v>
      </c>
      <c r="G66" s="101"/>
      <c r="H66" s="101"/>
      <c r="I66" s="100">
        <v>16.739999999999998</v>
      </c>
      <c r="J66" s="101">
        <v>10.8</v>
      </c>
      <c r="K66" s="101"/>
      <c r="L66" s="101"/>
      <c r="M66" s="100">
        <v>9.07</v>
      </c>
      <c r="N66" s="80"/>
      <c r="O66" s="80"/>
      <c r="P66" s="80"/>
    </row>
    <row r="67" spans="1:16" ht="9.9499999999999993" customHeight="1">
      <c r="A67" s="80"/>
      <c r="B67" s="98" t="s">
        <v>148</v>
      </c>
      <c r="C67" s="98"/>
      <c r="D67" s="98"/>
      <c r="E67" s="98"/>
      <c r="F67" s="99">
        <v>11167.79</v>
      </c>
      <c r="G67" s="99"/>
      <c r="H67" s="99"/>
      <c r="I67" s="100">
        <v>171.82</v>
      </c>
      <c r="J67" s="101">
        <v>110.82</v>
      </c>
      <c r="K67" s="101"/>
      <c r="L67" s="101"/>
      <c r="M67" s="100">
        <v>93.06</v>
      </c>
      <c r="N67" s="80"/>
      <c r="O67" s="80"/>
      <c r="P67" s="80"/>
    </row>
    <row r="68" spans="1:16" ht="9.9499999999999993" customHeight="1">
      <c r="A68" s="80"/>
      <c r="B68" s="90" t="s">
        <v>54</v>
      </c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80"/>
      <c r="O68" s="80"/>
      <c r="P68" s="80"/>
    </row>
    <row r="69" spans="1:16" ht="9.9499999999999993" customHeight="1">
      <c r="A69" s="80"/>
      <c r="B69" s="91" t="s">
        <v>258</v>
      </c>
      <c r="C69" s="91"/>
      <c r="D69" s="91"/>
      <c r="E69" s="91"/>
      <c r="F69" s="91"/>
      <c r="G69" s="91"/>
      <c r="H69" s="92">
        <v>57.79</v>
      </c>
      <c r="I69" s="92">
        <v>0.89</v>
      </c>
      <c r="J69" s="93">
        <v>0.56999999999999995</v>
      </c>
      <c r="K69" s="93"/>
      <c r="L69" s="93"/>
      <c r="M69" s="92">
        <v>0.48</v>
      </c>
      <c r="N69" s="80"/>
      <c r="O69" s="80"/>
      <c r="P69" s="80"/>
    </row>
    <row r="70" spans="1:16" ht="9.9499999999999993" customHeight="1">
      <c r="A70" s="80"/>
      <c r="B70" s="91" t="s">
        <v>259</v>
      </c>
      <c r="C70" s="91"/>
      <c r="D70" s="91"/>
      <c r="E70" s="91"/>
      <c r="F70" s="91"/>
      <c r="G70" s="91"/>
      <c r="H70" s="92">
        <v>36.76</v>
      </c>
      <c r="I70" s="92">
        <v>0.56999999999999995</v>
      </c>
      <c r="J70" s="93">
        <v>0.36</v>
      </c>
      <c r="K70" s="93"/>
      <c r="L70" s="93"/>
      <c r="M70" s="92">
        <v>0.31</v>
      </c>
      <c r="N70" s="80"/>
      <c r="O70" s="80"/>
      <c r="P70" s="80"/>
    </row>
    <row r="71" spans="1:16" ht="9.9499999999999993" customHeight="1">
      <c r="A71" s="80"/>
      <c r="B71" s="91" t="s">
        <v>260</v>
      </c>
      <c r="C71" s="91"/>
      <c r="D71" s="91"/>
      <c r="E71" s="91"/>
      <c r="F71" s="91"/>
      <c r="G71" s="91"/>
      <c r="H71" s="92">
        <v>741.58</v>
      </c>
      <c r="I71" s="92">
        <v>11.41</v>
      </c>
      <c r="J71" s="93">
        <v>7.36</v>
      </c>
      <c r="K71" s="93"/>
      <c r="L71" s="93"/>
      <c r="M71" s="92">
        <v>6.18</v>
      </c>
      <c r="N71" s="80"/>
      <c r="O71" s="80"/>
      <c r="P71" s="80"/>
    </row>
    <row r="72" spans="1:16" ht="9.9499999999999993" customHeight="1">
      <c r="A72" s="80"/>
      <c r="B72" s="91" t="s">
        <v>261</v>
      </c>
      <c r="C72" s="91"/>
      <c r="D72" s="91"/>
      <c r="E72" s="91"/>
      <c r="F72" s="91"/>
      <c r="G72" s="91"/>
      <c r="H72" s="92">
        <v>0</v>
      </c>
      <c r="I72" s="92">
        <v>0</v>
      </c>
      <c r="J72" s="93">
        <v>0</v>
      </c>
      <c r="K72" s="93"/>
      <c r="L72" s="93"/>
      <c r="M72" s="92">
        <v>0</v>
      </c>
      <c r="N72" s="80"/>
      <c r="O72" s="80"/>
      <c r="P72" s="80"/>
    </row>
    <row r="73" spans="1:16" ht="9.9499999999999993" customHeight="1">
      <c r="A73" s="80"/>
      <c r="B73" s="94" t="s">
        <v>152</v>
      </c>
      <c r="C73" s="94"/>
      <c r="D73" s="94"/>
      <c r="E73" s="94"/>
      <c r="F73" s="95">
        <v>836.13</v>
      </c>
      <c r="G73" s="95"/>
      <c r="H73" s="95"/>
      <c r="I73" s="96">
        <v>12.87</v>
      </c>
      <c r="J73" s="97">
        <v>8.2899999999999991</v>
      </c>
      <c r="K73" s="97"/>
      <c r="L73" s="97"/>
      <c r="M73" s="96">
        <v>6.97</v>
      </c>
      <c r="N73" s="80"/>
      <c r="O73" s="80"/>
      <c r="P73" s="80"/>
    </row>
    <row r="74" spans="1:16" ht="9.9499999999999993" customHeight="1">
      <c r="A74" s="80"/>
      <c r="B74" s="98" t="s">
        <v>153</v>
      </c>
      <c r="C74" s="98"/>
      <c r="D74" s="98"/>
      <c r="E74" s="98"/>
      <c r="F74" s="99">
        <v>12003.92</v>
      </c>
      <c r="G74" s="99"/>
      <c r="H74" s="99"/>
      <c r="I74" s="100">
        <v>184.69</v>
      </c>
      <c r="J74" s="101">
        <v>119.11</v>
      </c>
      <c r="K74" s="101"/>
      <c r="L74" s="101"/>
      <c r="M74" s="102" t="s">
        <v>154</v>
      </c>
      <c r="N74" s="80"/>
      <c r="O74" s="80"/>
      <c r="P74" s="80"/>
    </row>
    <row r="75" spans="1:16" ht="32.1" customHeight="1">
      <c r="A75" s="80"/>
      <c r="B75" s="80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</row>
    <row r="76" spans="1:16" ht="20.100000000000001" customHeight="1">
      <c r="A76" s="80"/>
      <c r="B76" s="80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</row>
    <row r="77" spans="1:16" ht="30" customHeight="1">
      <c r="A77" s="80"/>
      <c r="B77" s="87" t="s">
        <v>8</v>
      </c>
      <c r="C77" s="87"/>
      <c r="D77" s="87"/>
      <c r="E77" s="87"/>
      <c r="F77" s="88" t="s">
        <v>90</v>
      </c>
      <c r="G77" s="88"/>
      <c r="H77" s="88"/>
      <c r="I77" s="89" t="s">
        <v>253</v>
      </c>
      <c r="J77" s="88" t="s">
        <v>92</v>
      </c>
      <c r="K77" s="88"/>
      <c r="L77" s="88"/>
      <c r="M77" s="89" t="s">
        <v>93</v>
      </c>
      <c r="N77" s="80"/>
      <c r="O77" s="80"/>
      <c r="P77" s="80"/>
    </row>
    <row r="78" spans="1:16" ht="409.6" customHeight="1">
      <c r="A78" s="80"/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</row>
    <row r="79" spans="1:16" ht="15" customHeight="1">
      <c r="A79" s="80"/>
      <c r="B79" s="103" t="s">
        <v>59</v>
      </c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</row>
    <row r="80" spans="1:16" ht="20.100000000000001" customHeight="1">
      <c r="A80" s="80"/>
      <c r="B80" s="80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</row>
  </sheetData>
  <mergeCells count="152">
    <mergeCell ref="B77:E77"/>
    <mergeCell ref="F77:H77"/>
    <mergeCell ref="J77:L77"/>
    <mergeCell ref="B79:P79"/>
    <mergeCell ref="B73:E73"/>
    <mergeCell ref="F73:H73"/>
    <mergeCell ref="J73:L73"/>
    <mergeCell ref="B74:E74"/>
    <mergeCell ref="F74:H74"/>
    <mergeCell ref="J74:L74"/>
    <mergeCell ref="B70:G70"/>
    <mergeCell ref="J70:L70"/>
    <mergeCell ref="B71:G71"/>
    <mergeCell ref="J71:L71"/>
    <mergeCell ref="B72:G72"/>
    <mergeCell ref="J72:L72"/>
    <mergeCell ref="B67:E67"/>
    <mergeCell ref="F67:H67"/>
    <mergeCell ref="J67:L67"/>
    <mergeCell ref="B68:M68"/>
    <mergeCell ref="B69:G69"/>
    <mergeCell ref="J69:L69"/>
    <mergeCell ref="B65:E65"/>
    <mergeCell ref="F65:H65"/>
    <mergeCell ref="J65:L65"/>
    <mergeCell ref="B66:E66"/>
    <mergeCell ref="F66:H66"/>
    <mergeCell ref="J66:L66"/>
    <mergeCell ref="B62:G62"/>
    <mergeCell ref="J62:L62"/>
    <mergeCell ref="B63:G63"/>
    <mergeCell ref="J63:L63"/>
    <mergeCell ref="B64:G64"/>
    <mergeCell ref="J64:L64"/>
    <mergeCell ref="B59:G59"/>
    <mergeCell ref="J59:L59"/>
    <mergeCell ref="B60:E60"/>
    <mergeCell ref="F60:H60"/>
    <mergeCell ref="J60:L60"/>
    <mergeCell ref="B61:M61"/>
    <mergeCell ref="B55:M55"/>
    <mergeCell ref="B56:G56"/>
    <mergeCell ref="J56:L56"/>
    <mergeCell ref="B57:G57"/>
    <mergeCell ref="J57:L57"/>
    <mergeCell ref="B58:G58"/>
    <mergeCell ref="J58:L58"/>
    <mergeCell ref="B52:G52"/>
    <mergeCell ref="J52:L52"/>
    <mergeCell ref="B53:E53"/>
    <mergeCell ref="F53:H53"/>
    <mergeCell ref="J53:L53"/>
    <mergeCell ref="B54:E54"/>
    <mergeCell ref="F54:H54"/>
    <mergeCell ref="J54:L54"/>
    <mergeCell ref="B49:G49"/>
    <mergeCell ref="J49:L49"/>
    <mergeCell ref="B50:E50"/>
    <mergeCell ref="F50:H50"/>
    <mergeCell ref="J50:L50"/>
    <mergeCell ref="B51:M51"/>
    <mergeCell ref="B46:G46"/>
    <mergeCell ref="J46:L46"/>
    <mergeCell ref="B47:G47"/>
    <mergeCell ref="J47:L47"/>
    <mergeCell ref="B48:G48"/>
    <mergeCell ref="J48:L48"/>
    <mergeCell ref="B43:G43"/>
    <mergeCell ref="J43:L43"/>
    <mergeCell ref="B44:G44"/>
    <mergeCell ref="J44:L44"/>
    <mergeCell ref="B45:G45"/>
    <mergeCell ref="J45:L45"/>
    <mergeCell ref="B40:G40"/>
    <mergeCell ref="J40:L40"/>
    <mergeCell ref="B41:G41"/>
    <mergeCell ref="J41:L41"/>
    <mergeCell ref="B42:G42"/>
    <mergeCell ref="J42:L42"/>
    <mergeCell ref="B37:G37"/>
    <mergeCell ref="J37:L37"/>
    <mergeCell ref="B38:G38"/>
    <mergeCell ref="J38:L38"/>
    <mergeCell ref="B39:G39"/>
    <mergeCell ref="J39:L39"/>
    <mergeCell ref="B34:G34"/>
    <mergeCell ref="J34:L34"/>
    <mergeCell ref="B35:E35"/>
    <mergeCell ref="F35:H35"/>
    <mergeCell ref="J35:L35"/>
    <mergeCell ref="B36:M36"/>
    <mergeCell ref="B31:G31"/>
    <mergeCell ref="J31:L31"/>
    <mergeCell ref="B32:G32"/>
    <mergeCell ref="J32:L32"/>
    <mergeCell ref="B33:G33"/>
    <mergeCell ref="J33:L33"/>
    <mergeCell ref="B28:G28"/>
    <mergeCell ref="J28:L28"/>
    <mergeCell ref="B29:G29"/>
    <mergeCell ref="J29:L29"/>
    <mergeCell ref="B30:G30"/>
    <mergeCell ref="J30:L30"/>
    <mergeCell ref="B25:G25"/>
    <mergeCell ref="J25:L25"/>
    <mergeCell ref="B26:G26"/>
    <mergeCell ref="J26:L26"/>
    <mergeCell ref="B27:G27"/>
    <mergeCell ref="J27:L27"/>
    <mergeCell ref="B22:G22"/>
    <mergeCell ref="J22:L22"/>
    <mergeCell ref="B23:G23"/>
    <mergeCell ref="J23:L23"/>
    <mergeCell ref="B24:G24"/>
    <mergeCell ref="J24:L24"/>
    <mergeCell ref="B19:G19"/>
    <mergeCell ref="J19:L19"/>
    <mergeCell ref="B20:G20"/>
    <mergeCell ref="J20:L20"/>
    <mergeCell ref="B21:G21"/>
    <mergeCell ref="J21:L21"/>
    <mergeCell ref="B16:G16"/>
    <mergeCell ref="J16:L16"/>
    <mergeCell ref="B17:G17"/>
    <mergeCell ref="J17:L17"/>
    <mergeCell ref="B18:G18"/>
    <mergeCell ref="J18:L18"/>
    <mergeCell ref="B13:G13"/>
    <mergeCell ref="J13:L13"/>
    <mergeCell ref="B14:G14"/>
    <mergeCell ref="J14:L14"/>
    <mergeCell ref="B15:G15"/>
    <mergeCell ref="J15:L15"/>
    <mergeCell ref="B10:G10"/>
    <mergeCell ref="J10:L10"/>
    <mergeCell ref="B11:G11"/>
    <mergeCell ref="J11:L11"/>
    <mergeCell ref="B12:G12"/>
    <mergeCell ref="J12:L12"/>
    <mergeCell ref="D7:J7"/>
    <mergeCell ref="L7:M7"/>
    <mergeCell ref="B8:E8"/>
    <mergeCell ref="F8:H8"/>
    <mergeCell ref="J8:L8"/>
    <mergeCell ref="B9:M9"/>
    <mergeCell ref="E2:O2"/>
    <mergeCell ref="E3:O3"/>
    <mergeCell ref="E4:O4"/>
    <mergeCell ref="B5:F5"/>
    <mergeCell ref="G5:O5"/>
    <mergeCell ref="B6:F6"/>
    <mergeCell ref="G6:O6"/>
  </mergeCells>
  <pageMargins left="0.78740157499999996" right="0.78740157499999996" top="0.984251969" bottom="0.984251969" header="0.5" footer="0.5"/>
  <pageSetup orientation="portrait" horizontalDpi="300" verticalDpi="300" copies="0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0"/>
  <sheetViews>
    <sheetView workbookViewId="0"/>
  </sheetViews>
  <sheetFormatPr defaultRowHeight="12.75"/>
  <cols>
    <col min="1" max="1" width="4.375" style="81" customWidth="1"/>
    <col min="2" max="2" width="15.375" style="81" customWidth="1"/>
    <col min="3" max="3" width="0.5" style="81" customWidth="1"/>
    <col min="4" max="4" width="3.25" style="81" customWidth="1"/>
    <col min="5" max="5" width="15.25" style="81" customWidth="1"/>
    <col min="6" max="7" width="0.875" style="81" customWidth="1"/>
    <col min="8" max="8" width="7.375" style="81" customWidth="1"/>
    <col min="9" max="9" width="8.875" style="81" customWidth="1"/>
    <col min="10" max="10" width="8.125" style="81" customWidth="1"/>
    <col min="11" max="11" width="1.5" style="81" customWidth="1"/>
    <col min="12" max="12" width="3.375" style="81" customWidth="1"/>
    <col min="13" max="13" width="13.375" style="81" customWidth="1"/>
    <col min="14" max="14" width="4.375" style="81" customWidth="1"/>
    <col min="15" max="15" width="4.25" style="81" customWidth="1"/>
    <col min="16" max="16" width="28.125" style="81" customWidth="1"/>
    <col min="17" max="16384" width="9" style="81"/>
  </cols>
  <sheetData>
    <row r="1" spans="1:16" ht="20.100000000000001" customHeight="1">
      <c r="A1" s="80"/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</row>
    <row r="2" spans="1:16" ht="21" customHeight="1">
      <c r="A2" s="80"/>
      <c r="B2" s="80"/>
      <c r="C2" s="80"/>
      <c r="D2" s="80"/>
      <c r="E2" s="82" t="s">
        <v>81</v>
      </c>
      <c r="F2" s="82"/>
      <c r="G2" s="82"/>
      <c r="H2" s="82"/>
      <c r="I2" s="82"/>
      <c r="J2" s="82"/>
      <c r="K2" s="82"/>
      <c r="L2" s="82"/>
      <c r="M2" s="82"/>
      <c r="N2" s="82"/>
      <c r="O2" s="82"/>
      <c r="P2" s="80"/>
    </row>
    <row r="3" spans="1:16" ht="17.100000000000001" customHeight="1">
      <c r="A3" s="80"/>
      <c r="B3" s="80"/>
      <c r="C3" s="80"/>
      <c r="D3" s="80"/>
      <c r="E3" s="83" t="s">
        <v>271</v>
      </c>
      <c r="F3" s="83"/>
      <c r="G3" s="83"/>
      <c r="H3" s="83"/>
      <c r="I3" s="83"/>
      <c r="J3" s="83"/>
      <c r="K3" s="83"/>
      <c r="L3" s="83"/>
      <c r="M3" s="83"/>
      <c r="N3" s="83"/>
      <c r="O3" s="83"/>
      <c r="P3" s="80"/>
    </row>
    <row r="4" spans="1:16" ht="17.100000000000001" customHeight="1">
      <c r="A4" s="80"/>
      <c r="B4" s="80"/>
      <c r="C4" s="80"/>
      <c r="D4" s="80"/>
      <c r="E4" s="83" t="s">
        <v>273</v>
      </c>
      <c r="F4" s="83"/>
      <c r="G4" s="83"/>
      <c r="H4" s="83"/>
      <c r="I4" s="83"/>
      <c r="J4" s="83"/>
      <c r="K4" s="83"/>
      <c r="L4" s="83"/>
      <c r="M4" s="83"/>
      <c r="N4" s="83"/>
      <c r="O4" s="83"/>
      <c r="P4" s="80"/>
    </row>
    <row r="5" spans="1:16" ht="15" customHeight="1">
      <c r="A5" s="80"/>
      <c r="B5" s="83" t="s">
        <v>250</v>
      </c>
      <c r="C5" s="83"/>
      <c r="D5" s="83"/>
      <c r="E5" s="83"/>
      <c r="F5" s="83"/>
      <c r="G5" s="83" t="s">
        <v>85</v>
      </c>
      <c r="H5" s="83"/>
      <c r="I5" s="83"/>
      <c r="J5" s="83"/>
      <c r="K5" s="83"/>
      <c r="L5" s="83"/>
      <c r="M5" s="83"/>
      <c r="N5" s="83"/>
      <c r="O5" s="83"/>
      <c r="P5" s="80"/>
    </row>
    <row r="6" spans="1:16" ht="15" customHeight="1">
      <c r="A6" s="80"/>
      <c r="B6" s="84" t="s">
        <v>86</v>
      </c>
      <c r="C6" s="84"/>
      <c r="D6" s="84"/>
      <c r="E6" s="84"/>
      <c r="F6" s="84"/>
      <c r="G6" s="83" t="s">
        <v>251</v>
      </c>
      <c r="H6" s="83"/>
      <c r="I6" s="83"/>
      <c r="J6" s="83"/>
      <c r="K6" s="83"/>
      <c r="L6" s="83"/>
      <c r="M6" s="83"/>
      <c r="N6" s="83"/>
      <c r="O6" s="83"/>
      <c r="P6" s="80"/>
    </row>
    <row r="7" spans="1:16" ht="15" customHeight="1">
      <c r="A7" s="80"/>
      <c r="B7" s="85" t="s">
        <v>87</v>
      </c>
      <c r="C7" s="80"/>
      <c r="D7" s="86" t="s">
        <v>274</v>
      </c>
      <c r="E7" s="86"/>
      <c r="F7" s="86"/>
      <c r="G7" s="86"/>
      <c r="H7" s="86"/>
      <c r="I7" s="86"/>
      <c r="J7" s="86"/>
      <c r="K7" s="80"/>
      <c r="L7" s="86" t="s">
        <v>89</v>
      </c>
      <c r="M7" s="86"/>
      <c r="N7" s="80"/>
      <c r="O7" s="80"/>
      <c r="P7" s="80"/>
    </row>
    <row r="8" spans="1:16" ht="30" customHeight="1">
      <c r="A8" s="80"/>
      <c r="B8" s="87" t="s">
        <v>8</v>
      </c>
      <c r="C8" s="87"/>
      <c r="D8" s="87"/>
      <c r="E8" s="87"/>
      <c r="F8" s="88" t="s">
        <v>90</v>
      </c>
      <c r="G8" s="88"/>
      <c r="H8" s="88"/>
      <c r="I8" s="89" t="s">
        <v>253</v>
      </c>
      <c r="J8" s="88" t="s">
        <v>92</v>
      </c>
      <c r="K8" s="88"/>
      <c r="L8" s="88"/>
      <c r="M8" s="89" t="s">
        <v>93</v>
      </c>
      <c r="N8" s="80"/>
      <c r="O8" s="80"/>
      <c r="P8" s="80"/>
    </row>
    <row r="9" spans="1:16" ht="9.9499999999999993" customHeight="1">
      <c r="A9" s="80"/>
      <c r="B9" s="90" t="s">
        <v>14</v>
      </c>
      <c r="C9" s="90"/>
      <c r="D9" s="90"/>
      <c r="E9" s="90"/>
      <c r="F9" s="90"/>
      <c r="G9" s="90"/>
      <c r="H9" s="90"/>
      <c r="I9" s="90"/>
      <c r="J9" s="90"/>
      <c r="K9" s="90"/>
      <c r="L9" s="90"/>
      <c r="M9" s="90"/>
      <c r="N9" s="80"/>
      <c r="O9" s="80"/>
      <c r="P9" s="80"/>
    </row>
    <row r="10" spans="1:16" ht="9.9499999999999993" customHeight="1">
      <c r="A10" s="80"/>
      <c r="B10" s="91" t="s">
        <v>94</v>
      </c>
      <c r="C10" s="91"/>
      <c r="D10" s="91"/>
      <c r="E10" s="91"/>
      <c r="F10" s="91"/>
      <c r="G10" s="91"/>
      <c r="H10" s="92">
        <v>0</v>
      </c>
      <c r="I10" s="92">
        <v>0</v>
      </c>
      <c r="J10" s="93">
        <v>0</v>
      </c>
      <c r="K10" s="93"/>
      <c r="L10" s="93"/>
      <c r="M10" s="92">
        <v>0</v>
      </c>
      <c r="N10" s="80"/>
      <c r="O10" s="80"/>
      <c r="P10" s="80"/>
    </row>
    <row r="11" spans="1:16" ht="9.9499999999999993" customHeight="1">
      <c r="A11" s="80"/>
      <c r="B11" s="91" t="s">
        <v>95</v>
      </c>
      <c r="C11" s="91"/>
      <c r="D11" s="91"/>
      <c r="E11" s="91"/>
      <c r="F11" s="91"/>
      <c r="G11" s="91"/>
      <c r="H11" s="92">
        <v>0</v>
      </c>
      <c r="I11" s="92">
        <v>0</v>
      </c>
      <c r="J11" s="93">
        <v>0</v>
      </c>
      <c r="K11" s="93"/>
      <c r="L11" s="93"/>
      <c r="M11" s="92">
        <v>0</v>
      </c>
      <c r="N11" s="80"/>
      <c r="O11" s="80"/>
      <c r="P11" s="80"/>
    </row>
    <row r="12" spans="1:16" ht="9.9499999999999993" customHeight="1">
      <c r="A12" s="80"/>
      <c r="B12" s="91" t="s">
        <v>96</v>
      </c>
      <c r="C12" s="91"/>
      <c r="D12" s="91"/>
      <c r="E12" s="91"/>
      <c r="F12" s="91"/>
      <c r="G12" s="91"/>
      <c r="H12" s="92"/>
      <c r="I12" s="92"/>
      <c r="J12" s="93"/>
      <c r="K12" s="93"/>
      <c r="L12" s="93"/>
      <c r="M12" s="92"/>
      <c r="N12" s="80"/>
      <c r="O12" s="80"/>
      <c r="P12" s="80"/>
    </row>
    <row r="13" spans="1:16" ht="9.9499999999999993" customHeight="1">
      <c r="A13" s="80"/>
      <c r="B13" s="91" t="s">
        <v>97</v>
      </c>
      <c r="C13" s="91"/>
      <c r="D13" s="91"/>
      <c r="E13" s="91"/>
      <c r="F13" s="91"/>
      <c r="G13" s="91"/>
      <c r="H13" s="92">
        <v>0</v>
      </c>
      <c r="I13" s="92">
        <v>0</v>
      </c>
      <c r="J13" s="93">
        <v>0</v>
      </c>
      <c r="K13" s="93"/>
      <c r="L13" s="93"/>
      <c r="M13" s="92">
        <v>0</v>
      </c>
      <c r="N13" s="80"/>
      <c r="O13" s="80"/>
      <c r="P13" s="80"/>
    </row>
    <row r="14" spans="1:16" ht="9.9499999999999993" customHeight="1">
      <c r="A14" s="80"/>
      <c r="B14" s="91" t="s">
        <v>98</v>
      </c>
      <c r="C14" s="91"/>
      <c r="D14" s="91"/>
      <c r="E14" s="91"/>
      <c r="F14" s="91"/>
      <c r="G14" s="91"/>
      <c r="H14" s="92">
        <v>135.4</v>
      </c>
      <c r="I14" s="92">
        <v>1.93</v>
      </c>
      <c r="J14" s="93">
        <v>1.39</v>
      </c>
      <c r="K14" s="93"/>
      <c r="L14" s="93"/>
      <c r="M14" s="92">
        <v>1.2</v>
      </c>
      <c r="N14" s="80"/>
      <c r="O14" s="80"/>
      <c r="P14" s="80"/>
    </row>
    <row r="15" spans="1:16" ht="9.9499999999999993" customHeight="1">
      <c r="A15" s="80"/>
      <c r="B15" s="91" t="s">
        <v>99</v>
      </c>
      <c r="C15" s="91"/>
      <c r="D15" s="91"/>
      <c r="E15" s="91"/>
      <c r="F15" s="91"/>
      <c r="G15" s="91"/>
      <c r="H15" s="92">
        <v>0</v>
      </c>
      <c r="I15" s="92">
        <v>0</v>
      </c>
      <c r="J15" s="93">
        <v>0</v>
      </c>
      <c r="K15" s="93"/>
      <c r="L15" s="93"/>
      <c r="M15" s="92">
        <v>0</v>
      </c>
      <c r="N15" s="80"/>
      <c r="O15" s="80"/>
      <c r="P15" s="80"/>
    </row>
    <row r="16" spans="1:16" ht="9.9499999999999993" customHeight="1">
      <c r="A16" s="80"/>
      <c r="B16" s="91" t="s">
        <v>100</v>
      </c>
      <c r="C16" s="91"/>
      <c r="D16" s="91"/>
      <c r="E16" s="91"/>
      <c r="F16" s="91"/>
      <c r="G16" s="91"/>
      <c r="H16" s="92">
        <v>0</v>
      </c>
      <c r="I16" s="92">
        <v>0</v>
      </c>
      <c r="J16" s="93">
        <v>0</v>
      </c>
      <c r="K16" s="93"/>
      <c r="L16" s="93"/>
      <c r="M16" s="92">
        <v>0</v>
      </c>
      <c r="N16" s="80"/>
      <c r="O16" s="80"/>
      <c r="P16" s="80"/>
    </row>
    <row r="17" spans="1:16" ht="9.9499999999999993" customHeight="1">
      <c r="A17" s="80"/>
      <c r="B17" s="91" t="s">
        <v>101</v>
      </c>
      <c r="C17" s="91"/>
      <c r="D17" s="91"/>
      <c r="E17" s="91"/>
      <c r="F17" s="91"/>
      <c r="G17" s="91"/>
      <c r="H17" s="92">
        <v>5720.28</v>
      </c>
      <c r="I17" s="92">
        <v>81.709999999999994</v>
      </c>
      <c r="J17" s="93">
        <v>58.65</v>
      </c>
      <c r="K17" s="93"/>
      <c r="L17" s="93"/>
      <c r="M17" s="92">
        <v>50.89</v>
      </c>
      <c r="N17" s="80"/>
      <c r="O17" s="80"/>
      <c r="P17" s="80"/>
    </row>
    <row r="18" spans="1:16" ht="9.9499999999999993" customHeight="1">
      <c r="A18" s="80"/>
      <c r="B18" s="91" t="s">
        <v>102</v>
      </c>
      <c r="C18" s="91"/>
      <c r="D18" s="91"/>
      <c r="E18" s="91"/>
      <c r="F18" s="91"/>
      <c r="G18" s="91"/>
      <c r="H18" s="92">
        <v>114.48</v>
      </c>
      <c r="I18" s="92">
        <v>1.64</v>
      </c>
      <c r="J18" s="93">
        <v>1.17</v>
      </c>
      <c r="K18" s="93"/>
      <c r="L18" s="93"/>
      <c r="M18" s="92">
        <v>1.02</v>
      </c>
      <c r="N18" s="80"/>
      <c r="O18" s="80"/>
      <c r="P18" s="80"/>
    </row>
    <row r="19" spans="1:16" ht="9.9499999999999993" customHeight="1">
      <c r="A19" s="80"/>
      <c r="B19" s="91" t="s">
        <v>103</v>
      </c>
      <c r="C19" s="91"/>
      <c r="D19" s="91"/>
      <c r="E19" s="91"/>
      <c r="F19" s="91"/>
      <c r="G19" s="91"/>
      <c r="H19" s="92">
        <v>0</v>
      </c>
      <c r="I19" s="92">
        <v>0</v>
      </c>
      <c r="J19" s="93">
        <v>0</v>
      </c>
      <c r="K19" s="93"/>
      <c r="L19" s="93"/>
      <c r="M19" s="92">
        <v>0</v>
      </c>
      <c r="N19" s="80"/>
      <c r="O19" s="80"/>
      <c r="P19" s="80"/>
    </row>
    <row r="20" spans="1:16" ht="9.9499999999999993" customHeight="1">
      <c r="A20" s="80"/>
      <c r="B20" s="91" t="s">
        <v>104</v>
      </c>
      <c r="C20" s="91"/>
      <c r="D20" s="91"/>
      <c r="E20" s="91"/>
      <c r="F20" s="91"/>
      <c r="G20" s="91"/>
      <c r="H20" s="92">
        <v>0</v>
      </c>
      <c r="I20" s="92">
        <v>0</v>
      </c>
      <c r="J20" s="93">
        <v>0</v>
      </c>
      <c r="K20" s="93"/>
      <c r="L20" s="93"/>
      <c r="M20" s="92">
        <v>0</v>
      </c>
      <c r="N20" s="80"/>
      <c r="O20" s="80"/>
      <c r="P20" s="80"/>
    </row>
    <row r="21" spans="1:16" ht="9.9499999999999993" customHeight="1">
      <c r="A21" s="80"/>
      <c r="B21" s="91" t="s">
        <v>105</v>
      </c>
      <c r="C21" s="91"/>
      <c r="D21" s="91"/>
      <c r="E21" s="91"/>
      <c r="F21" s="91"/>
      <c r="G21" s="91"/>
      <c r="H21" s="92">
        <v>855</v>
      </c>
      <c r="I21" s="92">
        <v>12.21</v>
      </c>
      <c r="J21" s="93">
        <v>8.77</v>
      </c>
      <c r="K21" s="93"/>
      <c r="L21" s="93"/>
      <c r="M21" s="92">
        <v>7.61</v>
      </c>
      <c r="N21" s="80"/>
      <c r="O21" s="80"/>
      <c r="P21" s="80"/>
    </row>
    <row r="22" spans="1:16" ht="9.9499999999999993" customHeight="1">
      <c r="A22" s="80"/>
      <c r="B22" s="91" t="s">
        <v>106</v>
      </c>
      <c r="C22" s="91"/>
      <c r="D22" s="91"/>
      <c r="E22" s="91"/>
      <c r="F22" s="91"/>
      <c r="G22" s="91"/>
      <c r="H22" s="92">
        <v>148</v>
      </c>
      <c r="I22" s="92">
        <v>2.11</v>
      </c>
      <c r="J22" s="93">
        <v>1.52</v>
      </c>
      <c r="K22" s="93"/>
      <c r="L22" s="93"/>
      <c r="M22" s="92">
        <v>1.32</v>
      </c>
      <c r="N22" s="80"/>
      <c r="O22" s="80"/>
      <c r="P22" s="80"/>
    </row>
    <row r="23" spans="1:16" ht="9.9499999999999993" customHeight="1">
      <c r="A23" s="80"/>
      <c r="B23" s="91" t="s">
        <v>107</v>
      </c>
      <c r="C23" s="91"/>
      <c r="D23" s="91"/>
      <c r="E23" s="91"/>
      <c r="F23" s="91"/>
      <c r="G23" s="91"/>
      <c r="H23" s="92">
        <v>0</v>
      </c>
      <c r="I23" s="92">
        <v>0</v>
      </c>
      <c r="J23" s="93">
        <v>0</v>
      </c>
      <c r="K23" s="93"/>
      <c r="L23" s="93"/>
      <c r="M23" s="92">
        <v>0</v>
      </c>
      <c r="N23" s="80"/>
      <c r="O23" s="80"/>
      <c r="P23" s="80"/>
    </row>
    <row r="24" spans="1:16" ht="9.9499999999999993" customHeight="1">
      <c r="A24" s="80"/>
      <c r="B24" s="91" t="s">
        <v>108</v>
      </c>
      <c r="C24" s="91"/>
      <c r="D24" s="91"/>
      <c r="E24" s="91"/>
      <c r="F24" s="91"/>
      <c r="G24" s="91"/>
      <c r="H24" s="92">
        <v>0</v>
      </c>
      <c r="I24" s="92">
        <v>0</v>
      </c>
      <c r="J24" s="93">
        <v>0</v>
      </c>
      <c r="K24" s="93"/>
      <c r="L24" s="93"/>
      <c r="M24" s="92">
        <v>0</v>
      </c>
      <c r="N24" s="80"/>
      <c r="O24" s="80"/>
      <c r="P24" s="80"/>
    </row>
    <row r="25" spans="1:16" ht="9.9499999999999993" customHeight="1">
      <c r="A25" s="80"/>
      <c r="B25" s="91" t="s">
        <v>109</v>
      </c>
      <c r="C25" s="91"/>
      <c r="D25" s="91"/>
      <c r="E25" s="91"/>
      <c r="F25" s="91"/>
      <c r="G25" s="91"/>
      <c r="H25" s="92"/>
      <c r="I25" s="92"/>
      <c r="J25" s="93"/>
      <c r="K25" s="93"/>
      <c r="L25" s="93"/>
      <c r="M25" s="92"/>
      <c r="N25" s="80"/>
      <c r="O25" s="80"/>
      <c r="P25" s="80"/>
    </row>
    <row r="26" spans="1:16" ht="9.9499999999999993" customHeight="1">
      <c r="A26" s="80"/>
      <c r="B26" s="91" t="s">
        <v>110</v>
      </c>
      <c r="C26" s="91"/>
      <c r="D26" s="91"/>
      <c r="E26" s="91"/>
      <c r="F26" s="91"/>
      <c r="G26" s="91"/>
      <c r="H26" s="92">
        <v>0</v>
      </c>
      <c r="I26" s="92">
        <v>0</v>
      </c>
      <c r="J26" s="93">
        <v>0</v>
      </c>
      <c r="K26" s="93"/>
      <c r="L26" s="93"/>
      <c r="M26" s="92">
        <v>0</v>
      </c>
      <c r="N26" s="80"/>
      <c r="O26" s="80"/>
      <c r="P26" s="80"/>
    </row>
    <row r="27" spans="1:16" ht="9.9499999999999993" customHeight="1">
      <c r="A27" s="80"/>
      <c r="B27" s="91" t="s">
        <v>111</v>
      </c>
      <c r="C27" s="91"/>
      <c r="D27" s="91"/>
      <c r="E27" s="91"/>
      <c r="F27" s="91"/>
      <c r="G27" s="91"/>
      <c r="H27" s="92">
        <v>140</v>
      </c>
      <c r="I27" s="92">
        <v>2</v>
      </c>
      <c r="J27" s="93">
        <v>1.44</v>
      </c>
      <c r="K27" s="93"/>
      <c r="L27" s="93"/>
      <c r="M27" s="92">
        <v>1.25</v>
      </c>
      <c r="N27" s="80"/>
      <c r="O27" s="80"/>
      <c r="P27" s="80"/>
    </row>
    <row r="28" spans="1:16" ht="9.9499999999999993" customHeight="1">
      <c r="A28" s="80"/>
      <c r="B28" s="91" t="s">
        <v>112</v>
      </c>
      <c r="C28" s="91"/>
      <c r="D28" s="91"/>
      <c r="E28" s="91"/>
      <c r="F28" s="91"/>
      <c r="G28" s="91"/>
      <c r="H28" s="92">
        <v>0</v>
      </c>
      <c r="I28" s="92">
        <v>0</v>
      </c>
      <c r="J28" s="93">
        <v>0</v>
      </c>
      <c r="K28" s="93"/>
      <c r="L28" s="93"/>
      <c r="M28" s="92">
        <v>0</v>
      </c>
      <c r="N28" s="80"/>
      <c r="O28" s="80"/>
      <c r="P28" s="80"/>
    </row>
    <row r="29" spans="1:16" ht="9.9499999999999993" customHeight="1">
      <c r="A29" s="80"/>
      <c r="B29" s="91" t="s">
        <v>113</v>
      </c>
      <c r="C29" s="91"/>
      <c r="D29" s="91"/>
      <c r="E29" s="91"/>
      <c r="F29" s="91"/>
      <c r="G29" s="91"/>
      <c r="H29" s="92">
        <v>0</v>
      </c>
      <c r="I29" s="92">
        <v>0</v>
      </c>
      <c r="J29" s="93">
        <v>0</v>
      </c>
      <c r="K29" s="93"/>
      <c r="L29" s="93"/>
      <c r="M29" s="92">
        <v>0</v>
      </c>
      <c r="N29" s="80"/>
      <c r="O29" s="80"/>
      <c r="P29" s="80"/>
    </row>
    <row r="30" spans="1:16" ht="9.9499999999999993" customHeight="1">
      <c r="A30" s="80"/>
      <c r="B30" s="91" t="s">
        <v>114</v>
      </c>
      <c r="C30" s="91"/>
      <c r="D30" s="91"/>
      <c r="E30" s="91"/>
      <c r="F30" s="91"/>
      <c r="G30" s="91"/>
      <c r="H30" s="92">
        <v>0</v>
      </c>
      <c r="I30" s="92">
        <v>0</v>
      </c>
      <c r="J30" s="93">
        <v>0</v>
      </c>
      <c r="K30" s="93"/>
      <c r="L30" s="93"/>
      <c r="M30" s="92">
        <v>0</v>
      </c>
      <c r="N30" s="80"/>
      <c r="O30" s="80"/>
      <c r="P30" s="80"/>
    </row>
    <row r="31" spans="1:16" ht="9.9499999999999993" customHeight="1">
      <c r="A31" s="80"/>
      <c r="B31" s="91" t="s">
        <v>115</v>
      </c>
      <c r="C31" s="91"/>
      <c r="D31" s="91"/>
      <c r="E31" s="91"/>
      <c r="F31" s="91"/>
      <c r="G31" s="91"/>
      <c r="H31" s="92">
        <v>0</v>
      </c>
      <c r="I31" s="92">
        <v>0</v>
      </c>
      <c r="J31" s="93">
        <v>0</v>
      </c>
      <c r="K31" s="93"/>
      <c r="L31" s="93"/>
      <c r="M31" s="92">
        <v>0</v>
      </c>
      <c r="N31" s="80"/>
      <c r="O31" s="80"/>
      <c r="P31" s="80"/>
    </row>
    <row r="32" spans="1:16" ht="9.9499999999999993" customHeight="1">
      <c r="A32" s="80"/>
      <c r="B32" s="91" t="s">
        <v>116</v>
      </c>
      <c r="C32" s="91"/>
      <c r="D32" s="91"/>
      <c r="E32" s="91"/>
      <c r="F32" s="91"/>
      <c r="G32" s="91"/>
      <c r="H32" s="92">
        <v>0</v>
      </c>
      <c r="I32" s="92">
        <v>0</v>
      </c>
      <c r="J32" s="93">
        <v>0</v>
      </c>
      <c r="K32" s="93"/>
      <c r="L32" s="93"/>
      <c r="M32" s="92">
        <v>0</v>
      </c>
      <c r="N32" s="80"/>
      <c r="O32" s="80"/>
      <c r="P32" s="80"/>
    </row>
    <row r="33" spans="1:16" ht="9.9499999999999993" customHeight="1">
      <c r="A33" s="80"/>
      <c r="B33" s="91" t="s">
        <v>117</v>
      </c>
      <c r="C33" s="91"/>
      <c r="D33" s="91"/>
      <c r="E33" s="91"/>
      <c r="F33" s="91"/>
      <c r="G33" s="91"/>
      <c r="H33" s="92">
        <v>0</v>
      </c>
      <c r="I33" s="92">
        <v>0</v>
      </c>
      <c r="J33" s="93">
        <v>0</v>
      </c>
      <c r="K33" s="93"/>
      <c r="L33" s="93"/>
      <c r="M33" s="92">
        <v>0</v>
      </c>
      <c r="N33" s="80"/>
      <c r="O33" s="80"/>
      <c r="P33" s="80"/>
    </row>
    <row r="34" spans="1:16" ht="9.9499999999999993" customHeight="1">
      <c r="A34" s="80"/>
      <c r="B34" s="91" t="s">
        <v>118</v>
      </c>
      <c r="C34" s="91"/>
      <c r="D34" s="91"/>
      <c r="E34" s="91"/>
      <c r="F34" s="91"/>
      <c r="G34" s="91"/>
      <c r="H34" s="92">
        <v>0</v>
      </c>
      <c r="I34" s="92">
        <v>0</v>
      </c>
      <c r="J34" s="93">
        <v>0</v>
      </c>
      <c r="K34" s="93"/>
      <c r="L34" s="93"/>
      <c r="M34" s="92">
        <v>0</v>
      </c>
      <c r="N34" s="80"/>
      <c r="O34" s="80"/>
      <c r="P34" s="80"/>
    </row>
    <row r="35" spans="1:16" ht="9.9499999999999993" customHeight="1">
      <c r="A35" s="80"/>
      <c r="B35" s="94" t="s">
        <v>27</v>
      </c>
      <c r="C35" s="94"/>
      <c r="D35" s="94"/>
      <c r="E35" s="94"/>
      <c r="F35" s="95">
        <v>7113.16</v>
      </c>
      <c r="G35" s="95"/>
      <c r="H35" s="95"/>
      <c r="I35" s="96">
        <v>101.6</v>
      </c>
      <c r="J35" s="97">
        <v>72.94</v>
      </c>
      <c r="K35" s="97"/>
      <c r="L35" s="97"/>
      <c r="M35" s="96">
        <v>63.29</v>
      </c>
      <c r="N35" s="80"/>
      <c r="O35" s="80"/>
      <c r="P35" s="80"/>
    </row>
    <row r="36" spans="1:16" ht="9.9499999999999993" customHeight="1">
      <c r="A36" s="80"/>
      <c r="B36" s="90" t="s">
        <v>119</v>
      </c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80"/>
      <c r="O36" s="80"/>
      <c r="P36" s="80"/>
    </row>
    <row r="37" spans="1:16" ht="9.9499999999999993" customHeight="1">
      <c r="A37" s="80"/>
      <c r="B37" s="91" t="s">
        <v>120</v>
      </c>
      <c r="C37" s="91"/>
      <c r="D37" s="91"/>
      <c r="E37" s="91"/>
      <c r="F37" s="91"/>
      <c r="G37" s="91"/>
      <c r="H37" s="92">
        <v>0</v>
      </c>
      <c r="I37" s="92">
        <v>0</v>
      </c>
      <c r="J37" s="93">
        <v>0</v>
      </c>
      <c r="K37" s="93"/>
      <c r="L37" s="93"/>
      <c r="M37" s="92">
        <v>0</v>
      </c>
      <c r="N37" s="80"/>
      <c r="O37" s="80"/>
      <c r="P37" s="80"/>
    </row>
    <row r="38" spans="1:16" ht="9.9499999999999993" customHeight="1">
      <c r="A38" s="80"/>
      <c r="B38" s="91" t="s">
        <v>121</v>
      </c>
      <c r="C38" s="91"/>
      <c r="D38" s="91"/>
      <c r="E38" s="91"/>
      <c r="F38" s="91"/>
      <c r="G38" s="91"/>
      <c r="H38" s="92"/>
      <c r="I38" s="92"/>
      <c r="J38" s="93"/>
      <c r="K38" s="93"/>
      <c r="L38" s="93"/>
      <c r="M38" s="92"/>
      <c r="N38" s="80"/>
      <c r="O38" s="80"/>
      <c r="P38" s="80"/>
    </row>
    <row r="39" spans="1:16" ht="9.9499999999999993" customHeight="1">
      <c r="A39" s="80"/>
      <c r="B39" s="91" t="s">
        <v>122</v>
      </c>
      <c r="C39" s="91"/>
      <c r="D39" s="91"/>
      <c r="E39" s="91"/>
      <c r="F39" s="91"/>
      <c r="G39" s="91"/>
      <c r="H39" s="92">
        <v>256.86</v>
      </c>
      <c r="I39" s="92">
        <v>3.67</v>
      </c>
      <c r="J39" s="93">
        <v>2.63</v>
      </c>
      <c r="K39" s="93"/>
      <c r="L39" s="93"/>
      <c r="M39" s="92">
        <v>2.29</v>
      </c>
      <c r="N39" s="80"/>
      <c r="O39" s="80"/>
      <c r="P39" s="80"/>
    </row>
    <row r="40" spans="1:16" ht="9.9499999999999993" customHeight="1">
      <c r="A40" s="80"/>
      <c r="B40" s="91" t="s">
        <v>123</v>
      </c>
      <c r="C40" s="91"/>
      <c r="D40" s="91"/>
      <c r="E40" s="91"/>
      <c r="F40" s="91"/>
      <c r="G40" s="91"/>
      <c r="H40" s="92">
        <v>124.44</v>
      </c>
      <c r="I40" s="92">
        <v>1.78</v>
      </c>
      <c r="J40" s="93">
        <v>1.28</v>
      </c>
      <c r="K40" s="93"/>
      <c r="L40" s="93"/>
      <c r="M40" s="92">
        <v>1.1100000000000001</v>
      </c>
      <c r="N40" s="80"/>
      <c r="O40" s="80"/>
      <c r="P40" s="80"/>
    </row>
    <row r="41" spans="1:16" ht="9.9499999999999993" customHeight="1">
      <c r="A41" s="80"/>
      <c r="B41" s="91" t="s">
        <v>124</v>
      </c>
      <c r="C41" s="91"/>
      <c r="D41" s="91"/>
      <c r="E41" s="91"/>
      <c r="F41" s="91"/>
      <c r="G41" s="91"/>
      <c r="H41" s="92">
        <v>1449</v>
      </c>
      <c r="I41" s="92">
        <v>20.7</v>
      </c>
      <c r="J41" s="93">
        <v>14.86</v>
      </c>
      <c r="K41" s="93"/>
      <c r="L41" s="93"/>
      <c r="M41" s="92">
        <v>12.89</v>
      </c>
      <c r="N41" s="80"/>
      <c r="O41" s="80"/>
      <c r="P41" s="80"/>
    </row>
    <row r="42" spans="1:16" ht="9.9499999999999993" customHeight="1">
      <c r="A42" s="80"/>
      <c r="B42" s="91" t="s">
        <v>125</v>
      </c>
      <c r="C42" s="91"/>
      <c r="D42" s="91"/>
      <c r="E42" s="91"/>
      <c r="F42" s="91"/>
      <c r="G42" s="91"/>
      <c r="H42" s="92">
        <v>128.43</v>
      </c>
      <c r="I42" s="92">
        <v>1.83</v>
      </c>
      <c r="J42" s="93">
        <v>1.32</v>
      </c>
      <c r="K42" s="93"/>
      <c r="L42" s="93"/>
      <c r="M42" s="92">
        <v>1.1399999999999999</v>
      </c>
      <c r="N42" s="80"/>
      <c r="O42" s="80"/>
      <c r="P42" s="80"/>
    </row>
    <row r="43" spans="1:16" ht="9.9499999999999993" customHeight="1">
      <c r="A43" s="80"/>
      <c r="B43" s="91" t="s">
        <v>126</v>
      </c>
      <c r="C43" s="91"/>
      <c r="D43" s="91"/>
      <c r="E43" s="91"/>
      <c r="F43" s="91"/>
      <c r="G43" s="91"/>
      <c r="H43" s="92">
        <v>0</v>
      </c>
      <c r="I43" s="92">
        <v>0</v>
      </c>
      <c r="J43" s="93">
        <v>0</v>
      </c>
      <c r="K43" s="93"/>
      <c r="L43" s="93"/>
      <c r="M43" s="92">
        <v>0</v>
      </c>
      <c r="N43" s="80"/>
      <c r="O43" s="80"/>
      <c r="P43" s="80"/>
    </row>
    <row r="44" spans="1:16" ht="9.9499999999999993" customHeight="1">
      <c r="A44" s="80"/>
      <c r="B44" s="91" t="s">
        <v>127</v>
      </c>
      <c r="C44" s="91"/>
      <c r="D44" s="91"/>
      <c r="E44" s="91"/>
      <c r="F44" s="91"/>
      <c r="G44" s="91"/>
      <c r="H44" s="92">
        <v>42.81</v>
      </c>
      <c r="I44" s="92">
        <v>0.61</v>
      </c>
      <c r="J44" s="93">
        <v>0.44</v>
      </c>
      <c r="K44" s="93"/>
      <c r="L44" s="93"/>
      <c r="M44" s="92">
        <v>0.38</v>
      </c>
      <c r="N44" s="80"/>
      <c r="O44" s="80"/>
      <c r="P44" s="80"/>
    </row>
    <row r="45" spans="1:16" ht="9.9499999999999993" customHeight="1">
      <c r="A45" s="80"/>
      <c r="B45" s="91" t="s">
        <v>128</v>
      </c>
      <c r="C45" s="91"/>
      <c r="D45" s="91"/>
      <c r="E45" s="91"/>
      <c r="F45" s="91"/>
      <c r="G45" s="91"/>
      <c r="H45" s="92">
        <v>0</v>
      </c>
      <c r="I45" s="92">
        <v>0</v>
      </c>
      <c r="J45" s="93">
        <v>0</v>
      </c>
      <c r="K45" s="93"/>
      <c r="L45" s="93"/>
      <c r="M45" s="92">
        <v>0</v>
      </c>
      <c r="N45" s="80"/>
      <c r="O45" s="80"/>
      <c r="P45" s="80"/>
    </row>
    <row r="46" spans="1:16" ht="9.9499999999999993" customHeight="1">
      <c r="A46" s="80"/>
      <c r="B46" s="91" t="s">
        <v>129</v>
      </c>
      <c r="C46" s="91"/>
      <c r="D46" s="91"/>
      <c r="E46" s="91"/>
      <c r="F46" s="91"/>
      <c r="G46" s="91"/>
      <c r="H46" s="92">
        <v>0</v>
      </c>
      <c r="I46" s="92">
        <v>0</v>
      </c>
      <c r="J46" s="93">
        <v>0</v>
      </c>
      <c r="K46" s="93"/>
      <c r="L46" s="93"/>
      <c r="M46" s="92">
        <v>0</v>
      </c>
      <c r="N46" s="80"/>
      <c r="O46" s="80"/>
      <c r="P46" s="80"/>
    </row>
    <row r="47" spans="1:16" ht="9.9499999999999993" customHeight="1">
      <c r="A47" s="80"/>
      <c r="B47" s="91" t="s">
        <v>130</v>
      </c>
      <c r="C47" s="91"/>
      <c r="D47" s="91"/>
      <c r="E47" s="91"/>
      <c r="F47" s="91"/>
      <c r="G47" s="91"/>
      <c r="H47" s="92">
        <v>0</v>
      </c>
      <c r="I47" s="92">
        <v>0</v>
      </c>
      <c r="J47" s="93">
        <v>0</v>
      </c>
      <c r="K47" s="93"/>
      <c r="L47" s="93"/>
      <c r="M47" s="92">
        <v>0</v>
      </c>
      <c r="N47" s="80"/>
      <c r="O47" s="80"/>
      <c r="P47" s="80"/>
    </row>
    <row r="48" spans="1:16" ht="9.9499999999999993" customHeight="1">
      <c r="A48" s="80"/>
      <c r="B48" s="91" t="s">
        <v>131</v>
      </c>
      <c r="C48" s="91"/>
      <c r="D48" s="91"/>
      <c r="E48" s="91"/>
      <c r="F48" s="91"/>
      <c r="G48" s="91"/>
      <c r="H48" s="92">
        <v>444.36</v>
      </c>
      <c r="I48" s="92">
        <v>6.35</v>
      </c>
      <c r="J48" s="93">
        <v>4.5599999999999996</v>
      </c>
      <c r="K48" s="93"/>
      <c r="L48" s="93"/>
      <c r="M48" s="92">
        <v>3.95</v>
      </c>
      <c r="N48" s="80"/>
      <c r="O48" s="80"/>
      <c r="P48" s="80"/>
    </row>
    <row r="49" spans="1:16" ht="9.9499999999999993" customHeight="1">
      <c r="A49" s="80"/>
      <c r="B49" s="91" t="s">
        <v>132</v>
      </c>
      <c r="C49" s="91"/>
      <c r="D49" s="91"/>
      <c r="E49" s="91"/>
      <c r="F49" s="91"/>
      <c r="G49" s="91"/>
      <c r="H49" s="92">
        <v>0</v>
      </c>
      <c r="I49" s="92">
        <v>0</v>
      </c>
      <c r="J49" s="93">
        <v>0</v>
      </c>
      <c r="K49" s="93"/>
      <c r="L49" s="93"/>
      <c r="M49" s="92">
        <v>0</v>
      </c>
      <c r="N49" s="80"/>
      <c r="O49" s="80"/>
      <c r="P49" s="80"/>
    </row>
    <row r="50" spans="1:16" ht="9.9499999999999993" customHeight="1">
      <c r="A50" s="80"/>
      <c r="B50" s="94" t="s">
        <v>133</v>
      </c>
      <c r="C50" s="94"/>
      <c r="D50" s="94"/>
      <c r="E50" s="94"/>
      <c r="F50" s="95">
        <v>2445.9</v>
      </c>
      <c r="G50" s="95"/>
      <c r="H50" s="95"/>
      <c r="I50" s="96">
        <v>34.94</v>
      </c>
      <c r="J50" s="97">
        <v>25.09</v>
      </c>
      <c r="K50" s="97"/>
      <c r="L50" s="97"/>
      <c r="M50" s="96">
        <v>21.76</v>
      </c>
      <c r="N50" s="80"/>
      <c r="O50" s="80"/>
      <c r="P50" s="80"/>
    </row>
    <row r="51" spans="1:16" ht="9.9499999999999993" customHeight="1">
      <c r="A51" s="80"/>
      <c r="B51" s="90" t="s">
        <v>38</v>
      </c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80"/>
      <c r="O51" s="80"/>
      <c r="P51" s="80"/>
    </row>
    <row r="52" spans="1:16" ht="9.9499999999999993" customHeight="1">
      <c r="A52" s="80"/>
      <c r="B52" s="91" t="s">
        <v>134</v>
      </c>
      <c r="C52" s="91"/>
      <c r="D52" s="91"/>
      <c r="E52" s="91"/>
      <c r="F52" s="91"/>
      <c r="G52" s="91"/>
      <c r="H52" s="92">
        <v>193.69</v>
      </c>
      <c r="I52" s="92">
        <v>2.77</v>
      </c>
      <c r="J52" s="93">
        <v>1.99</v>
      </c>
      <c r="K52" s="93"/>
      <c r="L52" s="93"/>
      <c r="M52" s="92">
        <v>1.72</v>
      </c>
      <c r="N52" s="80"/>
      <c r="O52" s="80"/>
      <c r="P52" s="80"/>
    </row>
    <row r="53" spans="1:16" ht="9.9499999999999993" customHeight="1">
      <c r="A53" s="80"/>
      <c r="B53" s="94" t="s">
        <v>135</v>
      </c>
      <c r="C53" s="94"/>
      <c r="D53" s="94"/>
      <c r="E53" s="94"/>
      <c r="F53" s="95">
        <v>193.69</v>
      </c>
      <c r="G53" s="95"/>
      <c r="H53" s="95"/>
      <c r="I53" s="96">
        <v>2.77</v>
      </c>
      <c r="J53" s="97">
        <v>1.99</v>
      </c>
      <c r="K53" s="97"/>
      <c r="L53" s="97"/>
      <c r="M53" s="96">
        <v>1.72</v>
      </c>
      <c r="N53" s="80"/>
      <c r="O53" s="80"/>
      <c r="P53" s="80"/>
    </row>
    <row r="54" spans="1:16" ht="9.9499999999999993" customHeight="1">
      <c r="A54" s="80"/>
      <c r="B54" s="98" t="s">
        <v>136</v>
      </c>
      <c r="C54" s="98"/>
      <c r="D54" s="98"/>
      <c r="E54" s="98"/>
      <c r="F54" s="99">
        <v>9752.75</v>
      </c>
      <c r="G54" s="99"/>
      <c r="H54" s="99"/>
      <c r="I54" s="100">
        <v>139.31</v>
      </c>
      <c r="J54" s="101">
        <v>100.02</v>
      </c>
      <c r="K54" s="101"/>
      <c r="L54" s="101"/>
      <c r="M54" s="100">
        <v>86.77</v>
      </c>
      <c r="N54" s="80"/>
      <c r="O54" s="80"/>
      <c r="P54" s="80"/>
    </row>
    <row r="55" spans="1:16" ht="9.9499999999999993" customHeight="1">
      <c r="A55" s="80"/>
      <c r="B55" s="90" t="s">
        <v>137</v>
      </c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80"/>
      <c r="O55" s="80"/>
      <c r="P55" s="80"/>
    </row>
    <row r="56" spans="1:16" ht="9.9499999999999993" customHeight="1">
      <c r="A56" s="80"/>
      <c r="B56" s="91" t="s">
        <v>138</v>
      </c>
      <c r="C56" s="91"/>
      <c r="D56" s="91"/>
      <c r="E56" s="91"/>
      <c r="F56" s="91"/>
      <c r="G56" s="91"/>
      <c r="H56" s="92">
        <v>0</v>
      </c>
      <c r="I56" s="92">
        <v>0</v>
      </c>
      <c r="J56" s="93">
        <v>0</v>
      </c>
      <c r="K56" s="93"/>
      <c r="L56" s="93"/>
      <c r="M56" s="92">
        <v>0</v>
      </c>
      <c r="N56" s="80"/>
      <c r="O56" s="80"/>
      <c r="P56" s="80"/>
    </row>
    <row r="57" spans="1:16" ht="9.9499999999999993" customHeight="1">
      <c r="A57" s="80"/>
      <c r="B57" s="91" t="s">
        <v>139</v>
      </c>
      <c r="C57" s="91"/>
      <c r="D57" s="91"/>
      <c r="E57" s="91"/>
      <c r="F57" s="91"/>
      <c r="G57" s="91"/>
      <c r="H57" s="92">
        <v>0</v>
      </c>
      <c r="I57" s="92">
        <v>0</v>
      </c>
      <c r="J57" s="93">
        <v>0</v>
      </c>
      <c r="K57" s="93"/>
      <c r="L57" s="93"/>
      <c r="M57" s="92">
        <v>0</v>
      </c>
      <c r="N57" s="80"/>
      <c r="O57" s="80"/>
      <c r="P57" s="80"/>
    </row>
    <row r="58" spans="1:16" ht="9.9499999999999993" customHeight="1">
      <c r="A58" s="80"/>
      <c r="B58" s="91" t="s">
        <v>140</v>
      </c>
      <c r="C58" s="91"/>
      <c r="D58" s="91"/>
      <c r="E58" s="91"/>
      <c r="F58" s="91"/>
      <c r="G58" s="91"/>
      <c r="H58" s="92">
        <v>105</v>
      </c>
      <c r="I58" s="92">
        <v>1.5</v>
      </c>
      <c r="J58" s="93">
        <v>1.08</v>
      </c>
      <c r="K58" s="93"/>
      <c r="L58" s="93"/>
      <c r="M58" s="92">
        <v>0.93</v>
      </c>
      <c r="N58" s="80"/>
      <c r="O58" s="80"/>
      <c r="P58" s="80"/>
    </row>
    <row r="59" spans="1:16" ht="9.9499999999999993" customHeight="1">
      <c r="A59" s="80"/>
      <c r="B59" s="91" t="s">
        <v>254</v>
      </c>
      <c r="C59" s="91"/>
      <c r="D59" s="91"/>
      <c r="E59" s="91"/>
      <c r="F59" s="91"/>
      <c r="G59" s="91"/>
      <c r="H59" s="92">
        <v>574.29</v>
      </c>
      <c r="I59" s="92">
        <v>8.1999999999999993</v>
      </c>
      <c r="J59" s="93">
        <v>5.89</v>
      </c>
      <c r="K59" s="93"/>
      <c r="L59" s="93"/>
      <c r="M59" s="92">
        <v>5.1100000000000003</v>
      </c>
      <c r="N59" s="80"/>
      <c r="O59" s="80"/>
      <c r="P59" s="80"/>
    </row>
    <row r="60" spans="1:16" ht="9.9499999999999993" customHeight="1">
      <c r="A60" s="80"/>
      <c r="B60" s="94" t="s">
        <v>141</v>
      </c>
      <c r="C60" s="94"/>
      <c r="D60" s="94"/>
      <c r="E60" s="94"/>
      <c r="F60" s="95">
        <v>679.29</v>
      </c>
      <c r="G60" s="95"/>
      <c r="H60" s="95"/>
      <c r="I60" s="96">
        <v>9.6999999999999993</v>
      </c>
      <c r="J60" s="97">
        <v>6.97</v>
      </c>
      <c r="K60" s="97"/>
      <c r="L60" s="97"/>
      <c r="M60" s="96">
        <v>6.04</v>
      </c>
      <c r="N60" s="80"/>
      <c r="O60" s="80"/>
      <c r="P60" s="80"/>
    </row>
    <row r="61" spans="1:16" ht="9.9499999999999993" customHeight="1">
      <c r="A61" s="80"/>
      <c r="B61" s="90" t="s">
        <v>142</v>
      </c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80"/>
      <c r="O61" s="80"/>
      <c r="P61" s="80"/>
    </row>
    <row r="62" spans="1:16" ht="9.9499999999999993" customHeight="1">
      <c r="A62" s="80"/>
      <c r="B62" s="91" t="s">
        <v>255</v>
      </c>
      <c r="C62" s="91"/>
      <c r="D62" s="91"/>
      <c r="E62" s="91"/>
      <c r="F62" s="91"/>
      <c r="G62" s="91"/>
      <c r="H62" s="92">
        <v>85.5</v>
      </c>
      <c r="I62" s="92">
        <v>1.22</v>
      </c>
      <c r="J62" s="93">
        <v>0.88</v>
      </c>
      <c r="K62" s="93"/>
      <c r="L62" s="93"/>
      <c r="M62" s="92">
        <v>0.76</v>
      </c>
      <c r="N62" s="80"/>
      <c r="O62" s="80"/>
      <c r="P62" s="80"/>
    </row>
    <row r="63" spans="1:16" ht="9.9499999999999993" customHeight="1">
      <c r="A63" s="80"/>
      <c r="B63" s="91" t="s">
        <v>256</v>
      </c>
      <c r="C63" s="91"/>
      <c r="D63" s="91"/>
      <c r="E63" s="91"/>
      <c r="F63" s="91"/>
      <c r="G63" s="91"/>
      <c r="H63" s="92">
        <v>37.81</v>
      </c>
      <c r="I63" s="92">
        <v>0.54</v>
      </c>
      <c r="J63" s="93">
        <v>0.39</v>
      </c>
      <c r="K63" s="93"/>
      <c r="L63" s="93"/>
      <c r="M63" s="92">
        <v>0.34</v>
      </c>
      <c r="N63" s="80"/>
      <c r="O63" s="80"/>
      <c r="P63" s="80"/>
    </row>
    <row r="64" spans="1:16" ht="9.9499999999999993" customHeight="1">
      <c r="A64" s="80"/>
      <c r="B64" s="91" t="s">
        <v>257</v>
      </c>
      <c r="C64" s="91"/>
      <c r="D64" s="91"/>
      <c r="E64" s="91"/>
      <c r="F64" s="91"/>
      <c r="G64" s="91"/>
      <c r="H64" s="92">
        <v>9.84</v>
      </c>
      <c r="I64" s="92">
        <v>0.14000000000000001</v>
      </c>
      <c r="J64" s="93">
        <v>0.1</v>
      </c>
      <c r="K64" s="93"/>
      <c r="L64" s="93"/>
      <c r="M64" s="92">
        <v>0.09</v>
      </c>
      <c r="N64" s="80"/>
      <c r="O64" s="80"/>
      <c r="P64" s="80"/>
    </row>
    <row r="65" spans="1:16" ht="9.9499999999999993" customHeight="1">
      <c r="A65" s="80"/>
      <c r="B65" s="94" t="s">
        <v>146</v>
      </c>
      <c r="C65" s="94"/>
      <c r="D65" s="94"/>
      <c r="E65" s="94"/>
      <c r="F65" s="95">
        <v>133.15</v>
      </c>
      <c r="G65" s="95"/>
      <c r="H65" s="95"/>
      <c r="I65" s="96">
        <v>1.9</v>
      </c>
      <c r="J65" s="97">
        <v>1.37</v>
      </c>
      <c r="K65" s="97"/>
      <c r="L65" s="97"/>
      <c r="M65" s="96">
        <v>1.19</v>
      </c>
      <c r="N65" s="80"/>
      <c r="O65" s="80"/>
      <c r="P65" s="80"/>
    </row>
    <row r="66" spans="1:16" ht="9.9499999999999993" customHeight="1">
      <c r="A66" s="80"/>
      <c r="B66" s="98" t="s">
        <v>147</v>
      </c>
      <c r="C66" s="98"/>
      <c r="D66" s="98"/>
      <c r="E66" s="98"/>
      <c r="F66" s="101">
        <v>812.44</v>
      </c>
      <c r="G66" s="101"/>
      <c r="H66" s="101"/>
      <c r="I66" s="100">
        <v>11.6</v>
      </c>
      <c r="J66" s="101">
        <v>8.34</v>
      </c>
      <c r="K66" s="101"/>
      <c r="L66" s="101"/>
      <c r="M66" s="100">
        <v>7.23</v>
      </c>
      <c r="N66" s="80"/>
      <c r="O66" s="80"/>
      <c r="P66" s="80"/>
    </row>
    <row r="67" spans="1:16" ht="9.9499999999999993" customHeight="1">
      <c r="A67" s="80"/>
      <c r="B67" s="98" t="s">
        <v>148</v>
      </c>
      <c r="C67" s="98"/>
      <c r="D67" s="98"/>
      <c r="E67" s="98"/>
      <c r="F67" s="99">
        <v>10565.19</v>
      </c>
      <c r="G67" s="99"/>
      <c r="H67" s="99"/>
      <c r="I67" s="100">
        <v>150.91</v>
      </c>
      <c r="J67" s="101">
        <v>108.36</v>
      </c>
      <c r="K67" s="101"/>
      <c r="L67" s="101"/>
      <c r="M67" s="100">
        <v>94</v>
      </c>
      <c r="N67" s="80"/>
      <c r="O67" s="80"/>
      <c r="P67" s="80"/>
    </row>
    <row r="68" spans="1:16" ht="9.9499999999999993" customHeight="1">
      <c r="A68" s="80"/>
      <c r="B68" s="90" t="s">
        <v>54</v>
      </c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80"/>
      <c r="O68" s="80"/>
      <c r="P68" s="80"/>
    </row>
    <row r="69" spans="1:16" ht="9.9499999999999993" customHeight="1">
      <c r="A69" s="80"/>
      <c r="B69" s="91" t="s">
        <v>258</v>
      </c>
      <c r="C69" s="91"/>
      <c r="D69" s="91"/>
      <c r="E69" s="91"/>
      <c r="F69" s="91"/>
      <c r="G69" s="91"/>
      <c r="H69" s="92">
        <v>106.18</v>
      </c>
      <c r="I69" s="92">
        <v>1.52</v>
      </c>
      <c r="J69" s="93">
        <v>1.0900000000000001</v>
      </c>
      <c r="K69" s="93"/>
      <c r="L69" s="93"/>
      <c r="M69" s="92">
        <v>0.94</v>
      </c>
      <c r="N69" s="80"/>
      <c r="O69" s="80"/>
      <c r="P69" s="80"/>
    </row>
    <row r="70" spans="1:16" ht="9.9499999999999993" customHeight="1">
      <c r="A70" s="80"/>
      <c r="B70" s="91" t="s">
        <v>259</v>
      </c>
      <c r="C70" s="91"/>
      <c r="D70" s="91"/>
      <c r="E70" s="91"/>
      <c r="F70" s="91"/>
      <c r="G70" s="91"/>
      <c r="H70" s="92">
        <v>23.23</v>
      </c>
      <c r="I70" s="92">
        <v>0.33</v>
      </c>
      <c r="J70" s="93">
        <v>0.24</v>
      </c>
      <c r="K70" s="93"/>
      <c r="L70" s="93"/>
      <c r="M70" s="92">
        <v>0.21</v>
      </c>
      <c r="N70" s="80"/>
      <c r="O70" s="80"/>
      <c r="P70" s="80"/>
    </row>
    <row r="71" spans="1:16" ht="9.9499999999999993" customHeight="1">
      <c r="A71" s="80"/>
      <c r="B71" s="91" t="s">
        <v>260</v>
      </c>
      <c r="C71" s="91"/>
      <c r="D71" s="91"/>
      <c r="E71" s="91"/>
      <c r="F71" s="91"/>
      <c r="G71" s="91"/>
      <c r="H71" s="92">
        <v>546.08000000000004</v>
      </c>
      <c r="I71" s="92">
        <v>7.8</v>
      </c>
      <c r="J71" s="93">
        <v>5.6</v>
      </c>
      <c r="K71" s="93"/>
      <c r="L71" s="93"/>
      <c r="M71" s="92">
        <v>4.8600000000000003</v>
      </c>
      <c r="N71" s="80"/>
      <c r="O71" s="80"/>
      <c r="P71" s="80"/>
    </row>
    <row r="72" spans="1:16" ht="9.9499999999999993" customHeight="1">
      <c r="A72" s="80"/>
      <c r="B72" s="91" t="s">
        <v>261</v>
      </c>
      <c r="C72" s="91"/>
      <c r="D72" s="91"/>
      <c r="E72" s="91"/>
      <c r="F72" s="91"/>
      <c r="G72" s="91"/>
      <c r="H72" s="92">
        <v>0</v>
      </c>
      <c r="I72" s="92">
        <v>0</v>
      </c>
      <c r="J72" s="93">
        <v>0</v>
      </c>
      <c r="K72" s="93"/>
      <c r="L72" s="93"/>
      <c r="M72" s="92">
        <v>0</v>
      </c>
      <c r="N72" s="80"/>
      <c r="O72" s="80"/>
      <c r="P72" s="80"/>
    </row>
    <row r="73" spans="1:16" ht="9.9499999999999993" customHeight="1">
      <c r="A73" s="80"/>
      <c r="B73" s="94" t="s">
        <v>152</v>
      </c>
      <c r="C73" s="94"/>
      <c r="D73" s="94"/>
      <c r="E73" s="94"/>
      <c r="F73" s="95">
        <v>675.49</v>
      </c>
      <c r="G73" s="95"/>
      <c r="H73" s="95"/>
      <c r="I73" s="96">
        <v>9.65</v>
      </c>
      <c r="J73" s="97">
        <v>6.93</v>
      </c>
      <c r="K73" s="97"/>
      <c r="L73" s="97"/>
      <c r="M73" s="96">
        <v>6.01</v>
      </c>
      <c r="N73" s="80"/>
      <c r="O73" s="80"/>
      <c r="P73" s="80"/>
    </row>
    <row r="74" spans="1:16" ht="9.9499999999999993" customHeight="1">
      <c r="A74" s="80"/>
      <c r="B74" s="98" t="s">
        <v>153</v>
      </c>
      <c r="C74" s="98"/>
      <c r="D74" s="98"/>
      <c r="E74" s="98"/>
      <c r="F74" s="99">
        <v>11240.68</v>
      </c>
      <c r="G74" s="99"/>
      <c r="H74" s="99"/>
      <c r="I74" s="100">
        <v>160.56</v>
      </c>
      <c r="J74" s="101">
        <v>115.29</v>
      </c>
      <c r="K74" s="101"/>
      <c r="L74" s="101"/>
      <c r="M74" s="102" t="s">
        <v>154</v>
      </c>
      <c r="N74" s="80"/>
      <c r="O74" s="80"/>
      <c r="P74" s="80"/>
    </row>
    <row r="75" spans="1:16" ht="32.1" customHeight="1">
      <c r="A75" s="80"/>
      <c r="B75" s="80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</row>
    <row r="76" spans="1:16" ht="20.100000000000001" customHeight="1">
      <c r="A76" s="80"/>
      <c r="B76" s="80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</row>
    <row r="77" spans="1:16" ht="30" customHeight="1">
      <c r="A77" s="80"/>
      <c r="B77" s="87" t="s">
        <v>8</v>
      </c>
      <c r="C77" s="87"/>
      <c r="D77" s="87"/>
      <c r="E77" s="87"/>
      <c r="F77" s="88" t="s">
        <v>90</v>
      </c>
      <c r="G77" s="88"/>
      <c r="H77" s="88"/>
      <c r="I77" s="89" t="s">
        <v>253</v>
      </c>
      <c r="J77" s="88" t="s">
        <v>92</v>
      </c>
      <c r="K77" s="88"/>
      <c r="L77" s="88"/>
      <c r="M77" s="89" t="s">
        <v>93</v>
      </c>
      <c r="N77" s="80"/>
      <c r="O77" s="80"/>
      <c r="P77" s="80"/>
    </row>
    <row r="78" spans="1:16" ht="409.6" customHeight="1">
      <c r="A78" s="80"/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</row>
    <row r="79" spans="1:16" ht="15" customHeight="1">
      <c r="A79" s="80"/>
      <c r="B79" s="103" t="s">
        <v>59</v>
      </c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</row>
    <row r="80" spans="1:16" ht="20.100000000000001" customHeight="1">
      <c r="A80" s="80"/>
      <c r="B80" s="80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</row>
  </sheetData>
  <mergeCells count="152">
    <mergeCell ref="B77:E77"/>
    <mergeCell ref="F77:H77"/>
    <mergeCell ref="J77:L77"/>
    <mergeCell ref="B79:P79"/>
    <mergeCell ref="B73:E73"/>
    <mergeCell ref="F73:H73"/>
    <mergeCell ref="J73:L73"/>
    <mergeCell ref="B74:E74"/>
    <mergeCell ref="F74:H74"/>
    <mergeCell ref="J74:L74"/>
    <mergeCell ref="B70:G70"/>
    <mergeCell ref="J70:L70"/>
    <mergeCell ref="B71:G71"/>
    <mergeCell ref="J71:L71"/>
    <mergeCell ref="B72:G72"/>
    <mergeCell ref="J72:L72"/>
    <mergeCell ref="B67:E67"/>
    <mergeCell ref="F67:H67"/>
    <mergeCell ref="J67:L67"/>
    <mergeCell ref="B68:M68"/>
    <mergeCell ref="B69:G69"/>
    <mergeCell ref="J69:L69"/>
    <mergeCell ref="B65:E65"/>
    <mergeCell ref="F65:H65"/>
    <mergeCell ref="J65:L65"/>
    <mergeCell ref="B66:E66"/>
    <mergeCell ref="F66:H66"/>
    <mergeCell ref="J66:L66"/>
    <mergeCell ref="B62:G62"/>
    <mergeCell ref="J62:L62"/>
    <mergeCell ref="B63:G63"/>
    <mergeCell ref="J63:L63"/>
    <mergeCell ref="B64:G64"/>
    <mergeCell ref="J64:L64"/>
    <mergeCell ref="B59:G59"/>
    <mergeCell ref="J59:L59"/>
    <mergeCell ref="B60:E60"/>
    <mergeCell ref="F60:H60"/>
    <mergeCell ref="J60:L60"/>
    <mergeCell ref="B61:M61"/>
    <mergeCell ref="B55:M55"/>
    <mergeCell ref="B56:G56"/>
    <mergeCell ref="J56:L56"/>
    <mergeCell ref="B57:G57"/>
    <mergeCell ref="J57:L57"/>
    <mergeCell ref="B58:G58"/>
    <mergeCell ref="J58:L58"/>
    <mergeCell ref="B52:G52"/>
    <mergeCell ref="J52:L52"/>
    <mergeCell ref="B53:E53"/>
    <mergeCell ref="F53:H53"/>
    <mergeCell ref="J53:L53"/>
    <mergeCell ref="B54:E54"/>
    <mergeCell ref="F54:H54"/>
    <mergeCell ref="J54:L54"/>
    <mergeCell ref="B49:G49"/>
    <mergeCell ref="J49:L49"/>
    <mergeCell ref="B50:E50"/>
    <mergeCell ref="F50:H50"/>
    <mergeCell ref="J50:L50"/>
    <mergeCell ref="B51:M51"/>
    <mergeCell ref="B46:G46"/>
    <mergeCell ref="J46:L46"/>
    <mergeCell ref="B47:G47"/>
    <mergeCell ref="J47:L47"/>
    <mergeCell ref="B48:G48"/>
    <mergeCell ref="J48:L48"/>
    <mergeCell ref="B43:G43"/>
    <mergeCell ref="J43:L43"/>
    <mergeCell ref="B44:G44"/>
    <mergeCell ref="J44:L44"/>
    <mergeCell ref="B45:G45"/>
    <mergeCell ref="J45:L45"/>
    <mergeCell ref="B40:G40"/>
    <mergeCell ref="J40:L40"/>
    <mergeCell ref="B41:G41"/>
    <mergeCell ref="J41:L41"/>
    <mergeCell ref="B42:G42"/>
    <mergeCell ref="J42:L42"/>
    <mergeCell ref="B37:G37"/>
    <mergeCell ref="J37:L37"/>
    <mergeCell ref="B38:G38"/>
    <mergeCell ref="J38:L38"/>
    <mergeCell ref="B39:G39"/>
    <mergeCell ref="J39:L39"/>
    <mergeCell ref="B34:G34"/>
    <mergeCell ref="J34:L34"/>
    <mergeCell ref="B35:E35"/>
    <mergeCell ref="F35:H35"/>
    <mergeCell ref="J35:L35"/>
    <mergeCell ref="B36:M36"/>
    <mergeCell ref="B31:G31"/>
    <mergeCell ref="J31:L31"/>
    <mergeCell ref="B32:G32"/>
    <mergeCell ref="J32:L32"/>
    <mergeCell ref="B33:G33"/>
    <mergeCell ref="J33:L33"/>
    <mergeCell ref="B28:G28"/>
    <mergeCell ref="J28:L28"/>
    <mergeCell ref="B29:G29"/>
    <mergeCell ref="J29:L29"/>
    <mergeCell ref="B30:G30"/>
    <mergeCell ref="J30:L30"/>
    <mergeCell ref="B25:G25"/>
    <mergeCell ref="J25:L25"/>
    <mergeCell ref="B26:G26"/>
    <mergeCell ref="J26:L26"/>
    <mergeCell ref="B27:G27"/>
    <mergeCell ref="J27:L27"/>
    <mergeCell ref="B22:G22"/>
    <mergeCell ref="J22:L22"/>
    <mergeCell ref="B23:G23"/>
    <mergeCell ref="J23:L23"/>
    <mergeCell ref="B24:G24"/>
    <mergeCell ref="J24:L24"/>
    <mergeCell ref="B19:G19"/>
    <mergeCell ref="J19:L19"/>
    <mergeCell ref="B20:G20"/>
    <mergeCell ref="J20:L20"/>
    <mergeCell ref="B21:G21"/>
    <mergeCell ref="J21:L21"/>
    <mergeCell ref="B16:G16"/>
    <mergeCell ref="J16:L16"/>
    <mergeCell ref="B17:G17"/>
    <mergeCell ref="J17:L17"/>
    <mergeCell ref="B18:G18"/>
    <mergeCell ref="J18:L18"/>
    <mergeCell ref="B13:G13"/>
    <mergeCell ref="J13:L13"/>
    <mergeCell ref="B14:G14"/>
    <mergeCell ref="J14:L14"/>
    <mergeCell ref="B15:G15"/>
    <mergeCell ref="J15:L15"/>
    <mergeCell ref="B10:G10"/>
    <mergeCell ref="J10:L10"/>
    <mergeCell ref="B11:G11"/>
    <mergeCell ref="J11:L11"/>
    <mergeCell ref="B12:G12"/>
    <mergeCell ref="J12:L12"/>
    <mergeCell ref="D7:J7"/>
    <mergeCell ref="L7:M7"/>
    <mergeCell ref="B8:E8"/>
    <mergeCell ref="F8:H8"/>
    <mergeCell ref="J8:L8"/>
    <mergeCell ref="B9:M9"/>
    <mergeCell ref="E2:O2"/>
    <mergeCell ref="E3:O3"/>
    <mergeCell ref="E4:O4"/>
    <mergeCell ref="B5:F5"/>
    <mergeCell ref="G5:O5"/>
    <mergeCell ref="B6:F6"/>
    <mergeCell ref="G6:O6"/>
  </mergeCells>
  <pageMargins left="0.78740157499999996" right="0.78740157499999996" top="0.984251969" bottom="0.984251969" header="0.5" footer="0.5"/>
  <pageSetup orientation="portrait" horizontalDpi="300" verticalDpi="300" copies="0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J58"/>
  <sheetViews>
    <sheetView zoomScaleNormal="100" workbookViewId="0">
      <selection activeCell="G22" sqref="G22"/>
    </sheetView>
  </sheetViews>
  <sheetFormatPr defaultColWidth="11.5" defaultRowHeight="12.75"/>
  <cols>
    <col min="1" max="1" width="45.625" style="3" customWidth="1"/>
    <col min="2" max="3" width="12.625" style="3" customWidth="1"/>
    <col min="4" max="4" width="8.625" style="3" customWidth="1"/>
    <col min="5" max="16384" width="11.5" style="3"/>
  </cols>
  <sheetData>
    <row r="1" spans="1:4">
      <c r="A1" s="1" t="s">
        <v>275</v>
      </c>
      <c r="B1" s="2"/>
      <c r="C1" s="2"/>
      <c r="D1" s="2"/>
    </row>
    <row r="2" spans="1:4">
      <c r="A2" s="1" t="s">
        <v>276</v>
      </c>
      <c r="B2" s="2"/>
      <c r="C2" s="2"/>
      <c r="D2" s="2"/>
    </row>
    <row r="3" spans="1:4">
      <c r="A3" s="1" t="s">
        <v>277</v>
      </c>
      <c r="B3" s="2"/>
      <c r="C3" s="2"/>
      <c r="D3" s="2"/>
    </row>
    <row r="4" spans="1:4">
      <c r="A4" s="1" t="s">
        <v>62</v>
      </c>
      <c r="B4" s="2"/>
      <c r="C4" s="2"/>
      <c r="D4" s="2"/>
    </row>
    <row r="5" spans="1:4">
      <c r="A5" s="1" t="s">
        <v>278</v>
      </c>
      <c r="B5" s="2"/>
      <c r="C5" s="2"/>
      <c r="D5" s="2"/>
    </row>
    <row r="6" spans="1:4" ht="13.5" thickBot="1">
      <c r="A6" s="4" t="s">
        <v>4</v>
      </c>
      <c r="B6" s="164">
        <v>80000</v>
      </c>
      <c r="C6" s="6" t="s">
        <v>5</v>
      </c>
    </row>
    <row r="7" spans="1:4">
      <c r="A7" s="7"/>
      <c r="B7" s="50" t="s">
        <v>6</v>
      </c>
      <c r="C7" s="50">
        <v>43160</v>
      </c>
      <c r="D7" s="10" t="s">
        <v>7</v>
      </c>
    </row>
    <row r="8" spans="1:4">
      <c r="A8" s="11" t="s">
        <v>8</v>
      </c>
      <c r="D8" s="12" t="s">
        <v>9</v>
      </c>
    </row>
    <row r="9" spans="1:4" ht="13.5" thickBot="1">
      <c r="A9" s="13"/>
      <c r="B9" s="14" t="s">
        <v>10</v>
      </c>
      <c r="C9" s="14" t="s">
        <v>11</v>
      </c>
      <c r="D9" s="15" t="s">
        <v>13</v>
      </c>
    </row>
    <row r="10" spans="1:4">
      <c r="A10" s="11" t="s">
        <v>14</v>
      </c>
    </row>
    <row r="11" spans="1:4">
      <c r="A11" s="18" t="s">
        <v>15</v>
      </c>
      <c r="B11" s="16">
        <v>54.910714285714285</v>
      </c>
      <c r="C11" s="16">
        <v>0.69660714285714276</v>
      </c>
      <c r="D11" s="51">
        <v>1.1479343770196963E-2</v>
      </c>
    </row>
    <row r="12" spans="1:4">
      <c r="A12" s="18" t="s">
        <v>16</v>
      </c>
      <c r="B12" s="3">
        <v>196.97321428571428</v>
      </c>
      <c r="C12" s="3">
        <v>2.4628571428571431</v>
      </c>
      <c r="D12" s="51">
        <v>4.1178179335661008E-2</v>
      </c>
    </row>
    <row r="13" spans="1:4">
      <c r="A13" s="18" t="s">
        <v>17</v>
      </c>
      <c r="B13" s="16">
        <v>0</v>
      </c>
      <c r="C13" s="16">
        <v>0</v>
      </c>
      <c r="D13" s="51">
        <v>0</v>
      </c>
    </row>
    <row r="14" spans="1:4">
      <c r="A14" s="18" t="s">
        <v>18</v>
      </c>
      <c r="B14" s="16">
        <v>0</v>
      </c>
      <c r="C14" s="16">
        <v>0</v>
      </c>
      <c r="D14" s="51">
        <v>0</v>
      </c>
    </row>
    <row r="15" spans="1:4">
      <c r="A15" s="18" t="s">
        <v>19</v>
      </c>
      <c r="B15" s="16">
        <v>0</v>
      </c>
      <c r="C15" s="16">
        <v>0</v>
      </c>
      <c r="D15" s="51">
        <v>0</v>
      </c>
    </row>
    <row r="16" spans="1:4">
      <c r="A16" s="6" t="s">
        <v>206</v>
      </c>
      <c r="B16" s="16">
        <v>286.08428571428567</v>
      </c>
      <c r="C16" s="16">
        <v>3.4692857142857148</v>
      </c>
      <c r="D16" s="51">
        <v>5.9807269049128413E-2</v>
      </c>
    </row>
    <row r="17" spans="1:4">
      <c r="A17" s="6" t="s">
        <v>207</v>
      </c>
      <c r="B17" s="16">
        <v>90.64</v>
      </c>
      <c r="C17" s="16">
        <v>1.1307142857142858</v>
      </c>
      <c r="D17" s="51">
        <v>1.8948719441468798E-2</v>
      </c>
    </row>
    <row r="18" spans="1:4">
      <c r="A18" s="6" t="s">
        <v>208</v>
      </c>
      <c r="B18" s="16">
        <v>0</v>
      </c>
      <c r="C18" s="16">
        <v>0</v>
      </c>
      <c r="D18" s="51">
        <v>0</v>
      </c>
    </row>
    <row r="19" spans="1:4">
      <c r="A19" s="6" t="s">
        <v>23</v>
      </c>
      <c r="B19" s="16">
        <v>679.64973214285715</v>
      </c>
      <c r="C19" s="16">
        <v>8.5064285714285699</v>
      </c>
      <c r="D19" s="51">
        <v>0.14208398160684485</v>
      </c>
    </row>
    <row r="20" spans="1:4">
      <c r="A20" s="6" t="s">
        <v>24</v>
      </c>
      <c r="B20" s="16">
        <v>376.45098214285713</v>
      </c>
      <c r="C20" s="16">
        <v>4.6524999999999999</v>
      </c>
      <c r="D20" s="51">
        <v>7.8698853090141005E-2</v>
      </c>
    </row>
    <row r="21" spans="1:4">
      <c r="A21" s="6" t="s">
        <v>25</v>
      </c>
      <c r="B21" s="16">
        <v>90.15857142857142</v>
      </c>
      <c r="C21" s="16">
        <v>1.1154464285714285</v>
      </c>
      <c r="D21" s="51">
        <v>1.884807452828359E-2</v>
      </c>
    </row>
    <row r="22" spans="1:4">
      <c r="A22" s="6" t="s">
        <v>26</v>
      </c>
      <c r="B22" s="16">
        <v>1320.5839285714283</v>
      </c>
      <c r="C22" s="16">
        <v>16.25</v>
      </c>
      <c r="D22" s="51">
        <v>0.27607429789731536</v>
      </c>
    </row>
    <row r="23" spans="1:4">
      <c r="A23" s="22" t="s">
        <v>27</v>
      </c>
      <c r="B23" s="155">
        <v>3095.4514285714286</v>
      </c>
      <c r="C23" s="155">
        <v>38.283839285714279</v>
      </c>
      <c r="D23" s="52">
        <v>0.64711871871904003</v>
      </c>
    </row>
    <row r="24" spans="1:4">
      <c r="A24" s="25" t="s">
        <v>28</v>
      </c>
      <c r="B24" s="3">
        <v>0</v>
      </c>
      <c r="C24" s="3">
        <v>0</v>
      </c>
    </row>
    <row r="25" spans="1:4">
      <c r="A25" s="18" t="s">
        <v>29</v>
      </c>
      <c r="B25" s="16">
        <v>0</v>
      </c>
      <c r="C25" s="16">
        <v>0</v>
      </c>
      <c r="D25" s="51">
        <v>0</v>
      </c>
    </row>
    <row r="26" spans="1:4">
      <c r="A26" s="18" t="s">
        <v>30</v>
      </c>
      <c r="B26" s="16">
        <v>0</v>
      </c>
      <c r="C26" s="16">
        <v>0</v>
      </c>
      <c r="D26" s="51">
        <v>0</v>
      </c>
    </row>
    <row r="27" spans="1:4">
      <c r="A27" s="18" t="s">
        <v>31</v>
      </c>
      <c r="B27" s="16">
        <v>0</v>
      </c>
      <c r="C27" s="16">
        <v>0</v>
      </c>
      <c r="D27" s="51">
        <v>0</v>
      </c>
    </row>
    <row r="28" spans="1:4">
      <c r="A28" s="18" t="s">
        <v>32</v>
      </c>
      <c r="B28" s="16">
        <v>407.37125000000003</v>
      </c>
      <c r="C28" s="16">
        <v>5.01</v>
      </c>
      <c r="D28" s="51">
        <v>8.5162880899938731E-2</v>
      </c>
    </row>
    <row r="29" spans="1:4">
      <c r="A29" s="18" t="s">
        <v>33</v>
      </c>
      <c r="B29" s="16">
        <v>86.410714285714292</v>
      </c>
      <c r="C29" s="16">
        <v>1.0600000000000003</v>
      </c>
      <c r="D29" s="51">
        <v>1.8064567318368491E-2</v>
      </c>
    </row>
    <row r="30" spans="1:4">
      <c r="A30" s="18" t="s">
        <v>34</v>
      </c>
      <c r="B30" s="16">
        <v>0</v>
      </c>
      <c r="C30" s="16">
        <v>0</v>
      </c>
      <c r="D30" s="51">
        <v>0</v>
      </c>
    </row>
    <row r="31" spans="1:4">
      <c r="A31" s="18" t="s">
        <v>35</v>
      </c>
      <c r="B31" s="16">
        <v>0</v>
      </c>
      <c r="C31" s="16">
        <v>0</v>
      </c>
      <c r="D31" s="51">
        <v>0</v>
      </c>
    </row>
    <row r="32" spans="1:4">
      <c r="A32" s="18" t="s">
        <v>36</v>
      </c>
      <c r="B32" s="16">
        <v>0</v>
      </c>
      <c r="C32" s="16">
        <v>0</v>
      </c>
      <c r="D32" s="51">
        <v>0</v>
      </c>
    </row>
    <row r="33" spans="1:244">
      <c r="A33" s="27" t="s">
        <v>37</v>
      </c>
      <c r="B33" s="156">
        <v>493.78196428571431</v>
      </c>
      <c r="C33" s="156">
        <v>6.07</v>
      </c>
      <c r="D33" s="53">
        <v>0.10322744821830722</v>
      </c>
    </row>
    <row r="34" spans="1:244" s="30" customFormat="1">
      <c r="A34" s="11" t="s">
        <v>38</v>
      </c>
      <c r="B34" s="3">
        <v>0</v>
      </c>
      <c r="C34" s="3">
        <v>0</v>
      </c>
      <c r="D34" s="3"/>
    </row>
    <row r="35" spans="1:244" s="30" customFormat="1">
      <c r="A35" s="18" t="s">
        <v>39</v>
      </c>
      <c r="B35" s="16">
        <v>178.95181101375968</v>
      </c>
      <c r="C35" s="16">
        <v>2.1217857142857137</v>
      </c>
      <c r="D35" s="51">
        <v>3.7410719996055587E-2</v>
      </c>
    </row>
    <row r="36" spans="1:244" s="30" customFormat="1">
      <c r="A36" s="6" t="s">
        <v>40</v>
      </c>
      <c r="B36" s="16">
        <v>178.95181101375968</v>
      </c>
      <c r="C36" s="16">
        <v>2.1217857142857137</v>
      </c>
      <c r="D36" s="51">
        <v>3.7410719996055587E-2</v>
      </c>
    </row>
    <row r="37" spans="1:244" s="31" customFormat="1">
      <c r="A37" s="22" t="s">
        <v>41</v>
      </c>
      <c r="B37" s="155">
        <v>3768.1852038709021</v>
      </c>
      <c r="C37" s="155">
        <v>46.475625000000001</v>
      </c>
      <c r="D37" s="52">
        <v>0.78775688693340284</v>
      </c>
    </row>
    <row r="38" spans="1:244" s="30" customFormat="1">
      <c r="A38" s="11" t="s">
        <v>42</v>
      </c>
      <c r="B38" s="3">
        <v>0</v>
      </c>
      <c r="C38" s="3">
        <v>0</v>
      </c>
      <c r="D38" s="3"/>
    </row>
    <row r="39" spans="1:244" s="30" customFormat="1">
      <c r="A39" s="6" t="s">
        <v>43</v>
      </c>
      <c r="B39" s="16">
        <v>652.65151785714284</v>
      </c>
      <c r="C39" s="16">
        <v>7.145624999999999</v>
      </c>
      <c r="D39" s="51">
        <v>0.13643987759183321</v>
      </c>
    </row>
    <row r="40" spans="1:244" s="30" customFormat="1">
      <c r="A40" s="6" t="s">
        <v>44</v>
      </c>
      <c r="B40" s="16">
        <v>1.2553571428571431</v>
      </c>
      <c r="C40" s="16">
        <v>1.5982142857142858E-2</v>
      </c>
      <c r="D40" s="51">
        <v>2.6243833074629161E-4</v>
      </c>
    </row>
    <row r="41" spans="1:244" s="30" customFormat="1">
      <c r="A41" s="18" t="s">
        <v>45</v>
      </c>
      <c r="B41" s="16">
        <v>59.343928571428577</v>
      </c>
      <c r="C41" s="16">
        <v>0.72473214285714294</v>
      </c>
      <c r="D41" s="51">
        <v>1.2406128122843826E-2</v>
      </c>
    </row>
    <row r="42" spans="1:244" s="30" customFormat="1">
      <c r="A42" s="18" t="s">
        <v>79</v>
      </c>
      <c r="B42" s="16">
        <v>0</v>
      </c>
      <c r="C42" s="16">
        <v>0</v>
      </c>
      <c r="D42" s="51">
        <v>0</v>
      </c>
    </row>
    <row r="43" spans="1:244" s="30" customFormat="1">
      <c r="A43" s="18" t="s">
        <v>211</v>
      </c>
      <c r="B43" s="16">
        <v>0</v>
      </c>
      <c r="C43" s="16">
        <v>0</v>
      </c>
      <c r="D43" s="51">
        <v>0</v>
      </c>
    </row>
    <row r="44" spans="1:244" s="30" customFormat="1">
      <c r="A44" s="27" t="s">
        <v>46</v>
      </c>
      <c r="B44" s="156">
        <v>713.25080357142861</v>
      </c>
      <c r="C44" s="156">
        <v>7.8863392857142856</v>
      </c>
      <c r="D44" s="53">
        <v>0.14910844404542334</v>
      </c>
      <c r="E44" s="32"/>
      <c r="F44" s="33"/>
      <c r="G44" s="33"/>
      <c r="H44" s="34"/>
      <c r="I44" s="32"/>
      <c r="J44" s="33"/>
      <c r="K44" s="33"/>
      <c r="L44" s="34"/>
      <c r="M44" s="32"/>
      <c r="N44" s="33"/>
      <c r="O44" s="33"/>
      <c r="P44" s="34"/>
      <c r="Q44" s="32"/>
      <c r="R44" s="33"/>
      <c r="S44" s="33"/>
      <c r="T44" s="34"/>
      <c r="U44" s="32"/>
      <c r="V44" s="33"/>
      <c r="W44" s="33"/>
      <c r="X44" s="34"/>
      <c r="Y44" s="32"/>
      <c r="Z44" s="33"/>
      <c r="AA44" s="33"/>
      <c r="AB44" s="34"/>
      <c r="AC44" s="32"/>
      <c r="AD44" s="33"/>
      <c r="AE44" s="33"/>
      <c r="AF44" s="34"/>
      <c r="AG44" s="32"/>
      <c r="AH44" s="33"/>
      <c r="AI44" s="33"/>
      <c r="AJ44" s="34"/>
      <c r="AK44" s="32"/>
      <c r="AL44" s="33"/>
      <c r="AM44" s="33"/>
      <c r="AN44" s="34"/>
      <c r="AO44" s="32"/>
      <c r="AP44" s="33"/>
      <c r="AQ44" s="33"/>
      <c r="AR44" s="34"/>
      <c r="AS44" s="32"/>
      <c r="AT44" s="33"/>
      <c r="AU44" s="33"/>
      <c r="AV44" s="34"/>
      <c r="AW44" s="32"/>
      <c r="AX44" s="33"/>
      <c r="AY44" s="33"/>
      <c r="AZ44" s="34"/>
      <c r="BA44" s="32"/>
      <c r="BB44" s="33"/>
      <c r="BC44" s="33"/>
      <c r="BD44" s="34"/>
      <c r="BE44" s="32"/>
      <c r="BF44" s="33"/>
      <c r="BG44" s="33"/>
      <c r="BH44" s="34"/>
      <c r="BI44" s="32"/>
      <c r="BJ44" s="33"/>
      <c r="BK44" s="33"/>
      <c r="BL44" s="34"/>
      <c r="BM44" s="32"/>
      <c r="BN44" s="33"/>
      <c r="BO44" s="33"/>
      <c r="BP44" s="34"/>
      <c r="BQ44" s="32"/>
      <c r="BR44" s="33"/>
      <c r="BS44" s="33"/>
      <c r="BT44" s="34"/>
      <c r="BU44" s="32"/>
      <c r="BV44" s="33"/>
      <c r="BW44" s="33"/>
      <c r="BX44" s="34"/>
      <c r="BY44" s="32"/>
      <c r="BZ44" s="33"/>
      <c r="CA44" s="33"/>
      <c r="CB44" s="34"/>
      <c r="CC44" s="32"/>
      <c r="CD44" s="33"/>
      <c r="CE44" s="33"/>
      <c r="CF44" s="34"/>
      <c r="CG44" s="32"/>
      <c r="CH44" s="33"/>
      <c r="CI44" s="33"/>
      <c r="CJ44" s="34"/>
      <c r="CK44" s="32"/>
      <c r="CL44" s="33"/>
      <c r="CM44" s="33"/>
      <c r="CN44" s="34"/>
      <c r="CO44" s="32"/>
      <c r="CP44" s="33"/>
      <c r="CQ44" s="33"/>
      <c r="CR44" s="34"/>
      <c r="CS44" s="32"/>
      <c r="CT44" s="33"/>
      <c r="CU44" s="33"/>
      <c r="CV44" s="34"/>
      <c r="CW44" s="32"/>
      <c r="CX44" s="33"/>
      <c r="CY44" s="33"/>
      <c r="CZ44" s="34"/>
      <c r="DA44" s="32"/>
      <c r="DB44" s="33"/>
      <c r="DC44" s="33"/>
      <c r="DD44" s="34"/>
      <c r="DE44" s="32"/>
      <c r="DF44" s="33"/>
      <c r="DG44" s="33"/>
      <c r="DH44" s="34"/>
      <c r="DI44" s="32"/>
      <c r="DJ44" s="33"/>
      <c r="DK44" s="33"/>
      <c r="DL44" s="34"/>
      <c r="DM44" s="32"/>
      <c r="DN44" s="33"/>
      <c r="DO44" s="33"/>
      <c r="DP44" s="34"/>
      <c r="DQ44" s="32"/>
      <c r="DR44" s="33"/>
      <c r="DS44" s="33"/>
      <c r="DT44" s="34"/>
      <c r="DU44" s="32"/>
      <c r="DV44" s="33"/>
      <c r="DW44" s="33"/>
      <c r="DX44" s="34"/>
      <c r="DY44" s="32"/>
      <c r="DZ44" s="33"/>
      <c r="EA44" s="33"/>
      <c r="EB44" s="34"/>
      <c r="EC44" s="32"/>
      <c r="ED44" s="33"/>
      <c r="EE44" s="33"/>
      <c r="EF44" s="34"/>
      <c r="EG44" s="32"/>
      <c r="EH44" s="33"/>
      <c r="EI44" s="33"/>
      <c r="EJ44" s="34"/>
      <c r="EK44" s="32"/>
      <c r="EL44" s="33"/>
      <c r="EM44" s="33"/>
      <c r="EN44" s="34"/>
      <c r="EO44" s="32"/>
      <c r="EP44" s="33"/>
      <c r="EQ44" s="33"/>
      <c r="ER44" s="34"/>
      <c r="ES44" s="32"/>
      <c r="ET44" s="33"/>
      <c r="EU44" s="33"/>
      <c r="EV44" s="34"/>
      <c r="EW44" s="32"/>
      <c r="EX44" s="33"/>
      <c r="EY44" s="33"/>
      <c r="EZ44" s="34"/>
      <c r="FA44" s="32"/>
      <c r="FB44" s="33"/>
      <c r="FC44" s="33"/>
      <c r="FD44" s="34"/>
      <c r="FE44" s="32"/>
      <c r="FF44" s="33"/>
      <c r="FG44" s="33"/>
      <c r="FH44" s="34"/>
      <c r="FI44" s="32"/>
      <c r="FJ44" s="33"/>
      <c r="FK44" s="33"/>
      <c r="FL44" s="34"/>
      <c r="FM44" s="32"/>
      <c r="FN44" s="33"/>
      <c r="FO44" s="33"/>
      <c r="FP44" s="34"/>
      <c r="FQ44" s="32"/>
      <c r="FR44" s="33"/>
      <c r="FS44" s="33"/>
      <c r="FT44" s="34"/>
      <c r="FU44" s="32"/>
      <c r="FV44" s="33"/>
      <c r="FW44" s="33"/>
      <c r="FX44" s="34"/>
      <c r="FY44" s="32"/>
      <c r="FZ44" s="33"/>
      <c r="GA44" s="33"/>
      <c r="GB44" s="34"/>
      <c r="GC44" s="32"/>
      <c r="GD44" s="33"/>
      <c r="GE44" s="33"/>
      <c r="GF44" s="34"/>
      <c r="GG44" s="32"/>
      <c r="GH44" s="33"/>
      <c r="GI44" s="33"/>
      <c r="GJ44" s="34"/>
      <c r="GK44" s="32"/>
      <c r="GL44" s="33"/>
      <c r="GM44" s="33"/>
      <c r="GN44" s="34"/>
      <c r="GO44" s="32"/>
      <c r="GP44" s="33"/>
      <c r="GQ44" s="33"/>
      <c r="GR44" s="34"/>
      <c r="GS44" s="32"/>
      <c r="GT44" s="33"/>
      <c r="GU44" s="33"/>
      <c r="GV44" s="34"/>
      <c r="GW44" s="32"/>
      <c r="GX44" s="33"/>
      <c r="GY44" s="33"/>
      <c r="GZ44" s="34"/>
      <c r="HA44" s="32"/>
      <c r="HB44" s="33"/>
      <c r="HC44" s="33"/>
      <c r="HD44" s="34"/>
      <c r="HE44" s="32"/>
      <c r="HF44" s="33"/>
      <c r="HG44" s="33"/>
      <c r="HH44" s="34"/>
      <c r="HI44" s="32"/>
      <c r="HJ44" s="33"/>
      <c r="HK44" s="33"/>
      <c r="HL44" s="34"/>
      <c r="HM44" s="32"/>
      <c r="HN44" s="33"/>
      <c r="HO44" s="33"/>
      <c r="HP44" s="34"/>
      <c r="HQ44" s="32"/>
      <c r="HR44" s="33"/>
      <c r="HS44" s="33"/>
      <c r="HT44" s="34"/>
      <c r="HU44" s="32"/>
      <c r="HV44" s="33"/>
      <c r="HW44" s="33"/>
      <c r="HX44" s="34"/>
      <c r="HY44" s="32"/>
      <c r="HZ44" s="33"/>
      <c r="IA44" s="33"/>
      <c r="IB44" s="34"/>
      <c r="IC44" s="32"/>
      <c r="ID44" s="33"/>
      <c r="IE44" s="33"/>
      <c r="IF44" s="34"/>
      <c r="IG44" s="32"/>
      <c r="IH44" s="33"/>
      <c r="II44" s="33"/>
      <c r="IJ44" s="34"/>
    </row>
    <row r="45" spans="1:244" s="30" customFormat="1">
      <c r="A45" s="11" t="s">
        <v>47</v>
      </c>
      <c r="B45" s="3">
        <v>0</v>
      </c>
      <c r="C45" s="3">
        <v>0</v>
      </c>
      <c r="D45" s="3"/>
    </row>
    <row r="46" spans="1:244" s="30" customFormat="1">
      <c r="A46" s="18" t="s">
        <v>80</v>
      </c>
      <c r="B46" s="16">
        <v>8.4847999999999999</v>
      </c>
      <c r="C46" s="16">
        <v>0.10544642857142858</v>
      </c>
      <c r="D46" s="51">
        <v>1.7737874527468498E-3</v>
      </c>
    </row>
    <row r="47" spans="1:244" s="30" customFormat="1">
      <c r="A47" s="18" t="s">
        <v>49</v>
      </c>
      <c r="B47" s="16">
        <v>0</v>
      </c>
      <c r="C47" s="16">
        <v>0</v>
      </c>
      <c r="D47" s="51">
        <v>0</v>
      </c>
    </row>
    <row r="48" spans="1:244" s="30" customFormat="1">
      <c r="A48" s="18" t="s">
        <v>50</v>
      </c>
      <c r="B48" s="16">
        <v>3.3555357142857143</v>
      </c>
      <c r="C48" s="16">
        <v>4.1428571428571426E-2</v>
      </c>
      <c r="D48" s="51">
        <v>7.014905651569793E-4</v>
      </c>
    </row>
    <row r="49" spans="1:244" s="30" customFormat="1">
      <c r="A49" s="27" t="s">
        <v>51</v>
      </c>
      <c r="B49" s="156">
        <v>11.840335714285715</v>
      </c>
      <c r="C49" s="156">
        <v>0.14687499999999998</v>
      </c>
      <c r="D49" s="53">
        <v>2.4752780179038291E-3</v>
      </c>
      <c r="E49" s="32"/>
      <c r="F49" s="33"/>
      <c r="G49" s="33"/>
      <c r="H49" s="34"/>
      <c r="I49" s="32"/>
      <c r="J49" s="33"/>
      <c r="K49" s="33"/>
      <c r="L49" s="34"/>
      <c r="M49" s="32"/>
      <c r="N49" s="33"/>
      <c r="O49" s="33"/>
      <c r="P49" s="34"/>
      <c r="Q49" s="32"/>
      <c r="R49" s="33"/>
      <c r="S49" s="33"/>
      <c r="T49" s="34"/>
      <c r="U49" s="32"/>
      <c r="V49" s="33"/>
      <c r="W49" s="33"/>
      <c r="X49" s="34"/>
      <c r="Y49" s="32"/>
      <c r="Z49" s="33"/>
      <c r="AA49" s="33"/>
      <c r="AB49" s="34"/>
      <c r="AC49" s="32"/>
      <c r="AD49" s="33"/>
      <c r="AE49" s="33"/>
      <c r="AF49" s="34"/>
      <c r="AG49" s="32"/>
      <c r="AH49" s="33"/>
      <c r="AI49" s="33"/>
      <c r="AJ49" s="34"/>
      <c r="AK49" s="32"/>
      <c r="AL49" s="33"/>
      <c r="AM49" s="33"/>
      <c r="AN49" s="34"/>
      <c r="AO49" s="32"/>
      <c r="AP49" s="33"/>
      <c r="AQ49" s="33"/>
      <c r="AR49" s="34"/>
      <c r="AS49" s="32"/>
      <c r="AT49" s="33"/>
      <c r="AU49" s="33"/>
      <c r="AV49" s="34"/>
      <c r="AW49" s="32"/>
      <c r="AX49" s="33"/>
      <c r="AY49" s="33"/>
      <c r="AZ49" s="34"/>
      <c r="BA49" s="32"/>
      <c r="BB49" s="33"/>
      <c r="BC49" s="33"/>
      <c r="BD49" s="34"/>
      <c r="BE49" s="32"/>
      <c r="BF49" s="33"/>
      <c r="BG49" s="33"/>
      <c r="BH49" s="34"/>
      <c r="BI49" s="32"/>
      <c r="BJ49" s="33"/>
      <c r="BK49" s="33"/>
      <c r="BL49" s="34"/>
      <c r="BM49" s="32"/>
      <c r="BN49" s="33"/>
      <c r="BO49" s="33"/>
      <c r="BP49" s="34"/>
      <c r="BQ49" s="32"/>
      <c r="BR49" s="33"/>
      <c r="BS49" s="33"/>
      <c r="BT49" s="34"/>
      <c r="BU49" s="32"/>
      <c r="BV49" s="33"/>
      <c r="BW49" s="33"/>
      <c r="BX49" s="34"/>
      <c r="BY49" s="32"/>
      <c r="BZ49" s="33"/>
      <c r="CA49" s="33"/>
      <c r="CB49" s="34"/>
      <c r="CC49" s="32"/>
      <c r="CD49" s="33"/>
      <c r="CE49" s="33"/>
      <c r="CF49" s="34"/>
      <c r="CG49" s="32"/>
      <c r="CH49" s="33"/>
      <c r="CI49" s="33"/>
      <c r="CJ49" s="34"/>
      <c r="CK49" s="32"/>
      <c r="CL49" s="33"/>
      <c r="CM49" s="33"/>
      <c r="CN49" s="34"/>
      <c r="CO49" s="32"/>
      <c r="CP49" s="33"/>
      <c r="CQ49" s="33"/>
      <c r="CR49" s="34"/>
      <c r="CS49" s="32"/>
      <c r="CT49" s="33"/>
      <c r="CU49" s="33"/>
      <c r="CV49" s="34"/>
      <c r="CW49" s="32"/>
      <c r="CX49" s="33"/>
      <c r="CY49" s="33"/>
      <c r="CZ49" s="34"/>
      <c r="DA49" s="32"/>
      <c r="DB49" s="33"/>
      <c r="DC49" s="33"/>
      <c r="DD49" s="34"/>
      <c r="DE49" s="32"/>
      <c r="DF49" s="33"/>
      <c r="DG49" s="33"/>
      <c r="DH49" s="34"/>
      <c r="DI49" s="32"/>
      <c r="DJ49" s="33"/>
      <c r="DK49" s="33"/>
      <c r="DL49" s="34"/>
      <c r="DM49" s="32"/>
      <c r="DN49" s="33"/>
      <c r="DO49" s="33"/>
      <c r="DP49" s="34"/>
      <c r="DQ49" s="32"/>
      <c r="DR49" s="33"/>
      <c r="DS49" s="33"/>
      <c r="DT49" s="34"/>
      <c r="DU49" s="32"/>
      <c r="DV49" s="33"/>
      <c r="DW49" s="33"/>
      <c r="DX49" s="34"/>
      <c r="DY49" s="32"/>
      <c r="DZ49" s="33"/>
      <c r="EA49" s="33"/>
      <c r="EB49" s="34"/>
      <c r="EC49" s="32"/>
      <c r="ED49" s="33"/>
      <c r="EE49" s="33"/>
      <c r="EF49" s="34"/>
      <c r="EG49" s="32"/>
      <c r="EH49" s="33"/>
      <c r="EI49" s="33"/>
      <c r="EJ49" s="34"/>
      <c r="EK49" s="32"/>
      <c r="EL49" s="33"/>
      <c r="EM49" s="33"/>
      <c r="EN49" s="34"/>
      <c r="EO49" s="32"/>
      <c r="EP49" s="33"/>
      <c r="EQ49" s="33"/>
      <c r="ER49" s="34"/>
      <c r="ES49" s="32"/>
      <c r="ET49" s="33"/>
      <c r="EU49" s="33"/>
      <c r="EV49" s="34"/>
      <c r="EW49" s="32"/>
      <c r="EX49" s="33"/>
      <c r="EY49" s="33"/>
      <c r="EZ49" s="34"/>
      <c r="FA49" s="32"/>
      <c r="FB49" s="33"/>
      <c r="FC49" s="33"/>
      <c r="FD49" s="34"/>
      <c r="FE49" s="32"/>
      <c r="FF49" s="33"/>
      <c r="FG49" s="33"/>
      <c r="FH49" s="34"/>
      <c r="FI49" s="32"/>
      <c r="FJ49" s="33"/>
      <c r="FK49" s="33"/>
      <c r="FL49" s="34"/>
      <c r="FM49" s="32"/>
      <c r="FN49" s="33"/>
      <c r="FO49" s="33"/>
      <c r="FP49" s="34"/>
      <c r="FQ49" s="32"/>
      <c r="FR49" s="33"/>
      <c r="FS49" s="33"/>
      <c r="FT49" s="34"/>
      <c r="FU49" s="32"/>
      <c r="FV49" s="33"/>
      <c r="FW49" s="33"/>
      <c r="FX49" s="34"/>
      <c r="FY49" s="32"/>
      <c r="FZ49" s="33"/>
      <c r="GA49" s="33"/>
      <c r="GB49" s="34"/>
      <c r="GC49" s="32"/>
      <c r="GD49" s="33"/>
      <c r="GE49" s="33"/>
      <c r="GF49" s="34"/>
      <c r="GG49" s="32"/>
      <c r="GH49" s="33"/>
      <c r="GI49" s="33"/>
      <c r="GJ49" s="34"/>
      <c r="GK49" s="32"/>
      <c r="GL49" s="33"/>
      <c r="GM49" s="33"/>
      <c r="GN49" s="34"/>
      <c r="GO49" s="32"/>
      <c r="GP49" s="33"/>
      <c r="GQ49" s="33"/>
      <c r="GR49" s="34"/>
      <c r="GS49" s="32"/>
      <c r="GT49" s="33"/>
      <c r="GU49" s="33"/>
      <c r="GV49" s="34"/>
      <c r="GW49" s="32"/>
      <c r="GX49" s="33"/>
      <c r="GY49" s="33"/>
      <c r="GZ49" s="34"/>
      <c r="HA49" s="32"/>
      <c r="HB49" s="33"/>
      <c r="HC49" s="33"/>
      <c r="HD49" s="34"/>
      <c r="HE49" s="32"/>
      <c r="HF49" s="33"/>
      <c r="HG49" s="33"/>
      <c r="HH49" s="34"/>
      <c r="HI49" s="32"/>
      <c r="HJ49" s="33"/>
      <c r="HK49" s="33"/>
      <c r="HL49" s="34"/>
      <c r="HM49" s="32"/>
      <c r="HN49" s="33"/>
      <c r="HO49" s="33"/>
      <c r="HP49" s="34"/>
      <c r="HQ49" s="32"/>
      <c r="HR49" s="33"/>
      <c r="HS49" s="33"/>
      <c r="HT49" s="34"/>
      <c r="HU49" s="32"/>
      <c r="HV49" s="33"/>
      <c r="HW49" s="33"/>
      <c r="HX49" s="34"/>
      <c r="HY49" s="32"/>
      <c r="HZ49" s="33"/>
      <c r="IA49" s="33"/>
      <c r="IB49" s="34"/>
      <c r="IC49" s="32"/>
      <c r="ID49" s="33"/>
      <c r="IE49" s="33"/>
      <c r="IF49" s="34"/>
      <c r="IG49" s="32"/>
      <c r="IH49" s="33"/>
      <c r="II49" s="33"/>
      <c r="IJ49" s="34"/>
    </row>
    <row r="50" spans="1:244" s="30" customFormat="1">
      <c r="A50" s="35" t="s">
        <v>52</v>
      </c>
      <c r="B50" s="157">
        <v>725.09113928571446</v>
      </c>
      <c r="C50" s="157">
        <v>8.0332142857142852</v>
      </c>
      <c r="D50" s="54">
        <v>0.15158372206332718</v>
      </c>
      <c r="E50" s="33"/>
      <c r="F50" s="33"/>
      <c r="G50" s="32"/>
      <c r="H50" s="33"/>
      <c r="I50" s="33"/>
      <c r="J50" s="33"/>
      <c r="K50" s="32"/>
      <c r="L50" s="33"/>
      <c r="M50" s="33"/>
      <c r="N50" s="33"/>
      <c r="O50" s="32"/>
      <c r="P50" s="33"/>
      <c r="Q50" s="33"/>
      <c r="R50" s="33"/>
      <c r="S50" s="32"/>
      <c r="T50" s="33"/>
      <c r="U50" s="33"/>
      <c r="V50" s="33"/>
      <c r="W50" s="32"/>
      <c r="X50" s="33"/>
      <c r="Y50" s="33"/>
      <c r="Z50" s="33"/>
      <c r="AA50" s="32"/>
      <c r="AB50" s="33"/>
      <c r="AC50" s="33"/>
      <c r="AD50" s="33"/>
      <c r="AE50" s="32"/>
      <c r="AF50" s="33"/>
      <c r="AG50" s="33"/>
      <c r="AH50" s="33"/>
      <c r="AI50" s="32"/>
      <c r="AJ50" s="33"/>
      <c r="AK50" s="33"/>
      <c r="AL50" s="33"/>
      <c r="AM50" s="32"/>
      <c r="AN50" s="33"/>
      <c r="AO50" s="33"/>
      <c r="AP50" s="33"/>
      <c r="AQ50" s="32"/>
      <c r="AR50" s="33"/>
      <c r="AS50" s="33"/>
      <c r="AT50" s="33"/>
      <c r="AU50" s="32"/>
      <c r="AV50" s="33"/>
      <c r="AW50" s="33"/>
      <c r="AX50" s="33"/>
      <c r="AY50" s="32"/>
      <c r="AZ50" s="33"/>
      <c r="BA50" s="33"/>
      <c r="BB50" s="33"/>
      <c r="BC50" s="32"/>
      <c r="BD50" s="33"/>
      <c r="BE50" s="33"/>
      <c r="BF50" s="33"/>
      <c r="BG50" s="32"/>
      <c r="BH50" s="33"/>
      <c r="BI50" s="33"/>
      <c r="BJ50" s="33"/>
      <c r="BK50" s="32"/>
      <c r="BL50" s="33"/>
      <c r="BM50" s="33"/>
      <c r="BN50" s="33"/>
      <c r="BO50" s="32"/>
      <c r="BP50" s="33"/>
      <c r="BQ50" s="33"/>
      <c r="BR50" s="33"/>
      <c r="BS50" s="32"/>
      <c r="BT50" s="33"/>
      <c r="BU50" s="33"/>
      <c r="BV50" s="33"/>
      <c r="BW50" s="32"/>
      <c r="BX50" s="33"/>
      <c r="BY50" s="33"/>
      <c r="BZ50" s="33"/>
      <c r="CA50" s="32"/>
      <c r="CB50" s="33"/>
      <c r="CC50" s="33"/>
      <c r="CD50" s="33"/>
      <c r="CE50" s="32"/>
      <c r="CF50" s="33"/>
      <c r="CG50" s="33"/>
      <c r="CH50" s="33"/>
      <c r="CI50" s="32"/>
      <c r="CJ50" s="33"/>
      <c r="CK50" s="33"/>
      <c r="CL50" s="33"/>
      <c r="CM50" s="32"/>
      <c r="CN50" s="33"/>
      <c r="CO50" s="33"/>
      <c r="CP50" s="33"/>
      <c r="CQ50" s="32"/>
      <c r="CR50" s="33"/>
      <c r="CS50" s="33"/>
      <c r="CT50" s="33"/>
      <c r="CU50" s="32"/>
      <c r="CV50" s="33"/>
      <c r="CW50" s="33"/>
      <c r="CX50" s="33"/>
      <c r="CY50" s="32"/>
      <c r="CZ50" s="33"/>
      <c r="DA50" s="33"/>
      <c r="DB50" s="33"/>
      <c r="DC50" s="32"/>
      <c r="DD50" s="33"/>
      <c r="DE50" s="33"/>
      <c r="DF50" s="33"/>
      <c r="DG50" s="32"/>
      <c r="DH50" s="33"/>
      <c r="DI50" s="33"/>
      <c r="DJ50" s="33"/>
      <c r="DK50" s="32"/>
      <c r="DL50" s="33"/>
      <c r="DM50" s="33"/>
      <c r="DN50" s="33"/>
      <c r="DO50" s="32"/>
      <c r="DP50" s="33"/>
      <c r="DQ50" s="33"/>
      <c r="DR50" s="33"/>
      <c r="DS50" s="32"/>
      <c r="DT50" s="33"/>
      <c r="DU50" s="33"/>
      <c r="DV50" s="33"/>
      <c r="DW50" s="32"/>
      <c r="DX50" s="33"/>
      <c r="DY50" s="33"/>
      <c r="DZ50" s="33"/>
      <c r="EA50" s="32"/>
      <c r="EB50" s="33"/>
      <c r="EC50" s="33"/>
      <c r="ED50" s="33"/>
      <c r="EE50" s="32"/>
      <c r="EF50" s="33"/>
      <c r="EG50" s="33"/>
      <c r="EH50" s="33"/>
      <c r="EI50" s="32"/>
      <c r="EJ50" s="33"/>
      <c r="EK50" s="33"/>
      <c r="EL50" s="33"/>
      <c r="EM50" s="32"/>
      <c r="EN50" s="33"/>
      <c r="EO50" s="33"/>
      <c r="EP50" s="33"/>
      <c r="EQ50" s="32"/>
      <c r="ER50" s="33"/>
      <c r="ES50" s="33"/>
      <c r="ET50" s="33"/>
      <c r="EU50" s="32"/>
      <c r="EV50" s="33"/>
      <c r="EW50" s="33"/>
      <c r="EX50" s="33"/>
      <c r="EY50" s="32"/>
      <c r="EZ50" s="33"/>
      <c r="FA50" s="33"/>
      <c r="FB50" s="33"/>
      <c r="FC50" s="32"/>
      <c r="FD50" s="33"/>
      <c r="FE50" s="33"/>
      <c r="FF50" s="33"/>
      <c r="FG50" s="32"/>
      <c r="FH50" s="33"/>
      <c r="FI50" s="33"/>
      <c r="FJ50" s="33"/>
      <c r="FK50" s="32"/>
      <c r="FL50" s="33"/>
      <c r="FM50" s="33"/>
      <c r="FN50" s="33"/>
      <c r="FO50" s="32"/>
      <c r="FP50" s="33"/>
      <c r="FQ50" s="33"/>
      <c r="FR50" s="33"/>
      <c r="FS50" s="32"/>
      <c r="FT50" s="33"/>
      <c r="FU50" s="33"/>
      <c r="FV50" s="33"/>
      <c r="FW50" s="32"/>
      <c r="FX50" s="33"/>
      <c r="FY50" s="33"/>
      <c r="FZ50" s="33"/>
      <c r="GA50" s="32"/>
      <c r="GB50" s="33"/>
      <c r="GC50" s="33"/>
      <c r="GD50" s="33"/>
      <c r="GE50" s="32"/>
      <c r="GF50" s="33"/>
      <c r="GG50" s="33"/>
      <c r="GH50" s="33"/>
      <c r="GI50" s="32"/>
      <c r="GJ50" s="33"/>
      <c r="GK50" s="33"/>
      <c r="GL50" s="33"/>
      <c r="GM50" s="32"/>
      <c r="GN50" s="33"/>
      <c r="GO50" s="33"/>
      <c r="GP50" s="33"/>
      <c r="GQ50" s="32"/>
      <c r="GR50" s="33"/>
      <c r="GS50" s="33"/>
      <c r="GT50" s="33"/>
      <c r="GU50" s="32"/>
      <c r="GV50" s="33"/>
      <c r="GW50" s="33"/>
      <c r="GX50" s="33"/>
      <c r="GY50" s="32"/>
      <c r="GZ50" s="33"/>
      <c r="HA50" s="33"/>
      <c r="HB50" s="33"/>
      <c r="HC50" s="32"/>
      <c r="HD50" s="33"/>
      <c r="HE50" s="33"/>
      <c r="HF50" s="33"/>
      <c r="HG50" s="32"/>
      <c r="HH50" s="33"/>
      <c r="HI50" s="33"/>
      <c r="HJ50" s="33"/>
      <c r="HK50" s="32"/>
      <c r="HL50" s="33"/>
      <c r="HM50" s="33"/>
      <c r="HN50" s="33"/>
      <c r="HO50" s="32"/>
      <c r="HP50" s="33"/>
      <c r="HQ50" s="33"/>
      <c r="HR50" s="33"/>
      <c r="HS50" s="32"/>
      <c r="HT50" s="33"/>
      <c r="HU50" s="33"/>
      <c r="HV50" s="33"/>
      <c r="HW50" s="32"/>
      <c r="HX50" s="33"/>
      <c r="HY50" s="33"/>
      <c r="HZ50" s="33"/>
      <c r="IA50" s="32"/>
      <c r="IB50" s="33"/>
      <c r="IC50" s="33"/>
      <c r="ID50" s="33"/>
      <c r="IE50" s="32"/>
      <c r="IF50" s="33"/>
      <c r="IG50" s="33"/>
      <c r="IH50" s="33"/>
    </row>
    <row r="51" spans="1:244" s="31" customFormat="1">
      <c r="A51" s="22" t="s">
        <v>53</v>
      </c>
      <c r="B51" s="155">
        <v>4493.2763431566173</v>
      </c>
      <c r="C51" s="155">
        <v>54.508839285714288</v>
      </c>
      <c r="D51" s="52">
        <v>0.93934060899673</v>
      </c>
    </row>
    <row r="52" spans="1:244" s="30" customFormat="1">
      <c r="A52" s="11" t="s">
        <v>54</v>
      </c>
      <c r="B52" s="3">
        <v>0</v>
      </c>
      <c r="C52" s="3">
        <v>0</v>
      </c>
      <c r="D52" s="3"/>
    </row>
    <row r="53" spans="1:244" s="30" customFormat="1">
      <c r="A53" s="6" t="s">
        <v>55</v>
      </c>
      <c r="B53" s="16">
        <v>20.160357142857148</v>
      </c>
      <c r="C53" s="16">
        <v>0.24758928571428571</v>
      </c>
      <c r="D53" s="51">
        <v>4.2146177332282831E-3</v>
      </c>
    </row>
    <row r="54" spans="1:244" s="30" customFormat="1">
      <c r="A54" s="6" t="s">
        <v>212</v>
      </c>
      <c r="B54" s="16">
        <v>0</v>
      </c>
      <c r="C54" s="16">
        <v>0</v>
      </c>
      <c r="D54" s="51">
        <v>0</v>
      </c>
    </row>
    <row r="55" spans="1:244" s="30" customFormat="1">
      <c r="A55" s="6" t="s">
        <v>213</v>
      </c>
      <c r="B55" s="16">
        <v>270</v>
      </c>
      <c r="C55" s="16">
        <v>3.375803571428571</v>
      </c>
      <c r="D55" s="51">
        <v>5.6444773270041652E-2</v>
      </c>
    </row>
    <row r="56" spans="1:244" s="30" customFormat="1">
      <c r="A56" s="27" t="s">
        <v>57</v>
      </c>
      <c r="B56" s="156">
        <v>290.16035714285715</v>
      </c>
      <c r="C56" s="156">
        <v>3.6233928571428571</v>
      </c>
      <c r="D56" s="53">
        <v>6.0659391003269933E-2</v>
      </c>
      <c r="E56" s="32"/>
      <c r="F56" s="33"/>
      <c r="G56" s="33"/>
      <c r="H56" s="34"/>
      <c r="I56" s="32"/>
      <c r="J56" s="33"/>
      <c r="K56" s="33"/>
      <c r="L56" s="34"/>
      <c r="M56" s="32"/>
      <c r="N56" s="33"/>
      <c r="O56" s="33"/>
      <c r="P56" s="34"/>
      <c r="Q56" s="32"/>
      <c r="R56" s="33"/>
      <c r="S56" s="33"/>
      <c r="T56" s="34"/>
      <c r="U56" s="32"/>
      <c r="V56" s="33"/>
      <c r="W56" s="33"/>
      <c r="X56" s="34"/>
      <c r="Y56" s="32"/>
      <c r="Z56" s="33"/>
      <c r="AA56" s="33"/>
      <c r="AB56" s="34"/>
      <c r="AC56" s="32"/>
      <c r="AD56" s="33"/>
      <c r="AE56" s="33"/>
      <c r="AF56" s="34"/>
      <c r="AG56" s="32"/>
      <c r="AH56" s="33"/>
      <c r="AI56" s="33"/>
      <c r="AJ56" s="34"/>
      <c r="AK56" s="32"/>
      <c r="AL56" s="33"/>
      <c r="AM56" s="33"/>
      <c r="AN56" s="34"/>
      <c r="AO56" s="32"/>
      <c r="AP56" s="33"/>
      <c r="AQ56" s="33"/>
      <c r="AR56" s="34"/>
      <c r="AS56" s="32"/>
      <c r="AT56" s="33"/>
      <c r="AU56" s="33"/>
      <c r="AV56" s="34"/>
      <c r="AW56" s="32"/>
      <c r="AX56" s="33"/>
      <c r="AY56" s="33"/>
      <c r="AZ56" s="34"/>
      <c r="BA56" s="32"/>
      <c r="BB56" s="33"/>
      <c r="BC56" s="33"/>
      <c r="BD56" s="34"/>
      <c r="BE56" s="32"/>
      <c r="BF56" s="33"/>
      <c r="BG56" s="33"/>
      <c r="BH56" s="34"/>
      <c r="BI56" s="32"/>
      <c r="BJ56" s="33"/>
      <c r="BK56" s="33"/>
      <c r="BL56" s="34"/>
      <c r="BM56" s="32"/>
      <c r="BN56" s="33"/>
      <c r="BO56" s="33"/>
      <c r="BP56" s="34"/>
      <c r="BQ56" s="32"/>
      <c r="BR56" s="33"/>
      <c r="BS56" s="33"/>
      <c r="BT56" s="34"/>
      <c r="BU56" s="32"/>
      <c r="BV56" s="33"/>
      <c r="BW56" s="33"/>
      <c r="BX56" s="34"/>
      <c r="BY56" s="32"/>
      <c r="BZ56" s="33"/>
      <c r="CA56" s="33"/>
      <c r="CB56" s="34"/>
      <c r="CC56" s="32"/>
      <c r="CD56" s="33"/>
      <c r="CE56" s="33"/>
      <c r="CF56" s="34"/>
      <c r="CG56" s="32"/>
      <c r="CH56" s="33"/>
      <c r="CI56" s="33"/>
      <c r="CJ56" s="34"/>
      <c r="CK56" s="32"/>
      <c r="CL56" s="33"/>
      <c r="CM56" s="33"/>
      <c r="CN56" s="34"/>
      <c r="CO56" s="32"/>
      <c r="CP56" s="33"/>
      <c r="CQ56" s="33"/>
      <c r="CR56" s="34"/>
      <c r="CS56" s="32"/>
      <c r="CT56" s="33"/>
      <c r="CU56" s="33"/>
      <c r="CV56" s="34"/>
      <c r="CW56" s="32"/>
      <c r="CX56" s="33"/>
      <c r="CY56" s="33"/>
      <c r="CZ56" s="34"/>
      <c r="DA56" s="32"/>
      <c r="DB56" s="33"/>
      <c r="DC56" s="33"/>
      <c r="DD56" s="34"/>
      <c r="DE56" s="32"/>
      <c r="DF56" s="33"/>
      <c r="DG56" s="33"/>
      <c r="DH56" s="34"/>
      <c r="DI56" s="32"/>
      <c r="DJ56" s="33"/>
      <c r="DK56" s="33"/>
      <c r="DL56" s="34"/>
      <c r="DM56" s="32"/>
      <c r="DN56" s="33"/>
      <c r="DO56" s="33"/>
      <c r="DP56" s="34"/>
      <c r="DQ56" s="32"/>
      <c r="DR56" s="33"/>
      <c r="DS56" s="33"/>
      <c r="DT56" s="34"/>
      <c r="DU56" s="32"/>
      <c r="DV56" s="33"/>
      <c r="DW56" s="33"/>
      <c r="DX56" s="34"/>
      <c r="DY56" s="32"/>
      <c r="DZ56" s="33"/>
      <c r="EA56" s="33"/>
      <c r="EB56" s="34"/>
      <c r="EC56" s="32"/>
      <c r="ED56" s="33"/>
      <c r="EE56" s="33"/>
      <c r="EF56" s="34"/>
      <c r="EG56" s="32"/>
      <c r="EH56" s="33"/>
      <c r="EI56" s="33"/>
      <c r="EJ56" s="34"/>
      <c r="EK56" s="32"/>
      <c r="EL56" s="33"/>
      <c r="EM56" s="33"/>
      <c r="EN56" s="34"/>
      <c r="EO56" s="32"/>
      <c r="EP56" s="33"/>
      <c r="EQ56" s="33"/>
      <c r="ER56" s="34"/>
      <c r="ES56" s="32"/>
      <c r="ET56" s="33"/>
      <c r="EU56" s="33"/>
      <c r="EV56" s="34"/>
      <c r="EW56" s="32"/>
      <c r="EX56" s="33"/>
      <c r="EY56" s="33"/>
      <c r="EZ56" s="34"/>
      <c r="FA56" s="32"/>
      <c r="FB56" s="33"/>
      <c r="FC56" s="33"/>
      <c r="FD56" s="34"/>
      <c r="FE56" s="32"/>
      <c r="FF56" s="33"/>
      <c r="FG56" s="33"/>
      <c r="FH56" s="34"/>
      <c r="FI56" s="32"/>
      <c r="FJ56" s="33"/>
      <c r="FK56" s="33"/>
      <c r="FL56" s="34"/>
      <c r="FM56" s="32"/>
      <c r="FN56" s="33"/>
      <c r="FO56" s="33"/>
      <c r="FP56" s="34"/>
      <c r="FQ56" s="32"/>
      <c r="FR56" s="33"/>
      <c r="FS56" s="33"/>
      <c r="FT56" s="34"/>
      <c r="FU56" s="32"/>
      <c r="FV56" s="33"/>
      <c r="FW56" s="33"/>
      <c r="FX56" s="34"/>
      <c r="FY56" s="32"/>
      <c r="FZ56" s="33"/>
      <c r="GA56" s="33"/>
      <c r="GB56" s="34"/>
      <c r="GC56" s="32"/>
      <c r="GD56" s="33"/>
      <c r="GE56" s="33"/>
      <c r="GF56" s="34"/>
      <c r="GG56" s="32"/>
      <c r="GH56" s="33"/>
      <c r="GI56" s="33"/>
      <c r="GJ56" s="34"/>
      <c r="GK56" s="32"/>
      <c r="GL56" s="33"/>
      <c r="GM56" s="33"/>
      <c r="GN56" s="34"/>
      <c r="GO56" s="32"/>
      <c r="GP56" s="33"/>
      <c r="GQ56" s="33"/>
      <c r="GR56" s="34"/>
      <c r="GS56" s="32"/>
      <c r="GT56" s="33"/>
      <c r="GU56" s="33"/>
      <c r="GV56" s="34"/>
      <c r="GW56" s="32"/>
      <c r="GX56" s="33"/>
      <c r="GY56" s="33"/>
      <c r="GZ56" s="34"/>
      <c r="HA56" s="32"/>
      <c r="HB56" s="33"/>
      <c r="HC56" s="33"/>
      <c r="HD56" s="34"/>
      <c r="HE56" s="32"/>
      <c r="HF56" s="33"/>
      <c r="HG56" s="33"/>
      <c r="HH56" s="34"/>
      <c r="HI56" s="32"/>
      <c r="HJ56" s="33"/>
      <c r="HK56" s="33"/>
      <c r="HL56" s="34"/>
      <c r="HM56" s="32"/>
      <c r="HN56" s="33"/>
      <c r="HO56" s="33"/>
      <c r="HP56" s="34"/>
      <c r="HQ56" s="32"/>
      <c r="HR56" s="33"/>
      <c r="HS56" s="33"/>
      <c r="HT56" s="34"/>
      <c r="HU56" s="32"/>
      <c r="HV56" s="33"/>
      <c r="HW56" s="33"/>
      <c r="HX56" s="34"/>
      <c r="HY56" s="32"/>
      <c r="HZ56" s="33"/>
      <c r="IA56" s="33"/>
      <c r="IB56" s="34"/>
      <c r="IC56" s="32"/>
      <c r="ID56" s="33"/>
      <c r="IE56" s="33"/>
      <c r="IF56" s="34"/>
      <c r="IG56" s="32"/>
      <c r="IH56" s="33"/>
      <c r="II56" s="33"/>
      <c r="IJ56" s="34"/>
    </row>
    <row r="57" spans="1:244" s="41" customFormat="1" ht="13.5" thickBot="1">
      <c r="A57" s="38" t="s">
        <v>58</v>
      </c>
      <c r="B57" s="158">
        <v>4783.4367002994741</v>
      </c>
      <c r="C57" s="158">
        <v>58.132232142857148</v>
      </c>
      <c r="D57" s="55">
        <v>0.99999999999999989</v>
      </c>
    </row>
    <row r="58" spans="1:244">
      <c r="A58" s="42" t="s">
        <v>59</v>
      </c>
      <c r="D58" s="43"/>
    </row>
  </sheetData>
  <printOptions horizontalCentered="1"/>
  <pageMargins left="0.78740157480314965" right="0.39370078740157483" top="0.78740157480314965" bottom="0.78740157480314965" header="0.59055118110236227" footer="0.59055118110236227"/>
  <pageSetup paperSize="9" orientation="portrait" horizontalDpi="300" verticalDpi="300" r:id="rId1"/>
  <headerFooter alignWithMargins="0">
    <oddHeader>&amp;L&amp;"Tahoma,Negrito"&amp;8Companhia Nacional de Abastecimento - CONAB</oddHeader>
    <oddFooter>&amp;R&amp;6&amp;F - &amp;A
versão - jan/2008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J58"/>
  <sheetViews>
    <sheetView zoomScaleNormal="100" workbookViewId="0">
      <selection activeCell="G7" sqref="G7"/>
    </sheetView>
  </sheetViews>
  <sheetFormatPr defaultColWidth="11.5" defaultRowHeight="12.75"/>
  <cols>
    <col min="1" max="1" width="45.625" style="3" customWidth="1"/>
    <col min="2" max="3" width="12.625" style="3" customWidth="1"/>
    <col min="4" max="4" width="8.625" style="3" customWidth="1"/>
    <col min="5" max="16384" width="11.5" style="3"/>
  </cols>
  <sheetData>
    <row r="1" spans="1:4">
      <c r="A1" s="1" t="s">
        <v>275</v>
      </c>
      <c r="B1" s="2"/>
      <c r="C1" s="2"/>
      <c r="D1" s="2"/>
    </row>
    <row r="2" spans="1:4">
      <c r="A2" s="1" t="s">
        <v>279</v>
      </c>
      <c r="B2" s="2"/>
      <c r="C2" s="2"/>
      <c r="D2" s="2"/>
    </row>
    <row r="3" spans="1:4">
      <c r="A3" s="1" t="s">
        <v>277</v>
      </c>
      <c r="B3" s="2"/>
      <c r="C3" s="2"/>
      <c r="D3" s="2"/>
    </row>
    <row r="4" spans="1:4">
      <c r="A4" s="1" t="s">
        <v>62</v>
      </c>
      <c r="B4" s="2"/>
      <c r="C4" s="2"/>
      <c r="D4" s="2"/>
    </row>
    <row r="5" spans="1:4">
      <c r="A5" s="1" t="s">
        <v>280</v>
      </c>
      <c r="B5" s="2"/>
      <c r="C5" s="2"/>
      <c r="D5" s="2"/>
    </row>
    <row r="6" spans="1:4" ht="13.5" thickBot="1">
      <c r="A6" s="4" t="s">
        <v>4</v>
      </c>
      <c r="B6" s="164">
        <v>75384.615384615376</v>
      </c>
      <c r="C6" s="6" t="s">
        <v>5</v>
      </c>
    </row>
    <row r="7" spans="1:4">
      <c r="A7" s="7"/>
      <c r="B7" s="50" t="s">
        <v>6</v>
      </c>
      <c r="C7" s="50">
        <v>43160</v>
      </c>
      <c r="D7" s="10" t="s">
        <v>7</v>
      </c>
    </row>
    <row r="8" spans="1:4">
      <c r="A8" s="11" t="s">
        <v>8</v>
      </c>
      <c r="D8" s="12" t="s">
        <v>9</v>
      </c>
    </row>
    <row r="9" spans="1:4" ht="13.5" thickBot="1">
      <c r="A9" s="13"/>
      <c r="B9" s="14" t="s">
        <v>10</v>
      </c>
      <c r="C9" s="14" t="s">
        <v>11</v>
      </c>
      <c r="D9" s="15" t="s">
        <v>13</v>
      </c>
    </row>
    <row r="10" spans="1:4">
      <c r="A10" s="11" t="s">
        <v>14</v>
      </c>
    </row>
    <row r="11" spans="1:4">
      <c r="A11" s="18" t="s">
        <v>15</v>
      </c>
      <c r="B11" s="16">
        <v>45.057692307692314</v>
      </c>
      <c r="C11" s="16">
        <v>0.61259615384615385</v>
      </c>
      <c r="D11" s="51">
        <v>5.8794047764470997E-3</v>
      </c>
    </row>
    <row r="12" spans="1:4">
      <c r="A12" s="18" t="s">
        <v>281</v>
      </c>
      <c r="B12" s="3">
        <v>1099.9654807692307</v>
      </c>
      <c r="C12" s="3">
        <v>14.819711538461538</v>
      </c>
      <c r="D12" s="51">
        <v>0.14353026021391391</v>
      </c>
    </row>
    <row r="13" spans="1:4">
      <c r="A13" s="18" t="s">
        <v>17</v>
      </c>
      <c r="B13" s="16">
        <v>31.930673076923085</v>
      </c>
      <c r="C13" s="16">
        <v>0.43817307692307689</v>
      </c>
      <c r="D13" s="51">
        <v>4.1665105820695193E-3</v>
      </c>
    </row>
    <row r="14" spans="1:4">
      <c r="A14" s="18" t="s">
        <v>18</v>
      </c>
      <c r="B14" s="16">
        <v>0</v>
      </c>
      <c r="C14" s="16">
        <v>0</v>
      </c>
      <c r="D14" s="51">
        <v>0</v>
      </c>
    </row>
    <row r="15" spans="1:4">
      <c r="A15" s="18" t="s">
        <v>19</v>
      </c>
      <c r="B15" s="16">
        <v>0</v>
      </c>
      <c r="C15" s="16">
        <v>0</v>
      </c>
      <c r="D15" s="51">
        <v>0</v>
      </c>
    </row>
    <row r="16" spans="1:4">
      <c r="A16" s="6" t="s">
        <v>206</v>
      </c>
      <c r="B16" s="16">
        <v>15.715384615384613</v>
      </c>
      <c r="C16" s="16">
        <v>0.21076923076923079</v>
      </c>
      <c r="D16" s="51">
        <v>2.0506400270220095E-3</v>
      </c>
    </row>
    <row r="17" spans="1:4">
      <c r="A17" s="6" t="s">
        <v>207</v>
      </c>
      <c r="B17" s="16">
        <v>171.72</v>
      </c>
      <c r="C17" s="16">
        <v>2.3188461538461538</v>
      </c>
      <c r="D17" s="51">
        <v>2.2407081599230806E-2</v>
      </c>
    </row>
    <row r="18" spans="1:4">
      <c r="A18" s="6" t="s">
        <v>208</v>
      </c>
      <c r="B18" s="16">
        <v>0</v>
      </c>
      <c r="C18" s="16">
        <v>0</v>
      </c>
      <c r="D18" s="51">
        <v>0</v>
      </c>
    </row>
    <row r="19" spans="1:4">
      <c r="A19" s="6" t="s">
        <v>23</v>
      </c>
      <c r="B19" s="16">
        <v>588.12836538461534</v>
      </c>
      <c r="C19" s="16">
        <v>8.1119230769230768</v>
      </c>
      <c r="D19" s="51">
        <v>7.6742605835053032E-2</v>
      </c>
    </row>
    <row r="20" spans="1:4">
      <c r="A20" s="6" t="s">
        <v>24</v>
      </c>
      <c r="B20" s="16">
        <v>688.7013461538462</v>
      </c>
      <c r="C20" s="16">
        <v>9.3281730769230773</v>
      </c>
      <c r="D20" s="51">
        <v>8.9865986843520457E-2</v>
      </c>
    </row>
    <row r="21" spans="1:4">
      <c r="A21" s="6" t="s">
        <v>25</v>
      </c>
      <c r="B21" s="16">
        <v>127.07374999999999</v>
      </c>
      <c r="C21" s="16">
        <v>1.719326923076923</v>
      </c>
      <c r="D21" s="51">
        <v>1.658136434527286E-2</v>
      </c>
    </row>
    <row r="22" spans="1:4">
      <c r="A22" s="6" t="s">
        <v>282</v>
      </c>
      <c r="B22" s="165">
        <v>1594.7050000000002</v>
      </c>
      <c r="C22" s="165">
        <v>21.415384615384617</v>
      </c>
      <c r="D22" s="51">
        <v>0.20808691510424743</v>
      </c>
    </row>
    <row r="23" spans="1:4">
      <c r="A23" s="22" t="s">
        <v>27</v>
      </c>
      <c r="B23" s="155">
        <v>4362.997692307692</v>
      </c>
      <c r="C23" s="155">
        <v>58.97490384615385</v>
      </c>
      <c r="D23" s="52">
        <v>0.56931076932677716</v>
      </c>
    </row>
    <row r="24" spans="1:4">
      <c r="A24" s="25" t="s">
        <v>28</v>
      </c>
    </row>
    <row r="25" spans="1:4">
      <c r="A25" s="18" t="s">
        <v>29</v>
      </c>
      <c r="B25" s="16">
        <v>0</v>
      </c>
      <c r="C25" s="16">
        <v>0</v>
      </c>
      <c r="D25" s="51">
        <v>0</v>
      </c>
    </row>
    <row r="26" spans="1:4">
      <c r="A26" s="18" t="s">
        <v>30</v>
      </c>
      <c r="B26" s="16">
        <v>0</v>
      </c>
      <c r="C26" s="16">
        <v>0</v>
      </c>
      <c r="D26" s="51">
        <v>0</v>
      </c>
    </row>
    <row r="27" spans="1:4">
      <c r="A27" s="18" t="s">
        <v>31</v>
      </c>
      <c r="B27" s="16">
        <v>0</v>
      </c>
      <c r="C27" s="16">
        <v>0</v>
      </c>
      <c r="D27" s="51">
        <v>0</v>
      </c>
    </row>
    <row r="28" spans="1:4">
      <c r="A28" s="18" t="s">
        <v>32</v>
      </c>
      <c r="B28" s="16">
        <v>377.96365384615387</v>
      </c>
      <c r="C28" s="16">
        <v>5.01</v>
      </c>
      <c r="D28" s="51">
        <v>4.9319021856942681E-2</v>
      </c>
    </row>
    <row r="29" spans="1:4">
      <c r="A29" s="18" t="s">
        <v>33</v>
      </c>
      <c r="B29" s="16">
        <v>81.41538461538461</v>
      </c>
      <c r="C29" s="16">
        <v>1.08</v>
      </c>
      <c r="D29" s="51">
        <v>1.0623580051884948E-2</v>
      </c>
    </row>
    <row r="30" spans="1:4">
      <c r="A30" s="18" t="s">
        <v>34</v>
      </c>
      <c r="B30" s="16">
        <v>0</v>
      </c>
      <c r="C30" s="16">
        <v>0</v>
      </c>
      <c r="D30" s="51">
        <v>0</v>
      </c>
    </row>
    <row r="31" spans="1:4">
      <c r="A31" s="18" t="s">
        <v>35</v>
      </c>
      <c r="B31" s="16">
        <v>0</v>
      </c>
      <c r="C31" s="16">
        <v>0</v>
      </c>
      <c r="D31" s="51">
        <v>0</v>
      </c>
    </row>
    <row r="32" spans="1:4">
      <c r="A32" s="18" t="s">
        <v>36</v>
      </c>
      <c r="B32" s="16">
        <v>0</v>
      </c>
      <c r="C32" s="16">
        <v>0</v>
      </c>
      <c r="D32" s="51">
        <v>0</v>
      </c>
    </row>
    <row r="33" spans="1:244">
      <c r="A33" s="27" t="s">
        <v>37</v>
      </c>
      <c r="B33" s="156">
        <v>459.37903846153847</v>
      </c>
      <c r="C33" s="156">
        <v>6.09</v>
      </c>
      <c r="D33" s="53">
        <v>5.9942601908827629E-2</v>
      </c>
    </row>
    <row r="34" spans="1:244" s="30" customFormat="1">
      <c r="A34" s="11" t="s">
        <v>38</v>
      </c>
      <c r="B34" s="3"/>
      <c r="C34" s="3"/>
      <c r="D34" s="3"/>
    </row>
    <row r="35" spans="1:244" s="30" customFormat="1">
      <c r="A35" s="18" t="s">
        <v>39</v>
      </c>
      <c r="B35" s="16">
        <v>226.41180567877336</v>
      </c>
      <c r="C35" s="16">
        <v>2.9072115384615382</v>
      </c>
      <c r="D35" s="51">
        <v>2.9543604733714559E-2</v>
      </c>
    </row>
    <row r="36" spans="1:244" s="30" customFormat="1">
      <c r="A36" s="6" t="s">
        <v>40</v>
      </c>
      <c r="B36" s="16">
        <v>226.41180567877336</v>
      </c>
      <c r="C36" s="16">
        <v>2.9072115384615382</v>
      </c>
      <c r="D36" s="51">
        <v>2.9543604733714559E-2</v>
      </c>
    </row>
    <row r="37" spans="1:244" s="31" customFormat="1">
      <c r="A37" s="22" t="s">
        <v>41</v>
      </c>
      <c r="B37" s="155">
        <v>5048.7885364480044</v>
      </c>
      <c r="C37" s="155">
        <v>67.972115384615392</v>
      </c>
      <c r="D37" s="52">
        <v>0.6587969759693193</v>
      </c>
    </row>
    <row r="38" spans="1:244" s="30" customFormat="1">
      <c r="A38" s="11" t="s">
        <v>42</v>
      </c>
      <c r="B38" s="3"/>
      <c r="C38" s="3"/>
      <c r="D38" s="3"/>
    </row>
    <row r="39" spans="1:244" s="30" customFormat="1">
      <c r="A39" s="6" t="s">
        <v>43</v>
      </c>
      <c r="B39" s="16">
        <v>945.34980769230788</v>
      </c>
      <c r="C39" s="16">
        <v>11.129903846153846</v>
      </c>
      <c r="D39" s="51">
        <v>0.12335505637537092</v>
      </c>
    </row>
    <row r="40" spans="1:244" s="30" customFormat="1">
      <c r="A40" s="6" t="s">
        <v>44</v>
      </c>
      <c r="B40" s="16">
        <v>54.097019230769227</v>
      </c>
      <c r="C40" s="16">
        <v>0.69346153846153846</v>
      </c>
      <c r="D40" s="51">
        <v>7.0589117410843486E-3</v>
      </c>
    </row>
    <row r="41" spans="1:244" s="30" customFormat="1">
      <c r="A41" s="18" t="s">
        <v>45</v>
      </c>
      <c r="B41" s="16">
        <v>801.51336538461533</v>
      </c>
      <c r="C41" s="16">
        <v>10.777692307692309</v>
      </c>
      <c r="D41" s="51">
        <v>0.1045863928549218</v>
      </c>
    </row>
    <row r="42" spans="1:244" s="30" customFormat="1">
      <c r="A42" s="18" t="s">
        <v>79</v>
      </c>
      <c r="B42" s="16">
        <v>0</v>
      </c>
      <c r="C42" s="16">
        <v>0</v>
      </c>
      <c r="D42" s="51">
        <v>0</v>
      </c>
    </row>
    <row r="43" spans="1:244" s="30" customFormat="1">
      <c r="A43" s="18" t="s">
        <v>211</v>
      </c>
      <c r="B43" s="16">
        <v>0</v>
      </c>
      <c r="C43" s="16">
        <v>0</v>
      </c>
      <c r="D43" s="51">
        <v>0</v>
      </c>
    </row>
    <row r="44" spans="1:244" s="30" customFormat="1">
      <c r="A44" s="27" t="s">
        <v>46</v>
      </c>
      <c r="B44" s="156">
        <v>1800.9601923076923</v>
      </c>
      <c r="C44" s="156">
        <v>22.601057692307695</v>
      </c>
      <c r="D44" s="53">
        <v>0.23500036097137708</v>
      </c>
      <c r="E44" s="32"/>
      <c r="F44" s="33"/>
      <c r="G44" s="33"/>
      <c r="H44" s="34"/>
      <c r="I44" s="32"/>
      <c r="J44" s="33"/>
      <c r="K44" s="33"/>
      <c r="L44" s="34"/>
      <c r="M44" s="32"/>
      <c r="N44" s="33"/>
      <c r="O44" s="33"/>
      <c r="P44" s="34"/>
      <c r="Q44" s="32"/>
      <c r="R44" s="33"/>
      <c r="S44" s="33"/>
      <c r="T44" s="34"/>
      <c r="U44" s="32"/>
      <c r="V44" s="33"/>
      <c r="W44" s="33"/>
      <c r="X44" s="34"/>
      <c r="Y44" s="32"/>
      <c r="Z44" s="33"/>
      <c r="AA44" s="33"/>
      <c r="AB44" s="34"/>
      <c r="AC44" s="32"/>
      <c r="AD44" s="33"/>
      <c r="AE44" s="33"/>
      <c r="AF44" s="34"/>
      <c r="AG44" s="32"/>
      <c r="AH44" s="33"/>
      <c r="AI44" s="33"/>
      <c r="AJ44" s="34"/>
      <c r="AK44" s="32"/>
      <c r="AL44" s="33"/>
      <c r="AM44" s="33"/>
      <c r="AN44" s="34"/>
      <c r="AO44" s="32"/>
      <c r="AP44" s="33"/>
      <c r="AQ44" s="33"/>
      <c r="AR44" s="34"/>
      <c r="AS44" s="32"/>
      <c r="AT44" s="33"/>
      <c r="AU44" s="33"/>
      <c r="AV44" s="34"/>
      <c r="AW44" s="32"/>
      <c r="AX44" s="33"/>
      <c r="AY44" s="33"/>
      <c r="AZ44" s="34"/>
      <c r="BA44" s="32"/>
      <c r="BB44" s="33"/>
      <c r="BC44" s="33"/>
      <c r="BD44" s="34"/>
      <c r="BE44" s="32"/>
      <c r="BF44" s="33"/>
      <c r="BG44" s="33"/>
      <c r="BH44" s="34"/>
      <c r="BI44" s="32"/>
      <c r="BJ44" s="33"/>
      <c r="BK44" s="33"/>
      <c r="BL44" s="34"/>
      <c r="BM44" s="32"/>
      <c r="BN44" s="33"/>
      <c r="BO44" s="33"/>
      <c r="BP44" s="34"/>
      <c r="BQ44" s="32"/>
      <c r="BR44" s="33"/>
      <c r="BS44" s="33"/>
      <c r="BT44" s="34"/>
      <c r="BU44" s="32"/>
      <c r="BV44" s="33"/>
      <c r="BW44" s="33"/>
      <c r="BX44" s="34"/>
      <c r="BY44" s="32"/>
      <c r="BZ44" s="33"/>
      <c r="CA44" s="33"/>
      <c r="CB44" s="34"/>
      <c r="CC44" s="32"/>
      <c r="CD44" s="33"/>
      <c r="CE44" s="33"/>
      <c r="CF44" s="34"/>
      <c r="CG44" s="32"/>
      <c r="CH44" s="33"/>
      <c r="CI44" s="33"/>
      <c r="CJ44" s="34"/>
      <c r="CK44" s="32"/>
      <c r="CL44" s="33"/>
      <c r="CM44" s="33"/>
      <c r="CN44" s="34"/>
      <c r="CO44" s="32"/>
      <c r="CP44" s="33"/>
      <c r="CQ44" s="33"/>
      <c r="CR44" s="34"/>
      <c r="CS44" s="32"/>
      <c r="CT44" s="33"/>
      <c r="CU44" s="33"/>
      <c r="CV44" s="34"/>
      <c r="CW44" s="32"/>
      <c r="CX44" s="33"/>
      <c r="CY44" s="33"/>
      <c r="CZ44" s="34"/>
      <c r="DA44" s="32"/>
      <c r="DB44" s="33"/>
      <c r="DC44" s="33"/>
      <c r="DD44" s="34"/>
      <c r="DE44" s="32"/>
      <c r="DF44" s="33"/>
      <c r="DG44" s="33"/>
      <c r="DH44" s="34"/>
      <c r="DI44" s="32"/>
      <c r="DJ44" s="33"/>
      <c r="DK44" s="33"/>
      <c r="DL44" s="34"/>
      <c r="DM44" s="32"/>
      <c r="DN44" s="33"/>
      <c r="DO44" s="33"/>
      <c r="DP44" s="34"/>
      <c r="DQ44" s="32"/>
      <c r="DR44" s="33"/>
      <c r="DS44" s="33"/>
      <c r="DT44" s="34"/>
      <c r="DU44" s="32"/>
      <c r="DV44" s="33"/>
      <c r="DW44" s="33"/>
      <c r="DX44" s="34"/>
      <c r="DY44" s="32"/>
      <c r="DZ44" s="33"/>
      <c r="EA44" s="33"/>
      <c r="EB44" s="34"/>
      <c r="EC44" s="32"/>
      <c r="ED44" s="33"/>
      <c r="EE44" s="33"/>
      <c r="EF44" s="34"/>
      <c r="EG44" s="32"/>
      <c r="EH44" s="33"/>
      <c r="EI44" s="33"/>
      <c r="EJ44" s="34"/>
      <c r="EK44" s="32"/>
      <c r="EL44" s="33"/>
      <c r="EM44" s="33"/>
      <c r="EN44" s="34"/>
      <c r="EO44" s="32"/>
      <c r="EP44" s="33"/>
      <c r="EQ44" s="33"/>
      <c r="ER44" s="34"/>
      <c r="ES44" s="32"/>
      <c r="ET44" s="33"/>
      <c r="EU44" s="33"/>
      <c r="EV44" s="34"/>
      <c r="EW44" s="32"/>
      <c r="EX44" s="33"/>
      <c r="EY44" s="33"/>
      <c r="EZ44" s="34"/>
      <c r="FA44" s="32"/>
      <c r="FB44" s="33"/>
      <c r="FC44" s="33"/>
      <c r="FD44" s="34"/>
      <c r="FE44" s="32"/>
      <c r="FF44" s="33"/>
      <c r="FG44" s="33"/>
      <c r="FH44" s="34"/>
      <c r="FI44" s="32"/>
      <c r="FJ44" s="33"/>
      <c r="FK44" s="33"/>
      <c r="FL44" s="34"/>
      <c r="FM44" s="32"/>
      <c r="FN44" s="33"/>
      <c r="FO44" s="33"/>
      <c r="FP44" s="34"/>
      <c r="FQ44" s="32"/>
      <c r="FR44" s="33"/>
      <c r="FS44" s="33"/>
      <c r="FT44" s="34"/>
      <c r="FU44" s="32"/>
      <c r="FV44" s="33"/>
      <c r="FW44" s="33"/>
      <c r="FX44" s="34"/>
      <c r="FY44" s="32"/>
      <c r="FZ44" s="33"/>
      <c r="GA44" s="33"/>
      <c r="GB44" s="34"/>
      <c r="GC44" s="32"/>
      <c r="GD44" s="33"/>
      <c r="GE44" s="33"/>
      <c r="GF44" s="34"/>
      <c r="GG44" s="32"/>
      <c r="GH44" s="33"/>
      <c r="GI44" s="33"/>
      <c r="GJ44" s="34"/>
      <c r="GK44" s="32"/>
      <c r="GL44" s="33"/>
      <c r="GM44" s="33"/>
      <c r="GN44" s="34"/>
      <c r="GO44" s="32"/>
      <c r="GP44" s="33"/>
      <c r="GQ44" s="33"/>
      <c r="GR44" s="34"/>
      <c r="GS44" s="32"/>
      <c r="GT44" s="33"/>
      <c r="GU44" s="33"/>
      <c r="GV44" s="34"/>
      <c r="GW44" s="32"/>
      <c r="GX44" s="33"/>
      <c r="GY44" s="33"/>
      <c r="GZ44" s="34"/>
      <c r="HA44" s="32"/>
      <c r="HB44" s="33"/>
      <c r="HC44" s="33"/>
      <c r="HD44" s="34"/>
      <c r="HE44" s="32"/>
      <c r="HF44" s="33"/>
      <c r="HG44" s="33"/>
      <c r="HH44" s="34"/>
      <c r="HI44" s="32"/>
      <c r="HJ44" s="33"/>
      <c r="HK44" s="33"/>
      <c r="HL44" s="34"/>
      <c r="HM44" s="32"/>
      <c r="HN44" s="33"/>
      <c r="HO44" s="33"/>
      <c r="HP44" s="34"/>
      <c r="HQ44" s="32"/>
      <c r="HR44" s="33"/>
      <c r="HS44" s="33"/>
      <c r="HT44" s="34"/>
      <c r="HU44" s="32"/>
      <c r="HV44" s="33"/>
      <c r="HW44" s="33"/>
      <c r="HX44" s="34"/>
      <c r="HY44" s="32"/>
      <c r="HZ44" s="33"/>
      <c r="IA44" s="33"/>
      <c r="IB44" s="34"/>
      <c r="IC44" s="32"/>
      <c r="ID44" s="33"/>
      <c r="IE44" s="33"/>
      <c r="IF44" s="34"/>
      <c r="IG44" s="32"/>
      <c r="IH44" s="33"/>
      <c r="II44" s="33"/>
      <c r="IJ44" s="34"/>
    </row>
    <row r="45" spans="1:244" s="30" customFormat="1">
      <c r="A45" s="11" t="s">
        <v>47</v>
      </c>
      <c r="B45" s="3"/>
      <c r="C45" s="3"/>
      <c r="D45" s="3"/>
    </row>
    <row r="46" spans="1:244" s="30" customFormat="1">
      <c r="A46" s="18" t="s">
        <v>80</v>
      </c>
      <c r="B46" s="16">
        <v>12.727199999999998</v>
      </c>
      <c r="C46" s="16">
        <v>0.17163461538461536</v>
      </c>
      <c r="D46" s="51">
        <v>1.6607233224419421E-3</v>
      </c>
    </row>
    <row r="47" spans="1:244" s="30" customFormat="1">
      <c r="A47" s="18" t="s">
        <v>49</v>
      </c>
      <c r="B47" s="16">
        <v>0</v>
      </c>
      <c r="C47" s="16">
        <v>0</v>
      </c>
      <c r="D47" s="51">
        <v>0</v>
      </c>
    </row>
    <row r="48" spans="1:244" s="30" customFormat="1">
      <c r="A48" s="18" t="s">
        <v>50</v>
      </c>
      <c r="B48" s="16">
        <v>34.097692307692306</v>
      </c>
      <c r="C48" s="16">
        <v>0.45576923076923076</v>
      </c>
      <c r="D48" s="51">
        <v>4.4492765774745285E-3</v>
      </c>
    </row>
    <row r="49" spans="1:244" s="30" customFormat="1">
      <c r="A49" s="27" t="s">
        <v>51</v>
      </c>
      <c r="B49" s="156">
        <v>46.824892307692309</v>
      </c>
      <c r="C49" s="156">
        <v>0.62740384615384626</v>
      </c>
      <c r="D49" s="53">
        <v>6.1099998999164708E-3</v>
      </c>
      <c r="E49" s="32"/>
      <c r="F49" s="33"/>
      <c r="G49" s="33"/>
      <c r="H49" s="34"/>
      <c r="I49" s="32"/>
      <c r="J49" s="33"/>
      <c r="K49" s="33"/>
      <c r="L49" s="34"/>
      <c r="M49" s="32"/>
      <c r="N49" s="33"/>
      <c r="O49" s="33"/>
      <c r="P49" s="34"/>
      <c r="Q49" s="32"/>
      <c r="R49" s="33"/>
      <c r="S49" s="33"/>
      <c r="T49" s="34"/>
      <c r="U49" s="32"/>
      <c r="V49" s="33"/>
      <c r="W49" s="33"/>
      <c r="X49" s="34"/>
      <c r="Y49" s="32"/>
      <c r="Z49" s="33"/>
      <c r="AA49" s="33"/>
      <c r="AB49" s="34"/>
      <c r="AC49" s="32"/>
      <c r="AD49" s="33"/>
      <c r="AE49" s="33"/>
      <c r="AF49" s="34"/>
      <c r="AG49" s="32"/>
      <c r="AH49" s="33"/>
      <c r="AI49" s="33"/>
      <c r="AJ49" s="34"/>
      <c r="AK49" s="32"/>
      <c r="AL49" s="33"/>
      <c r="AM49" s="33"/>
      <c r="AN49" s="34"/>
      <c r="AO49" s="32"/>
      <c r="AP49" s="33"/>
      <c r="AQ49" s="33"/>
      <c r="AR49" s="34"/>
      <c r="AS49" s="32"/>
      <c r="AT49" s="33"/>
      <c r="AU49" s="33"/>
      <c r="AV49" s="34"/>
      <c r="AW49" s="32"/>
      <c r="AX49" s="33"/>
      <c r="AY49" s="33"/>
      <c r="AZ49" s="34"/>
      <c r="BA49" s="32"/>
      <c r="BB49" s="33"/>
      <c r="BC49" s="33"/>
      <c r="BD49" s="34"/>
      <c r="BE49" s="32"/>
      <c r="BF49" s="33"/>
      <c r="BG49" s="33"/>
      <c r="BH49" s="34"/>
      <c r="BI49" s="32"/>
      <c r="BJ49" s="33"/>
      <c r="BK49" s="33"/>
      <c r="BL49" s="34"/>
      <c r="BM49" s="32"/>
      <c r="BN49" s="33"/>
      <c r="BO49" s="33"/>
      <c r="BP49" s="34"/>
      <c r="BQ49" s="32"/>
      <c r="BR49" s="33"/>
      <c r="BS49" s="33"/>
      <c r="BT49" s="34"/>
      <c r="BU49" s="32"/>
      <c r="BV49" s="33"/>
      <c r="BW49" s="33"/>
      <c r="BX49" s="34"/>
      <c r="BY49" s="32"/>
      <c r="BZ49" s="33"/>
      <c r="CA49" s="33"/>
      <c r="CB49" s="34"/>
      <c r="CC49" s="32"/>
      <c r="CD49" s="33"/>
      <c r="CE49" s="33"/>
      <c r="CF49" s="34"/>
      <c r="CG49" s="32"/>
      <c r="CH49" s="33"/>
      <c r="CI49" s="33"/>
      <c r="CJ49" s="34"/>
      <c r="CK49" s="32"/>
      <c r="CL49" s="33"/>
      <c r="CM49" s="33"/>
      <c r="CN49" s="34"/>
      <c r="CO49" s="32"/>
      <c r="CP49" s="33"/>
      <c r="CQ49" s="33"/>
      <c r="CR49" s="34"/>
      <c r="CS49" s="32"/>
      <c r="CT49" s="33"/>
      <c r="CU49" s="33"/>
      <c r="CV49" s="34"/>
      <c r="CW49" s="32"/>
      <c r="CX49" s="33"/>
      <c r="CY49" s="33"/>
      <c r="CZ49" s="34"/>
      <c r="DA49" s="32"/>
      <c r="DB49" s="33"/>
      <c r="DC49" s="33"/>
      <c r="DD49" s="34"/>
      <c r="DE49" s="32"/>
      <c r="DF49" s="33"/>
      <c r="DG49" s="33"/>
      <c r="DH49" s="34"/>
      <c r="DI49" s="32"/>
      <c r="DJ49" s="33"/>
      <c r="DK49" s="33"/>
      <c r="DL49" s="34"/>
      <c r="DM49" s="32"/>
      <c r="DN49" s="33"/>
      <c r="DO49" s="33"/>
      <c r="DP49" s="34"/>
      <c r="DQ49" s="32"/>
      <c r="DR49" s="33"/>
      <c r="DS49" s="33"/>
      <c r="DT49" s="34"/>
      <c r="DU49" s="32"/>
      <c r="DV49" s="33"/>
      <c r="DW49" s="33"/>
      <c r="DX49" s="34"/>
      <c r="DY49" s="32"/>
      <c r="DZ49" s="33"/>
      <c r="EA49" s="33"/>
      <c r="EB49" s="34"/>
      <c r="EC49" s="32"/>
      <c r="ED49" s="33"/>
      <c r="EE49" s="33"/>
      <c r="EF49" s="34"/>
      <c r="EG49" s="32"/>
      <c r="EH49" s="33"/>
      <c r="EI49" s="33"/>
      <c r="EJ49" s="34"/>
      <c r="EK49" s="32"/>
      <c r="EL49" s="33"/>
      <c r="EM49" s="33"/>
      <c r="EN49" s="34"/>
      <c r="EO49" s="32"/>
      <c r="EP49" s="33"/>
      <c r="EQ49" s="33"/>
      <c r="ER49" s="34"/>
      <c r="ES49" s="32"/>
      <c r="ET49" s="33"/>
      <c r="EU49" s="33"/>
      <c r="EV49" s="34"/>
      <c r="EW49" s="32"/>
      <c r="EX49" s="33"/>
      <c r="EY49" s="33"/>
      <c r="EZ49" s="34"/>
      <c r="FA49" s="32"/>
      <c r="FB49" s="33"/>
      <c r="FC49" s="33"/>
      <c r="FD49" s="34"/>
      <c r="FE49" s="32"/>
      <c r="FF49" s="33"/>
      <c r="FG49" s="33"/>
      <c r="FH49" s="34"/>
      <c r="FI49" s="32"/>
      <c r="FJ49" s="33"/>
      <c r="FK49" s="33"/>
      <c r="FL49" s="34"/>
      <c r="FM49" s="32"/>
      <c r="FN49" s="33"/>
      <c r="FO49" s="33"/>
      <c r="FP49" s="34"/>
      <c r="FQ49" s="32"/>
      <c r="FR49" s="33"/>
      <c r="FS49" s="33"/>
      <c r="FT49" s="34"/>
      <c r="FU49" s="32"/>
      <c r="FV49" s="33"/>
      <c r="FW49" s="33"/>
      <c r="FX49" s="34"/>
      <c r="FY49" s="32"/>
      <c r="FZ49" s="33"/>
      <c r="GA49" s="33"/>
      <c r="GB49" s="34"/>
      <c r="GC49" s="32"/>
      <c r="GD49" s="33"/>
      <c r="GE49" s="33"/>
      <c r="GF49" s="34"/>
      <c r="GG49" s="32"/>
      <c r="GH49" s="33"/>
      <c r="GI49" s="33"/>
      <c r="GJ49" s="34"/>
      <c r="GK49" s="32"/>
      <c r="GL49" s="33"/>
      <c r="GM49" s="33"/>
      <c r="GN49" s="34"/>
      <c r="GO49" s="32"/>
      <c r="GP49" s="33"/>
      <c r="GQ49" s="33"/>
      <c r="GR49" s="34"/>
      <c r="GS49" s="32"/>
      <c r="GT49" s="33"/>
      <c r="GU49" s="33"/>
      <c r="GV49" s="34"/>
      <c r="GW49" s="32"/>
      <c r="GX49" s="33"/>
      <c r="GY49" s="33"/>
      <c r="GZ49" s="34"/>
      <c r="HA49" s="32"/>
      <c r="HB49" s="33"/>
      <c r="HC49" s="33"/>
      <c r="HD49" s="34"/>
      <c r="HE49" s="32"/>
      <c r="HF49" s="33"/>
      <c r="HG49" s="33"/>
      <c r="HH49" s="34"/>
      <c r="HI49" s="32"/>
      <c r="HJ49" s="33"/>
      <c r="HK49" s="33"/>
      <c r="HL49" s="34"/>
      <c r="HM49" s="32"/>
      <c r="HN49" s="33"/>
      <c r="HO49" s="33"/>
      <c r="HP49" s="34"/>
      <c r="HQ49" s="32"/>
      <c r="HR49" s="33"/>
      <c r="HS49" s="33"/>
      <c r="HT49" s="34"/>
      <c r="HU49" s="32"/>
      <c r="HV49" s="33"/>
      <c r="HW49" s="33"/>
      <c r="HX49" s="34"/>
      <c r="HY49" s="32"/>
      <c r="HZ49" s="33"/>
      <c r="IA49" s="33"/>
      <c r="IB49" s="34"/>
      <c r="IC49" s="32"/>
      <c r="ID49" s="33"/>
      <c r="IE49" s="33"/>
      <c r="IF49" s="34"/>
      <c r="IG49" s="32"/>
      <c r="IH49" s="33"/>
      <c r="II49" s="33"/>
      <c r="IJ49" s="34"/>
    </row>
    <row r="50" spans="1:244" s="30" customFormat="1">
      <c r="A50" s="35" t="s">
        <v>52</v>
      </c>
      <c r="B50" s="157">
        <v>1847.7850846153847</v>
      </c>
      <c r="C50" s="157">
        <v>23.228461538461541</v>
      </c>
      <c r="D50" s="54">
        <v>0.24111036087129356</v>
      </c>
      <c r="E50" s="33"/>
      <c r="F50" s="33"/>
      <c r="G50" s="32"/>
      <c r="H50" s="33"/>
      <c r="I50" s="33"/>
      <c r="J50" s="33"/>
      <c r="K50" s="32"/>
      <c r="L50" s="33"/>
      <c r="M50" s="33"/>
      <c r="N50" s="33"/>
      <c r="O50" s="32"/>
      <c r="P50" s="33"/>
      <c r="Q50" s="33"/>
      <c r="R50" s="33"/>
      <c r="S50" s="32"/>
      <c r="T50" s="33"/>
      <c r="U50" s="33"/>
      <c r="V50" s="33"/>
      <c r="W50" s="32"/>
      <c r="X50" s="33"/>
      <c r="Y50" s="33"/>
      <c r="Z50" s="33"/>
      <c r="AA50" s="32"/>
      <c r="AB50" s="33"/>
      <c r="AC50" s="33"/>
      <c r="AD50" s="33"/>
      <c r="AE50" s="32"/>
      <c r="AF50" s="33"/>
      <c r="AG50" s="33"/>
      <c r="AH50" s="33"/>
      <c r="AI50" s="32"/>
      <c r="AJ50" s="33"/>
      <c r="AK50" s="33"/>
      <c r="AL50" s="33"/>
      <c r="AM50" s="32"/>
      <c r="AN50" s="33"/>
      <c r="AO50" s="33"/>
      <c r="AP50" s="33"/>
      <c r="AQ50" s="32"/>
      <c r="AR50" s="33"/>
      <c r="AS50" s="33"/>
      <c r="AT50" s="33"/>
      <c r="AU50" s="32"/>
      <c r="AV50" s="33"/>
      <c r="AW50" s="33"/>
      <c r="AX50" s="33"/>
      <c r="AY50" s="32"/>
      <c r="AZ50" s="33"/>
      <c r="BA50" s="33"/>
      <c r="BB50" s="33"/>
      <c r="BC50" s="32"/>
      <c r="BD50" s="33"/>
      <c r="BE50" s="33"/>
      <c r="BF50" s="33"/>
      <c r="BG50" s="32"/>
      <c r="BH50" s="33"/>
      <c r="BI50" s="33"/>
      <c r="BJ50" s="33"/>
      <c r="BK50" s="32"/>
      <c r="BL50" s="33"/>
      <c r="BM50" s="33"/>
      <c r="BN50" s="33"/>
      <c r="BO50" s="32"/>
      <c r="BP50" s="33"/>
      <c r="BQ50" s="33"/>
      <c r="BR50" s="33"/>
      <c r="BS50" s="32"/>
      <c r="BT50" s="33"/>
      <c r="BU50" s="33"/>
      <c r="BV50" s="33"/>
      <c r="BW50" s="32"/>
      <c r="BX50" s="33"/>
      <c r="BY50" s="33"/>
      <c r="BZ50" s="33"/>
      <c r="CA50" s="32"/>
      <c r="CB50" s="33"/>
      <c r="CC50" s="33"/>
      <c r="CD50" s="33"/>
      <c r="CE50" s="32"/>
      <c r="CF50" s="33"/>
      <c r="CG50" s="33"/>
      <c r="CH50" s="33"/>
      <c r="CI50" s="32"/>
      <c r="CJ50" s="33"/>
      <c r="CK50" s="33"/>
      <c r="CL50" s="33"/>
      <c r="CM50" s="32"/>
      <c r="CN50" s="33"/>
      <c r="CO50" s="33"/>
      <c r="CP50" s="33"/>
      <c r="CQ50" s="32"/>
      <c r="CR50" s="33"/>
      <c r="CS50" s="33"/>
      <c r="CT50" s="33"/>
      <c r="CU50" s="32"/>
      <c r="CV50" s="33"/>
      <c r="CW50" s="33"/>
      <c r="CX50" s="33"/>
      <c r="CY50" s="32"/>
      <c r="CZ50" s="33"/>
      <c r="DA50" s="33"/>
      <c r="DB50" s="33"/>
      <c r="DC50" s="32"/>
      <c r="DD50" s="33"/>
      <c r="DE50" s="33"/>
      <c r="DF50" s="33"/>
      <c r="DG50" s="32"/>
      <c r="DH50" s="33"/>
      <c r="DI50" s="33"/>
      <c r="DJ50" s="33"/>
      <c r="DK50" s="32"/>
      <c r="DL50" s="33"/>
      <c r="DM50" s="33"/>
      <c r="DN50" s="33"/>
      <c r="DO50" s="32"/>
      <c r="DP50" s="33"/>
      <c r="DQ50" s="33"/>
      <c r="DR50" s="33"/>
      <c r="DS50" s="32"/>
      <c r="DT50" s="33"/>
      <c r="DU50" s="33"/>
      <c r="DV50" s="33"/>
      <c r="DW50" s="32"/>
      <c r="DX50" s="33"/>
      <c r="DY50" s="33"/>
      <c r="DZ50" s="33"/>
      <c r="EA50" s="32"/>
      <c r="EB50" s="33"/>
      <c r="EC50" s="33"/>
      <c r="ED50" s="33"/>
      <c r="EE50" s="32"/>
      <c r="EF50" s="33"/>
      <c r="EG50" s="33"/>
      <c r="EH50" s="33"/>
      <c r="EI50" s="32"/>
      <c r="EJ50" s="33"/>
      <c r="EK50" s="33"/>
      <c r="EL50" s="33"/>
      <c r="EM50" s="32"/>
      <c r="EN50" s="33"/>
      <c r="EO50" s="33"/>
      <c r="EP50" s="33"/>
      <c r="EQ50" s="32"/>
      <c r="ER50" s="33"/>
      <c r="ES50" s="33"/>
      <c r="ET50" s="33"/>
      <c r="EU50" s="32"/>
      <c r="EV50" s="33"/>
      <c r="EW50" s="33"/>
      <c r="EX50" s="33"/>
      <c r="EY50" s="32"/>
      <c r="EZ50" s="33"/>
      <c r="FA50" s="33"/>
      <c r="FB50" s="33"/>
      <c r="FC50" s="32"/>
      <c r="FD50" s="33"/>
      <c r="FE50" s="33"/>
      <c r="FF50" s="33"/>
      <c r="FG50" s="32"/>
      <c r="FH50" s="33"/>
      <c r="FI50" s="33"/>
      <c r="FJ50" s="33"/>
      <c r="FK50" s="32"/>
      <c r="FL50" s="33"/>
      <c r="FM50" s="33"/>
      <c r="FN50" s="33"/>
      <c r="FO50" s="32"/>
      <c r="FP50" s="33"/>
      <c r="FQ50" s="33"/>
      <c r="FR50" s="33"/>
      <c r="FS50" s="32"/>
      <c r="FT50" s="33"/>
      <c r="FU50" s="33"/>
      <c r="FV50" s="33"/>
      <c r="FW50" s="32"/>
      <c r="FX50" s="33"/>
      <c r="FY50" s="33"/>
      <c r="FZ50" s="33"/>
      <c r="GA50" s="32"/>
      <c r="GB50" s="33"/>
      <c r="GC50" s="33"/>
      <c r="GD50" s="33"/>
      <c r="GE50" s="32"/>
      <c r="GF50" s="33"/>
      <c r="GG50" s="33"/>
      <c r="GH50" s="33"/>
      <c r="GI50" s="32"/>
      <c r="GJ50" s="33"/>
      <c r="GK50" s="33"/>
      <c r="GL50" s="33"/>
      <c r="GM50" s="32"/>
      <c r="GN50" s="33"/>
      <c r="GO50" s="33"/>
      <c r="GP50" s="33"/>
      <c r="GQ50" s="32"/>
      <c r="GR50" s="33"/>
      <c r="GS50" s="33"/>
      <c r="GT50" s="33"/>
      <c r="GU50" s="32"/>
      <c r="GV50" s="33"/>
      <c r="GW50" s="33"/>
      <c r="GX50" s="33"/>
      <c r="GY50" s="32"/>
      <c r="GZ50" s="33"/>
      <c r="HA50" s="33"/>
      <c r="HB50" s="33"/>
      <c r="HC50" s="32"/>
      <c r="HD50" s="33"/>
      <c r="HE50" s="33"/>
      <c r="HF50" s="33"/>
      <c r="HG50" s="32"/>
      <c r="HH50" s="33"/>
      <c r="HI50" s="33"/>
      <c r="HJ50" s="33"/>
      <c r="HK50" s="32"/>
      <c r="HL50" s="33"/>
      <c r="HM50" s="33"/>
      <c r="HN50" s="33"/>
      <c r="HO50" s="32"/>
      <c r="HP50" s="33"/>
      <c r="HQ50" s="33"/>
      <c r="HR50" s="33"/>
      <c r="HS50" s="32"/>
      <c r="HT50" s="33"/>
      <c r="HU50" s="33"/>
      <c r="HV50" s="33"/>
      <c r="HW50" s="32"/>
      <c r="HX50" s="33"/>
      <c r="HY50" s="33"/>
      <c r="HZ50" s="33"/>
      <c r="IA50" s="32"/>
      <c r="IB50" s="33"/>
      <c r="IC50" s="33"/>
      <c r="ID50" s="33"/>
      <c r="IE50" s="32"/>
      <c r="IF50" s="33"/>
      <c r="IG50" s="33"/>
      <c r="IH50" s="33"/>
    </row>
    <row r="51" spans="1:244" s="31" customFormat="1">
      <c r="A51" s="22" t="s">
        <v>53</v>
      </c>
      <c r="B51" s="155">
        <v>6896.5736210633886</v>
      </c>
      <c r="C51" s="155">
        <v>91.200576923076923</v>
      </c>
      <c r="D51" s="52">
        <v>0.89990733684061286</v>
      </c>
    </row>
    <row r="52" spans="1:244" s="30" customFormat="1">
      <c r="A52" s="11" t="s">
        <v>54</v>
      </c>
      <c r="B52" s="3"/>
      <c r="C52" s="3"/>
      <c r="D52" s="3"/>
    </row>
    <row r="53" spans="1:244" s="30" customFormat="1">
      <c r="A53" s="6" t="s">
        <v>55</v>
      </c>
      <c r="B53" s="16">
        <v>204.57499999999999</v>
      </c>
      <c r="C53" s="16">
        <v>2.7374999999999998</v>
      </c>
      <c r="D53" s="51">
        <v>2.6694204042409981E-2</v>
      </c>
    </row>
    <row r="54" spans="1:244" s="30" customFormat="1">
      <c r="A54" s="6" t="s">
        <v>212</v>
      </c>
      <c r="B54" s="16">
        <v>0</v>
      </c>
      <c r="C54" s="16">
        <v>0</v>
      </c>
      <c r="D54" s="51">
        <v>0</v>
      </c>
    </row>
    <row r="55" spans="1:244" s="30" customFormat="1">
      <c r="A55" s="6" t="s">
        <v>213</v>
      </c>
      <c r="B55" s="16">
        <v>562.5</v>
      </c>
      <c r="C55" s="16">
        <v>7.5733653846153839</v>
      </c>
      <c r="D55" s="51">
        <v>7.3398459116977219E-2</v>
      </c>
    </row>
    <row r="56" spans="1:244" s="30" customFormat="1">
      <c r="A56" s="27" t="s">
        <v>57</v>
      </c>
      <c r="B56" s="156">
        <v>767.07500000000005</v>
      </c>
      <c r="C56" s="156">
        <v>10.310865384615385</v>
      </c>
      <c r="D56" s="53">
        <v>0.1000926631593872</v>
      </c>
      <c r="E56" s="32"/>
      <c r="F56" s="33"/>
      <c r="G56" s="33"/>
      <c r="H56" s="34"/>
      <c r="I56" s="32"/>
      <c r="J56" s="33"/>
      <c r="K56" s="33"/>
      <c r="L56" s="34"/>
      <c r="M56" s="32"/>
      <c r="N56" s="33"/>
      <c r="O56" s="33"/>
      <c r="P56" s="34"/>
      <c r="Q56" s="32"/>
      <c r="R56" s="33"/>
      <c r="S56" s="33"/>
      <c r="T56" s="34"/>
      <c r="U56" s="32"/>
      <c r="V56" s="33"/>
      <c r="W56" s="33"/>
      <c r="X56" s="34"/>
      <c r="Y56" s="32"/>
      <c r="Z56" s="33"/>
      <c r="AA56" s="33"/>
      <c r="AB56" s="34"/>
      <c r="AC56" s="32"/>
      <c r="AD56" s="33"/>
      <c r="AE56" s="33"/>
      <c r="AF56" s="34"/>
      <c r="AG56" s="32"/>
      <c r="AH56" s="33"/>
      <c r="AI56" s="33"/>
      <c r="AJ56" s="34"/>
      <c r="AK56" s="32"/>
      <c r="AL56" s="33"/>
      <c r="AM56" s="33"/>
      <c r="AN56" s="34"/>
      <c r="AO56" s="32"/>
      <c r="AP56" s="33"/>
      <c r="AQ56" s="33"/>
      <c r="AR56" s="34"/>
      <c r="AS56" s="32"/>
      <c r="AT56" s="33"/>
      <c r="AU56" s="33"/>
      <c r="AV56" s="34"/>
      <c r="AW56" s="32"/>
      <c r="AX56" s="33"/>
      <c r="AY56" s="33"/>
      <c r="AZ56" s="34"/>
      <c r="BA56" s="32"/>
      <c r="BB56" s="33"/>
      <c r="BC56" s="33"/>
      <c r="BD56" s="34"/>
      <c r="BE56" s="32"/>
      <c r="BF56" s="33"/>
      <c r="BG56" s="33"/>
      <c r="BH56" s="34"/>
      <c r="BI56" s="32"/>
      <c r="BJ56" s="33"/>
      <c r="BK56" s="33"/>
      <c r="BL56" s="34"/>
      <c r="BM56" s="32"/>
      <c r="BN56" s="33"/>
      <c r="BO56" s="33"/>
      <c r="BP56" s="34"/>
      <c r="BQ56" s="32"/>
      <c r="BR56" s="33"/>
      <c r="BS56" s="33"/>
      <c r="BT56" s="34"/>
      <c r="BU56" s="32"/>
      <c r="BV56" s="33"/>
      <c r="BW56" s="33"/>
      <c r="BX56" s="34"/>
      <c r="BY56" s="32"/>
      <c r="BZ56" s="33"/>
      <c r="CA56" s="33"/>
      <c r="CB56" s="34"/>
      <c r="CC56" s="32"/>
      <c r="CD56" s="33"/>
      <c r="CE56" s="33"/>
      <c r="CF56" s="34"/>
      <c r="CG56" s="32"/>
      <c r="CH56" s="33"/>
      <c r="CI56" s="33"/>
      <c r="CJ56" s="34"/>
      <c r="CK56" s="32"/>
      <c r="CL56" s="33"/>
      <c r="CM56" s="33"/>
      <c r="CN56" s="34"/>
      <c r="CO56" s="32"/>
      <c r="CP56" s="33"/>
      <c r="CQ56" s="33"/>
      <c r="CR56" s="34"/>
      <c r="CS56" s="32"/>
      <c r="CT56" s="33"/>
      <c r="CU56" s="33"/>
      <c r="CV56" s="34"/>
      <c r="CW56" s="32"/>
      <c r="CX56" s="33"/>
      <c r="CY56" s="33"/>
      <c r="CZ56" s="34"/>
      <c r="DA56" s="32"/>
      <c r="DB56" s="33"/>
      <c r="DC56" s="33"/>
      <c r="DD56" s="34"/>
      <c r="DE56" s="32"/>
      <c r="DF56" s="33"/>
      <c r="DG56" s="33"/>
      <c r="DH56" s="34"/>
      <c r="DI56" s="32"/>
      <c r="DJ56" s="33"/>
      <c r="DK56" s="33"/>
      <c r="DL56" s="34"/>
      <c r="DM56" s="32"/>
      <c r="DN56" s="33"/>
      <c r="DO56" s="33"/>
      <c r="DP56" s="34"/>
      <c r="DQ56" s="32"/>
      <c r="DR56" s="33"/>
      <c r="DS56" s="33"/>
      <c r="DT56" s="34"/>
      <c r="DU56" s="32"/>
      <c r="DV56" s="33"/>
      <c r="DW56" s="33"/>
      <c r="DX56" s="34"/>
      <c r="DY56" s="32"/>
      <c r="DZ56" s="33"/>
      <c r="EA56" s="33"/>
      <c r="EB56" s="34"/>
      <c r="EC56" s="32"/>
      <c r="ED56" s="33"/>
      <c r="EE56" s="33"/>
      <c r="EF56" s="34"/>
      <c r="EG56" s="32"/>
      <c r="EH56" s="33"/>
      <c r="EI56" s="33"/>
      <c r="EJ56" s="34"/>
      <c r="EK56" s="32"/>
      <c r="EL56" s="33"/>
      <c r="EM56" s="33"/>
      <c r="EN56" s="34"/>
      <c r="EO56" s="32"/>
      <c r="EP56" s="33"/>
      <c r="EQ56" s="33"/>
      <c r="ER56" s="34"/>
      <c r="ES56" s="32"/>
      <c r="ET56" s="33"/>
      <c r="EU56" s="33"/>
      <c r="EV56" s="34"/>
      <c r="EW56" s="32"/>
      <c r="EX56" s="33"/>
      <c r="EY56" s="33"/>
      <c r="EZ56" s="34"/>
      <c r="FA56" s="32"/>
      <c r="FB56" s="33"/>
      <c r="FC56" s="33"/>
      <c r="FD56" s="34"/>
      <c r="FE56" s="32"/>
      <c r="FF56" s="33"/>
      <c r="FG56" s="33"/>
      <c r="FH56" s="34"/>
      <c r="FI56" s="32"/>
      <c r="FJ56" s="33"/>
      <c r="FK56" s="33"/>
      <c r="FL56" s="34"/>
      <c r="FM56" s="32"/>
      <c r="FN56" s="33"/>
      <c r="FO56" s="33"/>
      <c r="FP56" s="34"/>
      <c r="FQ56" s="32"/>
      <c r="FR56" s="33"/>
      <c r="FS56" s="33"/>
      <c r="FT56" s="34"/>
      <c r="FU56" s="32"/>
      <c r="FV56" s="33"/>
      <c r="FW56" s="33"/>
      <c r="FX56" s="34"/>
      <c r="FY56" s="32"/>
      <c r="FZ56" s="33"/>
      <c r="GA56" s="33"/>
      <c r="GB56" s="34"/>
      <c r="GC56" s="32"/>
      <c r="GD56" s="33"/>
      <c r="GE56" s="33"/>
      <c r="GF56" s="34"/>
      <c r="GG56" s="32"/>
      <c r="GH56" s="33"/>
      <c r="GI56" s="33"/>
      <c r="GJ56" s="34"/>
      <c r="GK56" s="32"/>
      <c r="GL56" s="33"/>
      <c r="GM56" s="33"/>
      <c r="GN56" s="34"/>
      <c r="GO56" s="32"/>
      <c r="GP56" s="33"/>
      <c r="GQ56" s="33"/>
      <c r="GR56" s="34"/>
      <c r="GS56" s="32"/>
      <c r="GT56" s="33"/>
      <c r="GU56" s="33"/>
      <c r="GV56" s="34"/>
      <c r="GW56" s="32"/>
      <c r="GX56" s="33"/>
      <c r="GY56" s="33"/>
      <c r="GZ56" s="34"/>
      <c r="HA56" s="32"/>
      <c r="HB56" s="33"/>
      <c r="HC56" s="33"/>
      <c r="HD56" s="34"/>
      <c r="HE56" s="32"/>
      <c r="HF56" s="33"/>
      <c r="HG56" s="33"/>
      <c r="HH56" s="34"/>
      <c r="HI56" s="32"/>
      <c r="HJ56" s="33"/>
      <c r="HK56" s="33"/>
      <c r="HL56" s="34"/>
      <c r="HM56" s="32"/>
      <c r="HN56" s="33"/>
      <c r="HO56" s="33"/>
      <c r="HP56" s="34"/>
      <c r="HQ56" s="32"/>
      <c r="HR56" s="33"/>
      <c r="HS56" s="33"/>
      <c r="HT56" s="34"/>
      <c r="HU56" s="32"/>
      <c r="HV56" s="33"/>
      <c r="HW56" s="33"/>
      <c r="HX56" s="34"/>
      <c r="HY56" s="32"/>
      <c r="HZ56" s="33"/>
      <c r="IA56" s="33"/>
      <c r="IB56" s="34"/>
      <c r="IC56" s="32"/>
      <c r="ID56" s="33"/>
      <c r="IE56" s="33"/>
      <c r="IF56" s="34"/>
      <c r="IG56" s="32"/>
      <c r="IH56" s="33"/>
      <c r="II56" s="33"/>
      <c r="IJ56" s="34"/>
    </row>
    <row r="57" spans="1:244" s="41" customFormat="1" ht="13.5" thickBot="1">
      <c r="A57" s="38" t="s">
        <v>58</v>
      </c>
      <c r="B57" s="158">
        <v>7663.6486210633884</v>
      </c>
      <c r="C57" s="158">
        <v>101.51144230769232</v>
      </c>
      <c r="D57" s="55">
        <v>1</v>
      </c>
    </row>
    <row r="58" spans="1:244">
      <c r="A58" s="42" t="s">
        <v>59</v>
      </c>
      <c r="D58" s="43"/>
    </row>
  </sheetData>
  <printOptions horizontalCentered="1"/>
  <pageMargins left="0.78740157480314965" right="0.39370078740157483" top="0.78740157480314965" bottom="0.78740157480314965" header="0.59055118110236227" footer="0.59055118110236227"/>
  <pageSetup paperSize="9" orientation="portrait" horizontalDpi="300" verticalDpi="300" r:id="rId1"/>
  <headerFooter alignWithMargins="0">
    <oddHeader>&amp;L&amp;"Tahoma,Negrito"&amp;8Companhia Nacional de Abastecimento - CONAB</oddHeader>
    <oddFooter>&amp;R&amp;6&amp;F - &amp;A
versão - jan/2008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J57"/>
  <sheetViews>
    <sheetView zoomScaleNormal="100" workbookViewId="0">
      <selection activeCell="G7" sqref="G7"/>
    </sheetView>
  </sheetViews>
  <sheetFormatPr defaultColWidth="11.5" defaultRowHeight="12.75"/>
  <cols>
    <col min="1" max="1" width="45.625" style="3" customWidth="1"/>
    <col min="2" max="3" width="12.625" style="3" customWidth="1"/>
    <col min="4" max="4" width="8.625" style="3" customWidth="1"/>
    <col min="5" max="16384" width="11.5" style="3"/>
  </cols>
  <sheetData>
    <row r="1" spans="1:4">
      <c r="A1" s="1" t="s">
        <v>0</v>
      </c>
      <c r="B1" s="2"/>
      <c r="C1" s="2"/>
      <c r="D1" s="2"/>
    </row>
    <row r="2" spans="1:4">
      <c r="A2" s="1" t="s">
        <v>283</v>
      </c>
      <c r="B2" s="2"/>
      <c r="C2" s="2"/>
      <c r="D2" s="2"/>
    </row>
    <row r="3" spans="1:4">
      <c r="A3" s="1" t="s">
        <v>284</v>
      </c>
      <c r="B3" s="2"/>
      <c r="C3" s="2"/>
      <c r="D3" s="2"/>
    </row>
    <row r="4" spans="1:4">
      <c r="A4" s="1" t="s">
        <v>285</v>
      </c>
      <c r="B4" s="2"/>
      <c r="C4" s="2"/>
      <c r="D4" s="2"/>
    </row>
    <row r="5" spans="1:4" ht="13.5" thickBot="1">
      <c r="A5" s="4" t="s">
        <v>4</v>
      </c>
      <c r="B5" s="5">
        <v>71428.57142857142</v>
      </c>
      <c r="C5" s="6" t="s">
        <v>5</v>
      </c>
    </row>
    <row r="6" spans="1:4">
      <c r="A6" s="7"/>
      <c r="B6" s="8" t="s">
        <v>6</v>
      </c>
      <c r="C6" s="9" t="s">
        <v>69</v>
      </c>
      <c r="D6" s="10" t="s">
        <v>7</v>
      </c>
    </row>
    <row r="7" spans="1:4">
      <c r="A7" s="11" t="s">
        <v>8</v>
      </c>
      <c r="D7" s="12" t="s">
        <v>9</v>
      </c>
    </row>
    <row r="8" spans="1:4" ht="13.5" thickBot="1">
      <c r="A8" s="13"/>
      <c r="B8" s="14" t="s">
        <v>10</v>
      </c>
      <c r="C8" s="14" t="s">
        <v>11</v>
      </c>
      <c r="D8" s="15" t="s">
        <v>13</v>
      </c>
    </row>
    <row r="9" spans="1:4">
      <c r="A9" s="11" t="s">
        <v>14</v>
      </c>
      <c r="B9" s="16"/>
    </row>
    <row r="10" spans="1:4">
      <c r="A10" s="18" t="s">
        <v>15</v>
      </c>
      <c r="B10" s="19">
        <v>0</v>
      </c>
      <c r="C10" s="19">
        <v>0</v>
      </c>
      <c r="D10" s="51">
        <v>0</v>
      </c>
    </row>
    <row r="11" spans="1:4">
      <c r="A11" s="18" t="s">
        <v>16</v>
      </c>
      <c r="B11" s="19">
        <v>0</v>
      </c>
      <c r="C11" s="19">
        <v>0</v>
      </c>
      <c r="D11" s="51">
        <v>0</v>
      </c>
    </row>
    <row r="12" spans="1:4">
      <c r="A12" s="18" t="s">
        <v>17</v>
      </c>
      <c r="B12" s="19">
        <v>0</v>
      </c>
      <c r="C12" s="19">
        <v>0</v>
      </c>
      <c r="D12" s="51">
        <v>0</v>
      </c>
    </row>
    <row r="13" spans="1:4">
      <c r="A13" s="18" t="s">
        <v>18</v>
      </c>
      <c r="B13" s="19">
        <v>0</v>
      </c>
      <c r="C13" s="19">
        <v>0</v>
      </c>
      <c r="D13" s="51">
        <v>0</v>
      </c>
    </row>
    <row r="14" spans="1:4">
      <c r="A14" s="18" t="s">
        <v>19</v>
      </c>
      <c r="B14" s="19">
        <v>0</v>
      </c>
      <c r="C14" s="19">
        <v>0</v>
      </c>
      <c r="D14" s="51">
        <v>0</v>
      </c>
    </row>
    <row r="15" spans="1:4">
      <c r="A15" s="6" t="s">
        <v>20</v>
      </c>
      <c r="B15" s="19">
        <v>1427.1428571428571</v>
      </c>
      <c r="C15" s="19">
        <v>19.98</v>
      </c>
      <c r="D15" s="51">
        <v>0.23912381881332245</v>
      </c>
    </row>
    <row r="16" spans="1:4">
      <c r="A16" s="6" t="s">
        <v>21</v>
      </c>
      <c r="B16" s="19">
        <v>81.771428571428572</v>
      </c>
      <c r="C16" s="19">
        <v>1.1399999999999999</v>
      </c>
      <c r="D16" s="51">
        <v>1.370114853741199E-2</v>
      </c>
    </row>
    <row r="17" spans="1:4">
      <c r="A17" s="6" t="s">
        <v>22</v>
      </c>
      <c r="B17" s="19">
        <v>857.14285714285711</v>
      </c>
      <c r="C17" s="19">
        <v>12</v>
      </c>
      <c r="D17" s="51">
        <v>0.14361790919719067</v>
      </c>
    </row>
    <row r="18" spans="1:4">
      <c r="A18" s="6" t="s">
        <v>23</v>
      </c>
      <c r="B18" s="19">
        <v>1800</v>
      </c>
      <c r="C18" s="19">
        <v>25.2</v>
      </c>
      <c r="D18" s="51">
        <v>0.3015976093141004</v>
      </c>
    </row>
    <row r="19" spans="1:4">
      <c r="A19" s="6" t="s">
        <v>24</v>
      </c>
      <c r="B19" s="19">
        <v>0</v>
      </c>
      <c r="C19" s="19">
        <v>0</v>
      </c>
      <c r="D19" s="51">
        <v>0</v>
      </c>
    </row>
    <row r="20" spans="1:4">
      <c r="A20" s="6" t="s">
        <v>25</v>
      </c>
      <c r="B20" s="19">
        <v>180.64142857142855</v>
      </c>
      <c r="C20" s="19">
        <v>2.5299999999999998</v>
      </c>
      <c r="D20" s="51">
        <v>3.0267235000125934E-2</v>
      </c>
    </row>
    <row r="21" spans="1:4">
      <c r="A21" s="6" t="s">
        <v>286</v>
      </c>
      <c r="B21" s="19">
        <v>478.57142857142861</v>
      </c>
      <c r="C21" s="19">
        <v>6.7</v>
      </c>
      <c r="D21" s="51">
        <v>8.0186665968431464E-2</v>
      </c>
    </row>
    <row r="22" spans="1:4">
      <c r="A22" s="22" t="s">
        <v>27</v>
      </c>
      <c r="B22" s="23">
        <v>4825.2699999999995</v>
      </c>
      <c r="C22" s="23">
        <v>67.550000000000011</v>
      </c>
      <c r="D22" s="52">
        <v>0.80849438683058295</v>
      </c>
    </row>
    <row r="23" spans="1:4">
      <c r="A23" s="25" t="s">
        <v>28</v>
      </c>
      <c r="B23" s="21"/>
      <c r="C23" s="21"/>
      <c r="D23" s="166"/>
    </row>
    <row r="24" spans="1:4">
      <c r="A24" s="18" t="s">
        <v>29</v>
      </c>
      <c r="B24" s="19">
        <v>0</v>
      </c>
      <c r="C24" s="19">
        <v>0</v>
      </c>
      <c r="D24" s="51">
        <v>0</v>
      </c>
    </row>
    <row r="25" spans="1:4">
      <c r="A25" s="18" t="s">
        <v>30</v>
      </c>
      <c r="B25" s="19">
        <v>0</v>
      </c>
      <c r="C25" s="19">
        <v>0</v>
      </c>
      <c r="D25" s="51">
        <v>0</v>
      </c>
    </row>
    <row r="26" spans="1:4">
      <c r="A26" s="18" t="s">
        <v>31</v>
      </c>
      <c r="B26" s="19">
        <v>0</v>
      </c>
      <c r="C26" s="19">
        <v>0</v>
      </c>
      <c r="D26" s="51">
        <v>0</v>
      </c>
    </row>
    <row r="27" spans="1:4">
      <c r="A27" s="18" t="s">
        <v>32</v>
      </c>
      <c r="B27" s="19">
        <v>0</v>
      </c>
      <c r="C27" s="19">
        <v>0</v>
      </c>
      <c r="D27" s="51">
        <v>0</v>
      </c>
    </row>
    <row r="28" spans="1:4">
      <c r="A28" s="18" t="s">
        <v>33</v>
      </c>
      <c r="B28" s="19">
        <v>133.92857142857142</v>
      </c>
      <c r="C28" s="19">
        <v>1.88</v>
      </c>
      <c r="D28" s="51">
        <v>2.2440298312061041E-2</v>
      </c>
    </row>
    <row r="29" spans="1:4">
      <c r="A29" s="18" t="s">
        <v>34</v>
      </c>
      <c r="B29" s="19">
        <v>0</v>
      </c>
      <c r="C29" s="19">
        <v>0</v>
      </c>
      <c r="D29" s="51">
        <v>0</v>
      </c>
    </row>
    <row r="30" spans="1:4">
      <c r="A30" s="18" t="s">
        <v>35</v>
      </c>
      <c r="B30" s="19">
        <v>0</v>
      </c>
      <c r="C30" s="19">
        <v>0</v>
      </c>
      <c r="D30" s="51">
        <v>0</v>
      </c>
    </row>
    <row r="31" spans="1:4">
      <c r="A31" s="18" t="s">
        <v>36</v>
      </c>
      <c r="B31" s="19">
        <v>25</v>
      </c>
      <c r="C31" s="19">
        <v>0.35</v>
      </c>
      <c r="D31" s="51">
        <v>4.1888556849180615E-3</v>
      </c>
    </row>
    <row r="32" spans="1:4">
      <c r="A32" s="27" t="s">
        <v>37</v>
      </c>
      <c r="B32" s="28">
        <v>158.92857142857142</v>
      </c>
      <c r="C32" s="28">
        <v>2.23</v>
      </c>
      <c r="D32" s="53">
        <v>2.6629153996979103E-2</v>
      </c>
    </row>
    <row r="33" spans="1:244" s="30" customFormat="1">
      <c r="A33" s="11" t="s">
        <v>38</v>
      </c>
      <c r="B33" s="21"/>
      <c r="C33" s="21"/>
      <c r="D33" s="166"/>
    </row>
    <row r="34" spans="1:244" s="30" customFormat="1">
      <c r="A34" s="18" t="s">
        <v>39</v>
      </c>
      <c r="B34" s="19">
        <v>547.59135511877412</v>
      </c>
      <c r="C34" s="19">
        <v>7.67</v>
      </c>
      <c r="D34" s="51">
        <v>9.1751246436050468E-2</v>
      </c>
    </row>
    <row r="35" spans="1:244" s="30" customFormat="1">
      <c r="A35" s="6" t="s">
        <v>40</v>
      </c>
      <c r="B35" s="19">
        <v>547.59135511877412</v>
      </c>
      <c r="C35" s="19">
        <v>7.67</v>
      </c>
      <c r="D35" s="51">
        <v>9.1751246436050468E-2</v>
      </c>
    </row>
    <row r="36" spans="1:244" s="31" customFormat="1">
      <c r="A36" s="22" t="s">
        <v>41</v>
      </c>
      <c r="B36" s="23">
        <v>5531.7899265473452</v>
      </c>
      <c r="C36" s="23">
        <v>77.450000000000017</v>
      </c>
      <c r="D36" s="52">
        <v>0.9268747872636125</v>
      </c>
    </row>
    <row r="37" spans="1:244" s="30" customFormat="1">
      <c r="A37" s="11" t="s">
        <v>42</v>
      </c>
      <c r="B37" s="21"/>
      <c r="C37" s="21"/>
      <c r="D37" s="166"/>
    </row>
    <row r="38" spans="1:244" s="30" customFormat="1">
      <c r="A38" s="6" t="s">
        <v>43</v>
      </c>
      <c r="B38" s="19">
        <v>219.85714285714283</v>
      </c>
      <c r="C38" s="19">
        <v>3.08</v>
      </c>
      <c r="D38" s="51">
        <v>3.6837993709079399E-2</v>
      </c>
    </row>
    <row r="39" spans="1:244" s="30" customFormat="1">
      <c r="A39" s="6" t="s">
        <v>44</v>
      </c>
      <c r="B39" s="19">
        <v>0</v>
      </c>
      <c r="C39" s="19">
        <v>0</v>
      </c>
      <c r="D39" s="51">
        <v>0</v>
      </c>
    </row>
    <row r="40" spans="1:244" s="30" customFormat="1">
      <c r="A40" s="18" t="s">
        <v>45</v>
      </c>
      <c r="B40" s="19">
        <v>0</v>
      </c>
      <c r="C40" s="19">
        <v>0</v>
      </c>
      <c r="D40" s="51">
        <v>0</v>
      </c>
    </row>
    <row r="41" spans="1:244" s="30" customFormat="1">
      <c r="A41" s="18" t="s">
        <v>79</v>
      </c>
      <c r="B41" s="19">
        <v>0</v>
      </c>
      <c r="C41" s="19">
        <v>0</v>
      </c>
      <c r="D41" s="51">
        <v>0</v>
      </c>
    </row>
    <row r="42" spans="1:244" s="30" customFormat="1">
      <c r="A42" s="18" t="s">
        <v>287</v>
      </c>
      <c r="B42" s="19">
        <v>0</v>
      </c>
      <c r="C42" s="19">
        <v>0</v>
      </c>
      <c r="D42" s="51">
        <v>0</v>
      </c>
    </row>
    <row r="43" spans="1:244" s="30" customFormat="1">
      <c r="A43" s="27" t="s">
        <v>46</v>
      </c>
      <c r="B43" s="28">
        <v>219.85714285714283</v>
      </c>
      <c r="C43" s="28">
        <v>3.08</v>
      </c>
      <c r="D43" s="53">
        <v>3.6837993709079399E-2</v>
      </c>
      <c r="E43" s="32"/>
      <c r="F43" s="33"/>
      <c r="G43" s="33"/>
      <c r="H43" s="34"/>
      <c r="I43" s="32"/>
      <c r="J43" s="33"/>
      <c r="K43" s="33"/>
      <c r="L43" s="34"/>
      <c r="M43" s="32"/>
      <c r="N43" s="33"/>
      <c r="O43" s="33"/>
      <c r="P43" s="34"/>
      <c r="Q43" s="32"/>
      <c r="R43" s="33"/>
      <c r="S43" s="33"/>
      <c r="T43" s="34"/>
      <c r="U43" s="32"/>
      <c r="V43" s="33"/>
      <c r="W43" s="33"/>
      <c r="X43" s="34"/>
      <c r="Y43" s="32"/>
      <c r="Z43" s="33"/>
      <c r="AA43" s="33"/>
      <c r="AB43" s="34"/>
      <c r="AC43" s="32"/>
      <c r="AD43" s="33"/>
      <c r="AE43" s="33"/>
      <c r="AF43" s="34"/>
      <c r="AG43" s="32"/>
      <c r="AH43" s="33"/>
      <c r="AI43" s="33"/>
      <c r="AJ43" s="34"/>
      <c r="AK43" s="32"/>
      <c r="AL43" s="33"/>
      <c r="AM43" s="33"/>
      <c r="AN43" s="34"/>
      <c r="AO43" s="32"/>
      <c r="AP43" s="33"/>
      <c r="AQ43" s="33"/>
      <c r="AR43" s="34"/>
      <c r="AS43" s="32"/>
      <c r="AT43" s="33"/>
      <c r="AU43" s="33"/>
      <c r="AV43" s="34"/>
      <c r="AW43" s="32"/>
      <c r="AX43" s="33"/>
      <c r="AY43" s="33"/>
      <c r="AZ43" s="34"/>
      <c r="BA43" s="32"/>
      <c r="BB43" s="33"/>
      <c r="BC43" s="33"/>
      <c r="BD43" s="34"/>
      <c r="BE43" s="32"/>
      <c r="BF43" s="33"/>
      <c r="BG43" s="33"/>
      <c r="BH43" s="34"/>
      <c r="BI43" s="32"/>
      <c r="BJ43" s="33"/>
      <c r="BK43" s="33"/>
      <c r="BL43" s="34"/>
      <c r="BM43" s="32"/>
      <c r="BN43" s="33"/>
      <c r="BO43" s="33"/>
      <c r="BP43" s="34"/>
      <c r="BQ43" s="32"/>
      <c r="BR43" s="33"/>
      <c r="BS43" s="33"/>
      <c r="BT43" s="34"/>
      <c r="BU43" s="32"/>
      <c r="BV43" s="33"/>
      <c r="BW43" s="33"/>
      <c r="BX43" s="34"/>
      <c r="BY43" s="32"/>
      <c r="BZ43" s="33"/>
      <c r="CA43" s="33"/>
      <c r="CB43" s="34"/>
      <c r="CC43" s="32"/>
      <c r="CD43" s="33"/>
      <c r="CE43" s="33"/>
      <c r="CF43" s="34"/>
      <c r="CG43" s="32"/>
      <c r="CH43" s="33"/>
      <c r="CI43" s="33"/>
      <c r="CJ43" s="34"/>
      <c r="CK43" s="32"/>
      <c r="CL43" s="33"/>
      <c r="CM43" s="33"/>
      <c r="CN43" s="34"/>
      <c r="CO43" s="32"/>
      <c r="CP43" s="33"/>
      <c r="CQ43" s="33"/>
      <c r="CR43" s="34"/>
      <c r="CS43" s="32"/>
      <c r="CT43" s="33"/>
      <c r="CU43" s="33"/>
      <c r="CV43" s="34"/>
      <c r="CW43" s="32"/>
      <c r="CX43" s="33"/>
      <c r="CY43" s="33"/>
      <c r="CZ43" s="34"/>
      <c r="DA43" s="32"/>
      <c r="DB43" s="33"/>
      <c r="DC43" s="33"/>
      <c r="DD43" s="34"/>
      <c r="DE43" s="32"/>
      <c r="DF43" s="33"/>
      <c r="DG43" s="33"/>
      <c r="DH43" s="34"/>
      <c r="DI43" s="32"/>
      <c r="DJ43" s="33"/>
      <c r="DK43" s="33"/>
      <c r="DL43" s="34"/>
      <c r="DM43" s="32"/>
      <c r="DN43" s="33"/>
      <c r="DO43" s="33"/>
      <c r="DP43" s="34"/>
      <c r="DQ43" s="32"/>
      <c r="DR43" s="33"/>
      <c r="DS43" s="33"/>
      <c r="DT43" s="34"/>
      <c r="DU43" s="32"/>
      <c r="DV43" s="33"/>
      <c r="DW43" s="33"/>
      <c r="DX43" s="34"/>
      <c r="DY43" s="32"/>
      <c r="DZ43" s="33"/>
      <c r="EA43" s="33"/>
      <c r="EB43" s="34"/>
      <c r="EC43" s="32"/>
      <c r="ED43" s="33"/>
      <c r="EE43" s="33"/>
      <c r="EF43" s="34"/>
      <c r="EG43" s="32"/>
      <c r="EH43" s="33"/>
      <c r="EI43" s="33"/>
      <c r="EJ43" s="34"/>
      <c r="EK43" s="32"/>
      <c r="EL43" s="33"/>
      <c r="EM43" s="33"/>
      <c r="EN43" s="34"/>
      <c r="EO43" s="32"/>
      <c r="EP43" s="33"/>
      <c r="EQ43" s="33"/>
      <c r="ER43" s="34"/>
      <c r="ES43" s="32"/>
      <c r="ET43" s="33"/>
      <c r="EU43" s="33"/>
      <c r="EV43" s="34"/>
      <c r="EW43" s="32"/>
      <c r="EX43" s="33"/>
      <c r="EY43" s="33"/>
      <c r="EZ43" s="34"/>
      <c r="FA43" s="32"/>
      <c r="FB43" s="33"/>
      <c r="FC43" s="33"/>
      <c r="FD43" s="34"/>
      <c r="FE43" s="32"/>
      <c r="FF43" s="33"/>
      <c r="FG43" s="33"/>
      <c r="FH43" s="34"/>
      <c r="FI43" s="32"/>
      <c r="FJ43" s="33"/>
      <c r="FK43" s="33"/>
      <c r="FL43" s="34"/>
      <c r="FM43" s="32"/>
      <c r="FN43" s="33"/>
      <c r="FO43" s="33"/>
      <c r="FP43" s="34"/>
      <c r="FQ43" s="32"/>
      <c r="FR43" s="33"/>
      <c r="FS43" s="33"/>
      <c r="FT43" s="34"/>
      <c r="FU43" s="32"/>
      <c r="FV43" s="33"/>
      <c r="FW43" s="33"/>
      <c r="FX43" s="34"/>
      <c r="FY43" s="32"/>
      <c r="FZ43" s="33"/>
      <c r="GA43" s="33"/>
      <c r="GB43" s="34"/>
      <c r="GC43" s="32"/>
      <c r="GD43" s="33"/>
      <c r="GE43" s="33"/>
      <c r="GF43" s="34"/>
      <c r="GG43" s="32"/>
      <c r="GH43" s="33"/>
      <c r="GI43" s="33"/>
      <c r="GJ43" s="34"/>
      <c r="GK43" s="32"/>
      <c r="GL43" s="33"/>
      <c r="GM43" s="33"/>
      <c r="GN43" s="34"/>
      <c r="GO43" s="32"/>
      <c r="GP43" s="33"/>
      <c r="GQ43" s="33"/>
      <c r="GR43" s="34"/>
      <c r="GS43" s="32"/>
      <c r="GT43" s="33"/>
      <c r="GU43" s="33"/>
      <c r="GV43" s="34"/>
      <c r="GW43" s="32"/>
      <c r="GX43" s="33"/>
      <c r="GY43" s="33"/>
      <c r="GZ43" s="34"/>
      <c r="HA43" s="32"/>
      <c r="HB43" s="33"/>
      <c r="HC43" s="33"/>
      <c r="HD43" s="34"/>
      <c r="HE43" s="32"/>
      <c r="HF43" s="33"/>
      <c r="HG43" s="33"/>
      <c r="HH43" s="34"/>
      <c r="HI43" s="32"/>
      <c r="HJ43" s="33"/>
      <c r="HK43" s="33"/>
      <c r="HL43" s="34"/>
      <c r="HM43" s="32"/>
      <c r="HN43" s="33"/>
      <c r="HO43" s="33"/>
      <c r="HP43" s="34"/>
      <c r="HQ43" s="32"/>
      <c r="HR43" s="33"/>
      <c r="HS43" s="33"/>
      <c r="HT43" s="34"/>
      <c r="HU43" s="32"/>
      <c r="HV43" s="33"/>
      <c r="HW43" s="33"/>
      <c r="HX43" s="34"/>
      <c r="HY43" s="32"/>
      <c r="HZ43" s="33"/>
      <c r="IA43" s="33"/>
      <c r="IB43" s="34"/>
      <c r="IC43" s="32"/>
      <c r="ID43" s="33"/>
      <c r="IE43" s="33"/>
      <c r="IF43" s="34"/>
      <c r="IG43" s="32"/>
      <c r="IH43" s="33"/>
      <c r="II43" s="33"/>
      <c r="IJ43" s="34"/>
    </row>
    <row r="44" spans="1:244" s="30" customFormat="1">
      <c r="A44" s="11" t="s">
        <v>47</v>
      </c>
      <c r="B44" s="21"/>
      <c r="C44" s="21"/>
      <c r="D44" s="166"/>
    </row>
    <row r="45" spans="1:244" s="30" customFormat="1">
      <c r="A45" s="18" t="s">
        <v>48</v>
      </c>
      <c r="B45" s="19">
        <v>0</v>
      </c>
      <c r="C45" s="19">
        <v>0</v>
      </c>
      <c r="D45" s="51">
        <v>0</v>
      </c>
    </row>
    <row r="46" spans="1:244" s="30" customFormat="1">
      <c r="A46" s="18" t="s">
        <v>49</v>
      </c>
      <c r="B46" s="19">
        <v>0</v>
      </c>
      <c r="C46" s="19">
        <v>0</v>
      </c>
      <c r="D46" s="51">
        <v>0</v>
      </c>
    </row>
    <row r="47" spans="1:244" s="30" customFormat="1">
      <c r="A47" s="18" t="s">
        <v>50</v>
      </c>
      <c r="B47" s="19">
        <v>8.4399999999999977</v>
      </c>
      <c r="C47" s="19">
        <v>0.12</v>
      </c>
      <c r="D47" s="51">
        <v>1.4141576792283371E-3</v>
      </c>
    </row>
    <row r="48" spans="1:244" s="30" customFormat="1">
      <c r="A48" s="27" t="s">
        <v>51</v>
      </c>
      <c r="B48" s="28">
        <v>8.4399999999999977</v>
      </c>
      <c r="C48" s="28">
        <v>0.12</v>
      </c>
      <c r="D48" s="53">
        <v>1.4141576792283371E-3</v>
      </c>
      <c r="E48" s="32"/>
      <c r="F48" s="33"/>
      <c r="G48" s="33"/>
      <c r="H48" s="34"/>
      <c r="I48" s="32"/>
      <c r="J48" s="33"/>
      <c r="K48" s="33"/>
      <c r="L48" s="34"/>
      <c r="M48" s="32"/>
      <c r="N48" s="33"/>
      <c r="O48" s="33"/>
      <c r="P48" s="34"/>
      <c r="Q48" s="32"/>
      <c r="R48" s="33"/>
      <c r="S48" s="33"/>
      <c r="T48" s="34"/>
      <c r="U48" s="32"/>
      <c r="V48" s="33"/>
      <c r="W48" s="33"/>
      <c r="X48" s="34"/>
      <c r="Y48" s="32"/>
      <c r="Z48" s="33"/>
      <c r="AA48" s="33"/>
      <c r="AB48" s="34"/>
      <c r="AC48" s="32"/>
      <c r="AD48" s="33"/>
      <c r="AE48" s="33"/>
      <c r="AF48" s="34"/>
      <c r="AG48" s="32"/>
      <c r="AH48" s="33"/>
      <c r="AI48" s="33"/>
      <c r="AJ48" s="34"/>
      <c r="AK48" s="32"/>
      <c r="AL48" s="33"/>
      <c r="AM48" s="33"/>
      <c r="AN48" s="34"/>
      <c r="AO48" s="32"/>
      <c r="AP48" s="33"/>
      <c r="AQ48" s="33"/>
      <c r="AR48" s="34"/>
      <c r="AS48" s="32"/>
      <c r="AT48" s="33"/>
      <c r="AU48" s="33"/>
      <c r="AV48" s="34"/>
      <c r="AW48" s="32"/>
      <c r="AX48" s="33"/>
      <c r="AY48" s="33"/>
      <c r="AZ48" s="34"/>
      <c r="BA48" s="32"/>
      <c r="BB48" s="33"/>
      <c r="BC48" s="33"/>
      <c r="BD48" s="34"/>
      <c r="BE48" s="32"/>
      <c r="BF48" s="33"/>
      <c r="BG48" s="33"/>
      <c r="BH48" s="34"/>
      <c r="BI48" s="32"/>
      <c r="BJ48" s="33"/>
      <c r="BK48" s="33"/>
      <c r="BL48" s="34"/>
      <c r="BM48" s="32"/>
      <c r="BN48" s="33"/>
      <c r="BO48" s="33"/>
      <c r="BP48" s="34"/>
      <c r="BQ48" s="32"/>
      <c r="BR48" s="33"/>
      <c r="BS48" s="33"/>
      <c r="BT48" s="34"/>
      <c r="BU48" s="32"/>
      <c r="BV48" s="33"/>
      <c r="BW48" s="33"/>
      <c r="BX48" s="34"/>
      <c r="BY48" s="32"/>
      <c r="BZ48" s="33"/>
      <c r="CA48" s="33"/>
      <c r="CB48" s="34"/>
      <c r="CC48" s="32"/>
      <c r="CD48" s="33"/>
      <c r="CE48" s="33"/>
      <c r="CF48" s="34"/>
      <c r="CG48" s="32"/>
      <c r="CH48" s="33"/>
      <c r="CI48" s="33"/>
      <c r="CJ48" s="34"/>
      <c r="CK48" s="32"/>
      <c r="CL48" s="33"/>
      <c r="CM48" s="33"/>
      <c r="CN48" s="34"/>
      <c r="CO48" s="32"/>
      <c r="CP48" s="33"/>
      <c r="CQ48" s="33"/>
      <c r="CR48" s="34"/>
      <c r="CS48" s="32"/>
      <c r="CT48" s="33"/>
      <c r="CU48" s="33"/>
      <c r="CV48" s="34"/>
      <c r="CW48" s="32"/>
      <c r="CX48" s="33"/>
      <c r="CY48" s="33"/>
      <c r="CZ48" s="34"/>
      <c r="DA48" s="32"/>
      <c r="DB48" s="33"/>
      <c r="DC48" s="33"/>
      <c r="DD48" s="34"/>
      <c r="DE48" s="32"/>
      <c r="DF48" s="33"/>
      <c r="DG48" s="33"/>
      <c r="DH48" s="34"/>
      <c r="DI48" s="32"/>
      <c r="DJ48" s="33"/>
      <c r="DK48" s="33"/>
      <c r="DL48" s="34"/>
      <c r="DM48" s="32"/>
      <c r="DN48" s="33"/>
      <c r="DO48" s="33"/>
      <c r="DP48" s="34"/>
      <c r="DQ48" s="32"/>
      <c r="DR48" s="33"/>
      <c r="DS48" s="33"/>
      <c r="DT48" s="34"/>
      <c r="DU48" s="32"/>
      <c r="DV48" s="33"/>
      <c r="DW48" s="33"/>
      <c r="DX48" s="34"/>
      <c r="DY48" s="32"/>
      <c r="DZ48" s="33"/>
      <c r="EA48" s="33"/>
      <c r="EB48" s="34"/>
      <c r="EC48" s="32"/>
      <c r="ED48" s="33"/>
      <c r="EE48" s="33"/>
      <c r="EF48" s="34"/>
      <c r="EG48" s="32"/>
      <c r="EH48" s="33"/>
      <c r="EI48" s="33"/>
      <c r="EJ48" s="34"/>
      <c r="EK48" s="32"/>
      <c r="EL48" s="33"/>
      <c r="EM48" s="33"/>
      <c r="EN48" s="34"/>
      <c r="EO48" s="32"/>
      <c r="EP48" s="33"/>
      <c r="EQ48" s="33"/>
      <c r="ER48" s="34"/>
      <c r="ES48" s="32"/>
      <c r="ET48" s="33"/>
      <c r="EU48" s="33"/>
      <c r="EV48" s="34"/>
      <c r="EW48" s="32"/>
      <c r="EX48" s="33"/>
      <c r="EY48" s="33"/>
      <c r="EZ48" s="34"/>
      <c r="FA48" s="32"/>
      <c r="FB48" s="33"/>
      <c r="FC48" s="33"/>
      <c r="FD48" s="34"/>
      <c r="FE48" s="32"/>
      <c r="FF48" s="33"/>
      <c r="FG48" s="33"/>
      <c r="FH48" s="34"/>
      <c r="FI48" s="32"/>
      <c r="FJ48" s="33"/>
      <c r="FK48" s="33"/>
      <c r="FL48" s="34"/>
      <c r="FM48" s="32"/>
      <c r="FN48" s="33"/>
      <c r="FO48" s="33"/>
      <c r="FP48" s="34"/>
      <c r="FQ48" s="32"/>
      <c r="FR48" s="33"/>
      <c r="FS48" s="33"/>
      <c r="FT48" s="34"/>
      <c r="FU48" s="32"/>
      <c r="FV48" s="33"/>
      <c r="FW48" s="33"/>
      <c r="FX48" s="34"/>
      <c r="FY48" s="32"/>
      <c r="FZ48" s="33"/>
      <c r="GA48" s="33"/>
      <c r="GB48" s="34"/>
      <c r="GC48" s="32"/>
      <c r="GD48" s="33"/>
      <c r="GE48" s="33"/>
      <c r="GF48" s="34"/>
      <c r="GG48" s="32"/>
      <c r="GH48" s="33"/>
      <c r="GI48" s="33"/>
      <c r="GJ48" s="34"/>
      <c r="GK48" s="32"/>
      <c r="GL48" s="33"/>
      <c r="GM48" s="33"/>
      <c r="GN48" s="34"/>
      <c r="GO48" s="32"/>
      <c r="GP48" s="33"/>
      <c r="GQ48" s="33"/>
      <c r="GR48" s="34"/>
      <c r="GS48" s="32"/>
      <c r="GT48" s="33"/>
      <c r="GU48" s="33"/>
      <c r="GV48" s="34"/>
      <c r="GW48" s="32"/>
      <c r="GX48" s="33"/>
      <c r="GY48" s="33"/>
      <c r="GZ48" s="34"/>
      <c r="HA48" s="32"/>
      <c r="HB48" s="33"/>
      <c r="HC48" s="33"/>
      <c r="HD48" s="34"/>
      <c r="HE48" s="32"/>
      <c r="HF48" s="33"/>
      <c r="HG48" s="33"/>
      <c r="HH48" s="34"/>
      <c r="HI48" s="32"/>
      <c r="HJ48" s="33"/>
      <c r="HK48" s="33"/>
      <c r="HL48" s="34"/>
      <c r="HM48" s="32"/>
      <c r="HN48" s="33"/>
      <c r="HO48" s="33"/>
      <c r="HP48" s="34"/>
      <c r="HQ48" s="32"/>
      <c r="HR48" s="33"/>
      <c r="HS48" s="33"/>
      <c r="HT48" s="34"/>
      <c r="HU48" s="32"/>
      <c r="HV48" s="33"/>
      <c r="HW48" s="33"/>
      <c r="HX48" s="34"/>
      <c r="HY48" s="32"/>
      <c r="HZ48" s="33"/>
      <c r="IA48" s="33"/>
      <c r="IB48" s="34"/>
      <c r="IC48" s="32"/>
      <c r="ID48" s="33"/>
      <c r="IE48" s="33"/>
      <c r="IF48" s="34"/>
      <c r="IG48" s="32"/>
      <c r="IH48" s="33"/>
      <c r="II48" s="33"/>
      <c r="IJ48" s="34"/>
    </row>
    <row r="49" spans="1:244" s="30" customFormat="1">
      <c r="A49" s="35" t="s">
        <v>52</v>
      </c>
      <c r="B49" s="36">
        <v>228.29714285714283</v>
      </c>
      <c r="C49" s="36">
        <v>3.2</v>
      </c>
      <c r="D49" s="54">
        <v>3.8252151388307738E-2</v>
      </c>
      <c r="E49" s="33"/>
      <c r="F49" s="33"/>
      <c r="G49" s="32"/>
      <c r="H49" s="33"/>
      <c r="I49" s="33"/>
      <c r="J49" s="33"/>
      <c r="K49" s="32"/>
      <c r="L49" s="33"/>
      <c r="M49" s="33"/>
      <c r="N49" s="33"/>
      <c r="O49" s="32"/>
      <c r="P49" s="33"/>
      <c r="Q49" s="33"/>
      <c r="R49" s="33"/>
      <c r="S49" s="32"/>
      <c r="T49" s="33"/>
      <c r="U49" s="33"/>
      <c r="V49" s="33"/>
      <c r="W49" s="32"/>
      <c r="X49" s="33"/>
      <c r="Y49" s="33"/>
      <c r="Z49" s="33"/>
      <c r="AA49" s="32"/>
      <c r="AB49" s="33"/>
      <c r="AC49" s="33"/>
      <c r="AD49" s="33"/>
      <c r="AE49" s="32"/>
      <c r="AF49" s="33"/>
      <c r="AG49" s="33"/>
      <c r="AH49" s="33"/>
      <c r="AI49" s="32"/>
      <c r="AJ49" s="33"/>
      <c r="AK49" s="33"/>
      <c r="AL49" s="33"/>
      <c r="AM49" s="32"/>
      <c r="AN49" s="33"/>
      <c r="AO49" s="33"/>
      <c r="AP49" s="33"/>
      <c r="AQ49" s="32"/>
      <c r="AR49" s="33"/>
      <c r="AS49" s="33"/>
      <c r="AT49" s="33"/>
      <c r="AU49" s="32"/>
      <c r="AV49" s="33"/>
      <c r="AW49" s="33"/>
      <c r="AX49" s="33"/>
      <c r="AY49" s="32"/>
      <c r="AZ49" s="33"/>
      <c r="BA49" s="33"/>
      <c r="BB49" s="33"/>
      <c r="BC49" s="32"/>
      <c r="BD49" s="33"/>
      <c r="BE49" s="33"/>
      <c r="BF49" s="33"/>
      <c r="BG49" s="32"/>
      <c r="BH49" s="33"/>
      <c r="BI49" s="33"/>
      <c r="BJ49" s="33"/>
      <c r="BK49" s="32"/>
      <c r="BL49" s="33"/>
      <c r="BM49" s="33"/>
      <c r="BN49" s="33"/>
      <c r="BO49" s="32"/>
      <c r="BP49" s="33"/>
      <c r="BQ49" s="33"/>
      <c r="BR49" s="33"/>
      <c r="BS49" s="32"/>
      <c r="BT49" s="33"/>
      <c r="BU49" s="33"/>
      <c r="BV49" s="33"/>
      <c r="BW49" s="32"/>
      <c r="BX49" s="33"/>
      <c r="BY49" s="33"/>
      <c r="BZ49" s="33"/>
      <c r="CA49" s="32"/>
      <c r="CB49" s="33"/>
      <c r="CC49" s="33"/>
      <c r="CD49" s="33"/>
      <c r="CE49" s="32"/>
      <c r="CF49" s="33"/>
      <c r="CG49" s="33"/>
      <c r="CH49" s="33"/>
      <c r="CI49" s="32"/>
      <c r="CJ49" s="33"/>
      <c r="CK49" s="33"/>
      <c r="CL49" s="33"/>
      <c r="CM49" s="32"/>
      <c r="CN49" s="33"/>
      <c r="CO49" s="33"/>
      <c r="CP49" s="33"/>
      <c r="CQ49" s="32"/>
      <c r="CR49" s="33"/>
      <c r="CS49" s="33"/>
      <c r="CT49" s="33"/>
      <c r="CU49" s="32"/>
      <c r="CV49" s="33"/>
      <c r="CW49" s="33"/>
      <c r="CX49" s="33"/>
      <c r="CY49" s="32"/>
      <c r="CZ49" s="33"/>
      <c r="DA49" s="33"/>
      <c r="DB49" s="33"/>
      <c r="DC49" s="32"/>
      <c r="DD49" s="33"/>
      <c r="DE49" s="33"/>
      <c r="DF49" s="33"/>
      <c r="DG49" s="32"/>
      <c r="DH49" s="33"/>
      <c r="DI49" s="33"/>
      <c r="DJ49" s="33"/>
      <c r="DK49" s="32"/>
      <c r="DL49" s="33"/>
      <c r="DM49" s="33"/>
      <c r="DN49" s="33"/>
      <c r="DO49" s="32"/>
      <c r="DP49" s="33"/>
      <c r="DQ49" s="33"/>
      <c r="DR49" s="33"/>
      <c r="DS49" s="32"/>
      <c r="DT49" s="33"/>
      <c r="DU49" s="33"/>
      <c r="DV49" s="33"/>
      <c r="DW49" s="32"/>
      <c r="DX49" s="33"/>
      <c r="DY49" s="33"/>
      <c r="DZ49" s="33"/>
      <c r="EA49" s="32"/>
      <c r="EB49" s="33"/>
      <c r="EC49" s="33"/>
      <c r="ED49" s="33"/>
      <c r="EE49" s="32"/>
      <c r="EF49" s="33"/>
      <c r="EG49" s="33"/>
      <c r="EH49" s="33"/>
      <c r="EI49" s="32"/>
      <c r="EJ49" s="33"/>
      <c r="EK49" s="33"/>
      <c r="EL49" s="33"/>
      <c r="EM49" s="32"/>
      <c r="EN49" s="33"/>
      <c r="EO49" s="33"/>
      <c r="EP49" s="33"/>
      <c r="EQ49" s="32"/>
      <c r="ER49" s="33"/>
      <c r="ES49" s="33"/>
      <c r="ET49" s="33"/>
      <c r="EU49" s="32"/>
      <c r="EV49" s="33"/>
      <c r="EW49" s="33"/>
      <c r="EX49" s="33"/>
      <c r="EY49" s="32"/>
      <c r="EZ49" s="33"/>
      <c r="FA49" s="33"/>
      <c r="FB49" s="33"/>
      <c r="FC49" s="32"/>
      <c r="FD49" s="33"/>
      <c r="FE49" s="33"/>
      <c r="FF49" s="33"/>
      <c r="FG49" s="32"/>
      <c r="FH49" s="33"/>
      <c r="FI49" s="33"/>
      <c r="FJ49" s="33"/>
      <c r="FK49" s="32"/>
      <c r="FL49" s="33"/>
      <c r="FM49" s="33"/>
      <c r="FN49" s="33"/>
      <c r="FO49" s="32"/>
      <c r="FP49" s="33"/>
      <c r="FQ49" s="33"/>
      <c r="FR49" s="33"/>
      <c r="FS49" s="32"/>
      <c r="FT49" s="33"/>
      <c r="FU49" s="33"/>
      <c r="FV49" s="33"/>
      <c r="FW49" s="32"/>
      <c r="FX49" s="33"/>
      <c r="FY49" s="33"/>
      <c r="FZ49" s="33"/>
      <c r="GA49" s="32"/>
      <c r="GB49" s="33"/>
      <c r="GC49" s="33"/>
      <c r="GD49" s="33"/>
      <c r="GE49" s="32"/>
      <c r="GF49" s="33"/>
      <c r="GG49" s="33"/>
      <c r="GH49" s="33"/>
      <c r="GI49" s="32"/>
      <c r="GJ49" s="33"/>
      <c r="GK49" s="33"/>
      <c r="GL49" s="33"/>
      <c r="GM49" s="32"/>
      <c r="GN49" s="33"/>
      <c r="GO49" s="33"/>
      <c r="GP49" s="33"/>
      <c r="GQ49" s="32"/>
      <c r="GR49" s="33"/>
      <c r="GS49" s="33"/>
      <c r="GT49" s="33"/>
      <c r="GU49" s="32"/>
      <c r="GV49" s="33"/>
      <c r="GW49" s="33"/>
      <c r="GX49" s="33"/>
      <c r="GY49" s="32"/>
      <c r="GZ49" s="33"/>
      <c r="HA49" s="33"/>
      <c r="HB49" s="33"/>
      <c r="HC49" s="32"/>
      <c r="HD49" s="33"/>
      <c r="HE49" s="33"/>
      <c r="HF49" s="33"/>
      <c r="HG49" s="32"/>
      <c r="HH49" s="33"/>
      <c r="HI49" s="33"/>
      <c r="HJ49" s="33"/>
      <c r="HK49" s="32"/>
      <c r="HL49" s="33"/>
      <c r="HM49" s="33"/>
      <c r="HN49" s="33"/>
      <c r="HO49" s="32"/>
      <c r="HP49" s="33"/>
      <c r="HQ49" s="33"/>
      <c r="HR49" s="33"/>
      <c r="HS49" s="32"/>
      <c r="HT49" s="33"/>
      <c r="HU49" s="33"/>
      <c r="HV49" s="33"/>
      <c r="HW49" s="32"/>
      <c r="HX49" s="33"/>
      <c r="HY49" s="33"/>
      <c r="HZ49" s="33"/>
      <c r="IA49" s="32"/>
      <c r="IB49" s="33"/>
      <c r="IC49" s="33"/>
      <c r="ID49" s="33"/>
      <c r="IE49" s="32"/>
      <c r="IF49" s="33"/>
      <c r="IG49" s="33"/>
      <c r="IH49" s="33"/>
    </row>
    <row r="50" spans="1:244" s="31" customFormat="1">
      <c r="A50" s="22" t="s">
        <v>53</v>
      </c>
      <c r="B50" s="23">
        <v>5760.0870694044879</v>
      </c>
      <c r="C50" s="23">
        <v>80.65000000000002</v>
      </c>
      <c r="D50" s="52">
        <v>0.96512693865192023</v>
      </c>
    </row>
    <row r="51" spans="1:244" s="30" customFormat="1">
      <c r="A51" s="11" t="s">
        <v>54</v>
      </c>
      <c r="B51" s="21"/>
      <c r="C51" s="21"/>
      <c r="D51" s="166"/>
    </row>
    <row r="52" spans="1:244" s="30" customFormat="1">
      <c r="A52" s="6" t="s">
        <v>55</v>
      </c>
      <c r="B52" s="19">
        <v>50.63</v>
      </c>
      <c r="C52" s="19">
        <v>0.71</v>
      </c>
      <c r="D52" s="51">
        <v>8.483270533096058E-3</v>
      </c>
    </row>
    <row r="53" spans="1:244" s="30" customFormat="1">
      <c r="A53" s="6" t="s">
        <v>56</v>
      </c>
      <c r="B53" s="19">
        <v>157.5</v>
      </c>
      <c r="C53" s="19">
        <v>2.21</v>
      </c>
      <c r="D53" s="51">
        <v>2.6389790814983785E-2</v>
      </c>
    </row>
    <row r="54" spans="1:244" s="30" customFormat="1">
      <c r="A54" s="6" t="s">
        <v>288</v>
      </c>
      <c r="B54" s="19">
        <v>0</v>
      </c>
      <c r="C54" s="19">
        <v>0</v>
      </c>
      <c r="D54" s="51">
        <v>0</v>
      </c>
    </row>
    <row r="55" spans="1:244" s="30" customFormat="1">
      <c r="A55" s="27" t="s">
        <v>57</v>
      </c>
      <c r="B55" s="28">
        <v>208.13</v>
      </c>
      <c r="C55" s="28">
        <v>2.92</v>
      </c>
      <c r="D55" s="53">
        <v>3.487306134807984E-2</v>
      </c>
      <c r="E55" s="32"/>
      <c r="F55" s="33"/>
      <c r="G55" s="33"/>
      <c r="H55" s="34"/>
      <c r="I55" s="32"/>
      <c r="J55" s="33"/>
      <c r="K55" s="33"/>
      <c r="L55" s="34"/>
      <c r="M55" s="32"/>
      <c r="N55" s="33"/>
      <c r="O55" s="33"/>
      <c r="P55" s="34"/>
      <c r="Q55" s="32"/>
      <c r="R55" s="33"/>
      <c r="S55" s="33"/>
      <c r="T55" s="34"/>
      <c r="U55" s="32"/>
      <c r="V55" s="33"/>
      <c r="W55" s="33"/>
      <c r="X55" s="34"/>
      <c r="Y55" s="32"/>
      <c r="Z55" s="33"/>
      <c r="AA55" s="33"/>
      <c r="AB55" s="34"/>
      <c r="AC55" s="32"/>
      <c r="AD55" s="33"/>
      <c r="AE55" s="33"/>
      <c r="AF55" s="34"/>
      <c r="AG55" s="32"/>
      <c r="AH55" s="33"/>
      <c r="AI55" s="33"/>
      <c r="AJ55" s="34"/>
      <c r="AK55" s="32"/>
      <c r="AL55" s="33"/>
      <c r="AM55" s="33"/>
      <c r="AN55" s="34"/>
      <c r="AO55" s="32"/>
      <c r="AP55" s="33"/>
      <c r="AQ55" s="33"/>
      <c r="AR55" s="34"/>
      <c r="AS55" s="32"/>
      <c r="AT55" s="33"/>
      <c r="AU55" s="33"/>
      <c r="AV55" s="34"/>
      <c r="AW55" s="32"/>
      <c r="AX55" s="33"/>
      <c r="AY55" s="33"/>
      <c r="AZ55" s="34"/>
      <c r="BA55" s="32"/>
      <c r="BB55" s="33"/>
      <c r="BC55" s="33"/>
      <c r="BD55" s="34"/>
      <c r="BE55" s="32"/>
      <c r="BF55" s="33"/>
      <c r="BG55" s="33"/>
      <c r="BH55" s="34"/>
      <c r="BI55" s="32"/>
      <c r="BJ55" s="33"/>
      <c r="BK55" s="33"/>
      <c r="BL55" s="34"/>
      <c r="BM55" s="32"/>
      <c r="BN55" s="33"/>
      <c r="BO55" s="33"/>
      <c r="BP55" s="34"/>
      <c r="BQ55" s="32"/>
      <c r="BR55" s="33"/>
      <c r="BS55" s="33"/>
      <c r="BT55" s="34"/>
      <c r="BU55" s="32"/>
      <c r="BV55" s="33"/>
      <c r="BW55" s="33"/>
      <c r="BX55" s="34"/>
      <c r="BY55" s="32"/>
      <c r="BZ55" s="33"/>
      <c r="CA55" s="33"/>
      <c r="CB55" s="34"/>
      <c r="CC55" s="32"/>
      <c r="CD55" s="33"/>
      <c r="CE55" s="33"/>
      <c r="CF55" s="34"/>
      <c r="CG55" s="32"/>
      <c r="CH55" s="33"/>
      <c r="CI55" s="33"/>
      <c r="CJ55" s="34"/>
      <c r="CK55" s="32"/>
      <c r="CL55" s="33"/>
      <c r="CM55" s="33"/>
      <c r="CN55" s="34"/>
      <c r="CO55" s="32"/>
      <c r="CP55" s="33"/>
      <c r="CQ55" s="33"/>
      <c r="CR55" s="34"/>
      <c r="CS55" s="32"/>
      <c r="CT55" s="33"/>
      <c r="CU55" s="33"/>
      <c r="CV55" s="34"/>
      <c r="CW55" s="32"/>
      <c r="CX55" s="33"/>
      <c r="CY55" s="33"/>
      <c r="CZ55" s="34"/>
      <c r="DA55" s="32"/>
      <c r="DB55" s="33"/>
      <c r="DC55" s="33"/>
      <c r="DD55" s="34"/>
      <c r="DE55" s="32"/>
      <c r="DF55" s="33"/>
      <c r="DG55" s="33"/>
      <c r="DH55" s="34"/>
      <c r="DI55" s="32"/>
      <c r="DJ55" s="33"/>
      <c r="DK55" s="33"/>
      <c r="DL55" s="34"/>
      <c r="DM55" s="32"/>
      <c r="DN55" s="33"/>
      <c r="DO55" s="33"/>
      <c r="DP55" s="34"/>
      <c r="DQ55" s="32"/>
      <c r="DR55" s="33"/>
      <c r="DS55" s="33"/>
      <c r="DT55" s="34"/>
      <c r="DU55" s="32"/>
      <c r="DV55" s="33"/>
      <c r="DW55" s="33"/>
      <c r="DX55" s="34"/>
      <c r="DY55" s="32"/>
      <c r="DZ55" s="33"/>
      <c r="EA55" s="33"/>
      <c r="EB55" s="34"/>
      <c r="EC55" s="32"/>
      <c r="ED55" s="33"/>
      <c r="EE55" s="33"/>
      <c r="EF55" s="34"/>
      <c r="EG55" s="32"/>
      <c r="EH55" s="33"/>
      <c r="EI55" s="33"/>
      <c r="EJ55" s="34"/>
      <c r="EK55" s="32"/>
      <c r="EL55" s="33"/>
      <c r="EM55" s="33"/>
      <c r="EN55" s="34"/>
      <c r="EO55" s="32"/>
      <c r="EP55" s="33"/>
      <c r="EQ55" s="33"/>
      <c r="ER55" s="34"/>
      <c r="ES55" s="32"/>
      <c r="ET55" s="33"/>
      <c r="EU55" s="33"/>
      <c r="EV55" s="34"/>
      <c r="EW55" s="32"/>
      <c r="EX55" s="33"/>
      <c r="EY55" s="33"/>
      <c r="EZ55" s="34"/>
      <c r="FA55" s="32"/>
      <c r="FB55" s="33"/>
      <c r="FC55" s="33"/>
      <c r="FD55" s="34"/>
      <c r="FE55" s="32"/>
      <c r="FF55" s="33"/>
      <c r="FG55" s="33"/>
      <c r="FH55" s="34"/>
      <c r="FI55" s="32"/>
      <c r="FJ55" s="33"/>
      <c r="FK55" s="33"/>
      <c r="FL55" s="34"/>
      <c r="FM55" s="32"/>
      <c r="FN55" s="33"/>
      <c r="FO55" s="33"/>
      <c r="FP55" s="34"/>
      <c r="FQ55" s="32"/>
      <c r="FR55" s="33"/>
      <c r="FS55" s="33"/>
      <c r="FT55" s="34"/>
      <c r="FU55" s="32"/>
      <c r="FV55" s="33"/>
      <c r="FW55" s="33"/>
      <c r="FX55" s="34"/>
      <c r="FY55" s="32"/>
      <c r="FZ55" s="33"/>
      <c r="GA55" s="33"/>
      <c r="GB55" s="34"/>
      <c r="GC55" s="32"/>
      <c r="GD55" s="33"/>
      <c r="GE55" s="33"/>
      <c r="GF55" s="34"/>
      <c r="GG55" s="32"/>
      <c r="GH55" s="33"/>
      <c r="GI55" s="33"/>
      <c r="GJ55" s="34"/>
      <c r="GK55" s="32"/>
      <c r="GL55" s="33"/>
      <c r="GM55" s="33"/>
      <c r="GN55" s="34"/>
      <c r="GO55" s="32"/>
      <c r="GP55" s="33"/>
      <c r="GQ55" s="33"/>
      <c r="GR55" s="34"/>
      <c r="GS55" s="32"/>
      <c r="GT55" s="33"/>
      <c r="GU55" s="33"/>
      <c r="GV55" s="34"/>
      <c r="GW55" s="32"/>
      <c r="GX55" s="33"/>
      <c r="GY55" s="33"/>
      <c r="GZ55" s="34"/>
      <c r="HA55" s="32"/>
      <c r="HB55" s="33"/>
      <c r="HC55" s="33"/>
      <c r="HD55" s="34"/>
      <c r="HE55" s="32"/>
      <c r="HF55" s="33"/>
      <c r="HG55" s="33"/>
      <c r="HH55" s="34"/>
      <c r="HI55" s="32"/>
      <c r="HJ55" s="33"/>
      <c r="HK55" s="33"/>
      <c r="HL55" s="34"/>
      <c r="HM55" s="32"/>
      <c r="HN55" s="33"/>
      <c r="HO55" s="33"/>
      <c r="HP55" s="34"/>
      <c r="HQ55" s="32"/>
      <c r="HR55" s="33"/>
      <c r="HS55" s="33"/>
      <c r="HT55" s="34"/>
      <c r="HU55" s="32"/>
      <c r="HV55" s="33"/>
      <c r="HW55" s="33"/>
      <c r="HX55" s="34"/>
      <c r="HY55" s="32"/>
      <c r="HZ55" s="33"/>
      <c r="IA55" s="33"/>
      <c r="IB55" s="34"/>
      <c r="IC55" s="32"/>
      <c r="ID55" s="33"/>
      <c r="IE55" s="33"/>
      <c r="IF55" s="34"/>
      <c r="IG55" s="32"/>
      <c r="IH55" s="33"/>
      <c r="II55" s="33"/>
      <c r="IJ55" s="34"/>
    </row>
    <row r="56" spans="1:244" s="41" customFormat="1" ht="13.5" thickBot="1">
      <c r="A56" s="38" t="s">
        <v>58</v>
      </c>
      <c r="B56" s="39">
        <v>5968.217069404488</v>
      </c>
      <c r="C56" s="39">
        <v>83.570000000000022</v>
      </c>
      <c r="D56" s="55">
        <v>1</v>
      </c>
    </row>
    <row r="57" spans="1:244">
      <c r="A57" s="42" t="s">
        <v>59</v>
      </c>
    </row>
  </sheetData>
  <printOptions horizontalCentered="1"/>
  <pageMargins left="0.78740157480314965" right="0.39370078740157483" top="0.78740157480314965" bottom="0.78740157480314965" header="0.59055118110236227" footer="0.59055118110236227"/>
  <pageSetup paperSize="9" orientation="portrait" horizontalDpi="300" verticalDpi="300" r:id="rId1"/>
  <headerFooter alignWithMargins="0">
    <oddHeader>&amp;L&amp;"Tahoma,Negrito"&amp;8Companhia Nacional de Abastecimento - CONAB</oddHeader>
    <oddFooter>&amp;R&amp;6&amp;F - &amp;A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J58"/>
  <sheetViews>
    <sheetView zoomScaleNormal="100" workbookViewId="0">
      <selection activeCell="G7" sqref="G7"/>
    </sheetView>
  </sheetViews>
  <sheetFormatPr defaultColWidth="11.5" defaultRowHeight="12.75"/>
  <cols>
    <col min="1" max="1" width="45.625" style="3" customWidth="1"/>
    <col min="2" max="3" width="12.625" style="3" customWidth="1"/>
    <col min="4" max="4" width="8.625" style="3" customWidth="1"/>
    <col min="5" max="16384" width="11.5" style="3"/>
  </cols>
  <sheetData>
    <row r="1" spans="1:4">
      <c r="A1" s="1" t="s">
        <v>0</v>
      </c>
      <c r="B1" s="2"/>
      <c r="C1" s="2"/>
      <c r="D1" s="2"/>
    </row>
    <row r="2" spans="1:4">
      <c r="A2" s="1" t="s">
        <v>289</v>
      </c>
      <c r="B2" s="2"/>
      <c r="C2" s="2"/>
      <c r="D2" s="2"/>
    </row>
    <row r="3" spans="1:4">
      <c r="A3" s="1" t="s">
        <v>203</v>
      </c>
      <c r="B3" s="2"/>
      <c r="C3" s="2"/>
      <c r="D3" s="2"/>
    </row>
    <row r="4" spans="1:4">
      <c r="A4" s="1" t="s">
        <v>62</v>
      </c>
      <c r="B4" s="2"/>
      <c r="C4" s="2"/>
      <c r="D4" s="2"/>
    </row>
    <row r="5" spans="1:4">
      <c r="A5" s="1" t="s">
        <v>290</v>
      </c>
      <c r="B5" s="2"/>
      <c r="C5" s="2"/>
      <c r="D5" s="2"/>
    </row>
    <row r="6" spans="1:4" ht="13.5" thickBot="1">
      <c r="A6" s="4" t="s">
        <v>4</v>
      </c>
      <c r="B6" s="164">
        <v>57142.857142857145</v>
      </c>
      <c r="C6" s="6" t="s">
        <v>5</v>
      </c>
    </row>
    <row r="7" spans="1:4">
      <c r="A7" s="7"/>
      <c r="B7" s="50" t="s">
        <v>6</v>
      </c>
      <c r="C7" s="50" t="s">
        <v>69</v>
      </c>
      <c r="D7" s="10" t="s">
        <v>7</v>
      </c>
    </row>
    <row r="8" spans="1:4">
      <c r="A8" s="11" t="s">
        <v>8</v>
      </c>
      <c r="D8" s="12" t="s">
        <v>9</v>
      </c>
    </row>
    <row r="9" spans="1:4" ht="13.5" thickBot="1">
      <c r="A9" s="13"/>
      <c r="B9" s="14" t="s">
        <v>10</v>
      </c>
      <c r="C9" s="14" t="s">
        <v>11</v>
      </c>
      <c r="D9" s="15" t="s">
        <v>13</v>
      </c>
    </row>
    <row r="10" spans="1:4">
      <c r="A10" s="11" t="s">
        <v>14</v>
      </c>
    </row>
    <row r="11" spans="1:4">
      <c r="A11" s="18" t="s">
        <v>15</v>
      </c>
      <c r="B11" s="16">
        <v>0</v>
      </c>
      <c r="C11" s="16">
        <v>0</v>
      </c>
      <c r="D11" s="51">
        <v>0</v>
      </c>
    </row>
    <row r="12" spans="1:4">
      <c r="A12" s="18" t="s">
        <v>16</v>
      </c>
      <c r="B12" s="3">
        <v>0</v>
      </c>
      <c r="C12" s="3">
        <v>0</v>
      </c>
      <c r="D12" s="51">
        <v>0</v>
      </c>
    </row>
    <row r="13" spans="1:4">
      <c r="A13" s="18" t="s">
        <v>17</v>
      </c>
      <c r="B13" s="16">
        <v>147</v>
      </c>
      <c r="C13" s="16">
        <v>2.0999999999999996</v>
      </c>
      <c r="D13" s="51">
        <v>3.0857776909109482E-2</v>
      </c>
    </row>
    <row r="14" spans="1:4">
      <c r="A14" s="18" t="s">
        <v>18</v>
      </c>
      <c r="B14" s="16">
        <v>731.25</v>
      </c>
      <c r="C14" s="16">
        <v>12.5</v>
      </c>
      <c r="D14" s="51">
        <v>0.15350169635909053</v>
      </c>
    </row>
    <row r="15" spans="1:4">
      <c r="A15" s="18" t="s">
        <v>19</v>
      </c>
      <c r="B15" s="16">
        <v>0</v>
      </c>
      <c r="C15" s="16">
        <v>0</v>
      </c>
      <c r="D15" s="51">
        <v>0</v>
      </c>
    </row>
    <row r="16" spans="1:4">
      <c r="A16" s="6" t="s">
        <v>206</v>
      </c>
      <c r="B16" s="16">
        <v>1581.04125</v>
      </c>
      <c r="C16" s="16">
        <v>26.805499999999995</v>
      </c>
      <c r="D16" s="51">
        <v>0.33188719848026932</v>
      </c>
    </row>
    <row r="17" spans="1:4">
      <c r="A17" s="6" t="s">
        <v>207</v>
      </c>
      <c r="B17" s="16">
        <v>133.55999999999997</v>
      </c>
      <c r="C17" s="16">
        <v>2.347</v>
      </c>
      <c r="D17" s="51">
        <v>2.8036494448848037E-2</v>
      </c>
    </row>
    <row r="18" spans="1:4">
      <c r="A18" s="6" t="s">
        <v>208</v>
      </c>
      <c r="B18" s="16">
        <v>89.25</v>
      </c>
      <c r="C18" s="16">
        <v>1.2757499999999999</v>
      </c>
      <c r="D18" s="51">
        <v>1.8735078837673613E-2</v>
      </c>
    </row>
    <row r="19" spans="1:4">
      <c r="A19" s="6" t="s">
        <v>23</v>
      </c>
      <c r="B19" s="16">
        <v>453.5</v>
      </c>
      <c r="C19" s="16">
        <v>7.6982499999999998</v>
      </c>
      <c r="D19" s="51">
        <v>9.5197291348851354E-2</v>
      </c>
    </row>
    <row r="20" spans="1:4">
      <c r="A20" s="6" t="s">
        <v>24</v>
      </c>
      <c r="B20" s="16">
        <v>482</v>
      </c>
      <c r="C20" s="16">
        <v>8.4379999999999988</v>
      </c>
      <c r="D20" s="51">
        <v>0.10117992156592361</v>
      </c>
    </row>
    <row r="21" spans="1:4">
      <c r="A21" s="6" t="s">
        <v>25</v>
      </c>
      <c r="B21" s="16">
        <v>49.8125</v>
      </c>
      <c r="C21" s="16">
        <v>0.82999999999999985</v>
      </c>
      <c r="D21" s="51">
        <v>1.0456483076768816E-2</v>
      </c>
    </row>
    <row r="22" spans="1:4">
      <c r="A22" s="6" t="s">
        <v>26</v>
      </c>
      <c r="B22" s="16">
        <v>0</v>
      </c>
      <c r="C22" s="16">
        <v>0</v>
      </c>
      <c r="D22" s="51">
        <v>0</v>
      </c>
    </row>
    <row r="23" spans="1:4">
      <c r="A23" s="22" t="s">
        <v>27</v>
      </c>
      <c r="B23" s="155">
        <v>3667.4137500000002</v>
      </c>
      <c r="C23" s="155">
        <v>61.994499999999995</v>
      </c>
      <c r="D23" s="52">
        <v>0.76985194102653476</v>
      </c>
    </row>
    <row r="24" spans="1:4">
      <c r="A24" s="25" t="s">
        <v>28</v>
      </c>
      <c r="B24" s="3">
        <v>0</v>
      </c>
      <c r="C24" s="3">
        <v>0</v>
      </c>
    </row>
    <row r="25" spans="1:4">
      <c r="A25" s="18" t="s">
        <v>29</v>
      </c>
      <c r="B25" s="16">
        <v>84.352000000000004</v>
      </c>
      <c r="C25" s="16">
        <v>1.4260000000000002</v>
      </c>
      <c r="D25" s="51">
        <v>1.7706906107736075E-2</v>
      </c>
    </row>
    <row r="26" spans="1:4">
      <c r="A26" s="18" t="s">
        <v>30</v>
      </c>
      <c r="B26" s="16">
        <v>0</v>
      </c>
      <c r="C26" s="16">
        <v>0</v>
      </c>
      <c r="D26" s="51">
        <v>0</v>
      </c>
    </row>
    <row r="27" spans="1:4">
      <c r="A27" s="18" t="s">
        <v>31</v>
      </c>
      <c r="B27" s="16">
        <v>0</v>
      </c>
      <c r="C27" s="16">
        <v>0</v>
      </c>
      <c r="D27" s="51">
        <v>0</v>
      </c>
    </row>
    <row r="28" spans="1:4">
      <c r="A28" s="18" t="s">
        <v>32</v>
      </c>
      <c r="B28" s="16">
        <v>0</v>
      </c>
      <c r="C28" s="16">
        <v>0</v>
      </c>
      <c r="D28" s="51">
        <v>0</v>
      </c>
    </row>
    <row r="29" spans="1:4">
      <c r="A29" s="18" t="s">
        <v>33</v>
      </c>
      <c r="B29" s="16">
        <v>96.524999999999991</v>
      </c>
      <c r="C29" s="16">
        <v>1.65</v>
      </c>
      <c r="D29" s="51">
        <v>2.0262223919399948E-2</v>
      </c>
    </row>
    <row r="30" spans="1:4">
      <c r="A30" s="18" t="s">
        <v>34</v>
      </c>
      <c r="B30" s="16">
        <v>0</v>
      </c>
      <c r="C30" s="16">
        <v>0</v>
      </c>
      <c r="D30" s="51">
        <v>0</v>
      </c>
    </row>
    <row r="31" spans="1:4">
      <c r="A31" s="18" t="s">
        <v>35</v>
      </c>
      <c r="B31" s="16">
        <v>0</v>
      </c>
      <c r="C31" s="16">
        <v>0</v>
      </c>
      <c r="D31" s="51">
        <v>0</v>
      </c>
    </row>
    <row r="32" spans="1:4">
      <c r="A32" s="18" t="s">
        <v>291</v>
      </c>
      <c r="B32" s="16">
        <v>192</v>
      </c>
      <c r="C32" s="16">
        <v>3.3594999999999997</v>
      </c>
      <c r="D32" s="51">
        <v>4.0304035146591977E-2</v>
      </c>
    </row>
    <row r="33" spans="1:244">
      <c r="A33" s="27" t="s">
        <v>37</v>
      </c>
      <c r="B33" s="156">
        <v>372.87700000000001</v>
      </c>
      <c r="C33" s="156">
        <v>6.4355000000000002</v>
      </c>
      <c r="D33" s="53">
        <v>7.8273165173727996E-2</v>
      </c>
    </row>
    <row r="34" spans="1:244" s="30" customFormat="1">
      <c r="A34" s="11" t="s">
        <v>38</v>
      </c>
      <c r="B34" s="3">
        <v>0</v>
      </c>
      <c r="C34" s="3">
        <v>0</v>
      </c>
      <c r="D34" s="3"/>
    </row>
    <row r="35" spans="1:244" s="30" customFormat="1">
      <c r="A35" s="18" t="s">
        <v>39</v>
      </c>
      <c r="B35" s="16">
        <v>190.4947526047383</v>
      </c>
      <c r="C35" s="16">
        <v>3.1909999999999998</v>
      </c>
      <c r="D35" s="51">
        <v>3.9988058355326643E-2</v>
      </c>
    </row>
    <row r="36" spans="1:244" s="30" customFormat="1">
      <c r="A36" s="6" t="s">
        <v>40</v>
      </c>
      <c r="B36" s="16">
        <v>190.4947526047383</v>
      </c>
      <c r="C36" s="16">
        <v>3.1909999999999998</v>
      </c>
      <c r="D36" s="51">
        <v>3.9988058355326643E-2</v>
      </c>
    </row>
    <row r="37" spans="1:244" s="31" customFormat="1">
      <c r="A37" s="22" t="s">
        <v>41</v>
      </c>
      <c r="B37" s="155">
        <v>4230.7855026047382</v>
      </c>
      <c r="C37" s="155">
        <v>71.620999999999995</v>
      </c>
      <c r="D37" s="52">
        <v>0.88811316455558931</v>
      </c>
    </row>
    <row r="38" spans="1:244" s="30" customFormat="1">
      <c r="A38" s="11" t="s">
        <v>42</v>
      </c>
      <c r="B38" s="3">
        <v>0</v>
      </c>
      <c r="C38" s="3">
        <v>0</v>
      </c>
      <c r="D38" s="3"/>
    </row>
    <row r="39" spans="1:244" s="30" customFormat="1">
      <c r="A39" s="6" t="s">
        <v>43</v>
      </c>
      <c r="B39" s="16">
        <v>53.9</v>
      </c>
      <c r="C39" s="16">
        <v>0.94474999999999998</v>
      </c>
      <c r="D39" s="51">
        <v>1.1314518200006809E-2</v>
      </c>
    </row>
    <row r="40" spans="1:244" s="30" customFormat="1">
      <c r="A40" s="6" t="s">
        <v>44</v>
      </c>
      <c r="B40" s="16">
        <v>0.5774999999999999</v>
      </c>
      <c r="C40" s="16">
        <v>9.2500000000000013E-3</v>
      </c>
      <c r="D40" s="51">
        <v>1.2122698071435865E-4</v>
      </c>
    </row>
    <row r="41" spans="1:244" s="30" customFormat="1">
      <c r="A41" s="18" t="s">
        <v>45</v>
      </c>
      <c r="B41" s="16">
        <v>0</v>
      </c>
      <c r="C41" s="16">
        <v>0</v>
      </c>
      <c r="D41" s="51">
        <v>0</v>
      </c>
    </row>
    <row r="42" spans="1:244" s="30" customFormat="1">
      <c r="A42" s="18" t="s">
        <v>79</v>
      </c>
      <c r="B42" s="16">
        <v>0</v>
      </c>
      <c r="C42" s="16">
        <v>0</v>
      </c>
      <c r="D42" s="51">
        <v>0</v>
      </c>
    </row>
    <row r="43" spans="1:244" s="30" customFormat="1">
      <c r="A43" s="18" t="s">
        <v>211</v>
      </c>
      <c r="B43" s="16">
        <v>0</v>
      </c>
      <c r="C43" s="16">
        <v>0</v>
      </c>
      <c r="D43" s="51">
        <v>0</v>
      </c>
    </row>
    <row r="44" spans="1:244" s="30" customFormat="1">
      <c r="A44" s="27" t="s">
        <v>46</v>
      </c>
      <c r="B44" s="156">
        <v>54.477499999999999</v>
      </c>
      <c r="C44" s="156">
        <v>0.95399999999999996</v>
      </c>
      <c r="D44" s="53">
        <v>1.1435745180721168E-2</v>
      </c>
      <c r="E44" s="32"/>
      <c r="F44" s="33"/>
      <c r="G44" s="33"/>
      <c r="H44" s="34"/>
      <c r="I44" s="32"/>
      <c r="J44" s="33"/>
      <c r="K44" s="33"/>
      <c r="L44" s="34"/>
      <c r="M44" s="32"/>
      <c r="N44" s="33"/>
      <c r="O44" s="33"/>
      <c r="P44" s="34"/>
      <c r="Q44" s="32"/>
      <c r="R44" s="33"/>
      <c r="S44" s="33"/>
      <c r="T44" s="34"/>
      <c r="U44" s="32"/>
      <c r="V44" s="33"/>
      <c r="W44" s="33"/>
      <c r="X44" s="34"/>
      <c r="Y44" s="32"/>
      <c r="Z44" s="33"/>
      <c r="AA44" s="33"/>
      <c r="AB44" s="34"/>
      <c r="AC44" s="32"/>
      <c r="AD44" s="33"/>
      <c r="AE44" s="33"/>
      <c r="AF44" s="34"/>
      <c r="AG44" s="32"/>
      <c r="AH44" s="33"/>
      <c r="AI44" s="33"/>
      <c r="AJ44" s="34"/>
      <c r="AK44" s="32"/>
      <c r="AL44" s="33"/>
      <c r="AM44" s="33"/>
      <c r="AN44" s="34"/>
      <c r="AO44" s="32"/>
      <c r="AP44" s="33"/>
      <c r="AQ44" s="33"/>
      <c r="AR44" s="34"/>
      <c r="AS44" s="32"/>
      <c r="AT44" s="33"/>
      <c r="AU44" s="33"/>
      <c r="AV44" s="34"/>
      <c r="AW44" s="32"/>
      <c r="AX44" s="33"/>
      <c r="AY44" s="33"/>
      <c r="AZ44" s="34"/>
      <c r="BA44" s="32"/>
      <c r="BB44" s="33"/>
      <c r="BC44" s="33"/>
      <c r="BD44" s="34"/>
      <c r="BE44" s="32"/>
      <c r="BF44" s="33"/>
      <c r="BG44" s="33"/>
      <c r="BH44" s="34"/>
      <c r="BI44" s="32"/>
      <c r="BJ44" s="33"/>
      <c r="BK44" s="33"/>
      <c r="BL44" s="34"/>
      <c r="BM44" s="32"/>
      <c r="BN44" s="33"/>
      <c r="BO44" s="33"/>
      <c r="BP44" s="34"/>
      <c r="BQ44" s="32"/>
      <c r="BR44" s="33"/>
      <c r="BS44" s="33"/>
      <c r="BT44" s="34"/>
      <c r="BU44" s="32"/>
      <c r="BV44" s="33"/>
      <c r="BW44" s="33"/>
      <c r="BX44" s="34"/>
      <c r="BY44" s="32"/>
      <c r="BZ44" s="33"/>
      <c r="CA44" s="33"/>
      <c r="CB44" s="34"/>
      <c r="CC44" s="32"/>
      <c r="CD44" s="33"/>
      <c r="CE44" s="33"/>
      <c r="CF44" s="34"/>
      <c r="CG44" s="32"/>
      <c r="CH44" s="33"/>
      <c r="CI44" s="33"/>
      <c r="CJ44" s="34"/>
      <c r="CK44" s="32"/>
      <c r="CL44" s="33"/>
      <c r="CM44" s="33"/>
      <c r="CN44" s="34"/>
      <c r="CO44" s="32"/>
      <c r="CP44" s="33"/>
      <c r="CQ44" s="33"/>
      <c r="CR44" s="34"/>
      <c r="CS44" s="32"/>
      <c r="CT44" s="33"/>
      <c r="CU44" s="33"/>
      <c r="CV44" s="34"/>
      <c r="CW44" s="32"/>
      <c r="CX44" s="33"/>
      <c r="CY44" s="33"/>
      <c r="CZ44" s="34"/>
      <c r="DA44" s="32"/>
      <c r="DB44" s="33"/>
      <c r="DC44" s="33"/>
      <c r="DD44" s="34"/>
      <c r="DE44" s="32"/>
      <c r="DF44" s="33"/>
      <c r="DG44" s="33"/>
      <c r="DH44" s="34"/>
      <c r="DI44" s="32"/>
      <c r="DJ44" s="33"/>
      <c r="DK44" s="33"/>
      <c r="DL44" s="34"/>
      <c r="DM44" s="32"/>
      <c r="DN44" s="33"/>
      <c r="DO44" s="33"/>
      <c r="DP44" s="34"/>
      <c r="DQ44" s="32"/>
      <c r="DR44" s="33"/>
      <c r="DS44" s="33"/>
      <c r="DT44" s="34"/>
      <c r="DU44" s="32"/>
      <c r="DV44" s="33"/>
      <c r="DW44" s="33"/>
      <c r="DX44" s="34"/>
      <c r="DY44" s="32"/>
      <c r="DZ44" s="33"/>
      <c r="EA44" s="33"/>
      <c r="EB44" s="34"/>
      <c r="EC44" s="32"/>
      <c r="ED44" s="33"/>
      <c r="EE44" s="33"/>
      <c r="EF44" s="34"/>
      <c r="EG44" s="32"/>
      <c r="EH44" s="33"/>
      <c r="EI44" s="33"/>
      <c r="EJ44" s="34"/>
      <c r="EK44" s="32"/>
      <c r="EL44" s="33"/>
      <c r="EM44" s="33"/>
      <c r="EN44" s="34"/>
      <c r="EO44" s="32"/>
      <c r="EP44" s="33"/>
      <c r="EQ44" s="33"/>
      <c r="ER44" s="34"/>
      <c r="ES44" s="32"/>
      <c r="ET44" s="33"/>
      <c r="EU44" s="33"/>
      <c r="EV44" s="34"/>
      <c r="EW44" s="32"/>
      <c r="EX44" s="33"/>
      <c r="EY44" s="33"/>
      <c r="EZ44" s="34"/>
      <c r="FA44" s="32"/>
      <c r="FB44" s="33"/>
      <c r="FC44" s="33"/>
      <c r="FD44" s="34"/>
      <c r="FE44" s="32"/>
      <c r="FF44" s="33"/>
      <c r="FG44" s="33"/>
      <c r="FH44" s="34"/>
      <c r="FI44" s="32"/>
      <c r="FJ44" s="33"/>
      <c r="FK44" s="33"/>
      <c r="FL44" s="34"/>
      <c r="FM44" s="32"/>
      <c r="FN44" s="33"/>
      <c r="FO44" s="33"/>
      <c r="FP44" s="34"/>
      <c r="FQ44" s="32"/>
      <c r="FR44" s="33"/>
      <c r="FS44" s="33"/>
      <c r="FT44" s="34"/>
      <c r="FU44" s="32"/>
      <c r="FV44" s="33"/>
      <c r="FW44" s="33"/>
      <c r="FX44" s="34"/>
      <c r="FY44" s="32"/>
      <c r="FZ44" s="33"/>
      <c r="GA44" s="33"/>
      <c r="GB44" s="34"/>
      <c r="GC44" s="32"/>
      <c r="GD44" s="33"/>
      <c r="GE44" s="33"/>
      <c r="GF44" s="34"/>
      <c r="GG44" s="32"/>
      <c r="GH44" s="33"/>
      <c r="GI44" s="33"/>
      <c r="GJ44" s="34"/>
      <c r="GK44" s="32"/>
      <c r="GL44" s="33"/>
      <c r="GM44" s="33"/>
      <c r="GN44" s="34"/>
      <c r="GO44" s="32"/>
      <c r="GP44" s="33"/>
      <c r="GQ44" s="33"/>
      <c r="GR44" s="34"/>
      <c r="GS44" s="32"/>
      <c r="GT44" s="33"/>
      <c r="GU44" s="33"/>
      <c r="GV44" s="34"/>
      <c r="GW44" s="32"/>
      <c r="GX44" s="33"/>
      <c r="GY44" s="33"/>
      <c r="GZ44" s="34"/>
      <c r="HA44" s="32"/>
      <c r="HB44" s="33"/>
      <c r="HC44" s="33"/>
      <c r="HD44" s="34"/>
      <c r="HE44" s="32"/>
      <c r="HF44" s="33"/>
      <c r="HG44" s="33"/>
      <c r="HH44" s="34"/>
      <c r="HI44" s="32"/>
      <c r="HJ44" s="33"/>
      <c r="HK44" s="33"/>
      <c r="HL44" s="34"/>
      <c r="HM44" s="32"/>
      <c r="HN44" s="33"/>
      <c r="HO44" s="33"/>
      <c r="HP44" s="34"/>
      <c r="HQ44" s="32"/>
      <c r="HR44" s="33"/>
      <c r="HS44" s="33"/>
      <c r="HT44" s="34"/>
      <c r="HU44" s="32"/>
      <c r="HV44" s="33"/>
      <c r="HW44" s="33"/>
      <c r="HX44" s="34"/>
      <c r="HY44" s="32"/>
      <c r="HZ44" s="33"/>
      <c r="IA44" s="33"/>
      <c r="IB44" s="34"/>
      <c r="IC44" s="32"/>
      <c r="ID44" s="33"/>
      <c r="IE44" s="33"/>
      <c r="IF44" s="34"/>
      <c r="IG44" s="32"/>
      <c r="IH44" s="33"/>
      <c r="II44" s="33"/>
      <c r="IJ44" s="34"/>
    </row>
    <row r="45" spans="1:244" s="30" customFormat="1">
      <c r="A45" s="11" t="s">
        <v>47</v>
      </c>
      <c r="B45" s="3">
        <v>0</v>
      </c>
      <c r="C45" s="3">
        <v>0</v>
      </c>
      <c r="D45" s="3"/>
    </row>
    <row r="46" spans="1:244" s="30" customFormat="1">
      <c r="A46" s="18" t="s">
        <v>80</v>
      </c>
      <c r="B46" s="16">
        <v>245</v>
      </c>
      <c r="C46" s="16">
        <v>4.2859999999999996</v>
      </c>
      <c r="D46" s="51">
        <v>5.1429628181849138E-2</v>
      </c>
    </row>
    <row r="47" spans="1:244" s="30" customFormat="1">
      <c r="A47" s="18" t="s">
        <v>49</v>
      </c>
      <c r="B47" s="16">
        <v>0</v>
      </c>
      <c r="C47" s="16">
        <v>0</v>
      </c>
      <c r="D47" s="51">
        <v>0</v>
      </c>
    </row>
    <row r="48" spans="1:244" s="30" customFormat="1">
      <c r="A48" s="18" t="s">
        <v>50</v>
      </c>
      <c r="B48" s="16">
        <v>10.11825</v>
      </c>
      <c r="C48" s="16">
        <v>0.17649999999999999</v>
      </c>
      <c r="D48" s="51">
        <v>2.1239911646979389E-3</v>
      </c>
    </row>
    <row r="49" spans="1:244" s="30" customFormat="1">
      <c r="A49" s="27" t="s">
        <v>51</v>
      </c>
      <c r="B49" s="156">
        <v>255.11824999999999</v>
      </c>
      <c r="C49" s="156">
        <v>4.4625000000000004</v>
      </c>
      <c r="D49" s="53">
        <v>5.3553619346547079E-2</v>
      </c>
      <c r="E49" s="32"/>
      <c r="F49" s="33"/>
      <c r="G49" s="33"/>
      <c r="H49" s="34"/>
      <c r="I49" s="32"/>
      <c r="J49" s="33"/>
      <c r="K49" s="33"/>
      <c r="L49" s="34"/>
      <c r="M49" s="32"/>
      <c r="N49" s="33"/>
      <c r="O49" s="33"/>
      <c r="P49" s="34"/>
      <c r="Q49" s="32"/>
      <c r="R49" s="33"/>
      <c r="S49" s="33"/>
      <c r="T49" s="34"/>
      <c r="U49" s="32"/>
      <c r="V49" s="33"/>
      <c r="W49" s="33"/>
      <c r="X49" s="34"/>
      <c r="Y49" s="32"/>
      <c r="Z49" s="33"/>
      <c r="AA49" s="33"/>
      <c r="AB49" s="34"/>
      <c r="AC49" s="32"/>
      <c r="AD49" s="33"/>
      <c r="AE49" s="33"/>
      <c r="AF49" s="34"/>
      <c r="AG49" s="32"/>
      <c r="AH49" s="33"/>
      <c r="AI49" s="33"/>
      <c r="AJ49" s="34"/>
      <c r="AK49" s="32"/>
      <c r="AL49" s="33"/>
      <c r="AM49" s="33"/>
      <c r="AN49" s="34"/>
      <c r="AO49" s="32"/>
      <c r="AP49" s="33"/>
      <c r="AQ49" s="33"/>
      <c r="AR49" s="34"/>
      <c r="AS49" s="32"/>
      <c r="AT49" s="33"/>
      <c r="AU49" s="33"/>
      <c r="AV49" s="34"/>
      <c r="AW49" s="32"/>
      <c r="AX49" s="33"/>
      <c r="AY49" s="33"/>
      <c r="AZ49" s="34"/>
      <c r="BA49" s="32"/>
      <c r="BB49" s="33"/>
      <c r="BC49" s="33"/>
      <c r="BD49" s="34"/>
      <c r="BE49" s="32"/>
      <c r="BF49" s="33"/>
      <c r="BG49" s="33"/>
      <c r="BH49" s="34"/>
      <c r="BI49" s="32"/>
      <c r="BJ49" s="33"/>
      <c r="BK49" s="33"/>
      <c r="BL49" s="34"/>
      <c r="BM49" s="32"/>
      <c r="BN49" s="33"/>
      <c r="BO49" s="33"/>
      <c r="BP49" s="34"/>
      <c r="BQ49" s="32"/>
      <c r="BR49" s="33"/>
      <c r="BS49" s="33"/>
      <c r="BT49" s="34"/>
      <c r="BU49" s="32"/>
      <c r="BV49" s="33"/>
      <c r="BW49" s="33"/>
      <c r="BX49" s="34"/>
      <c r="BY49" s="32"/>
      <c r="BZ49" s="33"/>
      <c r="CA49" s="33"/>
      <c r="CB49" s="34"/>
      <c r="CC49" s="32"/>
      <c r="CD49" s="33"/>
      <c r="CE49" s="33"/>
      <c r="CF49" s="34"/>
      <c r="CG49" s="32"/>
      <c r="CH49" s="33"/>
      <c r="CI49" s="33"/>
      <c r="CJ49" s="34"/>
      <c r="CK49" s="32"/>
      <c r="CL49" s="33"/>
      <c r="CM49" s="33"/>
      <c r="CN49" s="34"/>
      <c r="CO49" s="32"/>
      <c r="CP49" s="33"/>
      <c r="CQ49" s="33"/>
      <c r="CR49" s="34"/>
      <c r="CS49" s="32"/>
      <c r="CT49" s="33"/>
      <c r="CU49" s="33"/>
      <c r="CV49" s="34"/>
      <c r="CW49" s="32"/>
      <c r="CX49" s="33"/>
      <c r="CY49" s="33"/>
      <c r="CZ49" s="34"/>
      <c r="DA49" s="32"/>
      <c r="DB49" s="33"/>
      <c r="DC49" s="33"/>
      <c r="DD49" s="34"/>
      <c r="DE49" s="32"/>
      <c r="DF49" s="33"/>
      <c r="DG49" s="33"/>
      <c r="DH49" s="34"/>
      <c r="DI49" s="32"/>
      <c r="DJ49" s="33"/>
      <c r="DK49" s="33"/>
      <c r="DL49" s="34"/>
      <c r="DM49" s="32"/>
      <c r="DN49" s="33"/>
      <c r="DO49" s="33"/>
      <c r="DP49" s="34"/>
      <c r="DQ49" s="32"/>
      <c r="DR49" s="33"/>
      <c r="DS49" s="33"/>
      <c r="DT49" s="34"/>
      <c r="DU49" s="32"/>
      <c r="DV49" s="33"/>
      <c r="DW49" s="33"/>
      <c r="DX49" s="34"/>
      <c r="DY49" s="32"/>
      <c r="DZ49" s="33"/>
      <c r="EA49" s="33"/>
      <c r="EB49" s="34"/>
      <c r="EC49" s="32"/>
      <c r="ED49" s="33"/>
      <c r="EE49" s="33"/>
      <c r="EF49" s="34"/>
      <c r="EG49" s="32"/>
      <c r="EH49" s="33"/>
      <c r="EI49" s="33"/>
      <c r="EJ49" s="34"/>
      <c r="EK49" s="32"/>
      <c r="EL49" s="33"/>
      <c r="EM49" s="33"/>
      <c r="EN49" s="34"/>
      <c r="EO49" s="32"/>
      <c r="EP49" s="33"/>
      <c r="EQ49" s="33"/>
      <c r="ER49" s="34"/>
      <c r="ES49" s="32"/>
      <c r="ET49" s="33"/>
      <c r="EU49" s="33"/>
      <c r="EV49" s="34"/>
      <c r="EW49" s="32"/>
      <c r="EX49" s="33"/>
      <c r="EY49" s="33"/>
      <c r="EZ49" s="34"/>
      <c r="FA49" s="32"/>
      <c r="FB49" s="33"/>
      <c r="FC49" s="33"/>
      <c r="FD49" s="34"/>
      <c r="FE49" s="32"/>
      <c r="FF49" s="33"/>
      <c r="FG49" s="33"/>
      <c r="FH49" s="34"/>
      <c r="FI49" s="32"/>
      <c r="FJ49" s="33"/>
      <c r="FK49" s="33"/>
      <c r="FL49" s="34"/>
      <c r="FM49" s="32"/>
      <c r="FN49" s="33"/>
      <c r="FO49" s="33"/>
      <c r="FP49" s="34"/>
      <c r="FQ49" s="32"/>
      <c r="FR49" s="33"/>
      <c r="FS49" s="33"/>
      <c r="FT49" s="34"/>
      <c r="FU49" s="32"/>
      <c r="FV49" s="33"/>
      <c r="FW49" s="33"/>
      <c r="FX49" s="34"/>
      <c r="FY49" s="32"/>
      <c r="FZ49" s="33"/>
      <c r="GA49" s="33"/>
      <c r="GB49" s="34"/>
      <c r="GC49" s="32"/>
      <c r="GD49" s="33"/>
      <c r="GE49" s="33"/>
      <c r="GF49" s="34"/>
      <c r="GG49" s="32"/>
      <c r="GH49" s="33"/>
      <c r="GI49" s="33"/>
      <c r="GJ49" s="34"/>
      <c r="GK49" s="32"/>
      <c r="GL49" s="33"/>
      <c r="GM49" s="33"/>
      <c r="GN49" s="34"/>
      <c r="GO49" s="32"/>
      <c r="GP49" s="33"/>
      <c r="GQ49" s="33"/>
      <c r="GR49" s="34"/>
      <c r="GS49" s="32"/>
      <c r="GT49" s="33"/>
      <c r="GU49" s="33"/>
      <c r="GV49" s="34"/>
      <c r="GW49" s="32"/>
      <c r="GX49" s="33"/>
      <c r="GY49" s="33"/>
      <c r="GZ49" s="34"/>
      <c r="HA49" s="32"/>
      <c r="HB49" s="33"/>
      <c r="HC49" s="33"/>
      <c r="HD49" s="34"/>
      <c r="HE49" s="32"/>
      <c r="HF49" s="33"/>
      <c r="HG49" s="33"/>
      <c r="HH49" s="34"/>
      <c r="HI49" s="32"/>
      <c r="HJ49" s="33"/>
      <c r="HK49" s="33"/>
      <c r="HL49" s="34"/>
      <c r="HM49" s="32"/>
      <c r="HN49" s="33"/>
      <c r="HO49" s="33"/>
      <c r="HP49" s="34"/>
      <c r="HQ49" s="32"/>
      <c r="HR49" s="33"/>
      <c r="HS49" s="33"/>
      <c r="HT49" s="34"/>
      <c r="HU49" s="32"/>
      <c r="HV49" s="33"/>
      <c r="HW49" s="33"/>
      <c r="HX49" s="34"/>
      <c r="HY49" s="32"/>
      <c r="HZ49" s="33"/>
      <c r="IA49" s="33"/>
      <c r="IB49" s="34"/>
      <c r="IC49" s="32"/>
      <c r="ID49" s="33"/>
      <c r="IE49" s="33"/>
      <c r="IF49" s="34"/>
      <c r="IG49" s="32"/>
      <c r="IH49" s="33"/>
      <c r="II49" s="33"/>
      <c r="IJ49" s="34"/>
    </row>
    <row r="50" spans="1:244" s="30" customFormat="1">
      <c r="A50" s="35" t="s">
        <v>52</v>
      </c>
      <c r="B50" s="157">
        <v>309.59574999999995</v>
      </c>
      <c r="C50" s="157">
        <v>5.4165000000000001</v>
      </c>
      <c r="D50" s="54">
        <v>6.4989364527268251E-2</v>
      </c>
      <c r="E50" s="33"/>
      <c r="F50" s="33"/>
      <c r="G50" s="32"/>
      <c r="H50" s="33"/>
      <c r="I50" s="33"/>
      <c r="J50" s="33"/>
      <c r="K50" s="32"/>
      <c r="L50" s="33"/>
      <c r="M50" s="33"/>
      <c r="N50" s="33"/>
      <c r="O50" s="32"/>
      <c r="P50" s="33"/>
      <c r="Q50" s="33"/>
      <c r="R50" s="33"/>
      <c r="S50" s="32"/>
      <c r="T50" s="33"/>
      <c r="U50" s="33"/>
      <c r="V50" s="33"/>
      <c r="W50" s="32"/>
      <c r="X50" s="33"/>
      <c r="Y50" s="33"/>
      <c r="Z50" s="33"/>
      <c r="AA50" s="32"/>
      <c r="AB50" s="33"/>
      <c r="AC50" s="33"/>
      <c r="AD50" s="33"/>
      <c r="AE50" s="32"/>
      <c r="AF50" s="33"/>
      <c r="AG50" s="33"/>
      <c r="AH50" s="33"/>
      <c r="AI50" s="32"/>
      <c r="AJ50" s="33"/>
      <c r="AK50" s="33"/>
      <c r="AL50" s="33"/>
      <c r="AM50" s="32"/>
      <c r="AN50" s="33"/>
      <c r="AO50" s="33"/>
      <c r="AP50" s="33"/>
      <c r="AQ50" s="32"/>
      <c r="AR50" s="33"/>
      <c r="AS50" s="33"/>
      <c r="AT50" s="33"/>
      <c r="AU50" s="32"/>
      <c r="AV50" s="33"/>
      <c r="AW50" s="33"/>
      <c r="AX50" s="33"/>
      <c r="AY50" s="32"/>
      <c r="AZ50" s="33"/>
      <c r="BA50" s="33"/>
      <c r="BB50" s="33"/>
      <c r="BC50" s="32"/>
      <c r="BD50" s="33"/>
      <c r="BE50" s="33"/>
      <c r="BF50" s="33"/>
      <c r="BG50" s="32"/>
      <c r="BH50" s="33"/>
      <c r="BI50" s="33"/>
      <c r="BJ50" s="33"/>
      <c r="BK50" s="32"/>
      <c r="BL50" s="33"/>
      <c r="BM50" s="33"/>
      <c r="BN50" s="33"/>
      <c r="BO50" s="32"/>
      <c r="BP50" s="33"/>
      <c r="BQ50" s="33"/>
      <c r="BR50" s="33"/>
      <c r="BS50" s="32"/>
      <c r="BT50" s="33"/>
      <c r="BU50" s="33"/>
      <c r="BV50" s="33"/>
      <c r="BW50" s="32"/>
      <c r="BX50" s="33"/>
      <c r="BY50" s="33"/>
      <c r="BZ50" s="33"/>
      <c r="CA50" s="32"/>
      <c r="CB50" s="33"/>
      <c r="CC50" s="33"/>
      <c r="CD50" s="33"/>
      <c r="CE50" s="32"/>
      <c r="CF50" s="33"/>
      <c r="CG50" s="33"/>
      <c r="CH50" s="33"/>
      <c r="CI50" s="32"/>
      <c r="CJ50" s="33"/>
      <c r="CK50" s="33"/>
      <c r="CL50" s="33"/>
      <c r="CM50" s="32"/>
      <c r="CN50" s="33"/>
      <c r="CO50" s="33"/>
      <c r="CP50" s="33"/>
      <c r="CQ50" s="32"/>
      <c r="CR50" s="33"/>
      <c r="CS50" s="33"/>
      <c r="CT50" s="33"/>
      <c r="CU50" s="32"/>
      <c r="CV50" s="33"/>
      <c r="CW50" s="33"/>
      <c r="CX50" s="33"/>
      <c r="CY50" s="32"/>
      <c r="CZ50" s="33"/>
      <c r="DA50" s="33"/>
      <c r="DB50" s="33"/>
      <c r="DC50" s="32"/>
      <c r="DD50" s="33"/>
      <c r="DE50" s="33"/>
      <c r="DF50" s="33"/>
      <c r="DG50" s="32"/>
      <c r="DH50" s="33"/>
      <c r="DI50" s="33"/>
      <c r="DJ50" s="33"/>
      <c r="DK50" s="32"/>
      <c r="DL50" s="33"/>
      <c r="DM50" s="33"/>
      <c r="DN50" s="33"/>
      <c r="DO50" s="32"/>
      <c r="DP50" s="33"/>
      <c r="DQ50" s="33"/>
      <c r="DR50" s="33"/>
      <c r="DS50" s="32"/>
      <c r="DT50" s="33"/>
      <c r="DU50" s="33"/>
      <c r="DV50" s="33"/>
      <c r="DW50" s="32"/>
      <c r="DX50" s="33"/>
      <c r="DY50" s="33"/>
      <c r="DZ50" s="33"/>
      <c r="EA50" s="32"/>
      <c r="EB50" s="33"/>
      <c r="EC50" s="33"/>
      <c r="ED50" s="33"/>
      <c r="EE50" s="32"/>
      <c r="EF50" s="33"/>
      <c r="EG50" s="33"/>
      <c r="EH50" s="33"/>
      <c r="EI50" s="32"/>
      <c r="EJ50" s="33"/>
      <c r="EK50" s="33"/>
      <c r="EL50" s="33"/>
      <c r="EM50" s="32"/>
      <c r="EN50" s="33"/>
      <c r="EO50" s="33"/>
      <c r="EP50" s="33"/>
      <c r="EQ50" s="32"/>
      <c r="ER50" s="33"/>
      <c r="ES50" s="33"/>
      <c r="ET50" s="33"/>
      <c r="EU50" s="32"/>
      <c r="EV50" s="33"/>
      <c r="EW50" s="33"/>
      <c r="EX50" s="33"/>
      <c r="EY50" s="32"/>
      <c r="EZ50" s="33"/>
      <c r="FA50" s="33"/>
      <c r="FB50" s="33"/>
      <c r="FC50" s="32"/>
      <c r="FD50" s="33"/>
      <c r="FE50" s="33"/>
      <c r="FF50" s="33"/>
      <c r="FG50" s="32"/>
      <c r="FH50" s="33"/>
      <c r="FI50" s="33"/>
      <c r="FJ50" s="33"/>
      <c r="FK50" s="32"/>
      <c r="FL50" s="33"/>
      <c r="FM50" s="33"/>
      <c r="FN50" s="33"/>
      <c r="FO50" s="32"/>
      <c r="FP50" s="33"/>
      <c r="FQ50" s="33"/>
      <c r="FR50" s="33"/>
      <c r="FS50" s="32"/>
      <c r="FT50" s="33"/>
      <c r="FU50" s="33"/>
      <c r="FV50" s="33"/>
      <c r="FW50" s="32"/>
      <c r="FX50" s="33"/>
      <c r="FY50" s="33"/>
      <c r="FZ50" s="33"/>
      <c r="GA50" s="32"/>
      <c r="GB50" s="33"/>
      <c r="GC50" s="33"/>
      <c r="GD50" s="33"/>
      <c r="GE50" s="32"/>
      <c r="GF50" s="33"/>
      <c r="GG50" s="33"/>
      <c r="GH50" s="33"/>
      <c r="GI50" s="32"/>
      <c r="GJ50" s="33"/>
      <c r="GK50" s="33"/>
      <c r="GL50" s="33"/>
      <c r="GM50" s="32"/>
      <c r="GN50" s="33"/>
      <c r="GO50" s="33"/>
      <c r="GP50" s="33"/>
      <c r="GQ50" s="32"/>
      <c r="GR50" s="33"/>
      <c r="GS50" s="33"/>
      <c r="GT50" s="33"/>
      <c r="GU50" s="32"/>
      <c r="GV50" s="33"/>
      <c r="GW50" s="33"/>
      <c r="GX50" s="33"/>
      <c r="GY50" s="32"/>
      <c r="GZ50" s="33"/>
      <c r="HA50" s="33"/>
      <c r="HB50" s="33"/>
      <c r="HC50" s="32"/>
      <c r="HD50" s="33"/>
      <c r="HE50" s="33"/>
      <c r="HF50" s="33"/>
      <c r="HG50" s="32"/>
      <c r="HH50" s="33"/>
      <c r="HI50" s="33"/>
      <c r="HJ50" s="33"/>
      <c r="HK50" s="32"/>
      <c r="HL50" s="33"/>
      <c r="HM50" s="33"/>
      <c r="HN50" s="33"/>
      <c r="HO50" s="32"/>
      <c r="HP50" s="33"/>
      <c r="HQ50" s="33"/>
      <c r="HR50" s="33"/>
      <c r="HS50" s="32"/>
      <c r="HT50" s="33"/>
      <c r="HU50" s="33"/>
      <c r="HV50" s="33"/>
      <c r="HW50" s="32"/>
      <c r="HX50" s="33"/>
      <c r="HY50" s="33"/>
      <c r="HZ50" s="33"/>
      <c r="IA50" s="32"/>
      <c r="IB50" s="33"/>
      <c r="IC50" s="33"/>
      <c r="ID50" s="33"/>
      <c r="IE50" s="32"/>
      <c r="IF50" s="33"/>
      <c r="IG50" s="33"/>
      <c r="IH50" s="33"/>
    </row>
    <row r="51" spans="1:244" s="31" customFormat="1">
      <c r="A51" s="22" t="s">
        <v>53</v>
      </c>
      <c r="B51" s="155">
        <v>4540.3812526047377</v>
      </c>
      <c r="C51" s="155">
        <v>77.037499999999994</v>
      </c>
      <c r="D51" s="52">
        <v>0.95310252908285753</v>
      </c>
    </row>
    <row r="52" spans="1:244" s="30" customFormat="1">
      <c r="A52" s="11" t="s">
        <v>54</v>
      </c>
      <c r="B52" s="3">
        <v>0</v>
      </c>
      <c r="C52" s="3">
        <v>0</v>
      </c>
      <c r="D52" s="3"/>
    </row>
    <row r="53" spans="1:244" s="30" customFormat="1">
      <c r="A53" s="6" t="s">
        <v>55</v>
      </c>
      <c r="B53" s="16">
        <v>65.909750000000003</v>
      </c>
      <c r="C53" s="16">
        <v>1.1535000000000002</v>
      </c>
      <c r="D53" s="51">
        <v>1.3835567085953597E-2</v>
      </c>
    </row>
    <row r="54" spans="1:244" s="30" customFormat="1">
      <c r="A54" s="6" t="s">
        <v>212</v>
      </c>
      <c r="B54" s="16">
        <v>0</v>
      </c>
      <c r="C54" s="16">
        <v>0</v>
      </c>
      <c r="D54" s="51">
        <v>0</v>
      </c>
    </row>
    <row r="55" spans="1:244" s="30" customFormat="1">
      <c r="A55" s="6" t="s">
        <v>213</v>
      </c>
      <c r="B55" s="16">
        <v>157.5</v>
      </c>
      <c r="C55" s="16">
        <v>2.7594999999999996</v>
      </c>
      <c r="D55" s="51">
        <v>3.3061903831188733E-2</v>
      </c>
    </row>
    <row r="56" spans="1:244" s="30" customFormat="1">
      <c r="A56" s="27" t="s">
        <v>57</v>
      </c>
      <c r="B56" s="156">
        <v>223.40974999999995</v>
      </c>
      <c r="C56" s="156">
        <v>3.9129999999999998</v>
      </c>
      <c r="D56" s="53">
        <v>4.6897470917142331E-2</v>
      </c>
      <c r="E56" s="32"/>
      <c r="F56" s="33"/>
      <c r="G56" s="33"/>
      <c r="H56" s="34"/>
      <c r="I56" s="32"/>
      <c r="J56" s="33"/>
      <c r="K56" s="33"/>
      <c r="L56" s="34"/>
      <c r="M56" s="32"/>
      <c r="N56" s="33"/>
      <c r="O56" s="33"/>
      <c r="P56" s="34"/>
      <c r="Q56" s="32"/>
      <c r="R56" s="33"/>
      <c r="S56" s="33"/>
      <c r="T56" s="34"/>
      <c r="U56" s="32"/>
      <c r="V56" s="33"/>
      <c r="W56" s="33"/>
      <c r="X56" s="34"/>
      <c r="Y56" s="32"/>
      <c r="Z56" s="33"/>
      <c r="AA56" s="33"/>
      <c r="AB56" s="34"/>
      <c r="AC56" s="32"/>
      <c r="AD56" s="33"/>
      <c r="AE56" s="33"/>
      <c r="AF56" s="34"/>
      <c r="AG56" s="32"/>
      <c r="AH56" s="33"/>
      <c r="AI56" s="33"/>
      <c r="AJ56" s="34"/>
      <c r="AK56" s="32"/>
      <c r="AL56" s="33"/>
      <c r="AM56" s="33"/>
      <c r="AN56" s="34"/>
      <c r="AO56" s="32"/>
      <c r="AP56" s="33"/>
      <c r="AQ56" s="33"/>
      <c r="AR56" s="34"/>
      <c r="AS56" s="32"/>
      <c r="AT56" s="33"/>
      <c r="AU56" s="33"/>
      <c r="AV56" s="34"/>
      <c r="AW56" s="32"/>
      <c r="AX56" s="33"/>
      <c r="AY56" s="33"/>
      <c r="AZ56" s="34"/>
      <c r="BA56" s="32"/>
      <c r="BB56" s="33"/>
      <c r="BC56" s="33"/>
      <c r="BD56" s="34"/>
      <c r="BE56" s="32"/>
      <c r="BF56" s="33"/>
      <c r="BG56" s="33"/>
      <c r="BH56" s="34"/>
      <c r="BI56" s="32"/>
      <c r="BJ56" s="33"/>
      <c r="BK56" s="33"/>
      <c r="BL56" s="34"/>
      <c r="BM56" s="32"/>
      <c r="BN56" s="33"/>
      <c r="BO56" s="33"/>
      <c r="BP56" s="34"/>
      <c r="BQ56" s="32"/>
      <c r="BR56" s="33"/>
      <c r="BS56" s="33"/>
      <c r="BT56" s="34"/>
      <c r="BU56" s="32"/>
      <c r="BV56" s="33"/>
      <c r="BW56" s="33"/>
      <c r="BX56" s="34"/>
      <c r="BY56" s="32"/>
      <c r="BZ56" s="33"/>
      <c r="CA56" s="33"/>
      <c r="CB56" s="34"/>
      <c r="CC56" s="32"/>
      <c r="CD56" s="33"/>
      <c r="CE56" s="33"/>
      <c r="CF56" s="34"/>
      <c r="CG56" s="32"/>
      <c r="CH56" s="33"/>
      <c r="CI56" s="33"/>
      <c r="CJ56" s="34"/>
      <c r="CK56" s="32"/>
      <c r="CL56" s="33"/>
      <c r="CM56" s="33"/>
      <c r="CN56" s="34"/>
      <c r="CO56" s="32"/>
      <c r="CP56" s="33"/>
      <c r="CQ56" s="33"/>
      <c r="CR56" s="34"/>
      <c r="CS56" s="32"/>
      <c r="CT56" s="33"/>
      <c r="CU56" s="33"/>
      <c r="CV56" s="34"/>
      <c r="CW56" s="32"/>
      <c r="CX56" s="33"/>
      <c r="CY56" s="33"/>
      <c r="CZ56" s="34"/>
      <c r="DA56" s="32"/>
      <c r="DB56" s="33"/>
      <c r="DC56" s="33"/>
      <c r="DD56" s="34"/>
      <c r="DE56" s="32"/>
      <c r="DF56" s="33"/>
      <c r="DG56" s="33"/>
      <c r="DH56" s="34"/>
      <c r="DI56" s="32"/>
      <c r="DJ56" s="33"/>
      <c r="DK56" s="33"/>
      <c r="DL56" s="34"/>
      <c r="DM56" s="32"/>
      <c r="DN56" s="33"/>
      <c r="DO56" s="33"/>
      <c r="DP56" s="34"/>
      <c r="DQ56" s="32"/>
      <c r="DR56" s="33"/>
      <c r="DS56" s="33"/>
      <c r="DT56" s="34"/>
      <c r="DU56" s="32"/>
      <c r="DV56" s="33"/>
      <c r="DW56" s="33"/>
      <c r="DX56" s="34"/>
      <c r="DY56" s="32"/>
      <c r="DZ56" s="33"/>
      <c r="EA56" s="33"/>
      <c r="EB56" s="34"/>
      <c r="EC56" s="32"/>
      <c r="ED56" s="33"/>
      <c r="EE56" s="33"/>
      <c r="EF56" s="34"/>
      <c r="EG56" s="32"/>
      <c r="EH56" s="33"/>
      <c r="EI56" s="33"/>
      <c r="EJ56" s="34"/>
      <c r="EK56" s="32"/>
      <c r="EL56" s="33"/>
      <c r="EM56" s="33"/>
      <c r="EN56" s="34"/>
      <c r="EO56" s="32"/>
      <c r="EP56" s="33"/>
      <c r="EQ56" s="33"/>
      <c r="ER56" s="34"/>
      <c r="ES56" s="32"/>
      <c r="ET56" s="33"/>
      <c r="EU56" s="33"/>
      <c r="EV56" s="34"/>
      <c r="EW56" s="32"/>
      <c r="EX56" s="33"/>
      <c r="EY56" s="33"/>
      <c r="EZ56" s="34"/>
      <c r="FA56" s="32"/>
      <c r="FB56" s="33"/>
      <c r="FC56" s="33"/>
      <c r="FD56" s="34"/>
      <c r="FE56" s="32"/>
      <c r="FF56" s="33"/>
      <c r="FG56" s="33"/>
      <c r="FH56" s="34"/>
      <c r="FI56" s="32"/>
      <c r="FJ56" s="33"/>
      <c r="FK56" s="33"/>
      <c r="FL56" s="34"/>
      <c r="FM56" s="32"/>
      <c r="FN56" s="33"/>
      <c r="FO56" s="33"/>
      <c r="FP56" s="34"/>
      <c r="FQ56" s="32"/>
      <c r="FR56" s="33"/>
      <c r="FS56" s="33"/>
      <c r="FT56" s="34"/>
      <c r="FU56" s="32"/>
      <c r="FV56" s="33"/>
      <c r="FW56" s="33"/>
      <c r="FX56" s="34"/>
      <c r="FY56" s="32"/>
      <c r="FZ56" s="33"/>
      <c r="GA56" s="33"/>
      <c r="GB56" s="34"/>
      <c r="GC56" s="32"/>
      <c r="GD56" s="33"/>
      <c r="GE56" s="33"/>
      <c r="GF56" s="34"/>
      <c r="GG56" s="32"/>
      <c r="GH56" s="33"/>
      <c r="GI56" s="33"/>
      <c r="GJ56" s="34"/>
      <c r="GK56" s="32"/>
      <c r="GL56" s="33"/>
      <c r="GM56" s="33"/>
      <c r="GN56" s="34"/>
      <c r="GO56" s="32"/>
      <c r="GP56" s="33"/>
      <c r="GQ56" s="33"/>
      <c r="GR56" s="34"/>
      <c r="GS56" s="32"/>
      <c r="GT56" s="33"/>
      <c r="GU56" s="33"/>
      <c r="GV56" s="34"/>
      <c r="GW56" s="32"/>
      <c r="GX56" s="33"/>
      <c r="GY56" s="33"/>
      <c r="GZ56" s="34"/>
      <c r="HA56" s="32"/>
      <c r="HB56" s="33"/>
      <c r="HC56" s="33"/>
      <c r="HD56" s="34"/>
      <c r="HE56" s="32"/>
      <c r="HF56" s="33"/>
      <c r="HG56" s="33"/>
      <c r="HH56" s="34"/>
      <c r="HI56" s="32"/>
      <c r="HJ56" s="33"/>
      <c r="HK56" s="33"/>
      <c r="HL56" s="34"/>
      <c r="HM56" s="32"/>
      <c r="HN56" s="33"/>
      <c r="HO56" s="33"/>
      <c r="HP56" s="34"/>
      <c r="HQ56" s="32"/>
      <c r="HR56" s="33"/>
      <c r="HS56" s="33"/>
      <c r="HT56" s="34"/>
      <c r="HU56" s="32"/>
      <c r="HV56" s="33"/>
      <c r="HW56" s="33"/>
      <c r="HX56" s="34"/>
      <c r="HY56" s="32"/>
      <c r="HZ56" s="33"/>
      <c r="IA56" s="33"/>
      <c r="IB56" s="34"/>
      <c r="IC56" s="32"/>
      <c r="ID56" s="33"/>
      <c r="IE56" s="33"/>
      <c r="IF56" s="34"/>
      <c r="IG56" s="32"/>
      <c r="IH56" s="33"/>
      <c r="II56" s="33"/>
      <c r="IJ56" s="34"/>
    </row>
    <row r="57" spans="1:244" s="41" customFormat="1" ht="13.5" thickBot="1">
      <c r="A57" s="38" t="s">
        <v>58</v>
      </c>
      <c r="B57" s="158">
        <v>4763.7910026047384</v>
      </c>
      <c r="C57" s="158">
        <v>80.950499999999991</v>
      </c>
      <c r="D57" s="55">
        <v>0.99999999999999989</v>
      </c>
    </row>
    <row r="58" spans="1:244">
      <c r="A58" s="42" t="s">
        <v>59</v>
      </c>
      <c r="D58" s="43"/>
    </row>
  </sheetData>
  <printOptions horizontalCentered="1"/>
  <pageMargins left="0.78740157480314965" right="0.39370078740157483" top="0.78740157480314965" bottom="0.78740157480314965" header="0.59055118110236227" footer="0.59055118110236227"/>
  <pageSetup paperSize="9" orientation="portrait" horizontalDpi="300" verticalDpi="300" r:id="rId1"/>
  <headerFooter alignWithMargins="0">
    <oddHeader>&amp;L&amp;"Tahoma,Negrito"&amp;8Companhia Nacional de Abastecimento - CONAB</oddHeader>
    <oddFooter>&amp;R&amp;6&amp;F - &amp;A
versão - jan/2008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J58"/>
  <sheetViews>
    <sheetView zoomScaleNormal="100" workbookViewId="0">
      <selection activeCell="G7" sqref="G7"/>
    </sheetView>
  </sheetViews>
  <sheetFormatPr defaultColWidth="11.5" defaultRowHeight="12.75"/>
  <cols>
    <col min="1" max="1" width="45.625" style="3" customWidth="1"/>
    <col min="2" max="3" width="12.625" style="3" customWidth="1"/>
    <col min="4" max="4" width="8.625" style="3" customWidth="1"/>
    <col min="5" max="16384" width="11.5" style="3"/>
  </cols>
  <sheetData>
    <row r="1" spans="1:4">
      <c r="A1" s="1" t="s">
        <v>0</v>
      </c>
      <c r="B1" s="2"/>
      <c r="C1" s="2"/>
      <c r="D1" s="2"/>
    </row>
    <row r="2" spans="1:4">
      <c r="A2" s="1" t="s">
        <v>292</v>
      </c>
      <c r="B2" s="2"/>
      <c r="C2" s="2"/>
      <c r="D2" s="2"/>
    </row>
    <row r="3" spans="1:4">
      <c r="A3" s="1" t="s">
        <v>293</v>
      </c>
      <c r="B3" s="2"/>
      <c r="C3" s="2"/>
      <c r="D3" s="2"/>
    </row>
    <row r="4" spans="1:4">
      <c r="A4" s="1" t="s">
        <v>62</v>
      </c>
      <c r="B4" s="2"/>
      <c r="C4" s="2"/>
      <c r="D4" s="2"/>
    </row>
    <row r="5" spans="1:4">
      <c r="A5" s="1" t="s">
        <v>294</v>
      </c>
      <c r="B5" s="2"/>
      <c r="C5" s="2"/>
      <c r="D5" s="2"/>
    </row>
    <row r="6" spans="1:4" ht="13.5" thickBot="1">
      <c r="A6" s="4" t="s">
        <v>4</v>
      </c>
      <c r="B6" s="5">
        <v>59035.087719298244</v>
      </c>
      <c r="C6" s="6" t="s">
        <v>5</v>
      </c>
    </row>
    <row r="7" spans="1:4">
      <c r="A7" s="7"/>
      <c r="B7" s="8" t="s">
        <v>6</v>
      </c>
      <c r="C7" s="50">
        <v>43160</v>
      </c>
      <c r="D7" s="10" t="s">
        <v>7</v>
      </c>
    </row>
    <row r="8" spans="1:4">
      <c r="A8" s="11" t="s">
        <v>8</v>
      </c>
      <c r="D8" s="12" t="s">
        <v>9</v>
      </c>
    </row>
    <row r="9" spans="1:4" ht="13.5" thickBot="1">
      <c r="A9" s="13"/>
      <c r="B9" s="14" t="s">
        <v>10</v>
      </c>
      <c r="C9" s="14" t="s">
        <v>11</v>
      </c>
      <c r="D9" s="15" t="s">
        <v>13</v>
      </c>
    </row>
    <row r="10" spans="1:4">
      <c r="A10" s="11" t="s">
        <v>14</v>
      </c>
      <c r="B10" s="16"/>
    </row>
    <row r="11" spans="1:4">
      <c r="A11" s="18" t="s">
        <v>15</v>
      </c>
      <c r="B11" s="16">
        <v>0</v>
      </c>
      <c r="C11" s="16">
        <v>0</v>
      </c>
      <c r="D11" s="51">
        <v>0</v>
      </c>
    </row>
    <row r="12" spans="1:4">
      <c r="A12" s="18" t="s">
        <v>16</v>
      </c>
      <c r="B12" s="16">
        <v>0</v>
      </c>
      <c r="C12" s="16">
        <v>0</v>
      </c>
      <c r="D12" s="51">
        <v>0</v>
      </c>
    </row>
    <row r="13" spans="1:4">
      <c r="A13" s="18" t="s">
        <v>17</v>
      </c>
      <c r="B13" s="16">
        <v>52.631578947368418</v>
      </c>
      <c r="C13" s="16">
        <v>0.89</v>
      </c>
      <c r="D13" s="51">
        <v>8.4555163567202902E-3</v>
      </c>
    </row>
    <row r="14" spans="1:4">
      <c r="A14" s="18" t="s">
        <v>18</v>
      </c>
      <c r="B14" s="16">
        <v>0</v>
      </c>
      <c r="C14" s="16">
        <v>0</v>
      </c>
      <c r="D14" s="51">
        <v>0</v>
      </c>
    </row>
    <row r="15" spans="1:4">
      <c r="A15" s="18" t="s">
        <v>19</v>
      </c>
      <c r="B15" s="16">
        <v>0</v>
      </c>
      <c r="C15" s="16">
        <v>0</v>
      </c>
      <c r="D15" s="51">
        <v>0</v>
      </c>
    </row>
    <row r="16" spans="1:4">
      <c r="A16" s="6" t="s">
        <v>206</v>
      </c>
      <c r="B16" s="16">
        <v>2697.894736842105</v>
      </c>
      <c r="C16" s="16">
        <v>45.7</v>
      </c>
      <c r="D16" s="51">
        <v>0.43342976844548203</v>
      </c>
    </row>
    <row r="17" spans="1:4">
      <c r="A17" s="6" t="s">
        <v>207</v>
      </c>
      <c r="B17" s="16">
        <v>181.26491228070176</v>
      </c>
      <c r="C17" s="16">
        <v>3.07</v>
      </c>
      <c r="D17" s="51">
        <v>2.9121080183089905E-2</v>
      </c>
    </row>
    <row r="18" spans="1:4">
      <c r="A18" s="6" t="s">
        <v>208</v>
      </c>
      <c r="B18" s="16">
        <v>0</v>
      </c>
      <c r="C18" s="16">
        <v>0</v>
      </c>
      <c r="D18" s="51">
        <v>0</v>
      </c>
    </row>
    <row r="19" spans="1:4">
      <c r="A19" s="6" t="s">
        <v>23</v>
      </c>
      <c r="B19" s="16">
        <v>488.24999999999994</v>
      </c>
      <c r="C19" s="16">
        <v>8.27</v>
      </c>
      <c r="D19" s="51">
        <v>7.8439711362204942E-2</v>
      </c>
    </row>
    <row r="20" spans="1:4">
      <c r="A20" s="6" t="s">
        <v>24</v>
      </c>
      <c r="B20" s="16">
        <v>31.999999999999996</v>
      </c>
      <c r="C20" s="16">
        <v>0.54</v>
      </c>
      <c r="D20" s="51">
        <v>5.1409539448859362E-3</v>
      </c>
    </row>
    <row r="21" spans="1:4">
      <c r="A21" s="6" t="s">
        <v>25</v>
      </c>
      <c r="B21" s="16">
        <v>50.43421052631578</v>
      </c>
      <c r="C21" s="16">
        <v>0.85</v>
      </c>
      <c r="D21" s="51">
        <v>8.1024985488272177E-3</v>
      </c>
    </row>
    <row r="22" spans="1:4">
      <c r="A22" s="6" t="s">
        <v>26</v>
      </c>
      <c r="B22" s="16">
        <v>0</v>
      </c>
      <c r="C22" s="16">
        <v>0</v>
      </c>
      <c r="D22" s="51">
        <v>0</v>
      </c>
    </row>
    <row r="23" spans="1:4">
      <c r="A23" s="22" t="s">
        <v>27</v>
      </c>
      <c r="B23" s="155">
        <v>3502.475438596492</v>
      </c>
      <c r="C23" s="155">
        <v>59.320000000000007</v>
      </c>
      <c r="D23" s="52">
        <v>0.56268952884121026</v>
      </c>
    </row>
    <row r="24" spans="1:4">
      <c r="A24" s="25" t="s">
        <v>28</v>
      </c>
      <c r="B24" s="3">
        <v>0</v>
      </c>
    </row>
    <row r="25" spans="1:4">
      <c r="A25" s="18" t="s">
        <v>29</v>
      </c>
      <c r="B25" s="16">
        <v>0</v>
      </c>
      <c r="C25" s="16">
        <v>0</v>
      </c>
      <c r="D25" s="51">
        <v>0</v>
      </c>
    </row>
    <row r="26" spans="1:4">
      <c r="A26" s="18" t="s">
        <v>30</v>
      </c>
      <c r="B26" s="16">
        <v>0</v>
      </c>
      <c r="C26" s="16">
        <v>0</v>
      </c>
      <c r="D26" s="51">
        <v>0</v>
      </c>
    </row>
    <row r="27" spans="1:4">
      <c r="A27" s="18" t="s">
        <v>31</v>
      </c>
      <c r="B27" s="16">
        <v>1475.8771929824559</v>
      </c>
      <c r="C27" s="16">
        <v>25</v>
      </c>
      <c r="D27" s="51">
        <v>0.23710677116969811</v>
      </c>
    </row>
    <row r="28" spans="1:4">
      <c r="A28" s="18" t="s">
        <v>32</v>
      </c>
      <c r="B28" s="16">
        <v>0</v>
      </c>
      <c r="C28" s="16">
        <v>0</v>
      </c>
      <c r="D28" s="51">
        <v>0</v>
      </c>
    </row>
    <row r="29" spans="1:4">
      <c r="A29" s="18" t="s">
        <v>33</v>
      </c>
      <c r="B29" s="16">
        <v>88.55263157894737</v>
      </c>
      <c r="C29" s="16">
        <v>1.5</v>
      </c>
      <c r="D29" s="51">
        <v>1.4226406270181889E-2</v>
      </c>
    </row>
    <row r="30" spans="1:4">
      <c r="A30" s="18" t="s">
        <v>34</v>
      </c>
      <c r="B30" s="16">
        <v>0</v>
      </c>
      <c r="C30" s="16">
        <v>0</v>
      </c>
      <c r="D30" s="51">
        <v>0</v>
      </c>
    </row>
    <row r="31" spans="1:4">
      <c r="A31" s="18" t="s">
        <v>35</v>
      </c>
      <c r="B31" s="16">
        <v>0</v>
      </c>
      <c r="C31" s="16">
        <v>0</v>
      </c>
      <c r="D31" s="51">
        <v>0</v>
      </c>
    </row>
    <row r="32" spans="1:4">
      <c r="A32" s="18" t="s">
        <v>36</v>
      </c>
      <c r="B32" s="16">
        <v>114.48</v>
      </c>
      <c r="C32" s="16">
        <v>1.94</v>
      </c>
      <c r="D32" s="51">
        <v>1.8391762737829439E-2</v>
      </c>
    </row>
    <row r="33" spans="1:244">
      <c r="A33" s="27" t="s">
        <v>37</v>
      </c>
      <c r="B33" s="156">
        <v>1678.9098245614032</v>
      </c>
      <c r="C33" s="156">
        <v>28.44</v>
      </c>
      <c r="D33" s="53">
        <v>0.26972494017770943</v>
      </c>
    </row>
    <row r="34" spans="1:244" s="30" customFormat="1">
      <c r="A34" s="11" t="s">
        <v>38</v>
      </c>
      <c r="B34" s="3">
        <v>0</v>
      </c>
      <c r="C34" s="3"/>
      <c r="D34" s="3"/>
    </row>
    <row r="35" spans="1:244" s="30" customFormat="1">
      <c r="A35" s="18" t="s">
        <v>39</v>
      </c>
      <c r="B35" s="16">
        <v>197.82851626507002</v>
      </c>
      <c r="C35" s="16">
        <v>3.35</v>
      </c>
      <c r="D35" s="51">
        <v>3.1782102846995106E-2</v>
      </c>
    </row>
    <row r="36" spans="1:244" s="30" customFormat="1">
      <c r="A36" s="6" t="s">
        <v>40</v>
      </c>
      <c r="B36" s="16">
        <v>197.82851626507002</v>
      </c>
      <c r="C36" s="16">
        <v>3.35</v>
      </c>
      <c r="D36" s="51">
        <v>3.1782102846995106E-2</v>
      </c>
    </row>
    <row r="37" spans="1:244" s="31" customFormat="1">
      <c r="A37" s="22" t="s">
        <v>41</v>
      </c>
      <c r="B37" s="155">
        <v>5379.2137794229657</v>
      </c>
      <c r="C37" s="155">
        <v>91.11</v>
      </c>
      <c r="D37" s="52">
        <v>0.86419657186591481</v>
      </c>
    </row>
    <row r="38" spans="1:244" s="30" customFormat="1">
      <c r="A38" s="11" t="s">
        <v>42</v>
      </c>
      <c r="B38" s="3">
        <v>0</v>
      </c>
      <c r="C38" s="3"/>
      <c r="D38" s="3"/>
    </row>
    <row r="39" spans="1:244" s="30" customFormat="1">
      <c r="A39" s="6" t="s">
        <v>43</v>
      </c>
      <c r="B39" s="16">
        <v>552.53070175438586</v>
      </c>
      <c r="C39" s="16">
        <v>9.36</v>
      </c>
      <c r="D39" s="51">
        <v>8.8766715339212654E-2</v>
      </c>
    </row>
    <row r="40" spans="1:244" s="30" customFormat="1">
      <c r="A40" s="6" t="s">
        <v>44</v>
      </c>
      <c r="B40" s="16">
        <v>0</v>
      </c>
      <c r="C40" s="16">
        <v>0</v>
      </c>
      <c r="D40" s="51">
        <v>0</v>
      </c>
    </row>
    <row r="41" spans="1:244" s="30" customFormat="1">
      <c r="A41" s="18" t="s">
        <v>45</v>
      </c>
      <c r="B41" s="16">
        <v>0</v>
      </c>
      <c r="C41" s="16">
        <v>0</v>
      </c>
      <c r="D41" s="51">
        <v>0</v>
      </c>
    </row>
    <row r="42" spans="1:244" s="30" customFormat="1">
      <c r="A42" s="18" t="s">
        <v>79</v>
      </c>
      <c r="B42" s="16">
        <v>0</v>
      </c>
      <c r="C42" s="16">
        <v>0</v>
      </c>
      <c r="D42" s="51">
        <v>0</v>
      </c>
    </row>
    <row r="43" spans="1:244" s="30" customFormat="1">
      <c r="A43" s="18" t="s">
        <v>211</v>
      </c>
      <c r="B43" s="16">
        <v>0</v>
      </c>
      <c r="C43" s="16">
        <v>0</v>
      </c>
      <c r="D43" s="51">
        <v>0</v>
      </c>
    </row>
    <row r="44" spans="1:244" s="30" customFormat="1">
      <c r="A44" s="27" t="s">
        <v>46</v>
      </c>
      <c r="B44" s="156">
        <v>552.53070175438586</v>
      </c>
      <c r="C44" s="156">
        <v>9.36</v>
      </c>
      <c r="D44" s="53">
        <v>8.8766715339212654E-2</v>
      </c>
      <c r="E44" s="32"/>
      <c r="F44" s="33"/>
      <c r="G44" s="33"/>
      <c r="H44" s="34"/>
      <c r="I44" s="32"/>
      <c r="J44" s="33"/>
      <c r="K44" s="33"/>
      <c r="L44" s="34"/>
      <c r="M44" s="32"/>
      <c r="N44" s="33"/>
      <c r="O44" s="33"/>
      <c r="P44" s="34"/>
      <c r="Q44" s="32"/>
      <c r="R44" s="33"/>
      <c r="S44" s="33"/>
      <c r="T44" s="34"/>
      <c r="U44" s="32"/>
      <c r="V44" s="33"/>
      <c r="W44" s="33"/>
      <c r="X44" s="34"/>
      <c r="Y44" s="32"/>
      <c r="Z44" s="33"/>
      <c r="AA44" s="33"/>
      <c r="AB44" s="34"/>
      <c r="AC44" s="32"/>
      <c r="AD44" s="33"/>
      <c r="AE44" s="33"/>
      <c r="AF44" s="34"/>
      <c r="AG44" s="32"/>
      <c r="AH44" s="33"/>
      <c r="AI44" s="33"/>
      <c r="AJ44" s="34"/>
      <c r="AK44" s="32"/>
      <c r="AL44" s="33"/>
      <c r="AM44" s="33"/>
      <c r="AN44" s="34"/>
      <c r="AO44" s="32"/>
      <c r="AP44" s="33"/>
      <c r="AQ44" s="33"/>
      <c r="AR44" s="34"/>
      <c r="AS44" s="32"/>
      <c r="AT44" s="33"/>
      <c r="AU44" s="33"/>
      <c r="AV44" s="34"/>
      <c r="AW44" s="32"/>
      <c r="AX44" s="33"/>
      <c r="AY44" s="33"/>
      <c r="AZ44" s="34"/>
      <c r="BA44" s="32"/>
      <c r="BB44" s="33"/>
      <c r="BC44" s="33"/>
      <c r="BD44" s="34"/>
      <c r="BE44" s="32"/>
      <c r="BF44" s="33"/>
      <c r="BG44" s="33"/>
      <c r="BH44" s="34"/>
      <c r="BI44" s="32"/>
      <c r="BJ44" s="33"/>
      <c r="BK44" s="33"/>
      <c r="BL44" s="34"/>
      <c r="BM44" s="32"/>
      <c r="BN44" s="33"/>
      <c r="BO44" s="33"/>
      <c r="BP44" s="34"/>
      <c r="BQ44" s="32"/>
      <c r="BR44" s="33"/>
      <c r="BS44" s="33"/>
      <c r="BT44" s="34"/>
      <c r="BU44" s="32"/>
      <c r="BV44" s="33"/>
      <c r="BW44" s="33"/>
      <c r="BX44" s="34"/>
      <c r="BY44" s="32"/>
      <c r="BZ44" s="33"/>
      <c r="CA44" s="33"/>
      <c r="CB44" s="34"/>
      <c r="CC44" s="32"/>
      <c r="CD44" s="33"/>
      <c r="CE44" s="33"/>
      <c r="CF44" s="34"/>
      <c r="CG44" s="32"/>
      <c r="CH44" s="33"/>
      <c r="CI44" s="33"/>
      <c r="CJ44" s="34"/>
      <c r="CK44" s="32"/>
      <c r="CL44" s="33"/>
      <c r="CM44" s="33"/>
      <c r="CN44" s="34"/>
      <c r="CO44" s="32"/>
      <c r="CP44" s="33"/>
      <c r="CQ44" s="33"/>
      <c r="CR44" s="34"/>
      <c r="CS44" s="32"/>
      <c r="CT44" s="33"/>
      <c r="CU44" s="33"/>
      <c r="CV44" s="34"/>
      <c r="CW44" s="32"/>
      <c r="CX44" s="33"/>
      <c r="CY44" s="33"/>
      <c r="CZ44" s="34"/>
      <c r="DA44" s="32"/>
      <c r="DB44" s="33"/>
      <c r="DC44" s="33"/>
      <c r="DD44" s="34"/>
      <c r="DE44" s="32"/>
      <c r="DF44" s="33"/>
      <c r="DG44" s="33"/>
      <c r="DH44" s="34"/>
      <c r="DI44" s="32"/>
      <c r="DJ44" s="33"/>
      <c r="DK44" s="33"/>
      <c r="DL44" s="34"/>
      <c r="DM44" s="32"/>
      <c r="DN44" s="33"/>
      <c r="DO44" s="33"/>
      <c r="DP44" s="34"/>
      <c r="DQ44" s="32"/>
      <c r="DR44" s="33"/>
      <c r="DS44" s="33"/>
      <c r="DT44" s="34"/>
      <c r="DU44" s="32"/>
      <c r="DV44" s="33"/>
      <c r="DW44" s="33"/>
      <c r="DX44" s="34"/>
      <c r="DY44" s="32"/>
      <c r="DZ44" s="33"/>
      <c r="EA44" s="33"/>
      <c r="EB44" s="34"/>
      <c r="EC44" s="32"/>
      <c r="ED44" s="33"/>
      <c r="EE44" s="33"/>
      <c r="EF44" s="34"/>
      <c r="EG44" s="32"/>
      <c r="EH44" s="33"/>
      <c r="EI44" s="33"/>
      <c r="EJ44" s="34"/>
      <c r="EK44" s="32"/>
      <c r="EL44" s="33"/>
      <c r="EM44" s="33"/>
      <c r="EN44" s="34"/>
      <c r="EO44" s="32"/>
      <c r="EP44" s="33"/>
      <c r="EQ44" s="33"/>
      <c r="ER44" s="34"/>
      <c r="ES44" s="32"/>
      <c r="ET44" s="33"/>
      <c r="EU44" s="33"/>
      <c r="EV44" s="34"/>
      <c r="EW44" s="32"/>
      <c r="EX44" s="33"/>
      <c r="EY44" s="33"/>
      <c r="EZ44" s="34"/>
      <c r="FA44" s="32"/>
      <c r="FB44" s="33"/>
      <c r="FC44" s="33"/>
      <c r="FD44" s="34"/>
      <c r="FE44" s="32"/>
      <c r="FF44" s="33"/>
      <c r="FG44" s="33"/>
      <c r="FH44" s="34"/>
      <c r="FI44" s="32"/>
      <c r="FJ44" s="33"/>
      <c r="FK44" s="33"/>
      <c r="FL44" s="34"/>
      <c r="FM44" s="32"/>
      <c r="FN44" s="33"/>
      <c r="FO44" s="33"/>
      <c r="FP44" s="34"/>
      <c r="FQ44" s="32"/>
      <c r="FR44" s="33"/>
      <c r="FS44" s="33"/>
      <c r="FT44" s="34"/>
      <c r="FU44" s="32"/>
      <c r="FV44" s="33"/>
      <c r="FW44" s="33"/>
      <c r="FX44" s="34"/>
      <c r="FY44" s="32"/>
      <c r="FZ44" s="33"/>
      <c r="GA44" s="33"/>
      <c r="GB44" s="34"/>
      <c r="GC44" s="32"/>
      <c r="GD44" s="33"/>
      <c r="GE44" s="33"/>
      <c r="GF44" s="34"/>
      <c r="GG44" s="32"/>
      <c r="GH44" s="33"/>
      <c r="GI44" s="33"/>
      <c r="GJ44" s="34"/>
      <c r="GK44" s="32"/>
      <c r="GL44" s="33"/>
      <c r="GM44" s="33"/>
      <c r="GN44" s="34"/>
      <c r="GO44" s="32"/>
      <c r="GP44" s="33"/>
      <c r="GQ44" s="33"/>
      <c r="GR44" s="34"/>
      <c r="GS44" s="32"/>
      <c r="GT44" s="33"/>
      <c r="GU44" s="33"/>
      <c r="GV44" s="34"/>
      <c r="GW44" s="32"/>
      <c r="GX44" s="33"/>
      <c r="GY44" s="33"/>
      <c r="GZ44" s="34"/>
      <c r="HA44" s="32"/>
      <c r="HB44" s="33"/>
      <c r="HC44" s="33"/>
      <c r="HD44" s="34"/>
      <c r="HE44" s="32"/>
      <c r="HF44" s="33"/>
      <c r="HG44" s="33"/>
      <c r="HH44" s="34"/>
      <c r="HI44" s="32"/>
      <c r="HJ44" s="33"/>
      <c r="HK44" s="33"/>
      <c r="HL44" s="34"/>
      <c r="HM44" s="32"/>
      <c r="HN44" s="33"/>
      <c r="HO44" s="33"/>
      <c r="HP44" s="34"/>
      <c r="HQ44" s="32"/>
      <c r="HR44" s="33"/>
      <c r="HS44" s="33"/>
      <c r="HT44" s="34"/>
      <c r="HU44" s="32"/>
      <c r="HV44" s="33"/>
      <c r="HW44" s="33"/>
      <c r="HX44" s="34"/>
      <c r="HY44" s="32"/>
      <c r="HZ44" s="33"/>
      <c r="IA44" s="33"/>
      <c r="IB44" s="34"/>
      <c r="IC44" s="32"/>
      <c r="ID44" s="33"/>
      <c r="IE44" s="33"/>
      <c r="IF44" s="34"/>
      <c r="IG44" s="32"/>
      <c r="IH44" s="33"/>
      <c r="II44" s="33"/>
      <c r="IJ44" s="34"/>
    </row>
    <row r="45" spans="1:244" s="30" customFormat="1">
      <c r="A45" s="11" t="s">
        <v>47</v>
      </c>
      <c r="B45" s="3">
        <v>0</v>
      </c>
      <c r="C45" s="3"/>
      <c r="D45" s="3"/>
    </row>
    <row r="46" spans="1:244" s="30" customFormat="1">
      <c r="A46" s="18" t="s">
        <v>80</v>
      </c>
      <c r="B46" s="16">
        <v>67.5</v>
      </c>
      <c r="C46" s="16">
        <v>1.1399999999999999</v>
      </c>
      <c r="D46" s="51">
        <v>1.0844199727493772E-2</v>
      </c>
    </row>
    <row r="47" spans="1:244" s="30" customFormat="1">
      <c r="A47" s="18" t="s">
        <v>49</v>
      </c>
      <c r="B47" s="16">
        <v>0</v>
      </c>
      <c r="C47" s="16">
        <v>0</v>
      </c>
      <c r="D47" s="51">
        <v>0</v>
      </c>
    </row>
    <row r="48" spans="1:244" s="30" customFormat="1">
      <c r="A48" s="18" t="s">
        <v>50</v>
      </c>
      <c r="B48" s="16">
        <v>4.0175438596491232E-2</v>
      </c>
      <c r="C48" s="16">
        <v>0</v>
      </c>
      <c r="D48" s="51">
        <v>6.4543774856298223E-6</v>
      </c>
    </row>
    <row r="49" spans="1:244" s="30" customFormat="1">
      <c r="A49" s="27" t="s">
        <v>51</v>
      </c>
      <c r="B49" s="156">
        <v>67.540175438596478</v>
      </c>
      <c r="C49" s="156">
        <v>1.1399999999999999</v>
      </c>
      <c r="D49" s="53">
        <v>1.0850654104979401E-2</v>
      </c>
      <c r="E49" s="32"/>
      <c r="F49" s="33"/>
      <c r="G49" s="33"/>
      <c r="H49" s="34"/>
      <c r="I49" s="32"/>
      <c r="J49" s="33"/>
      <c r="K49" s="33"/>
      <c r="L49" s="34"/>
      <c r="M49" s="32"/>
      <c r="N49" s="33"/>
      <c r="O49" s="33"/>
      <c r="P49" s="34"/>
      <c r="Q49" s="32"/>
      <c r="R49" s="33"/>
      <c r="S49" s="33"/>
      <c r="T49" s="34"/>
      <c r="U49" s="32"/>
      <c r="V49" s="33"/>
      <c r="W49" s="33"/>
      <c r="X49" s="34"/>
      <c r="Y49" s="32"/>
      <c r="Z49" s="33"/>
      <c r="AA49" s="33"/>
      <c r="AB49" s="34"/>
      <c r="AC49" s="32"/>
      <c r="AD49" s="33"/>
      <c r="AE49" s="33"/>
      <c r="AF49" s="34"/>
      <c r="AG49" s="32"/>
      <c r="AH49" s="33"/>
      <c r="AI49" s="33"/>
      <c r="AJ49" s="34"/>
      <c r="AK49" s="32"/>
      <c r="AL49" s="33"/>
      <c r="AM49" s="33"/>
      <c r="AN49" s="34"/>
      <c r="AO49" s="32"/>
      <c r="AP49" s="33"/>
      <c r="AQ49" s="33"/>
      <c r="AR49" s="34"/>
      <c r="AS49" s="32"/>
      <c r="AT49" s="33"/>
      <c r="AU49" s="33"/>
      <c r="AV49" s="34"/>
      <c r="AW49" s="32"/>
      <c r="AX49" s="33"/>
      <c r="AY49" s="33"/>
      <c r="AZ49" s="34"/>
      <c r="BA49" s="32"/>
      <c r="BB49" s="33"/>
      <c r="BC49" s="33"/>
      <c r="BD49" s="34"/>
      <c r="BE49" s="32"/>
      <c r="BF49" s="33"/>
      <c r="BG49" s="33"/>
      <c r="BH49" s="34"/>
      <c r="BI49" s="32"/>
      <c r="BJ49" s="33"/>
      <c r="BK49" s="33"/>
      <c r="BL49" s="34"/>
      <c r="BM49" s="32"/>
      <c r="BN49" s="33"/>
      <c r="BO49" s="33"/>
      <c r="BP49" s="34"/>
      <c r="BQ49" s="32"/>
      <c r="BR49" s="33"/>
      <c r="BS49" s="33"/>
      <c r="BT49" s="34"/>
      <c r="BU49" s="32"/>
      <c r="BV49" s="33"/>
      <c r="BW49" s="33"/>
      <c r="BX49" s="34"/>
      <c r="BY49" s="32"/>
      <c r="BZ49" s="33"/>
      <c r="CA49" s="33"/>
      <c r="CB49" s="34"/>
      <c r="CC49" s="32"/>
      <c r="CD49" s="33"/>
      <c r="CE49" s="33"/>
      <c r="CF49" s="34"/>
      <c r="CG49" s="32"/>
      <c r="CH49" s="33"/>
      <c r="CI49" s="33"/>
      <c r="CJ49" s="34"/>
      <c r="CK49" s="32"/>
      <c r="CL49" s="33"/>
      <c r="CM49" s="33"/>
      <c r="CN49" s="34"/>
      <c r="CO49" s="32"/>
      <c r="CP49" s="33"/>
      <c r="CQ49" s="33"/>
      <c r="CR49" s="34"/>
      <c r="CS49" s="32"/>
      <c r="CT49" s="33"/>
      <c r="CU49" s="33"/>
      <c r="CV49" s="34"/>
      <c r="CW49" s="32"/>
      <c r="CX49" s="33"/>
      <c r="CY49" s="33"/>
      <c r="CZ49" s="34"/>
      <c r="DA49" s="32"/>
      <c r="DB49" s="33"/>
      <c r="DC49" s="33"/>
      <c r="DD49" s="34"/>
      <c r="DE49" s="32"/>
      <c r="DF49" s="33"/>
      <c r="DG49" s="33"/>
      <c r="DH49" s="34"/>
      <c r="DI49" s="32"/>
      <c r="DJ49" s="33"/>
      <c r="DK49" s="33"/>
      <c r="DL49" s="34"/>
      <c r="DM49" s="32"/>
      <c r="DN49" s="33"/>
      <c r="DO49" s="33"/>
      <c r="DP49" s="34"/>
      <c r="DQ49" s="32"/>
      <c r="DR49" s="33"/>
      <c r="DS49" s="33"/>
      <c r="DT49" s="34"/>
      <c r="DU49" s="32"/>
      <c r="DV49" s="33"/>
      <c r="DW49" s="33"/>
      <c r="DX49" s="34"/>
      <c r="DY49" s="32"/>
      <c r="DZ49" s="33"/>
      <c r="EA49" s="33"/>
      <c r="EB49" s="34"/>
      <c r="EC49" s="32"/>
      <c r="ED49" s="33"/>
      <c r="EE49" s="33"/>
      <c r="EF49" s="34"/>
      <c r="EG49" s="32"/>
      <c r="EH49" s="33"/>
      <c r="EI49" s="33"/>
      <c r="EJ49" s="34"/>
      <c r="EK49" s="32"/>
      <c r="EL49" s="33"/>
      <c r="EM49" s="33"/>
      <c r="EN49" s="34"/>
      <c r="EO49" s="32"/>
      <c r="EP49" s="33"/>
      <c r="EQ49" s="33"/>
      <c r="ER49" s="34"/>
      <c r="ES49" s="32"/>
      <c r="ET49" s="33"/>
      <c r="EU49" s="33"/>
      <c r="EV49" s="34"/>
      <c r="EW49" s="32"/>
      <c r="EX49" s="33"/>
      <c r="EY49" s="33"/>
      <c r="EZ49" s="34"/>
      <c r="FA49" s="32"/>
      <c r="FB49" s="33"/>
      <c r="FC49" s="33"/>
      <c r="FD49" s="34"/>
      <c r="FE49" s="32"/>
      <c r="FF49" s="33"/>
      <c r="FG49" s="33"/>
      <c r="FH49" s="34"/>
      <c r="FI49" s="32"/>
      <c r="FJ49" s="33"/>
      <c r="FK49" s="33"/>
      <c r="FL49" s="34"/>
      <c r="FM49" s="32"/>
      <c r="FN49" s="33"/>
      <c r="FO49" s="33"/>
      <c r="FP49" s="34"/>
      <c r="FQ49" s="32"/>
      <c r="FR49" s="33"/>
      <c r="FS49" s="33"/>
      <c r="FT49" s="34"/>
      <c r="FU49" s="32"/>
      <c r="FV49" s="33"/>
      <c r="FW49" s="33"/>
      <c r="FX49" s="34"/>
      <c r="FY49" s="32"/>
      <c r="FZ49" s="33"/>
      <c r="GA49" s="33"/>
      <c r="GB49" s="34"/>
      <c r="GC49" s="32"/>
      <c r="GD49" s="33"/>
      <c r="GE49" s="33"/>
      <c r="GF49" s="34"/>
      <c r="GG49" s="32"/>
      <c r="GH49" s="33"/>
      <c r="GI49" s="33"/>
      <c r="GJ49" s="34"/>
      <c r="GK49" s="32"/>
      <c r="GL49" s="33"/>
      <c r="GM49" s="33"/>
      <c r="GN49" s="34"/>
      <c r="GO49" s="32"/>
      <c r="GP49" s="33"/>
      <c r="GQ49" s="33"/>
      <c r="GR49" s="34"/>
      <c r="GS49" s="32"/>
      <c r="GT49" s="33"/>
      <c r="GU49" s="33"/>
      <c r="GV49" s="34"/>
      <c r="GW49" s="32"/>
      <c r="GX49" s="33"/>
      <c r="GY49" s="33"/>
      <c r="GZ49" s="34"/>
      <c r="HA49" s="32"/>
      <c r="HB49" s="33"/>
      <c r="HC49" s="33"/>
      <c r="HD49" s="34"/>
      <c r="HE49" s="32"/>
      <c r="HF49" s="33"/>
      <c r="HG49" s="33"/>
      <c r="HH49" s="34"/>
      <c r="HI49" s="32"/>
      <c r="HJ49" s="33"/>
      <c r="HK49" s="33"/>
      <c r="HL49" s="34"/>
      <c r="HM49" s="32"/>
      <c r="HN49" s="33"/>
      <c r="HO49" s="33"/>
      <c r="HP49" s="34"/>
      <c r="HQ49" s="32"/>
      <c r="HR49" s="33"/>
      <c r="HS49" s="33"/>
      <c r="HT49" s="34"/>
      <c r="HU49" s="32"/>
      <c r="HV49" s="33"/>
      <c r="HW49" s="33"/>
      <c r="HX49" s="34"/>
      <c r="HY49" s="32"/>
      <c r="HZ49" s="33"/>
      <c r="IA49" s="33"/>
      <c r="IB49" s="34"/>
      <c r="IC49" s="32"/>
      <c r="ID49" s="33"/>
      <c r="IE49" s="33"/>
      <c r="IF49" s="34"/>
      <c r="IG49" s="32"/>
      <c r="IH49" s="33"/>
      <c r="II49" s="33"/>
      <c r="IJ49" s="34"/>
    </row>
    <row r="50" spans="1:244" s="30" customFormat="1">
      <c r="A50" s="35" t="s">
        <v>52</v>
      </c>
      <c r="B50" s="157">
        <v>620.07087719298238</v>
      </c>
      <c r="C50" s="157">
        <v>10.5</v>
      </c>
      <c r="D50" s="54">
        <v>9.9617369444192055E-2</v>
      </c>
      <c r="E50" s="33"/>
      <c r="F50" s="33"/>
      <c r="G50" s="32"/>
      <c r="H50" s="33"/>
      <c r="I50" s="33"/>
      <c r="J50" s="33"/>
      <c r="K50" s="32"/>
      <c r="L50" s="33"/>
      <c r="M50" s="33"/>
      <c r="N50" s="33"/>
      <c r="O50" s="32"/>
      <c r="P50" s="33"/>
      <c r="Q50" s="33"/>
      <c r="R50" s="33"/>
      <c r="S50" s="32"/>
      <c r="T50" s="33"/>
      <c r="U50" s="33"/>
      <c r="V50" s="33"/>
      <c r="W50" s="32"/>
      <c r="X50" s="33"/>
      <c r="Y50" s="33"/>
      <c r="Z50" s="33"/>
      <c r="AA50" s="32"/>
      <c r="AB50" s="33"/>
      <c r="AC50" s="33"/>
      <c r="AD50" s="33"/>
      <c r="AE50" s="32"/>
      <c r="AF50" s="33"/>
      <c r="AG50" s="33"/>
      <c r="AH50" s="33"/>
      <c r="AI50" s="32"/>
      <c r="AJ50" s="33"/>
      <c r="AK50" s="33"/>
      <c r="AL50" s="33"/>
      <c r="AM50" s="32"/>
      <c r="AN50" s="33"/>
      <c r="AO50" s="33"/>
      <c r="AP50" s="33"/>
      <c r="AQ50" s="32"/>
      <c r="AR50" s="33"/>
      <c r="AS50" s="33"/>
      <c r="AT50" s="33"/>
      <c r="AU50" s="32"/>
      <c r="AV50" s="33"/>
      <c r="AW50" s="33"/>
      <c r="AX50" s="33"/>
      <c r="AY50" s="32"/>
      <c r="AZ50" s="33"/>
      <c r="BA50" s="33"/>
      <c r="BB50" s="33"/>
      <c r="BC50" s="32"/>
      <c r="BD50" s="33"/>
      <c r="BE50" s="33"/>
      <c r="BF50" s="33"/>
      <c r="BG50" s="32"/>
      <c r="BH50" s="33"/>
      <c r="BI50" s="33"/>
      <c r="BJ50" s="33"/>
      <c r="BK50" s="32"/>
      <c r="BL50" s="33"/>
      <c r="BM50" s="33"/>
      <c r="BN50" s="33"/>
      <c r="BO50" s="32"/>
      <c r="BP50" s="33"/>
      <c r="BQ50" s="33"/>
      <c r="BR50" s="33"/>
      <c r="BS50" s="32"/>
      <c r="BT50" s="33"/>
      <c r="BU50" s="33"/>
      <c r="BV50" s="33"/>
      <c r="BW50" s="32"/>
      <c r="BX50" s="33"/>
      <c r="BY50" s="33"/>
      <c r="BZ50" s="33"/>
      <c r="CA50" s="32"/>
      <c r="CB50" s="33"/>
      <c r="CC50" s="33"/>
      <c r="CD50" s="33"/>
      <c r="CE50" s="32"/>
      <c r="CF50" s="33"/>
      <c r="CG50" s="33"/>
      <c r="CH50" s="33"/>
      <c r="CI50" s="32"/>
      <c r="CJ50" s="33"/>
      <c r="CK50" s="33"/>
      <c r="CL50" s="33"/>
      <c r="CM50" s="32"/>
      <c r="CN50" s="33"/>
      <c r="CO50" s="33"/>
      <c r="CP50" s="33"/>
      <c r="CQ50" s="32"/>
      <c r="CR50" s="33"/>
      <c r="CS50" s="33"/>
      <c r="CT50" s="33"/>
      <c r="CU50" s="32"/>
      <c r="CV50" s="33"/>
      <c r="CW50" s="33"/>
      <c r="CX50" s="33"/>
      <c r="CY50" s="32"/>
      <c r="CZ50" s="33"/>
      <c r="DA50" s="33"/>
      <c r="DB50" s="33"/>
      <c r="DC50" s="32"/>
      <c r="DD50" s="33"/>
      <c r="DE50" s="33"/>
      <c r="DF50" s="33"/>
      <c r="DG50" s="32"/>
      <c r="DH50" s="33"/>
      <c r="DI50" s="33"/>
      <c r="DJ50" s="33"/>
      <c r="DK50" s="32"/>
      <c r="DL50" s="33"/>
      <c r="DM50" s="33"/>
      <c r="DN50" s="33"/>
      <c r="DO50" s="32"/>
      <c r="DP50" s="33"/>
      <c r="DQ50" s="33"/>
      <c r="DR50" s="33"/>
      <c r="DS50" s="32"/>
      <c r="DT50" s="33"/>
      <c r="DU50" s="33"/>
      <c r="DV50" s="33"/>
      <c r="DW50" s="32"/>
      <c r="DX50" s="33"/>
      <c r="DY50" s="33"/>
      <c r="DZ50" s="33"/>
      <c r="EA50" s="32"/>
      <c r="EB50" s="33"/>
      <c r="EC50" s="33"/>
      <c r="ED50" s="33"/>
      <c r="EE50" s="32"/>
      <c r="EF50" s="33"/>
      <c r="EG50" s="33"/>
      <c r="EH50" s="33"/>
      <c r="EI50" s="32"/>
      <c r="EJ50" s="33"/>
      <c r="EK50" s="33"/>
      <c r="EL50" s="33"/>
      <c r="EM50" s="32"/>
      <c r="EN50" s="33"/>
      <c r="EO50" s="33"/>
      <c r="EP50" s="33"/>
      <c r="EQ50" s="32"/>
      <c r="ER50" s="33"/>
      <c r="ES50" s="33"/>
      <c r="ET50" s="33"/>
      <c r="EU50" s="32"/>
      <c r="EV50" s="33"/>
      <c r="EW50" s="33"/>
      <c r="EX50" s="33"/>
      <c r="EY50" s="32"/>
      <c r="EZ50" s="33"/>
      <c r="FA50" s="33"/>
      <c r="FB50" s="33"/>
      <c r="FC50" s="32"/>
      <c r="FD50" s="33"/>
      <c r="FE50" s="33"/>
      <c r="FF50" s="33"/>
      <c r="FG50" s="32"/>
      <c r="FH50" s="33"/>
      <c r="FI50" s="33"/>
      <c r="FJ50" s="33"/>
      <c r="FK50" s="32"/>
      <c r="FL50" s="33"/>
      <c r="FM50" s="33"/>
      <c r="FN50" s="33"/>
      <c r="FO50" s="32"/>
      <c r="FP50" s="33"/>
      <c r="FQ50" s="33"/>
      <c r="FR50" s="33"/>
      <c r="FS50" s="32"/>
      <c r="FT50" s="33"/>
      <c r="FU50" s="33"/>
      <c r="FV50" s="33"/>
      <c r="FW50" s="32"/>
      <c r="FX50" s="33"/>
      <c r="FY50" s="33"/>
      <c r="FZ50" s="33"/>
      <c r="GA50" s="32"/>
      <c r="GB50" s="33"/>
      <c r="GC50" s="33"/>
      <c r="GD50" s="33"/>
      <c r="GE50" s="32"/>
      <c r="GF50" s="33"/>
      <c r="GG50" s="33"/>
      <c r="GH50" s="33"/>
      <c r="GI50" s="32"/>
      <c r="GJ50" s="33"/>
      <c r="GK50" s="33"/>
      <c r="GL50" s="33"/>
      <c r="GM50" s="32"/>
      <c r="GN50" s="33"/>
      <c r="GO50" s="33"/>
      <c r="GP50" s="33"/>
      <c r="GQ50" s="32"/>
      <c r="GR50" s="33"/>
      <c r="GS50" s="33"/>
      <c r="GT50" s="33"/>
      <c r="GU50" s="32"/>
      <c r="GV50" s="33"/>
      <c r="GW50" s="33"/>
      <c r="GX50" s="33"/>
      <c r="GY50" s="32"/>
      <c r="GZ50" s="33"/>
      <c r="HA50" s="33"/>
      <c r="HB50" s="33"/>
      <c r="HC50" s="32"/>
      <c r="HD50" s="33"/>
      <c r="HE50" s="33"/>
      <c r="HF50" s="33"/>
      <c r="HG50" s="32"/>
      <c r="HH50" s="33"/>
      <c r="HI50" s="33"/>
      <c r="HJ50" s="33"/>
      <c r="HK50" s="32"/>
      <c r="HL50" s="33"/>
      <c r="HM50" s="33"/>
      <c r="HN50" s="33"/>
      <c r="HO50" s="32"/>
      <c r="HP50" s="33"/>
      <c r="HQ50" s="33"/>
      <c r="HR50" s="33"/>
      <c r="HS50" s="32"/>
      <c r="HT50" s="33"/>
      <c r="HU50" s="33"/>
      <c r="HV50" s="33"/>
      <c r="HW50" s="32"/>
      <c r="HX50" s="33"/>
      <c r="HY50" s="33"/>
      <c r="HZ50" s="33"/>
      <c r="IA50" s="32"/>
      <c r="IB50" s="33"/>
      <c r="IC50" s="33"/>
      <c r="ID50" s="33"/>
      <c r="IE50" s="32"/>
      <c r="IF50" s="33"/>
      <c r="IG50" s="33"/>
      <c r="IH50" s="33"/>
    </row>
    <row r="51" spans="1:244" s="31" customFormat="1">
      <c r="A51" s="22" t="s">
        <v>53</v>
      </c>
      <c r="B51" s="155">
        <v>5999.2846566159478</v>
      </c>
      <c r="C51" s="155">
        <v>101.61</v>
      </c>
      <c r="D51" s="52">
        <v>0.96381394131010689</v>
      </c>
    </row>
    <row r="52" spans="1:244" s="30" customFormat="1">
      <c r="A52" s="11" t="s">
        <v>54</v>
      </c>
      <c r="B52" s="3">
        <v>0</v>
      </c>
      <c r="C52" s="3"/>
      <c r="D52" s="3"/>
    </row>
    <row r="53" spans="1:244" s="30" customFormat="1">
      <c r="A53" s="6" t="s">
        <v>55</v>
      </c>
      <c r="B53" s="16">
        <v>0.24105263157894732</v>
      </c>
      <c r="C53" s="16">
        <v>0</v>
      </c>
      <c r="D53" s="51">
        <v>3.8726264913778924E-5</v>
      </c>
    </row>
    <row r="54" spans="1:244" s="30" customFormat="1">
      <c r="A54" s="6" t="s">
        <v>212</v>
      </c>
      <c r="B54" s="16">
        <v>0</v>
      </c>
      <c r="C54" s="16">
        <v>0</v>
      </c>
      <c r="D54" s="51">
        <v>0</v>
      </c>
    </row>
    <row r="55" spans="1:244" s="30" customFormat="1">
      <c r="A55" s="6" t="s">
        <v>213</v>
      </c>
      <c r="B55" s="16">
        <v>224.99999999999994</v>
      </c>
      <c r="C55" s="16">
        <v>3.81</v>
      </c>
      <c r="D55" s="51">
        <v>3.614733242497923E-2</v>
      </c>
    </row>
    <row r="56" spans="1:244" s="30" customFormat="1">
      <c r="A56" s="27" t="s">
        <v>57</v>
      </c>
      <c r="B56" s="156">
        <v>225.24105263157895</v>
      </c>
      <c r="C56" s="156">
        <v>3.81</v>
      </c>
      <c r="D56" s="53">
        <v>3.6186058689893011E-2</v>
      </c>
      <c r="E56" s="32"/>
      <c r="F56" s="33"/>
      <c r="G56" s="33"/>
      <c r="H56" s="34"/>
      <c r="I56" s="32"/>
      <c r="J56" s="33"/>
      <c r="K56" s="33"/>
      <c r="L56" s="34"/>
      <c r="M56" s="32"/>
      <c r="N56" s="33"/>
      <c r="O56" s="33"/>
      <c r="P56" s="34"/>
      <c r="Q56" s="32"/>
      <c r="R56" s="33"/>
      <c r="S56" s="33"/>
      <c r="T56" s="34"/>
      <c r="U56" s="32"/>
      <c r="V56" s="33"/>
      <c r="W56" s="33"/>
      <c r="X56" s="34"/>
      <c r="Y56" s="32"/>
      <c r="Z56" s="33"/>
      <c r="AA56" s="33"/>
      <c r="AB56" s="34"/>
      <c r="AC56" s="32"/>
      <c r="AD56" s="33"/>
      <c r="AE56" s="33"/>
      <c r="AF56" s="34"/>
      <c r="AG56" s="32"/>
      <c r="AH56" s="33"/>
      <c r="AI56" s="33"/>
      <c r="AJ56" s="34"/>
      <c r="AK56" s="32"/>
      <c r="AL56" s="33"/>
      <c r="AM56" s="33"/>
      <c r="AN56" s="34"/>
      <c r="AO56" s="32"/>
      <c r="AP56" s="33"/>
      <c r="AQ56" s="33"/>
      <c r="AR56" s="34"/>
      <c r="AS56" s="32"/>
      <c r="AT56" s="33"/>
      <c r="AU56" s="33"/>
      <c r="AV56" s="34"/>
      <c r="AW56" s="32"/>
      <c r="AX56" s="33"/>
      <c r="AY56" s="33"/>
      <c r="AZ56" s="34"/>
      <c r="BA56" s="32"/>
      <c r="BB56" s="33"/>
      <c r="BC56" s="33"/>
      <c r="BD56" s="34"/>
      <c r="BE56" s="32"/>
      <c r="BF56" s="33"/>
      <c r="BG56" s="33"/>
      <c r="BH56" s="34"/>
      <c r="BI56" s="32"/>
      <c r="BJ56" s="33"/>
      <c r="BK56" s="33"/>
      <c r="BL56" s="34"/>
      <c r="BM56" s="32"/>
      <c r="BN56" s="33"/>
      <c r="BO56" s="33"/>
      <c r="BP56" s="34"/>
      <c r="BQ56" s="32"/>
      <c r="BR56" s="33"/>
      <c r="BS56" s="33"/>
      <c r="BT56" s="34"/>
      <c r="BU56" s="32"/>
      <c r="BV56" s="33"/>
      <c r="BW56" s="33"/>
      <c r="BX56" s="34"/>
      <c r="BY56" s="32"/>
      <c r="BZ56" s="33"/>
      <c r="CA56" s="33"/>
      <c r="CB56" s="34"/>
      <c r="CC56" s="32"/>
      <c r="CD56" s="33"/>
      <c r="CE56" s="33"/>
      <c r="CF56" s="34"/>
      <c r="CG56" s="32"/>
      <c r="CH56" s="33"/>
      <c r="CI56" s="33"/>
      <c r="CJ56" s="34"/>
      <c r="CK56" s="32"/>
      <c r="CL56" s="33"/>
      <c r="CM56" s="33"/>
      <c r="CN56" s="34"/>
      <c r="CO56" s="32"/>
      <c r="CP56" s="33"/>
      <c r="CQ56" s="33"/>
      <c r="CR56" s="34"/>
      <c r="CS56" s="32"/>
      <c r="CT56" s="33"/>
      <c r="CU56" s="33"/>
      <c r="CV56" s="34"/>
      <c r="CW56" s="32"/>
      <c r="CX56" s="33"/>
      <c r="CY56" s="33"/>
      <c r="CZ56" s="34"/>
      <c r="DA56" s="32"/>
      <c r="DB56" s="33"/>
      <c r="DC56" s="33"/>
      <c r="DD56" s="34"/>
      <c r="DE56" s="32"/>
      <c r="DF56" s="33"/>
      <c r="DG56" s="33"/>
      <c r="DH56" s="34"/>
      <c r="DI56" s="32"/>
      <c r="DJ56" s="33"/>
      <c r="DK56" s="33"/>
      <c r="DL56" s="34"/>
      <c r="DM56" s="32"/>
      <c r="DN56" s="33"/>
      <c r="DO56" s="33"/>
      <c r="DP56" s="34"/>
      <c r="DQ56" s="32"/>
      <c r="DR56" s="33"/>
      <c r="DS56" s="33"/>
      <c r="DT56" s="34"/>
      <c r="DU56" s="32"/>
      <c r="DV56" s="33"/>
      <c r="DW56" s="33"/>
      <c r="DX56" s="34"/>
      <c r="DY56" s="32"/>
      <c r="DZ56" s="33"/>
      <c r="EA56" s="33"/>
      <c r="EB56" s="34"/>
      <c r="EC56" s="32"/>
      <c r="ED56" s="33"/>
      <c r="EE56" s="33"/>
      <c r="EF56" s="34"/>
      <c r="EG56" s="32"/>
      <c r="EH56" s="33"/>
      <c r="EI56" s="33"/>
      <c r="EJ56" s="34"/>
      <c r="EK56" s="32"/>
      <c r="EL56" s="33"/>
      <c r="EM56" s="33"/>
      <c r="EN56" s="34"/>
      <c r="EO56" s="32"/>
      <c r="EP56" s="33"/>
      <c r="EQ56" s="33"/>
      <c r="ER56" s="34"/>
      <c r="ES56" s="32"/>
      <c r="ET56" s="33"/>
      <c r="EU56" s="33"/>
      <c r="EV56" s="34"/>
      <c r="EW56" s="32"/>
      <c r="EX56" s="33"/>
      <c r="EY56" s="33"/>
      <c r="EZ56" s="34"/>
      <c r="FA56" s="32"/>
      <c r="FB56" s="33"/>
      <c r="FC56" s="33"/>
      <c r="FD56" s="34"/>
      <c r="FE56" s="32"/>
      <c r="FF56" s="33"/>
      <c r="FG56" s="33"/>
      <c r="FH56" s="34"/>
      <c r="FI56" s="32"/>
      <c r="FJ56" s="33"/>
      <c r="FK56" s="33"/>
      <c r="FL56" s="34"/>
      <c r="FM56" s="32"/>
      <c r="FN56" s="33"/>
      <c r="FO56" s="33"/>
      <c r="FP56" s="34"/>
      <c r="FQ56" s="32"/>
      <c r="FR56" s="33"/>
      <c r="FS56" s="33"/>
      <c r="FT56" s="34"/>
      <c r="FU56" s="32"/>
      <c r="FV56" s="33"/>
      <c r="FW56" s="33"/>
      <c r="FX56" s="34"/>
      <c r="FY56" s="32"/>
      <c r="FZ56" s="33"/>
      <c r="GA56" s="33"/>
      <c r="GB56" s="34"/>
      <c r="GC56" s="32"/>
      <c r="GD56" s="33"/>
      <c r="GE56" s="33"/>
      <c r="GF56" s="34"/>
      <c r="GG56" s="32"/>
      <c r="GH56" s="33"/>
      <c r="GI56" s="33"/>
      <c r="GJ56" s="34"/>
      <c r="GK56" s="32"/>
      <c r="GL56" s="33"/>
      <c r="GM56" s="33"/>
      <c r="GN56" s="34"/>
      <c r="GO56" s="32"/>
      <c r="GP56" s="33"/>
      <c r="GQ56" s="33"/>
      <c r="GR56" s="34"/>
      <c r="GS56" s="32"/>
      <c r="GT56" s="33"/>
      <c r="GU56" s="33"/>
      <c r="GV56" s="34"/>
      <c r="GW56" s="32"/>
      <c r="GX56" s="33"/>
      <c r="GY56" s="33"/>
      <c r="GZ56" s="34"/>
      <c r="HA56" s="32"/>
      <c r="HB56" s="33"/>
      <c r="HC56" s="33"/>
      <c r="HD56" s="34"/>
      <c r="HE56" s="32"/>
      <c r="HF56" s="33"/>
      <c r="HG56" s="33"/>
      <c r="HH56" s="34"/>
      <c r="HI56" s="32"/>
      <c r="HJ56" s="33"/>
      <c r="HK56" s="33"/>
      <c r="HL56" s="34"/>
      <c r="HM56" s="32"/>
      <c r="HN56" s="33"/>
      <c r="HO56" s="33"/>
      <c r="HP56" s="34"/>
      <c r="HQ56" s="32"/>
      <c r="HR56" s="33"/>
      <c r="HS56" s="33"/>
      <c r="HT56" s="34"/>
      <c r="HU56" s="32"/>
      <c r="HV56" s="33"/>
      <c r="HW56" s="33"/>
      <c r="HX56" s="34"/>
      <c r="HY56" s="32"/>
      <c r="HZ56" s="33"/>
      <c r="IA56" s="33"/>
      <c r="IB56" s="34"/>
      <c r="IC56" s="32"/>
      <c r="ID56" s="33"/>
      <c r="IE56" s="33"/>
      <c r="IF56" s="34"/>
      <c r="IG56" s="32"/>
      <c r="IH56" s="33"/>
      <c r="II56" s="33"/>
      <c r="IJ56" s="34"/>
    </row>
    <row r="57" spans="1:244" s="41" customFormat="1" ht="13.5" thickBot="1">
      <c r="A57" s="38" t="s">
        <v>58</v>
      </c>
      <c r="B57" s="158">
        <v>6224.5257092475258</v>
      </c>
      <c r="C57" s="158">
        <v>105.42</v>
      </c>
      <c r="D57" s="55">
        <v>0.99999999999999989</v>
      </c>
    </row>
    <row r="58" spans="1:244">
      <c r="A58" s="42" t="s">
        <v>59</v>
      </c>
      <c r="D58" s="43"/>
    </row>
  </sheetData>
  <printOptions horizontalCentered="1"/>
  <pageMargins left="0.78740157480314965" right="0.39370078740157483" top="0.78740157480314965" bottom="0.78740157480314965" header="0.59055118110236227" footer="0.59055118110236227"/>
  <pageSetup paperSize="9" orientation="portrait" horizontalDpi="300" verticalDpi="300" r:id="rId1"/>
  <headerFooter alignWithMargins="0">
    <oddHeader>&amp;L&amp;"Tahoma,Negrito"&amp;8Companhia Nacional de Abastecimento - CONAB</oddHeader>
    <oddFooter>&amp;R&amp;6&amp;F - &amp;A
versão - jan/2008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J55"/>
  <sheetViews>
    <sheetView zoomScaleNormal="100" workbookViewId="0">
      <selection activeCell="D32" sqref="D32"/>
    </sheetView>
  </sheetViews>
  <sheetFormatPr defaultColWidth="11.5" defaultRowHeight="12.75"/>
  <cols>
    <col min="1" max="1" width="45.625" style="3" customWidth="1"/>
    <col min="2" max="3" width="12.625" style="3" customWidth="1"/>
    <col min="4" max="4" width="8.625" style="3" customWidth="1"/>
    <col min="5" max="16384" width="11.5" style="3"/>
  </cols>
  <sheetData>
    <row r="1" spans="1:4">
      <c r="A1" s="1" t="s">
        <v>0</v>
      </c>
      <c r="B1" s="2"/>
      <c r="C1" s="2"/>
      <c r="D1" s="2"/>
    </row>
    <row r="2" spans="1:4">
      <c r="A2" s="1" t="s">
        <v>67</v>
      </c>
      <c r="B2" s="2"/>
      <c r="C2" s="2"/>
      <c r="D2" s="2"/>
    </row>
    <row r="3" spans="1:4">
      <c r="A3" s="1" t="s">
        <v>62</v>
      </c>
      <c r="B3" s="2"/>
      <c r="C3" s="2"/>
      <c r="D3" s="2"/>
    </row>
    <row r="4" spans="1:4">
      <c r="A4" s="1" t="s">
        <v>68</v>
      </c>
      <c r="B4" s="2"/>
      <c r="C4" s="2"/>
      <c r="D4" s="2"/>
    </row>
    <row r="5" spans="1:4" ht="13.5" thickBot="1">
      <c r="A5" s="4" t="s">
        <v>4</v>
      </c>
      <c r="B5" s="5">
        <v>44000</v>
      </c>
      <c r="C5" s="6" t="s">
        <v>5</v>
      </c>
    </row>
    <row r="6" spans="1:4">
      <c r="A6" s="7"/>
      <c r="B6" s="8" t="s">
        <v>6</v>
      </c>
      <c r="C6" s="50" t="s">
        <v>69</v>
      </c>
      <c r="D6" s="10" t="s">
        <v>7</v>
      </c>
    </row>
    <row r="7" spans="1:4">
      <c r="A7" s="11" t="s">
        <v>8</v>
      </c>
      <c r="D7" s="12" t="s">
        <v>9</v>
      </c>
    </row>
    <row r="8" spans="1:4" ht="13.5" thickBot="1">
      <c r="A8" s="13"/>
      <c r="B8" s="14" t="s">
        <v>10</v>
      </c>
      <c r="C8" s="14" t="s">
        <v>11</v>
      </c>
      <c r="D8" s="15" t="s">
        <v>13</v>
      </c>
    </row>
    <row r="9" spans="1:4">
      <c r="A9" s="11" t="s">
        <v>14</v>
      </c>
      <c r="B9" s="16"/>
    </row>
    <row r="10" spans="1:4">
      <c r="A10" s="18" t="s">
        <v>15</v>
      </c>
      <c r="B10" s="19">
        <v>0</v>
      </c>
      <c r="C10" s="19">
        <v>0</v>
      </c>
      <c r="D10" s="51">
        <v>0</v>
      </c>
    </row>
    <row r="11" spans="1:4">
      <c r="A11" s="18" t="s">
        <v>16</v>
      </c>
      <c r="B11" s="21">
        <v>0</v>
      </c>
      <c r="C11" s="21">
        <v>0</v>
      </c>
      <c r="D11" s="51">
        <v>0</v>
      </c>
    </row>
    <row r="12" spans="1:4">
      <c r="A12" s="18" t="s">
        <v>17</v>
      </c>
      <c r="B12" s="19">
        <v>0</v>
      </c>
      <c r="C12" s="19">
        <v>0</v>
      </c>
      <c r="D12" s="51">
        <v>0</v>
      </c>
    </row>
    <row r="13" spans="1:4">
      <c r="A13" s="18" t="s">
        <v>18</v>
      </c>
      <c r="B13" s="19">
        <v>0</v>
      </c>
      <c r="C13" s="19">
        <v>0</v>
      </c>
      <c r="D13" s="51">
        <v>0</v>
      </c>
    </row>
    <row r="14" spans="1:4">
      <c r="A14" s="18" t="s">
        <v>19</v>
      </c>
      <c r="B14" s="19">
        <v>0</v>
      </c>
      <c r="C14" s="19">
        <v>0</v>
      </c>
      <c r="D14" s="51">
        <v>0</v>
      </c>
    </row>
    <row r="15" spans="1:4">
      <c r="A15" s="6" t="s">
        <v>20</v>
      </c>
      <c r="B15" s="19">
        <v>12710.8</v>
      </c>
      <c r="C15" s="19">
        <v>288.87</v>
      </c>
      <c r="D15" s="51">
        <v>0.47923269516214911</v>
      </c>
    </row>
    <row r="16" spans="1:4">
      <c r="A16" s="6" t="s">
        <v>70</v>
      </c>
      <c r="B16" s="19">
        <v>76.319999999999993</v>
      </c>
      <c r="C16" s="19">
        <v>1.72</v>
      </c>
      <c r="D16" s="51">
        <v>2.8774773652937044E-3</v>
      </c>
    </row>
    <row r="17" spans="1:4">
      <c r="A17" s="6" t="s">
        <v>22</v>
      </c>
      <c r="B17" s="19">
        <v>4320</v>
      </c>
      <c r="C17" s="19">
        <v>98.18</v>
      </c>
      <c r="D17" s="51">
        <v>0.16287607728077574</v>
      </c>
    </row>
    <row r="18" spans="1:4">
      <c r="A18" s="6" t="s">
        <v>23</v>
      </c>
      <c r="B18" s="19">
        <v>4321.78</v>
      </c>
      <c r="C18" s="19">
        <v>98.210000000000008</v>
      </c>
      <c r="D18" s="51">
        <v>0.16294318825706272</v>
      </c>
    </row>
    <row r="19" spans="1:4">
      <c r="A19" s="6" t="s">
        <v>24</v>
      </c>
      <c r="B19" s="19">
        <v>1818.45</v>
      </c>
      <c r="C19" s="19">
        <v>41.33</v>
      </c>
      <c r="D19" s="51">
        <v>6.8560648780376543E-2</v>
      </c>
    </row>
    <row r="20" spans="1:4">
      <c r="A20" s="6" t="s">
        <v>71</v>
      </c>
      <c r="B20" s="19">
        <v>0</v>
      </c>
      <c r="C20" s="19">
        <v>0</v>
      </c>
      <c r="D20" s="51">
        <v>0</v>
      </c>
    </row>
    <row r="21" spans="1:4">
      <c r="A21" s="22" t="s">
        <v>27</v>
      </c>
      <c r="B21" s="23">
        <v>23247.35</v>
      </c>
      <c r="C21" s="23">
        <v>528.31000000000006</v>
      </c>
      <c r="D21" s="52">
        <v>0.87649008684565777</v>
      </c>
    </row>
    <row r="22" spans="1:4">
      <c r="A22" s="25" t="s">
        <v>28</v>
      </c>
      <c r="B22" s="21"/>
      <c r="C22" s="21"/>
    </row>
    <row r="23" spans="1:4">
      <c r="A23" s="18" t="s">
        <v>29</v>
      </c>
      <c r="B23" s="19">
        <v>0</v>
      </c>
      <c r="C23" s="19">
        <v>0</v>
      </c>
      <c r="D23" s="51">
        <v>0</v>
      </c>
    </row>
    <row r="24" spans="1:4">
      <c r="A24" s="18" t="s">
        <v>30</v>
      </c>
      <c r="B24" s="19">
        <v>0</v>
      </c>
      <c r="C24" s="19">
        <v>0</v>
      </c>
      <c r="D24" s="51">
        <v>0</v>
      </c>
    </row>
    <row r="25" spans="1:4">
      <c r="A25" s="6" t="s">
        <v>72</v>
      </c>
      <c r="B25" s="19">
        <v>697.42</v>
      </c>
      <c r="C25" s="19">
        <v>15.85</v>
      </c>
      <c r="D25" s="51">
        <v>2.6294683753971902E-2</v>
      </c>
    </row>
    <row r="26" spans="1:4">
      <c r="A26" s="18" t="s">
        <v>73</v>
      </c>
      <c r="B26" s="19">
        <v>0</v>
      </c>
      <c r="C26" s="19">
        <v>0</v>
      </c>
      <c r="D26" s="51">
        <v>0</v>
      </c>
    </row>
    <row r="27" spans="1:4">
      <c r="A27" s="18" t="s">
        <v>74</v>
      </c>
      <c r="B27" s="19">
        <v>0</v>
      </c>
      <c r="C27" s="19">
        <v>0</v>
      </c>
      <c r="D27" s="51">
        <v>0</v>
      </c>
    </row>
    <row r="28" spans="1:4">
      <c r="A28" s="18" t="s">
        <v>75</v>
      </c>
      <c r="B28" s="19">
        <v>759</v>
      </c>
      <c r="C28" s="19">
        <v>17.25</v>
      </c>
      <c r="D28" s="51">
        <v>2.8616421911136294E-2</v>
      </c>
    </row>
    <row r="29" spans="1:4">
      <c r="A29" s="18" t="s">
        <v>76</v>
      </c>
      <c r="B29" s="19">
        <v>0</v>
      </c>
      <c r="C29" s="19">
        <v>0</v>
      </c>
      <c r="D29" s="51">
        <v>0</v>
      </c>
    </row>
    <row r="30" spans="1:4">
      <c r="A30" s="18" t="s">
        <v>77</v>
      </c>
      <c r="B30" s="19">
        <v>0</v>
      </c>
      <c r="C30" s="19">
        <v>0</v>
      </c>
      <c r="D30" s="51">
        <v>0</v>
      </c>
    </row>
    <row r="31" spans="1:4">
      <c r="A31" s="18" t="s">
        <v>78</v>
      </c>
      <c r="B31" s="19">
        <v>0</v>
      </c>
      <c r="C31" s="19">
        <v>0</v>
      </c>
      <c r="D31" s="51">
        <v>0</v>
      </c>
    </row>
    <row r="32" spans="1:4">
      <c r="A32" s="27" t="s">
        <v>37</v>
      </c>
      <c r="B32" s="28">
        <v>1456.42</v>
      </c>
      <c r="C32" s="28">
        <v>33.1</v>
      </c>
      <c r="D32" s="53">
        <v>5.4911105665108192E-2</v>
      </c>
    </row>
    <row r="33" spans="1:244" s="30" customFormat="1">
      <c r="A33" s="11" t="s">
        <v>38</v>
      </c>
      <c r="B33" s="21"/>
      <c r="C33" s="21"/>
      <c r="D33" s="3"/>
    </row>
    <row r="34" spans="1:244" s="30" customFormat="1">
      <c r="A34" s="18" t="s">
        <v>39</v>
      </c>
      <c r="B34" s="19">
        <v>604.46209229137048</v>
      </c>
      <c r="C34" s="19">
        <v>13.74</v>
      </c>
      <c r="D34" s="51">
        <v>2.2789910754015891E-2</v>
      </c>
    </row>
    <row r="35" spans="1:244" s="30" customFormat="1">
      <c r="A35" s="6" t="s">
        <v>40</v>
      </c>
      <c r="B35" s="19">
        <v>604.46209229137048</v>
      </c>
      <c r="C35" s="19">
        <v>13.74</v>
      </c>
      <c r="D35" s="51">
        <v>2.2789910754015891E-2</v>
      </c>
    </row>
    <row r="36" spans="1:244" s="31" customFormat="1">
      <c r="A36" s="22" t="s">
        <v>41</v>
      </c>
      <c r="B36" s="23">
        <v>25308.232092291368</v>
      </c>
      <c r="C36" s="23">
        <v>575.15000000000009</v>
      </c>
      <c r="D36" s="52">
        <v>0.95419110326478185</v>
      </c>
    </row>
    <row r="37" spans="1:244" s="30" customFormat="1">
      <c r="A37" s="11" t="s">
        <v>42</v>
      </c>
      <c r="B37" s="21"/>
      <c r="C37" s="21"/>
      <c r="D37" s="3"/>
    </row>
    <row r="38" spans="1:244" s="30" customFormat="1">
      <c r="A38" s="6" t="s">
        <v>43</v>
      </c>
      <c r="B38" s="19">
        <v>765</v>
      </c>
      <c r="C38" s="19">
        <v>17.39</v>
      </c>
      <c r="D38" s="51">
        <v>2.8842638685137371E-2</v>
      </c>
    </row>
    <row r="39" spans="1:244" s="30" customFormat="1">
      <c r="A39" s="6" t="s">
        <v>44</v>
      </c>
      <c r="B39" s="19">
        <v>0</v>
      </c>
      <c r="C39" s="19">
        <v>0</v>
      </c>
      <c r="D39" s="51">
        <v>0</v>
      </c>
    </row>
    <row r="40" spans="1:244" s="30" customFormat="1">
      <c r="A40" s="18" t="s">
        <v>45</v>
      </c>
      <c r="B40" s="19">
        <v>0</v>
      </c>
      <c r="C40" s="19">
        <v>0</v>
      </c>
      <c r="D40" s="51">
        <v>0</v>
      </c>
    </row>
    <row r="41" spans="1:244" s="30" customFormat="1">
      <c r="A41" s="18" t="s">
        <v>79</v>
      </c>
      <c r="B41" s="19">
        <v>0</v>
      </c>
      <c r="C41" s="19">
        <v>0</v>
      </c>
      <c r="D41" s="51">
        <v>0</v>
      </c>
    </row>
    <row r="42" spans="1:244" s="30" customFormat="1">
      <c r="A42" s="27" t="s">
        <v>46</v>
      </c>
      <c r="B42" s="28">
        <v>765</v>
      </c>
      <c r="C42" s="28">
        <v>17.39</v>
      </c>
      <c r="D42" s="53">
        <v>2.8842638685137371E-2</v>
      </c>
      <c r="E42" s="32"/>
      <c r="F42" s="33"/>
      <c r="G42" s="33"/>
      <c r="H42" s="34"/>
      <c r="I42" s="32"/>
      <c r="J42" s="33"/>
      <c r="K42" s="33"/>
      <c r="L42" s="34"/>
      <c r="M42" s="32"/>
      <c r="N42" s="33"/>
      <c r="O42" s="33"/>
      <c r="P42" s="34"/>
      <c r="Q42" s="32"/>
      <c r="R42" s="33"/>
      <c r="S42" s="33"/>
      <c r="T42" s="34"/>
      <c r="U42" s="32"/>
      <c r="V42" s="33"/>
      <c r="W42" s="33"/>
      <c r="X42" s="34"/>
      <c r="Y42" s="32"/>
      <c r="Z42" s="33"/>
      <c r="AA42" s="33"/>
      <c r="AB42" s="34"/>
      <c r="AC42" s="32"/>
      <c r="AD42" s="33"/>
      <c r="AE42" s="33"/>
      <c r="AF42" s="34"/>
      <c r="AG42" s="32"/>
      <c r="AH42" s="33"/>
      <c r="AI42" s="33"/>
      <c r="AJ42" s="34"/>
      <c r="AK42" s="32"/>
      <c r="AL42" s="33"/>
      <c r="AM42" s="33"/>
      <c r="AN42" s="34"/>
      <c r="AO42" s="32"/>
      <c r="AP42" s="33"/>
      <c r="AQ42" s="33"/>
      <c r="AR42" s="34"/>
      <c r="AS42" s="32"/>
      <c r="AT42" s="33"/>
      <c r="AU42" s="33"/>
      <c r="AV42" s="34"/>
      <c r="AW42" s="32"/>
      <c r="AX42" s="33"/>
      <c r="AY42" s="33"/>
      <c r="AZ42" s="34"/>
      <c r="BA42" s="32"/>
      <c r="BB42" s="33"/>
      <c r="BC42" s="33"/>
      <c r="BD42" s="34"/>
      <c r="BE42" s="32"/>
      <c r="BF42" s="33"/>
      <c r="BG42" s="33"/>
      <c r="BH42" s="34"/>
      <c r="BI42" s="32"/>
      <c r="BJ42" s="33"/>
      <c r="BK42" s="33"/>
      <c r="BL42" s="34"/>
      <c r="BM42" s="32"/>
      <c r="BN42" s="33"/>
      <c r="BO42" s="33"/>
      <c r="BP42" s="34"/>
      <c r="BQ42" s="32"/>
      <c r="BR42" s="33"/>
      <c r="BS42" s="33"/>
      <c r="BT42" s="34"/>
      <c r="BU42" s="32"/>
      <c r="BV42" s="33"/>
      <c r="BW42" s="33"/>
      <c r="BX42" s="34"/>
      <c r="BY42" s="32"/>
      <c r="BZ42" s="33"/>
      <c r="CA42" s="33"/>
      <c r="CB42" s="34"/>
      <c r="CC42" s="32"/>
      <c r="CD42" s="33"/>
      <c r="CE42" s="33"/>
      <c r="CF42" s="34"/>
      <c r="CG42" s="32"/>
      <c r="CH42" s="33"/>
      <c r="CI42" s="33"/>
      <c r="CJ42" s="34"/>
      <c r="CK42" s="32"/>
      <c r="CL42" s="33"/>
      <c r="CM42" s="33"/>
      <c r="CN42" s="34"/>
      <c r="CO42" s="32"/>
      <c r="CP42" s="33"/>
      <c r="CQ42" s="33"/>
      <c r="CR42" s="34"/>
      <c r="CS42" s="32"/>
      <c r="CT42" s="33"/>
      <c r="CU42" s="33"/>
      <c r="CV42" s="34"/>
      <c r="CW42" s="32"/>
      <c r="CX42" s="33"/>
      <c r="CY42" s="33"/>
      <c r="CZ42" s="34"/>
      <c r="DA42" s="32"/>
      <c r="DB42" s="33"/>
      <c r="DC42" s="33"/>
      <c r="DD42" s="34"/>
      <c r="DE42" s="32"/>
      <c r="DF42" s="33"/>
      <c r="DG42" s="33"/>
      <c r="DH42" s="34"/>
      <c r="DI42" s="32"/>
      <c r="DJ42" s="33"/>
      <c r="DK42" s="33"/>
      <c r="DL42" s="34"/>
      <c r="DM42" s="32"/>
      <c r="DN42" s="33"/>
      <c r="DO42" s="33"/>
      <c r="DP42" s="34"/>
      <c r="DQ42" s="32"/>
      <c r="DR42" s="33"/>
      <c r="DS42" s="33"/>
      <c r="DT42" s="34"/>
      <c r="DU42" s="32"/>
      <c r="DV42" s="33"/>
      <c r="DW42" s="33"/>
      <c r="DX42" s="34"/>
      <c r="DY42" s="32"/>
      <c r="DZ42" s="33"/>
      <c r="EA42" s="33"/>
      <c r="EB42" s="34"/>
      <c r="EC42" s="32"/>
      <c r="ED42" s="33"/>
      <c r="EE42" s="33"/>
      <c r="EF42" s="34"/>
      <c r="EG42" s="32"/>
      <c r="EH42" s="33"/>
      <c r="EI42" s="33"/>
      <c r="EJ42" s="34"/>
      <c r="EK42" s="32"/>
      <c r="EL42" s="33"/>
      <c r="EM42" s="33"/>
      <c r="EN42" s="34"/>
      <c r="EO42" s="32"/>
      <c r="EP42" s="33"/>
      <c r="EQ42" s="33"/>
      <c r="ER42" s="34"/>
      <c r="ES42" s="32"/>
      <c r="ET42" s="33"/>
      <c r="EU42" s="33"/>
      <c r="EV42" s="34"/>
      <c r="EW42" s="32"/>
      <c r="EX42" s="33"/>
      <c r="EY42" s="33"/>
      <c r="EZ42" s="34"/>
      <c r="FA42" s="32"/>
      <c r="FB42" s="33"/>
      <c r="FC42" s="33"/>
      <c r="FD42" s="34"/>
      <c r="FE42" s="32"/>
      <c r="FF42" s="33"/>
      <c r="FG42" s="33"/>
      <c r="FH42" s="34"/>
      <c r="FI42" s="32"/>
      <c r="FJ42" s="33"/>
      <c r="FK42" s="33"/>
      <c r="FL42" s="34"/>
      <c r="FM42" s="32"/>
      <c r="FN42" s="33"/>
      <c r="FO42" s="33"/>
      <c r="FP42" s="34"/>
      <c r="FQ42" s="32"/>
      <c r="FR42" s="33"/>
      <c r="FS42" s="33"/>
      <c r="FT42" s="34"/>
      <c r="FU42" s="32"/>
      <c r="FV42" s="33"/>
      <c r="FW42" s="33"/>
      <c r="FX42" s="34"/>
      <c r="FY42" s="32"/>
      <c r="FZ42" s="33"/>
      <c r="GA42" s="33"/>
      <c r="GB42" s="34"/>
      <c r="GC42" s="32"/>
      <c r="GD42" s="33"/>
      <c r="GE42" s="33"/>
      <c r="GF42" s="34"/>
      <c r="GG42" s="32"/>
      <c r="GH42" s="33"/>
      <c r="GI42" s="33"/>
      <c r="GJ42" s="34"/>
      <c r="GK42" s="32"/>
      <c r="GL42" s="33"/>
      <c r="GM42" s="33"/>
      <c r="GN42" s="34"/>
      <c r="GO42" s="32"/>
      <c r="GP42" s="33"/>
      <c r="GQ42" s="33"/>
      <c r="GR42" s="34"/>
      <c r="GS42" s="32"/>
      <c r="GT42" s="33"/>
      <c r="GU42" s="33"/>
      <c r="GV42" s="34"/>
      <c r="GW42" s="32"/>
      <c r="GX42" s="33"/>
      <c r="GY42" s="33"/>
      <c r="GZ42" s="34"/>
      <c r="HA42" s="32"/>
      <c r="HB42" s="33"/>
      <c r="HC42" s="33"/>
      <c r="HD42" s="34"/>
      <c r="HE42" s="32"/>
      <c r="HF42" s="33"/>
      <c r="HG42" s="33"/>
      <c r="HH42" s="34"/>
      <c r="HI42" s="32"/>
      <c r="HJ42" s="33"/>
      <c r="HK42" s="33"/>
      <c r="HL42" s="34"/>
      <c r="HM42" s="32"/>
      <c r="HN42" s="33"/>
      <c r="HO42" s="33"/>
      <c r="HP42" s="34"/>
      <c r="HQ42" s="32"/>
      <c r="HR42" s="33"/>
      <c r="HS42" s="33"/>
      <c r="HT42" s="34"/>
      <c r="HU42" s="32"/>
      <c r="HV42" s="33"/>
      <c r="HW42" s="33"/>
      <c r="HX42" s="34"/>
      <c r="HY42" s="32"/>
      <c r="HZ42" s="33"/>
      <c r="IA42" s="33"/>
      <c r="IB42" s="34"/>
      <c r="IC42" s="32"/>
      <c r="ID42" s="33"/>
      <c r="IE42" s="33"/>
      <c r="IF42" s="34"/>
      <c r="IG42" s="32"/>
      <c r="IH42" s="33"/>
      <c r="II42" s="33"/>
      <c r="IJ42" s="34"/>
    </row>
    <row r="43" spans="1:244" s="30" customFormat="1">
      <c r="A43" s="11" t="s">
        <v>47</v>
      </c>
      <c r="B43" s="21"/>
      <c r="C43" s="21"/>
      <c r="D43" s="3"/>
    </row>
    <row r="44" spans="1:244" s="30" customFormat="1">
      <c r="A44" s="18" t="s">
        <v>80</v>
      </c>
      <c r="B44" s="19">
        <v>0</v>
      </c>
      <c r="C44" s="19">
        <v>0</v>
      </c>
      <c r="D44" s="51">
        <v>0</v>
      </c>
    </row>
    <row r="45" spans="1:244" s="30" customFormat="1">
      <c r="A45" s="18" t="s">
        <v>49</v>
      </c>
      <c r="B45" s="19">
        <v>0</v>
      </c>
      <c r="C45" s="19">
        <v>0</v>
      </c>
      <c r="D45" s="51">
        <v>0</v>
      </c>
    </row>
    <row r="46" spans="1:244" s="30" customFormat="1">
      <c r="A46" s="18" t="s">
        <v>50</v>
      </c>
      <c r="B46" s="19">
        <v>0</v>
      </c>
      <c r="C46" s="19">
        <v>0</v>
      </c>
      <c r="D46" s="51">
        <v>0</v>
      </c>
    </row>
    <row r="47" spans="1:244" s="30" customFormat="1">
      <c r="A47" s="27" t="s">
        <v>51</v>
      </c>
      <c r="B47" s="28">
        <v>0</v>
      </c>
      <c r="C47" s="28">
        <v>0</v>
      </c>
      <c r="D47" s="53">
        <v>0</v>
      </c>
      <c r="E47" s="32"/>
      <c r="F47" s="33"/>
      <c r="G47" s="33"/>
      <c r="H47" s="34"/>
      <c r="I47" s="32"/>
      <c r="J47" s="33"/>
      <c r="K47" s="33"/>
      <c r="L47" s="34"/>
      <c r="M47" s="32"/>
      <c r="N47" s="33"/>
      <c r="O47" s="33"/>
      <c r="P47" s="34"/>
      <c r="Q47" s="32"/>
      <c r="R47" s="33"/>
      <c r="S47" s="33"/>
      <c r="T47" s="34"/>
      <c r="U47" s="32"/>
      <c r="V47" s="33"/>
      <c r="W47" s="33"/>
      <c r="X47" s="34"/>
      <c r="Y47" s="32"/>
      <c r="Z47" s="33"/>
      <c r="AA47" s="33"/>
      <c r="AB47" s="34"/>
      <c r="AC47" s="32"/>
      <c r="AD47" s="33"/>
      <c r="AE47" s="33"/>
      <c r="AF47" s="34"/>
      <c r="AG47" s="32"/>
      <c r="AH47" s="33"/>
      <c r="AI47" s="33"/>
      <c r="AJ47" s="34"/>
      <c r="AK47" s="32"/>
      <c r="AL47" s="33"/>
      <c r="AM47" s="33"/>
      <c r="AN47" s="34"/>
      <c r="AO47" s="32"/>
      <c r="AP47" s="33"/>
      <c r="AQ47" s="33"/>
      <c r="AR47" s="34"/>
      <c r="AS47" s="32"/>
      <c r="AT47" s="33"/>
      <c r="AU47" s="33"/>
      <c r="AV47" s="34"/>
      <c r="AW47" s="32"/>
      <c r="AX47" s="33"/>
      <c r="AY47" s="33"/>
      <c r="AZ47" s="34"/>
      <c r="BA47" s="32"/>
      <c r="BB47" s="33"/>
      <c r="BC47" s="33"/>
      <c r="BD47" s="34"/>
      <c r="BE47" s="32"/>
      <c r="BF47" s="33"/>
      <c r="BG47" s="33"/>
      <c r="BH47" s="34"/>
      <c r="BI47" s="32"/>
      <c r="BJ47" s="33"/>
      <c r="BK47" s="33"/>
      <c r="BL47" s="34"/>
      <c r="BM47" s="32"/>
      <c r="BN47" s="33"/>
      <c r="BO47" s="33"/>
      <c r="BP47" s="34"/>
      <c r="BQ47" s="32"/>
      <c r="BR47" s="33"/>
      <c r="BS47" s="33"/>
      <c r="BT47" s="34"/>
      <c r="BU47" s="32"/>
      <c r="BV47" s="33"/>
      <c r="BW47" s="33"/>
      <c r="BX47" s="34"/>
      <c r="BY47" s="32"/>
      <c r="BZ47" s="33"/>
      <c r="CA47" s="33"/>
      <c r="CB47" s="34"/>
      <c r="CC47" s="32"/>
      <c r="CD47" s="33"/>
      <c r="CE47" s="33"/>
      <c r="CF47" s="34"/>
      <c r="CG47" s="32"/>
      <c r="CH47" s="33"/>
      <c r="CI47" s="33"/>
      <c r="CJ47" s="34"/>
      <c r="CK47" s="32"/>
      <c r="CL47" s="33"/>
      <c r="CM47" s="33"/>
      <c r="CN47" s="34"/>
      <c r="CO47" s="32"/>
      <c r="CP47" s="33"/>
      <c r="CQ47" s="33"/>
      <c r="CR47" s="34"/>
      <c r="CS47" s="32"/>
      <c r="CT47" s="33"/>
      <c r="CU47" s="33"/>
      <c r="CV47" s="34"/>
      <c r="CW47" s="32"/>
      <c r="CX47" s="33"/>
      <c r="CY47" s="33"/>
      <c r="CZ47" s="34"/>
      <c r="DA47" s="32"/>
      <c r="DB47" s="33"/>
      <c r="DC47" s="33"/>
      <c r="DD47" s="34"/>
      <c r="DE47" s="32"/>
      <c r="DF47" s="33"/>
      <c r="DG47" s="33"/>
      <c r="DH47" s="34"/>
      <c r="DI47" s="32"/>
      <c r="DJ47" s="33"/>
      <c r="DK47" s="33"/>
      <c r="DL47" s="34"/>
      <c r="DM47" s="32"/>
      <c r="DN47" s="33"/>
      <c r="DO47" s="33"/>
      <c r="DP47" s="34"/>
      <c r="DQ47" s="32"/>
      <c r="DR47" s="33"/>
      <c r="DS47" s="33"/>
      <c r="DT47" s="34"/>
      <c r="DU47" s="32"/>
      <c r="DV47" s="33"/>
      <c r="DW47" s="33"/>
      <c r="DX47" s="34"/>
      <c r="DY47" s="32"/>
      <c r="DZ47" s="33"/>
      <c r="EA47" s="33"/>
      <c r="EB47" s="34"/>
      <c r="EC47" s="32"/>
      <c r="ED47" s="33"/>
      <c r="EE47" s="33"/>
      <c r="EF47" s="34"/>
      <c r="EG47" s="32"/>
      <c r="EH47" s="33"/>
      <c r="EI47" s="33"/>
      <c r="EJ47" s="34"/>
      <c r="EK47" s="32"/>
      <c r="EL47" s="33"/>
      <c r="EM47" s="33"/>
      <c r="EN47" s="34"/>
      <c r="EO47" s="32"/>
      <c r="EP47" s="33"/>
      <c r="EQ47" s="33"/>
      <c r="ER47" s="34"/>
      <c r="ES47" s="32"/>
      <c r="ET47" s="33"/>
      <c r="EU47" s="33"/>
      <c r="EV47" s="34"/>
      <c r="EW47" s="32"/>
      <c r="EX47" s="33"/>
      <c r="EY47" s="33"/>
      <c r="EZ47" s="34"/>
      <c r="FA47" s="32"/>
      <c r="FB47" s="33"/>
      <c r="FC47" s="33"/>
      <c r="FD47" s="34"/>
      <c r="FE47" s="32"/>
      <c r="FF47" s="33"/>
      <c r="FG47" s="33"/>
      <c r="FH47" s="34"/>
      <c r="FI47" s="32"/>
      <c r="FJ47" s="33"/>
      <c r="FK47" s="33"/>
      <c r="FL47" s="34"/>
      <c r="FM47" s="32"/>
      <c r="FN47" s="33"/>
      <c r="FO47" s="33"/>
      <c r="FP47" s="34"/>
      <c r="FQ47" s="32"/>
      <c r="FR47" s="33"/>
      <c r="FS47" s="33"/>
      <c r="FT47" s="34"/>
      <c r="FU47" s="32"/>
      <c r="FV47" s="33"/>
      <c r="FW47" s="33"/>
      <c r="FX47" s="34"/>
      <c r="FY47" s="32"/>
      <c r="FZ47" s="33"/>
      <c r="GA47" s="33"/>
      <c r="GB47" s="34"/>
      <c r="GC47" s="32"/>
      <c r="GD47" s="33"/>
      <c r="GE47" s="33"/>
      <c r="GF47" s="34"/>
      <c r="GG47" s="32"/>
      <c r="GH47" s="33"/>
      <c r="GI47" s="33"/>
      <c r="GJ47" s="34"/>
      <c r="GK47" s="32"/>
      <c r="GL47" s="33"/>
      <c r="GM47" s="33"/>
      <c r="GN47" s="34"/>
      <c r="GO47" s="32"/>
      <c r="GP47" s="33"/>
      <c r="GQ47" s="33"/>
      <c r="GR47" s="34"/>
      <c r="GS47" s="32"/>
      <c r="GT47" s="33"/>
      <c r="GU47" s="33"/>
      <c r="GV47" s="34"/>
      <c r="GW47" s="32"/>
      <c r="GX47" s="33"/>
      <c r="GY47" s="33"/>
      <c r="GZ47" s="34"/>
      <c r="HA47" s="32"/>
      <c r="HB47" s="33"/>
      <c r="HC47" s="33"/>
      <c r="HD47" s="34"/>
      <c r="HE47" s="32"/>
      <c r="HF47" s="33"/>
      <c r="HG47" s="33"/>
      <c r="HH47" s="34"/>
      <c r="HI47" s="32"/>
      <c r="HJ47" s="33"/>
      <c r="HK47" s="33"/>
      <c r="HL47" s="34"/>
      <c r="HM47" s="32"/>
      <c r="HN47" s="33"/>
      <c r="HO47" s="33"/>
      <c r="HP47" s="34"/>
      <c r="HQ47" s="32"/>
      <c r="HR47" s="33"/>
      <c r="HS47" s="33"/>
      <c r="HT47" s="34"/>
      <c r="HU47" s="32"/>
      <c r="HV47" s="33"/>
      <c r="HW47" s="33"/>
      <c r="HX47" s="34"/>
      <c r="HY47" s="32"/>
      <c r="HZ47" s="33"/>
      <c r="IA47" s="33"/>
      <c r="IB47" s="34"/>
      <c r="IC47" s="32"/>
      <c r="ID47" s="33"/>
      <c r="IE47" s="33"/>
      <c r="IF47" s="34"/>
      <c r="IG47" s="32"/>
      <c r="IH47" s="33"/>
      <c r="II47" s="33"/>
      <c r="IJ47" s="34"/>
    </row>
    <row r="48" spans="1:244" s="30" customFormat="1">
      <c r="A48" s="35" t="s">
        <v>52</v>
      </c>
      <c r="B48" s="36">
        <v>765</v>
      </c>
      <c r="C48" s="36">
        <v>17.39</v>
      </c>
      <c r="D48" s="54">
        <v>2.8842638685137371E-2</v>
      </c>
      <c r="E48" s="33"/>
      <c r="F48" s="33"/>
      <c r="G48" s="32"/>
      <c r="H48" s="33"/>
      <c r="I48" s="33"/>
      <c r="J48" s="33"/>
      <c r="K48" s="32"/>
      <c r="L48" s="33"/>
      <c r="M48" s="33"/>
      <c r="N48" s="33"/>
      <c r="O48" s="32"/>
      <c r="P48" s="33"/>
      <c r="Q48" s="33"/>
      <c r="R48" s="33"/>
      <c r="S48" s="32"/>
      <c r="T48" s="33"/>
      <c r="U48" s="33"/>
      <c r="V48" s="33"/>
      <c r="W48" s="32"/>
      <c r="X48" s="33"/>
      <c r="Y48" s="33"/>
      <c r="Z48" s="33"/>
      <c r="AA48" s="32"/>
      <c r="AB48" s="33"/>
      <c r="AC48" s="33"/>
      <c r="AD48" s="33"/>
      <c r="AE48" s="32"/>
      <c r="AF48" s="33"/>
      <c r="AG48" s="33"/>
      <c r="AH48" s="33"/>
      <c r="AI48" s="32"/>
      <c r="AJ48" s="33"/>
      <c r="AK48" s="33"/>
      <c r="AL48" s="33"/>
      <c r="AM48" s="32"/>
      <c r="AN48" s="33"/>
      <c r="AO48" s="33"/>
      <c r="AP48" s="33"/>
      <c r="AQ48" s="32"/>
      <c r="AR48" s="33"/>
      <c r="AS48" s="33"/>
      <c r="AT48" s="33"/>
      <c r="AU48" s="32"/>
      <c r="AV48" s="33"/>
      <c r="AW48" s="33"/>
      <c r="AX48" s="33"/>
      <c r="AY48" s="32"/>
      <c r="AZ48" s="33"/>
      <c r="BA48" s="33"/>
      <c r="BB48" s="33"/>
      <c r="BC48" s="32"/>
      <c r="BD48" s="33"/>
      <c r="BE48" s="33"/>
      <c r="BF48" s="33"/>
      <c r="BG48" s="32"/>
      <c r="BH48" s="33"/>
      <c r="BI48" s="33"/>
      <c r="BJ48" s="33"/>
      <c r="BK48" s="32"/>
      <c r="BL48" s="33"/>
      <c r="BM48" s="33"/>
      <c r="BN48" s="33"/>
      <c r="BO48" s="32"/>
      <c r="BP48" s="33"/>
      <c r="BQ48" s="33"/>
      <c r="BR48" s="33"/>
      <c r="BS48" s="32"/>
      <c r="BT48" s="33"/>
      <c r="BU48" s="33"/>
      <c r="BV48" s="33"/>
      <c r="BW48" s="32"/>
      <c r="BX48" s="33"/>
      <c r="BY48" s="33"/>
      <c r="BZ48" s="33"/>
      <c r="CA48" s="32"/>
      <c r="CB48" s="33"/>
      <c r="CC48" s="33"/>
      <c r="CD48" s="33"/>
      <c r="CE48" s="32"/>
      <c r="CF48" s="33"/>
      <c r="CG48" s="33"/>
      <c r="CH48" s="33"/>
      <c r="CI48" s="32"/>
      <c r="CJ48" s="33"/>
      <c r="CK48" s="33"/>
      <c r="CL48" s="33"/>
      <c r="CM48" s="32"/>
      <c r="CN48" s="33"/>
      <c r="CO48" s="33"/>
      <c r="CP48" s="33"/>
      <c r="CQ48" s="32"/>
      <c r="CR48" s="33"/>
      <c r="CS48" s="33"/>
      <c r="CT48" s="33"/>
      <c r="CU48" s="32"/>
      <c r="CV48" s="33"/>
      <c r="CW48" s="33"/>
      <c r="CX48" s="33"/>
      <c r="CY48" s="32"/>
      <c r="CZ48" s="33"/>
      <c r="DA48" s="33"/>
      <c r="DB48" s="33"/>
      <c r="DC48" s="32"/>
      <c r="DD48" s="33"/>
      <c r="DE48" s="33"/>
      <c r="DF48" s="33"/>
      <c r="DG48" s="32"/>
      <c r="DH48" s="33"/>
      <c r="DI48" s="33"/>
      <c r="DJ48" s="33"/>
      <c r="DK48" s="32"/>
      <c r="DL48" s="33"/>
      <c r="DM48" s="33"/>
      <c r="DN48" s="33"/>
      <c r="DO48" s="32"/>
      <c r="DP48" s="33"/>
      <c r="DQ48" s="33"/>
      <c r="DR48" s="33"/>
      <c r="DS48" s="32"/>
      <c r="DT48" s="33"/>
      <c r="DU48" s="33"/>
      <c r="DV48" s="33"/>
      <c r="DW48" s="32"/>
      <c r="DX48" s="33"/>
      <c r="DY48" s="33"/>
      <c r="DZ48" s="33"/>
      <c r="EA48" s="32"/>
      <c r="EB48" s="33"/>
      <c r="EC48" s="33"/>
      <c r="ED48" s="33"/>
      <c r="EE48" s="32"/>
      <c r="EF48" s="33"/>
      <c r="EG48" s="33"/>
      <c r="EH48" s="33"/>
      <c r="EI48" s="32"/>
      <c r="EJ48" s="33"/>
      <c r="EK48" s="33"/>
      <c r="EL48" s="33"/>
      <c r="EM48" s="32"/>
      <c r="EN48" s="33"/>
      <c r="EO48" s="33"/>
      <c r="EP48" s="33"/>
      <c r="EQ48" s="32"/>
      <c r="ER48" s="33"/>
      <c r="ES48" s="33"/>
      <c r="ET48" s="33"/>
      <c r="EU48" s="32"/>
      <c r="EV48" s="33"/>
      <c r="EW48" s="33"/>
      <c r="EX48" s="33"/>
      <c r="EY48" s="32"/>
      <c r="EZ48" s="33"/>
      <c r="FA48" s="33"/>
      <c r="FB48" s="33"/>
      <c r="FC48" s="32"/>
      <c r="FD48" s="33"/>
      <c r="FE48" s="33"/>
      <c r="FF48" s="33"/>
      <c r="FG48" s="32"/>
      <c r="FH48" s="33"/>
      <c r="FI48" s="33"/>
      <c r="FJ48" s="33"/>
      <c r="FK48" s="32"/>
      <c r="FL48" s="33"/>
      <c r="FM48" s="33"/>
      <c r="FN48" s="33"/>
      <c r="FO48" s="32"/>
      <c r="FP48" s="33"/>
      <c r="FQ48" s="33"/>
      <c r="FR48" s="33"/>
      <c r="FS48" s="32"/>
      <c r="FT48" s="33"/>
      <c r="FU48" s="33"/>
      <c r="FV48" s="33"/>
      <c r="FW48" s="32"/>
      <c r="FX48" s="33"/>
      <c r="FY48" s="33"/>
      <c r="FZ48" s="33"/>
      <c r="GA48" s="32"/>
      <c r="GB48" s="33"/>
      <c r="GC48" s="33"/>
      <c r="GD48" s="33"/>
      <c r="GE48" s="32"/>
      <c r="GF48" s="33"/>
      <c r="GG48" s="33"/>
      <c r="GH48" s="33"/>
      <c r="GI48" s="32"/>
      <c r="GJ48" s="33"/>
      <c r="GK48" s="33"/>
      <c r="GL48" s="33"/>
      <c r="GM48" s="32"/>
      <c r="GN48" s="33"/>
      <c r="GO48" s="33"/>
      <c r="GP48" s="33"/>
      <c r="GQ48" s="32"/>
      <c r="GR48" s="33"/>
      <c r="GS48" s="33"/>
      <c r="GT48" s="33"/>
      <c r="GU48" s="32"/>
      <c r="GV48" s="33"/>
      <c r="GW48" s="33"/>
      <c r="GX48" s="33"/>
      <c r="GY48" s="32"/>
      <c r="GZ48" s="33"/>
      <c r="HA48" s="33"/>
      <c r="HB48" s="33"/>
      <c r="HC48" s="32"/>
      <c r="HD48" s="33"/>
      <c r="HE48" s="33"/>
      <c r="HF48" s="33"/>
      <c r="HG48" s="32"/>
      <c r="HH48" s="33"/>
      <c r="HI48" s="33"/>
      <c r="HJ48" s="33"/>
      <c r="HK48" s="32"/>
      <c r="HL48" s="33"/>
      <c r="HM48" s="33"/>
      <c r="HN48" s="33"/>
      <c r="HO48" s="32"/>
      <c r="HP48" s="33"/>
      <c r="HQ48" s="33"/>
      <c r="HR48" s="33"/>
      <c r="HS48" s="32"/>
      <c r="HT48" s="33"/>
      <c r="HU48" s="33"/>
      <c r="HV48" s="33"/>
      <c r="HW48" s="32"/>
      <c r="HX48" s="33"/>
      <c r="HY48" s="33"/>
      <c r="HZ48" s="33"/>
      <c r="IA48" s="32"/>
      <c r="IB48" s="33"/>
      <c r="IC48" s="33"/>
      <c r="ID48" s="33"/>
      <c r="IE48" s="32"/>
      <c r="IF48" s="33"/>
      <c r="IG48" s="33"/>
      <c r="IH48" s="33"/>
    </row>
    <row r="49" spans="1:244" s="31" customFormat="1">
      <c r="A49" s="22" t="s">
        <v>53</v>
      </c>
      <c r="B49" s="23">
        <v>26073.232092291368</v>
      </c>
      <c r="C49" s="23">
        <v>592.54000000000008</v>
      </c>
      <c r="D49" s="52">
        <v>0.98303374194991922</v>
      </c>
    </row>
    <row r="50" spans="1:244" s="30" customFormat="1">
      <c r="A50" s="11" t="s">
        <v>54</v>
      </c>
      <c r="B50" s="21"/>
      <c r="C50" s="21"/>
      <c r="D50" s="3"/>
    </row>
    <row r="51" spans="1:244" s="30" customFormat="1">
      <c r="A51" s="6" t="s">
        <v>55</v>
      </c>
      <c r="B51" s="19">
        <v>0</v>
      </c>
      <c r="C51" s="19">
        <v>0</v>
      </c>
      <c r="D51" s="51">
        <v>0</v>
      </c>
    </row>
    <row r="52" spans="1:244" s="30" customFormat="1">
      <c r="A52" s="6" t="s">
        <v>56</v>
      </c>
      <c r="B52" s="19">
        <v>450</v>
      </c>
      <c r="C52" s="19">
        <v>10.23</v>
      </c>
      <c r="D52" s="51">
        <v>1.6966258050080806E-2</v>
      </c>
    </row>
    <row r="53" spans="1:244" s="30" customFormat="1">
      <c r="A53" s="27" t="s">
        <v>57</v>
      </c>
      <c r="B53" s="28">
        <v>450</v>
      </c>
      <c r="C53" s="28">
        <v>10.23</v>
      </c>
      <c r="D53" s="53">
        <v>1.6966258050080806E-2</v>
      </c>
      <c r="E53" s="32"/>
      <c r="F53" s="33"/>
      <c r="G53" s="33"/>
      <c r="H53" s="34"/>
      <c r="I53" s="32"/>
      <c r="J53" s="33"/>
      <c r="K53" s="33"/>
      <c r="L53" s="34"/>
      <c r="M53" s="32"/>
      <c r="N53" s="33"/>
      <c r="O53" s="33"/>
      <c r="P53" s="34"/>
      <c r="Q53" s="32"/>
      <c r="R53" s="33"/>
      <c r="S53" s="33"/>
      <c r="T53" s="34"/>
      <c r="U53" s="32"/>
      <c r="V53" s="33"/>
      <c r="W53" s="33"/>
      <c r="X53" s="34"/>
      <c r="Y53" s="32"/>
      <c r="Z53" s="33"/>
      <c r="AA53" s="33"/>
      <c r="AB53" s="34"/>
      <c r="AC53" s="32"/>
      <c r="AD53" s="33"/>
      <c r="AE53" s="33"/>
      <c r="AF53" s="34"/>
      <c r="AG53" s="32"/>
      <c r="AH53" s="33"/>
      <c r="AI53" s="33"/>
      <c r="AJ53" s="34"/>
      <c r="AK53" s="32"/>
      <c r="AL53" s="33"/>
      <c r="AM53" s="33"/>
      <c r="AN53" s="34"/>
      <c r="AO53" s="32"/>
      <c r="AP53" s="33"/>
      <c r="AQ53" s="33"/>
      <c r="AR53" s="34"/>
      <c r="AS53" s="32"/>
      <c r="AT53" s="33"/>
      <c r="AU53" s="33"/>
      <c r="AV53" s="34"/>
      <c r="AW53" s="32"/>
      <c r="AX53" s="33"/>
      <c r="AY53" s="33"/>
      <c r="AZ53" s="34"/>
      <c r="BA53" s="32"/>
      <c r="BB53" s="33"/>
      <c r="BC53" s="33"/>
      <c r="BD53" s="34"/>
      <c r="BE53" s="32"/>
      <c r="BF53" s="33"/>
      <c r="BG53" s="33"/>
      <c r="BH53" s="34"/>
      <c r="BI53" s="32"/>
      <c r="BJ53" s="33"/>
      <c r="BK53" s="33"/>
      <c r="BL53" s="34"/>
      <c r="BM53" s="32"/>
      <c r="BN53" s="33"/>
      <c r="BO53" s="33"/>
      <c r="BP53" s="34"/>
      <c r="BQ53" s="32"/>
      <c r="BR53" s="33"/>
      <c r="BS53" s="33"/>
      <c r="BT53" s="34"/>
      <c r="BU53" s="32"/>
      <c r="BV53" s="33"/>
      <c r="BW53" s="33"/>
      <c r="BX53" s="34"/>
      <c r="BY53" s="32"/>
      <c r="BZ53" s="33"/>
      <c r="CA53" s="33"/>
      <c r="CB53" s="34"/>
      <c r="CC53" s="32"/>
      <c r="CD53" s="33"/>
      <c r="CE53" s="33"/>
      <c r="CF53" s="34"/>
      <c r="CG53" s="32"/>
      <c r="CH53" s="33"/>
      <c r="CI53" s="33"/>
      <c r="CJ53" s="34"/>
      <c r="CK53" s="32"/>
      <c r="CL53" s="33"/>
      <c r="CM53" s="33"/>
      <c r="CN53" s="34"/>
      <c r="CO53" s="32"/>
      <c r="CP53" s="33"/>
      <c r="CQ53" s="33"/>
      <c r="CR53" s="34"/>
      <c r="CS53" s="32"/>
      <c r="CT53" s="33"/>
      <c r="CU53" s="33"/>
      <c r="CV53" s="34"/>
      <c r="CW53" s="32"/>
      <c r="CX53" s="33"/>
      <c r="CY53" s="33"/>
      <c r="CZ53" s="34"/>
      <c r="DA53" s="32"/>
      <c r="DB53" s="33"/>
      <c r="DC53" s="33"/>
      <c r="DD53" s="34"/>
      <c r="DE53" s="32"/>
      <c r="DF53" s="33"/>
      <c r="DG53" s="33"/>
      <c r="DH53" s="34"/>
      <c r="DI53" s="32"/>
      <c r="DJ53" s="33"/>
      <c r="DK53" s="33"/>
      <c r="DL53" s="34"/>
      <c r="DM53" s="32"/>
      <c r="DN53" s="33"/>
      <c r="DO53" s="33"/>
      <c r="DP53" s="34"/>
      <c r="DQ53" s="32"/>
      <c r="DR53" s="33"/>
      <c r="DS53" s="33"/>
      <c r="DT53" s="34"/>
      <c r="DU53" s="32"/>
      <c r="DV53" s="33"/>
      <c r="DW53" s="33"/>
      <c r="DX53" s="34"/>
      <c r="DY53" s="32"/>
      <c r="DZ53" s="33"/>
      <c r="EA53" s="33"/>
      <c r="EB53" s="34"/>
      <c r="EC53" s="32"/>
      <c r="ED53" s="33"/>
      <c r="EE53" s="33"/>
      <c r="EF53" s="34"/>
      <c r="EG53" s="32"/>
      <c r="EH53" s="33"/>
      <c r="EI53" s="33"/>
      <c r="EJ53" s="34"/>
      <c r="EK53" s="32"/>
      <c r="EL53" s="33"/>
      <c r="EM53" s="33"/>
      <c r="EN53" s="34"/>
      <c r="EO53" s="32"/>
      <c r="EP53" s="33"/>
      <c r="EQ53" s="33"/>
      <c r="ER53" s="34"/>
      <c r="ES53" s="32"/>
      <c r="ET53" s="33"/>
      <c r="EU53" s="33"/>
      <c r="EV53" s="34"/>
      <c r="EW53" s="32"/>
      <c r="EX53" s="33"/>
      <c r="EY53" s="33"/>
      <c r="EZ53" s="34"/>
      <c r="FA53" s="32"/>
      <c r="FB53" s="33"/>
      <c r="FC53" s="33"/>
      <c r="FD53" s="34"/>
      <c r="FE53" s="32"/>
      <c r="FF53" s="33"/>
      <c r="FG53" s="33"/>
      <c r="FH53" s="34"/>
      <c r="FI53" s="32"/>
      <c r="FJ53" s="33"/>
      <c r="FK53" s="33"/>
      <c r="FL53" s="34"/>
      <c r="FM53" s="32"/>
      <c r="FN53" s="33"/>
      <c r="FO53" s="33"/>
      <c r="FP53" s="34"/>
      <c r="FQ53" s="32"/>
      <c r="FR53" s="33"/>
      <c r="FS53" s="33"/>
      <c r="FT53" s="34"/>
      <c r="FU53" s="32"/>
      <c r="FV53" s="33"/>
      <c r="FW53" s="33"/>
      <c r="FX53" s="34"/>
      <c r="FY53" s="32"/>
      <c r="FZ53" s="33"/>
      <c r="GA53" s="33"/>
      <c r="GB53" s="34"/>
      <c r="GC53" s="32"/>
      <c r="GD53" s="33"/>
      <c r="GE53" s="33"/>
      <c r="GF53" s="34"/>
      <c r="GG53" s="32"/>
      <c r="GH53" s="33"/>
      <c r="GI53" s="33"/>
      <c r="GJ53" s="34"/>
      <c r="GK53" s="32"/>
      <c r="GL53" s="33"/>
      <c r="GM53" s="33"/>
      <c r="GN53" s="34"/>
      <c r="GO53" s="32"/>
      <c r="GP53" s="33"/>
      <c r="GQ53" s="33"/>
      <c r="GR53" s="34"/>
      <c r="GS53" s="32"/>
      <c r="GT53" s="33"/>
      <c r="GU53" s="33"/>
      <c r="GV53" s="34"/>
      <c r="GW53" s="32"/>
      <c r="GX53" s="33"/>
      <c r="GY53" s="33"/>
      <c r="GZ53" s="34"/>
      <c r="HA53" s="32"/>
      <c r="HB53" s="33"/>
      <c r="HC53" s="33"/>
      <c r="HD53" s="34"/>
      <c r="HE53" s="32"/>
      <c r="HF53" s="33"/>
      <c r="HG53" s="33"/>
      <c r="HH53" s="34"/>
      <c r="HI53" s="32"/>
      <c r="HJ53" s="33"/>
      <c r="HK53" s="33"/>
      <c r="HL53" s="34"/>
      <c r="HM53" s="32"/>
      <c r="HN53" s="33"/>
      <c r="HO53" s="33"/>
      <c r="HP53" s="34"/>
      <c r="HQ53" s="32"/>
      <c r="HR53" s="33"/>
      <c r="HS53" s="33"/>
      <c r="HT53" s="34"/>
      <c r="HU53" s="32"/>
      <c r="HV53" s="33"/>
      <c r="HW53" s="33"/>
      <c r="HX53" s="34"/>
      <c r="HY53" s="32"/>
      <c r="HZ53" s="33"/>
      <c r="IA53" s="33"/>
      <c r="IB53" s="34"/>
      <c r="IC53" s="32"/>
      <c r="ID53" s="33"/>
      <c r="IE53" s="33"/>
      <c r="IF53" s="34"/>
      <c r="IG53" s="32"/>
      <c r="IH53" s="33"/>
      <c r="II53" s="33"/>
      <c r="IJ53" s="34"/>
    </row>
    <row r="54" spans="1:244" s="41" customFormat="1" ht="13.5" thickBot="1">
      <c r="A54" s="38" t="s">
        <v>58</v>
      </c>
      <c r="B54" s="39">
        <v>26523.232092291368</v>
      </c>
      <c r="C54" s="39">
        <v>602.7700000000001</v>
      </c>
      <c r="D54" s="55">
        <v>1</v>
      </c>
    </row>
    <row r="55" spans="1:244">
      <c r="A55" s="42" t="s">
        <v>59</v>
      </c>
      <c r="D55" s="43"/>
    </row>
  </sheetData>
  <printOptions horizontalCentered="1"/>
  <pageMargins left="0.78740157480314965" right="0.39370078740157483" top="0.78740157480314965" bottom="0.78740157480314965" header="0.59055118110236227" footer="0.59055118110236227"/>
  <pageSetup paperSize="9" orientation="portrait" horizontalDpi="300" verticalDpi="300" r:id="rId1"/>
  <headerFooter alignWithMargins="0">
    <oddHeader>&amp;L&amp;"Tahoma,Negrito"&amp;8Companhia Nacional de Abastecimento - CONAB</oddHeader>
    <oddFooter>&amp;R&amp;6&amp;F - &amp;A
versão - jan/2008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J57"/>
  <sheetViews>
    <sheetView zoomScaleNormal="100" workbookViewId="0">
      <selection activeCell="G7" sqref="G7"/>
    </sheetView>
  </sheetViews>
  <sheetFormatPr defaultColWidth="11.5" defaultRowHeight="12.75"/>
  <cols>
    <col min="1" max="1" width="45.625" style="3" customWidth="1"/>
    <col min="2" max="3" width="12.625" style="3" customWidth="1"/>
    <col min="4" max="4" width="8.625" style="3" customWidth="1"/>
    <col min="5" max="16384" width="11.5" style="3"/>
  </cols>
  <sheetData>
    <row r="1" spans="1:4">
      <c r="A1" s="1" t="s">
        <v>275</v>
      </c>
      <c r="B1" s="2"/>
      <c r="C1" s="2"/>
      <c r="D1" s="2"/>
    </row>
    <row r="2" spans="1:4">
      <c r="A2" s="1" t="s">
        <v>295</v>
      </c>
      <c r="B2" s="2"/>
      <c r="C2" s="2"/>
      <c r="D2" s="2"/>
    </row>
    <row r="3" spans="1:4">
      <c r="A3" s="1" t="s">
        <v>172</v>
      </c>
      <c r="B3" s="2"/>
      <c r="C3" s="2"/>
      <c r="D3" s="2"/>
    </row>
    <row r="4" spans="1:4">
      <c r="A4" s="1" t="s">
        <v>296</v>
      </c>
      <c r="B4" s="2"/>
      <c r="C4" s="2"/>
      <c r="D4" s="2"/>
    </row>
    <row r="5" spans="1:4" ht="13.5" thickBot="1">
      <c r="A5" s="4" t="s">
        <v>4</v>
      </c>
      <c r="B5" s="5">
        <v>62118.644067796609</v>
      </c>
      <c r="C5" s="6" t="s">
        <v>5</v>
      </c>
    </row>
    <row r="6" spans="1:4">
      <c r="A6" s="7"/>
      <c r="B6" s="8" t="s">
        <v>6</v>
      </c>
      <c r="C6" s="50" t="s">
        <v>297</v>
      </c>
      <c r="D6" s="10" t="s">
        <v>7</v>
      </c>
    </row>
    <row r="7" spans="1:4">
      <c r="A7" s="11" t="s">
        <v>8</v>
      </c>
      <c r="D7" s="12" t="s">
        <v>9</v>
      </c>
    </row>
    <row r="8" spans="1:4" ht="13.5" thickBot="1">
      <c r="A8" s="13"/>
      <c r="B8" s="14" t="s">
        <v>10</v>
      </c>
      <c r="C8" s="14" t="s">
        <v>11</v>
      </c>
      <c r="D8" s="15" t="s">
        <v>13</v>
      </c>
    </row>
    <row r="9" spans="1:4">
      <c r="A9" s="11" t="s">
        <v>14</v>
      </c>
      <c r="B9" s="16"/>
    </row>
    <row r="10" spans="1:4">
      <c r="A10" s="18" t="s">
        <v>15</v>
      </c>
      <c r="B10" s="19">
        <v>0</v>
      </c>
      <c r="C10" s="19">
        <v>0</v>
      </c>
      <c r="D10" s="19">
        <v>0</v>
      </c>
    </row>
    <row r="11" spans="1:4">
      <c r="A11" s="18" t="s">
        <v>16</v>
      </c>
      <c r="B11" s="21">
        <v>434.80830508474577</v>
      </c>
      <c r="C11" s="21">
        <v>7</v>
      </c>
      <c r="D11" s="19">
        <v>7.0555476405630826E-2</v>
      </c>
    </row>
    <row r="12" spans="1:4">
      <c r="A12" s="18" t="s">
        <v>17</v>
      </c>
      <c r="B12" s="21">
        <v>7.2799999999999994</v>
      </c>
      <c r="C12" s="19">
        <v>0.12</v>
      </c>
      <c r="D12" s="19">
        <v>1.1813110794488648E-3</v>
      </c>
    </row>
    <row r="13" spans="1:4">
      <c r="A13" s="18" t="s">
        <v>18</v>
      </c>
      <c r="B13" s="19">
        <v>0</v>
      </c>
      <c r="C13" s="19">
        <v>0</v>
      </c>
      <c r="D13" s="19">
        <v>0</v>
      </c>
    </row>
    <row r="14" spans="1:4">
      <c r="A14" s="18" t="s">
        <v>19</v>
      </c>
      <c r="B14" s="19">
        <v>0</v>
      </c>
      <c r="C14" s="19">
        <v>0</v>
      </c>
      <c r="D14" s="19">
        <v>0</v>
      </c>
    </row>
    <row r="15" spans="1:4">
      <c r="A15" s="6" t="s">
        <v>20</v>
      </c>
      <c r="B15" s="21">
        <v>1505.0983050847458</v>
      </c>
      <c r="C15" s="19">
        <v>24.23</v>
      </c>
      <c r="D15" s="19">
        <v>0.24422929992531842</v>
      </c>
    </row>
    <row r="16" spans="1:4">
      <c r="A16" s="6" t="s">
        <v>21</v>
      </c>
      <c r="B16" s="21">
        <v>124.02</v>
      </c>
      <c r="C16" s="19">
        <v>2</v>
      </c>
      <c r="D16" s="19">
        <v>2.0124478032039591E-2</v>
      </c>
    </row>
    <row r="17" spans="1:4">
      <c r="A17" s="6" t="s">
        <v>218</v>
      </c>
      <c r="B17" s="19">
        <v>0</v>
      </c>
      <c r="C17" s="19">
        <v>0</v>
      </c>
      <c r="D17" s="19">
        <v>0</v>
      </c>
    </row>
    <row r="18" spans="1:4">
      <c r="A18" s="6" t="s">
        <v>23</v>
      </c>
      <c r="B18" s="21">
        <v>534.80135593220336</v>
      </c>
      <c r="C18" s="19">
        <v>8.61</v>
      </c>
      <c r="D18" s="19">
        <v>8.6781149322388423E-2</v>
      </c>
    </row>
    <row r="19" spans="1:4">
      <c r="A19" s="6" t="s">
        <v>24</v>
      </c>
      <c r="B19" s="21">
        <v>220.29338983050846</v>
      </c>
      <c r="C19" s="19">
        <v>3.55</v>
      </c>
      <c r="D19" s="19">
        <v>3.5746568974742793E-2</v>
      </c>
    </row>
    <row r="20" spans="1:4">
      <c r="A20" s="6" t="s">
        <v>25</v>
      </c>
      <c r="B20" s="21">
        <v>84.718305084745765</v>
      </c>
      <c r="C20" s="19">
        <v>1.36</v>
      </c>
      <c r="D20" s="19">
        <v>1.3747070388563088E-2</v>
      </c>
    </row>
    <row r="21" spans="1:4">
      <c r="A21" s="6" t="s">
        <v>26</v>
      </c>
      <c r="B21" s="19">
        <v>0</v>
      </c>
      <c r="C21" s="19">
        <v>0</v>
      </c>
      <c r="D21" s="19">
        <v>0</v>
      </c>
    </row>
    <row r="22" spans="1:4">
      <c r="A22" s="22" t="s">
        <v>27</v>
      </c>
      <c r="B22" s="23">
        <v>2911.0196610169496</v>
      </c>
      <c r="C22" s="23">
        <v>46.87</v>
      </c>
      <c r="D22" s="23">
        <v>0.47236535412813202</v>
      </c>
    </row>
    <row r="23" spans="1:4">
      <c r="A23" s="25" t="s">
        <v>28</v>
      </c>
      <c r="B23" s="21"/>
      <c r="C23" s="21"/>
      <c r="D23" s="21"/>
    </row>
    <row r="24" spans="1:4">
      <c r="A24" s="18" t="s">
        <v>29</v>
      </c>
      <c r="B24" s="19">
        <v>0</v>
      </c>
      <c r="C24" s="19">
        <v>0</v>
      </c>
      <c r="D24" s="19">
        <v>0</v>
      </c>
    </row>
    <row r="25" spans="1:4">
      <c r="A25" s="18" t="s">
        <v>30</v>
      </c>
      <c r="B25" s="19">
        <v>0</v>
      </c>
      <c r="C25" s="19">
        <v>0</v>
      </c>
      <c r="D25" s="19">
        <v>0</v>
      </c>
    </row>
    <row r="26" spans="1:4">
      <c r="A26" s="18" t="s">
        <v>31</v>
      </c>
      <c r="B26" s="21">
        <v>488.81355932203394</v>
      </c>
      <c r="C26" s="19">
        <v>7.87</v>
      </c>
      <c r="D26" s="19">
        <v>7.931880129285078E-2</v>
      </c>
    </row>
    <row r="27" spans="1:4">
      <c r="A27" s="18" t="s">
        <v>32</v>
      </c>
      <c r="B27" s="19">
        <v>0</v>
      </c>
      <c r="C27" s="19">
        <v>0</v>
      </c>
      <c r="D27" s="19">
        <v>0</v>
      </c>
    </row>
    <row r="28" spans="1:4">
      <c r="A28" s="18" t="s">
        <v>33</v>
      </c>
      <c r="B28" s="21">
        <v>82.84389830508475</v>
      </c>
      <c r="C28" s="19">
        <v>1.33</v>
      </c>
      <c r="D28" s="19">
        <v>1.3442914139084019E-2</v>
      </c>
    </row>
    <row r="29" spans="1:4">
      <c r="A29" s="18" t="s">
        <v>34</v>
      </c>
      <c r="B29" s="19">
        <v>0</v>
      </c>
      <c r="C29" s="19">
        <v>0</v>
      </c>
      <c r="D29" s="19">
        <v>0</v>
      </c>
    </row>
    <row r="30" spans="1:4">
      <c r="A30" s="18" t="s">
        <v>298</v>
      </c>
      <c r="B30" s="21">
        <v>285.08016949152545</v>
      </c>
      <c r="C30" s="19">
        <v>4.59</v>
      </c>
      <c r="D30" s="19">
        <v>4.6259390487843312E-2</v>
      </c>
    </row>
    <row r="31" spans="1:4">
      <c r="A31" s="18" t="s">
        <v>299</v>
      </c>
      <c r="B31" s="21">
        <v>37.883050847457625</v>
      </c>
      <c r="C31" s="19">
        <v>0.61</v>
      </c>
      <c r="D31" s="19">
        <v>6.1472071001959349E-3</v>
      </c>
    </row>
    <row r="32" spans="1:4">
      <c r="A32" s="27" t="s">
        <v>37</v>
      </c>
      <c r="B32" s="28">
        <v>894.62067796610177</v>
      </c>
      <c r="C32" s="28">
        <v>14.399999999999999</v>
      </c>
      <c r="D32" s="28">
        <v>0.14516831301997404</v>
      </c>
    </row>
    <row r="33" spans="1:244" s="30" customFormat="1">
      <c r="A33" s="11" t="s">
        <v>38</v>
      </c>
      <c r="B33" s="21"/>
      <c r="C33" s="21"/>
      <c r="D33" s="21"/>
    </row>
    <row r="34" spans="1:244" s="30" customFormat="1">
      <c r="A34" s="18" t="s">
        <v>39</v>
      </c>
      <c r="B34" s="21">
        <v>281.12737619511216</v>
      </c>
      <c r="C34" s="19">
        <v>4.53</v>
      </c>
      <c r="D34" s="19">
        <v>4.5617978603801519E-2</v>
      </c>
    </row>
    <row r="35" spans="1:244" s="30" customFormat="1">
      <c r="A35" s="6" t="s">
        <v>40</v>
      </c>
      <c r="B35" s="19">
        <v>281.12737619511216</v>
      </c>
      <c r="C35" s="19">
        <v>4.53</v>
      </c>
      <c r="D35" s="19">
        <v>4.5617978603801519E-2</v>
      </c>
    </row>
    <row r="36" spans="1:244" s="31" customFormat="1">
      <c r="A36" s="22" t="s">
        <v>41</v>
      </c>
      <c r="B36" s="23">
        <v>4086.7677151781631</v>
      </c>
      <c r="C36" s="23">
        <v>65.8</v>
      </c>
      <c r="D36" s="23">
        <v>0.66315164575190766</v>
      </c>
    </row>
    <row r="37" spans="1:244" s="30" customFormat="1">
      <c r="A37" s="11" t="s">
        <v>42</v>
      </c>
      <c r="B37" s="21"/>
      <c r="C37" s="21"/>
      <c r="D37" s="21"/>
    </row>
    <row r="38" spans="1:244" s="30" customFormat="1">
      <c r="A38" s="6" t="s">
        <v>43</v>
      </c>
      <c r="B38" s="21">
        <v>1630.9762711864405</v>
      </c>
      <c r="C38" s="19">
        <v>26.26</v>
      </c>
      <c r="D38" s="19">
        <v>0.26465526641081577</v>
      </c>
    </row>
    <row r="39" spans="1:244" s="30" customFormat="1">
      <c r="A39" s="6" t="s">
        <v>300</v>
      </c>
      <c r="B39" s="21">
        <v>7.8845762711864404</v>
      </c>
      <c r="C39" s="19">
        <v>0.13</v>
      </c>
      <c r="D39" s="19">
        <v>1.2794144650978242E-3</v>
      </c>
    </row>
    <row r="40" spans="1:244" s="30" customFormat="1">
      <c r="A40" s="18" t="s">
        <v>45</v>
      </c>
      <c r="B40" s="21">
        <v>110.32677966101696</v>
      </c>
      <c r="C40" s="19">
        <v>1.78</v>
      </c>
      <c r="D40" s="19">
        <v>1.7902506479872668E-2</v>
      </c>
    </row>
    <row r="41" spans="1:244" s="30" customFormat="1">
      <c r="A41" s="6" t="s">
        <v>79</v>
      </c>
      <c r="B41" s="21">
        <v>3.362711864406779</v>
      </c>
      <c r="C41" s="19">
        <v>0.05</v>
      </c>
      <c r="D41" s="19">
        <v>5.4566054703542271E-4</v>
      </c>
    </row>
    <row r="42" spans="1:244" s="30" customFormat="1">
      <c r="A42" s="18" t="s">
        <v>301</v>
      </c>
      <c r="B42" s="19">
        <v>0</v>
      </c>
      <c r="C42" s="19">
        <v>0</v>
      </c>
      <c r="D42" s="19">
        <v>0</v>
      </c>
    </row>
    <row r="43" spans="1:244" s="30" customFormat="1">
      <c r="A43" s="27" t="s">
        <v>46</v>
      </c>
      <c r="B43" s="28">
        <v>1752.5503389830506</v>
      </c>
      <c r="C43" s="28">
        <v>28.220000000000002</v>
      </c>
      <c r="D43" s="28">
        <v>0.2843828479028217</v>
      </c>
      <c r="E43" s="32"/>
      <c r="F43" s="33"/>
      <c r="G43" s="33"/>
      <c r="H43" s="34"/>
      <c r="I43" s="32"/>
      <c r="J43" s="33"/>
      <c r="K43" s="33"/>
      <c r="L43" s="34"/>
      <c r="M43" s="32"/>
      <c r="N43" s="33"/>
      <c r="O43" s="33"/>
      <c r="P43" s="34"/>
      <c r="Q43" s="32"/>
      <c r="R43" s="33"/>
      <c r="S43" s="33"/>
      <c r="T43" s="34"/>
      <c r="U43" s="32"/>
      <c r="V43" s="33"/>
      <c r="W43" s="33"/>
      <c r="X43" s="34"/>
      <c r="Y43" s="32"/>
      <c r="Z43" s="33"/>
      <c r="AA43" s="33"/>
      <c r="AB43" s="34"/>
      <c r="AC43" s="32"/>
      <c r="AD43" s="33"/>
      <c r="AE43" s="33"/>
      <c r="AF43" s="34"/>
      <c r="AG43" s="32"/>
      <c r="AH43" s="33"/>
      <c r="AI43" s="33"/>
      <c r="AJ43" s="34"/>
      <c r="AK43" s="32"/>
      <c r="AL43" s="33"/>
      <c r="AM43" s="33"/>
      <c r="AN43" s="34"/>
      <c r="AO43" s="32"/>
      <c r="AP43" s="33"/>
      <c r="AQ43" s="33"/>
      <c r="AR43" s="34"/>
      <c r="AS43" s="32"/>
      <c r="AT43" s="33"/>
      <c r="AU43" s="33"/>
      <c r="AV43" s="34"/>
      <c r="AW43" s="32"/>
      <c r="AX43" s="33"/>
      <c r="AY43" s="33"/>
      <c r="AZ43" s="34"/>
      <c r="BA43" s="32"/>
      <c r="BB43" s="33"/>
      <c r="BC43" s="33"/>
      <c r="BD43" s="34"/>
      <c r="BE43" s="32"/>
      <c r="BF43" s="33"/>
      <c r="BG43" s="33"/>
      <c r="BH43" s="34"/>
      <c r="BI43" s="32"/>
      <c r="BJ43" s="33"/>
      <c r="BK43" s="33"/>
      <c r="BL43" s="34"/>
      <c r="BM43" s="32"/>
      <c r="BN43" s="33"/>
      <c r="BO43" s="33"/>
      <c r="BP43" s="34"/>
      <c r="BQ43" s="32"/>
      <c r="BR43" s="33"/>
      <c r="BS43" s="33"/>
      <c r="BT43" s="34"/>
      <c r="BU43" s="32"/>
      <c r="BV43" s="33"/>
      <c r="BW43" s="33"/>
      <c r="BX43" s="34"/>
      <c r="BY43" s="32"/>
      <c r="BZ43" s="33"/>
      <c r="CA43" s="33"/>
      <c r="CB43" s="34"/>
      <c r="CC43" s="32"/>
      <c r="CD43" s="33"/>
      <c r="CE43" s="33"/>
      <c r="CF43" s="34"/>
      <c r="CG43" s="32"/>
      <c r="CH43" s="33"/>
      <c r="CI43" s="33"/>
      <c r="CJ43" s="34"/>
      <c r="CK43" s="32"/>
      <c r="CL43" s="33"/>
      <c r="CM43" s="33"/>
      <c r="CN43" s="34"/>
      <c r="CO43" s="32"/>
      <c r="CP43" s="33"/>
      <c r="CQ43" s="33"/>
      <c r="CR43" s="34"/>
      <c r="CS43" s="32"/>
      <c r="CT43" s="33"/>
      <c r="CU43" s="33"/>
      <c r="CV43" s="34"/>
      <c r="CW43" s="32"/>
      <c r="CX43" s="33"/>
      <c r="CY43" s="33"/>
      <c r="CZ43" s="34"/>
      <c r="DA43" s="32"/>
      <c r="DB43" s="33"/>
      <c r="DC43" s="33"/>
      <c r="DD43" s="34"/>
      <c r="DE43" s="32"/>
      <c r="DF43" s="33"/>
      <c r="DG43" s="33"/>
      <c r="DH43" s="34"/>
      <c r="DI43" s="32"/>
      <c r="DJ43" s="33"/>
      <c r="DK43" s="33"/>
      <c r="DL43" s="34"/>
      <c r="DM43" s="32"/>
      <c r="DN43" s="33"/>
      <c r="DO43" s="33"/>
      <c r="DP43" s="34"/>
      <c r="DQ43" s="32"/>
      <c r="DR43" s="33"/>
      <c r="DS43" s="33"/>
      <c r="DT43" s="34"/>
      <c r="DU43" s="32"/>
      <c r="DV43" s="33"/>
      <c r="DW43" s="33"/>
      <c r="DX43" s="34"/>
      <c r="DY43" s="32"/>
      <c r="DZ43" s="33"/>
      <c r="EA43" s="33"/>
      <c r="EB43" s="34"/>
      <c r="EC43" s="32"/>
      <c r="ED43" s="33"/>
      <c r="EE43" s="33"/>
      <c r="EF43" s="34"/>
      <c r="EG43" s="32"/>
      <c r="EH43" s="33"/>
      <c r="EI43" s="33"/>
      <c r="EJ43" s="34"/>
      <c r="EK43" s="32"/>
      <c r="EL43" s="33"/>
      <c r="EM43" s="33"/>
      <c r="EN43" s="34"/>
      <c r="EO43" s="32"/>
      <c r="EP43" s="33"/>
      <c r="EQ43" s="33"/>
      <c r="ER43" s="34"/>
      <c r="ES43" s="32"/>
      <c r="ET43" s="33"/>
      <c r="EU43" s="33"/>
      <c r="EV43" s="34"/>
      <c r="EW43" s="32"/>
      <c r="EX43" s="33"/>
      <c r="EY43" s="33"/>
      <c r="EZ43" s="34"/>
      <c r="FA43" s="32"/>
      <c r="FB43" s="33"/>
      <c r="FC43" s="33"/>
      <c r="FD43" s="34"/>
      <c r="FE43" s="32"/>
      <c r="FF43" s="33"/>
      <c r="FG43" s="33"/>
      <c r="FH43" s="34"/>
      <c r="FI43" s="32"/>
      <c r="FJ43" s="33"/>
      <c r="FK43" s="33"/>
      <c r="FL43" s="34"/>
      <c r="FM43" s="32"/>
      <c r="FN43" s="33"/>
      <c r="FO43" s="33"/>
      <c r="FP43" s="34"/>
      <c r="FQ43" s="32"/>
      <c r="FR43" s="33"/>
      <c r="FS43" s="33"/>
      <c r="FT43" s="34"/>
      <c r="FU43" s="32"/>
      <c r="FV43" s="33"/>
      <c r="FW43" s="33"/>
      <c r="FX43" s="34"/>
      <c r="FY43" s="32"/>
      <c r="FZ43" s="33"/>
      <c r="GA43" s="33"/>
      <c r="GB43" s="34"/>
      <c r="GC43" s="32"/>
      <c r="GD43" s="33"/>
      <c r="GE43" s="33"/>
      <c r="GF43" s="34"/>
      <c r="GG43" s="32"/>
      <c r="GH43" s="33"/>
      <c r="GI43" s="33"/>
      <c r="GJ43" s="34"/>
      <c r="GK43" s="32"/>
      <c r="GL43" s="33"/>
      <c r="GM43" s="33"/>
      <c r="GN43" s="34"/>
      <c r="GO43" s="32"/>
      <c r="GP43" s="33"/>
      <c r="GQ43" s="33"/>
      <c r="GR43" s="34"/>
      <c r="GS43" s="32"/>
      <c r="GT43" s="33"/>
      <c r="GU43" s="33"/>
      <c r="GV43" s="34"/>
      <c r="GW43" s="32"/>
      <c r="GX43" s="33"/>
      <c r="GY43" s="33"/>
      <c r="GZ43" s="34"/>
      <c r="HA43" s="32"/>
      <c r="HB43" s="33"/>
      <c r="HC43" s="33"/>
      <c r="HD43" s="34"/>
      <c r="HE43" s="32"/>
      <c r="HF43" s="33"/>
      <c r="HG43" s="33"/>
      <c r="HH43" s="34"/>
      <c r="HI43" s="32"/>
      <c r="HJ43" s="33"/>
      <c r="HK43" s="33"/>
      <c r="HL43" s="34"/>
      <c r="HM43" s="32"/>
      <c r="HN43" s="33"/>
      <c r="HO43" s="33"/>
      <c r="HP43" s="34"/>
      <c r="HQ43" s="32"/>
      <c r="HR43" s="33"/>
      <c r="HS43" s="33"/>
      <c r="HT43" s="34"/>
      <c r="HU43" s="32"/>
      <c r="HV43" s="33"/>
      <c r="HW43" s="33"/>
      <c r="HX43" s="34"/>
      <c r="HY43" s="32"/>
      <c r="HZ43" s="33"/>
      <c r="IA43" s="33"/>
      <c r="IB43" s="34"/>
      <c r="IC43" s="32"/>
      <c r="ID43" s="33"/>
      <c r="IE43" s="33"/>
      <c r="IF43" s="34"/>
      <c r="IG43" s="32"/>
      <c r="IH43" s="33"/>
      <c r="II43" s="33"/>
      <c r="IJ43" s="34"/>
    </row>
    <row r="44" spans="1:244" s="30" customFormat="1">
      <c r="A44" s="11" t="s">
        <v>47</v>
      </c>
      <c r="B44" s="21"/>
      <c r="C44" s="21"/>
      <c r="D44" s="21"/>
    </row>
    <row r="45" spans="1:244" s="30" customFormat="1">
      <c r="A45" s="18" t="s">
        <v>48</v>
      </c>
      <c r="B45" s="21">
        <v>0.86828795474576259</v>
      </c>
      <c r="C45" s="19">
        <v>0.01</v>
      </c>
      <c r="D45" s="19">
        <v>1.4089535454576429E-4</v>
      </c>
    </row>
    <row r="46" spans="1:244" s="30" customFormat="1">
      <c r="A46" s="18" t="s">
        <v>49</v>
      </c>
      <c r="B46" s="21">
        <v>56.54</v>
      </c>
      <c r="C46" s="19">
        <v>0.91</v>
      </c>
      <c r="D46" s="19">
        <v>9.1746330263789595E-3</v>
      </c>
    </row>
    <row r="47" spans="1:244" s="30" customFormat="1">
      <c r="A47" s="18" t="s">
        <v>50</v>
      </c>
      <c r="B47" s="21">
        <v>6.3883050847457632</v>
      </c>
      <c r="C47" s="19">
        <v>0.1</v>
      </c>
      <c r="D47" s="19">
        <v>1.0366175241084739E-3</v>
      </c>
    </row>
    <row r="48" spans="1:244" s="30" customFormat="1">
      <c r="A48" s="27" t="s">
        <v>51</v>
      </c>
      <c r="B48" s="28">
        <v>63.796593039491526</v>
      </c>
      <c r="C48" s="28">
        <v>1.02</v>
      </c>
      <c r="D48" s="28">
        <v>1.0352145905033198E-2</v>
      </c>
      <c r="E48" s="32"/>
      <c r="F48" s="33"/>
      <c r="G48" s="33"/>
      <c r="H48" s="34"/>
      <c r="I48" s="32"/>
      <c r="J48" s="33"/>
      <c r="K48" s="33"/>
      <c r="L48" s="34"/>
      <c r="M48" s="32"/>
      <c r="N48" s="33"/>
      <c r="O48" s="33"/>
      <c r="P48" s="34"/>
      <c r="Q48" s="32"/>
      <c r="R48" s="33"/>
      <c r="S48" s="33"/>
      <c r="T48" s="34"/>
      <c r="U48" s="32"/>
      <c r="V48" s="33"/>
      <c r="W48" s="33"/>
      <c r="X48" s="34"/>
      <c r="Y48" s="32"/>
      <c r="Z48" s="33"/>
      <c r="AA48" s="33"/>
      <c r="AB48" s="34"/>
      <c r="AC48" s="32"/>
      <c r="AD48" s="33"/>
      <c r="AE48" s="33"/>
      <c r="AF48" s="34"/>
      <c r="AG48" s="32"/>
      <c r="AH48" s="33"/>
      <c r="AI48" s="33"/>
      <c r="AJ48" s="34"/>
      <c r="AK48" s="32"/>
      <c r="AL48" s="33"/>
      <c r="AM48" s="33"/>
      <c r="AN48" s="34"/>
      <c r="AO48" s="32"/>
      <c r="AP48" s="33"/>
      <c r="AQ48" s="33"/>
      <c r="AR48" s="34"/>
      <c r="AS48" s="32"/>
      <c r="AT48" s="33"/>
      <c r="AU48" s="33"/>
      <c r="AV48" s="34"/>
      <c r="AW48" s="32"/>
      <c r="AX48" s="33"/>
      <c r="AY48" s="33"/>
      <c r="AZ48" s="34"/>
      <c r="BA48" s="32"/>
      <c r="BB48" s="33"/>
      <c r="BC48" s="33"/>
      <c r="BD48" s="34"/>
      <c r="BE48" s="32"/>
      <c r="BF48" s="33"/>
      <c r="BG48" s="33"/>
      <c r="BH48" s="34"/>
      <c r="BI48" s="32"/>
      <c r="BJ48" s="33"/>
      <c r="BK48" s="33"/>
      <c r="BL48" s="34"/>
      <c r="BM48" s="32"/>
      <c r="BN48" s="33"/>
      <c r="BO48" s="33"/>
      <c r="BP48" s="34"/>
      <c r="BQ48" s="32"/>
      <c r="BR48" s="33"/>
      <c r="BS48" s="33"/>
      <c r="BT48" s="34"/>
      <c r="BU48" s="32"/>
      <c r="BV48" s="33"/>
      <c r="BW48" s="33"/>
      <c r="BX48" s="34"/>
      <c r="BY48" s="32"/>
      <c r="BZ48" s="33"/>
      <c r="CA48" s="33"/>
      <c r="CB48" s="34"/>
      <c r="CC48" s="32"/>
      <c r="CD48" s="33"/>
      <c r="CE48" s="33"/>
      <c r="CF48" s="34"/>
      <c r="CG48" s="32"/>
      <c r="CH48" s="33"/>
      <c r="CI48" s="33"/>
      <c r="CJ48" s="34"/>
      <c r="CK48" s="32"/>
      <c r="CL48" s="33"/>
      <c r="CM48" s="33"/>
      <c r="CN48" s="34"/>
      <c r="CO48" s="32"/>
      <c r="CP48" s="33"/>
      <c r="CQ48" s="33"/>
      <c r="CR48" s="34"/>
      <c r="CS48" s="32"/>
      <c r="CT48" s="33"/>
      <c r="CU48" s="33"/>
      <c r="CV48" s="34"/>
      <c r="CW48" s="32"/>
      <c r="CX48" s="33"/>
      <c r="CY48" s="33"/>
      <c r="CZ48" s="34"/>
      <c r="DA48" s="32"/>
      <c r="DB48" s="33"/>
      <c r="DC48" s="33"/>
      <c r="DD48" s="34"/>
      <c r="DE48" s="32"/>
      <c r="DF48" s="33"/>
      <c r="DG48" s="33"/>
      <c r="DH48" s="34"/>
      <c r="DI48" s="32"/>
      <c r="DJ48" s="33"/>
      <c r="DK48" s="33"/>
      <c r="DL48" s="34"/>
      <c r="DM48" s="32"/>
      <c r="DN48" s="33"/>
      <c r="DO48" s="33"/>
      <c r="DP48" s="34"/>
      <c r="DQ48" s="32"/>
      <c r="DR48" s="33"/>
      <c r="DS48" s="33"/>
      <c r="DT48" s="34"/>
      <c r="DU48" s="32"/>
      <c r="DV48" s="33"/>
      <c r="DW48" s="33"/>
      <c r="DX48" s="34"/>
      <c r="DY48" s="32"/>
      <c r="DZ48" s="33"/>
      <c r="EA48" s="33"/>
      <c r="EB48" s="34"/>
      <c r="EC48" s="32"/>
      <c r="ED48" s="33"/>
      <c r="EE48" s="33"/>
      <c r="EF48" s="34"/>
      <c r="EG48" s="32"/>
      <c r="EH48" s="33"/>
      <c r="EI48" s="33"/>
      <c r="EJ48" s="34"/>
      <c r="EK48" s="32"/>
      <c r="EL48" s="33"/>
      <c r="EM48" s="33"/>
      <c r="EN48" s="34"/>
      <c r="EO48" s="32"/>
      <c r="EP48" s="33"/>
      <c r="EQ48" s="33"/>
      <c r="ER48" s="34"/>
      <c r="ES48" s="32"/>
      <c r="ET48" s="33"/>
      <c r="EU48" s="33"/>
      <c r="EV48" s="34"/>
      <c r="EW48" s="32"/>
      <c r="EX48" s="33"/>
      <c r="EY48" s="33"/>
      <c r="EZ48" s="34"/>
      <c r="FA48" s="32"/>
      <c r="FB48" s="33"/>
      <c r="FC48" s="33"/>
      <c r="FD48" s="34"/>
      <c r="FE48" s="32"/>
      <c r="FF48" s="33"/>
      <c r="FG48" s="33"/>
      <c r="FH48" s="34"/>
      <c r="FI48" s="32"/>
      <c r="FJ48" s="33"/>
      <c r="FK48" s="33"/>
      <c r="FL48" s="34"/>
      <c r="FM48" s="32"/>
      <c r="FN48" s="33"/>
      <c r="FO48" s="33"/>
      <c r="FP48" s="34"/>
      <c r="FQ48" s="32"/>
      <c r="FR48" s="33"/>
      <c r="FS48" s="33"/>
      <c r="FT48" s="34"/>
      <c r="FU48" s="32"/>
      <c r="FV48" s="33"/>
      <c r="FW48" s="33"/>
      <c r="FX48" s="34"/>
      <c r="FY48" s="32"/>
      <c r="FZ48" s="33"/>
      <c r="GA48" s="33"/>
      <c r="GB48" s="34"/>
      <c r="GC48" s="32"/>
      <c r="GD48" s="33"/>
      <c r="GE48" s="33"/>
      <c r="GF48" s="34"/>
      <c r="GG48" s="32"/>
      <c r="GH48" s="33"/>
      <c r="GI48" s="33"/>
      <c r="GJ48" s="34"/>
      <c r="GK48" s="32"/>
      <c r="GL48" s="33"/>
      <c r="GM48" s="33"/>
      <c r="GN48" s="34"/>
      <c r="GO48" s="32"/>
      <c r="GP48" s="33"/>
      <c r="GQ48" s="33"/>
      <c r="GR48" s="34"/>
      <c r="GS48" s="32"/>
      <c r="GT48" s="33"/>
      <c r="GU48" s="33"/>
      <c r="GV48" s="34"/>
      <c r="GW48" s="32"/>
      <c r="GX48" s="33"/>
      <c r="GY48" s="33"/>
      <c r="GZ48" s="34"/>
      <c r="HA48" s="32"/>
      <c r="HB48" s="33"/>
      <c r="HC48" s="33"/>
      <c r="HD48" s="34"/>
      <c r="HE48" s="32"/>
      <c r="HF48" s="33"/>
      <c r="HG48" s="33"/>
      <c r="HH48" s="34"/>
      <c r="HI48" s="32"/>
      <c r="HJ48" s="33"/>
      <c r="HK48" s="33"/>
      <c r="HL48" s="34"/>
      <c r="HM48" s="32"/>
      <c r="HN48" s="33"/>
      <c r="HO48" s="33"/>
      <c r="HP48" s="34"/>
      <c r="HQ48" s="32"/>
      <c r="HR48" s="33"/>
      <c r="HS48" s="33"/>
      <c r="HT48" s="34"/>
      <c r="HU48" s="32"/>
      <c r="HV48" s="33"/>
      <c r="HW48" s="33"/>
      <c r="HX48" s="34"/>
      <c r="HY48" s="32"/>
      <c r="HZ48" s="33"/>
      <c r="IA48" s="33"/>
      <c r="IB48" s="34"/>
      <c r="IC48" s="32"/>
      <c r="ID48" s="33"/>
      <c r="IE48" s="33"/>
      <c r="IF48" s="34"/>
      <c r="IG48" s="32"/>
      <c r="IH48" s="33"/>
      <c r="II48" s="33"/>
      <c r="IJ48" s="34"/>
    </row>
    <row r="49" spans="1:244" s="30" customFormat="1">
      <c r="A49" s="35" t="s">
        <v>52</v>
      </c>
      <c r="B49" s="36">
        <v>1816.346932022542</v>
      </c>
      <c r="C49" s="36">
        <v>29.240000000000002</v>
      </c>
      <c r="D49" s="36">
        <v>0.29473499380785489</v>
      </c>
      <c r="E49" s="33"/>
      <c r="F49" s="33"/>
      <c r="G49" s="32"/>
      <c r="H49" s="33"/>
      <c r="I49" s="33"/>
      <c r="J49" s="33"/>
      <c r="K49" s="32"/>
      <c r="L49" s="33"/>
      <c r="M49" s="33"/>
      <c r="N49" s="33"/>
      <c r="O49" s="32"/>
      <c r="P49" s="33"/>
      <c r="Q49" s="33"/>
      <c r="R49" s="33"/>
      <c r="S49" s="32"/>
      <c r="T49" s="33"/>
      <c r="U49" s="33"/>
      <c r="V49" s="33"/>
      <c r="W49" s="32"/>
      <c r="X49" s="33"/>
      <c r="Y49" s="33"/>
      <c r="Z49" s="33"/>
      <c r="AA49" s="32"/>
      <c r="AB49" s="33"/>
      <c r="AC49" s="33"/>
      <c r="AD49" s="33"/>
      <c r="AE49" s="32"/>
      <c r="AF49" s="33"/>
      <c r="AG49" s="33"/>
      <c r="AH49" s="33"/>
      <c r="AI49" s="32"/>
      <c r="AJ49" s="33"/>
      <c r="AK49" s="33"/>
      <c r="AL49" s="33"/>
      <c r="AM49" s="32"/>
      <c r="AN49" s="33"/>
      <c r="AO49" s="33"/>
      <c r="AP49" s="33"/>
      <c r="AQ49" s="32"/>
      <c r="AR49" s="33"/>
      <c r="AS49" s="33"/>
      <c r="AT49" s="33"/>
      <c r="AU49" s="32"/>
      <c r="AV49" s="33"/>
      <c r="AW49" s="33"/>
      <c r="AX49" s="33"/>
      <c r="AY49" s="32"/>
      <c r="AZ49" s="33"/>
      <c r="BA49" s="33"/>
      <c r="BB49" s="33"/>
      <c r="BC49" s="32"/>
      <c r="BD49" s="33"/>
      <c r="BE49" s="33"/>
      <c r="BF49" s="33"/>
      <c r="BG49" s="32"/>
      <c r="BH49" s="33"/>
      <c r="BI49" s="33"/>
      <c r="BJ49" s="33"/>
      <c r="BK49" s="32"/>
      <c r="BL49" s="33"/>
      <c r="BM49" s="33"/>
      <c r="BN49" s="33"/>
      <c r="BO49" s="32"/>
      <c r="BP49" s="33"/>
      <c r="BQ49" s="33"/>
      <c r="BR49" s="33"/>
      <c r="BS49" s="32"/>
      <c r="BT49" s="33"/>
      <c r="BU49" s="33"/>
      <c r="BV49" s="33"/>
      <c r="BW49" s="32"/>
      <c r="BX49" s="33"/>
      <c r="BY49" s="33"/>
      <c r="BZ49" s="33"/>
      <c r="CA49" s="32"/>
      <c r="CB49" s="33"/>
      <c r="CC49" s="33"/>
      <c r="CD49" s="33"/>
      <c r="CE49" s="32"/>
      <c r="CF49" s="33"/>
      <c r="CG49" s="33"/>
      <c r="CH49" s="33"/>
      <c r="CI49" s="32"/>
      <c r="CJ49" s="33"/>
      <c r="CK49" s="33"/>
      <c r="CL49" s="33"/>
      <c r="CM49" s="32"/>
      <c r="CN49" s="33"/>
      <c r="CO49" s="33"/>
      <c r="CP49" s="33"/>
      <c r="CQ49" s="32"/>
      <c r="CR49" s="33"/>
      <c r="CS49" s="33"/>
      <c r="CT49" s="33"/>
      <c r="CU49" s="32"/>
      <c r="CV49" s="33"/>
      <c r="CW49" s="33"/>
      <c r="CX49" s="33"/>
      <c r="CY49" s="32"/>
      <c r="CZ49" s="33"/>
      <c r="DA49" s="33"/>
      <c r="DB49" s="33"/>
      <c r="DC49" s="32"/>
      <c r="DD49" s="33"/>
      <c r="DE49" s="33"/>
      <c r="DF49" s="33"/>
      <c r="DG49" s="32"/>
      <c r="DH49" s="33"/>
      <c r="DI49" s="33"/>
      <c r="DJ49" s="33"/>
      <c r="DK49" s="32"/>
      <c r="DL49" s="33"/>
      <c r="DM49" s="33"/>
      <c r="DN49" s="33"/>
      <c r="DO49" s="32"/>
      <c r="DP49" s="33"/>
      <c r="DQ49" s="33"/>
      <c r="DR49" s="33"/>
      <c r="DS49" s="32"/>
      <c r="DT49" s="33"/>
      <c r="DU49" s="33"/>
      <c r="DV49" s="33"/>
      <c r="DW49" s="32"/>
      <c r="DX49" s="33"/>
      <c r="DY49" s="33"/>
      <c r="DZ49" s="33"/>
      <c r="EA49" s="32"/>
      <c r="EB49" s="33"/>
      <c r="EC49" s="33"/>
      <c r="ED49" s="33"/>
      <c r="EE49" s="32"/>
      <c r="EF49" s="33"/>
      <c r="EG49" s="33"/>
      <c r="EH49" s="33"/>
      <c r="EI49" s="32"/>
      <c r="EJ49" s="33"/>
      <c r="EK49" s="33"/>
      <c r="EL49" s="33"/>
      <c r="EM49" s="32"/>
      <c r="EN49" s="33"/>
      <c r="EO49" s="33"/>
      <c r="EP49" s="33"/>
      <c r="EQ49" s="32"/>
      <c r="ER49" s="33"/>
      <c r="ES49" s="33"/>
      <c r="ET49" s="33"/>
      <c r="EU49" s="32"/>
      <c r="EV49" s="33"/>
      <c r="EW49" s="33"/>
      <c r="EX49" s="33"/>
      <c r="EY49" s="32"/>
      <c r="EZ49" s="33"/>
      <c r="FA49" s="33"/>
      <c r="FB49" s="33"/>
      <c r="FC49" s="32"/>
      <c r="FD49" s="33"/>
      <c r="FE49" s="33"/>
      <c r="FF49" s="33"/>
      <c r="FG49" s="32"/>
      <c r="FH49" s="33"/>
      <c r="FI49" s="33"/>
      <c r="FJ49" s="33"/>
      <c r="FK49" s="32"/>
      <c r="FL49" s="33"/>
      <c r="FM49" s="33"/>
      <c r="FN49" s="33"/>
      <c r="FO49" s="32"/>
      <c r="FP49" s="33"/>
      <c r="FQ49" s="33"/>
      <c r="FR49" s="33"/>
      <c r="FS49" s="32"/>
      <c r="FT49" s="33"/>
      <c r="FU49" s="33"/>
      <c r="FV49" s="33"/>
      <c r="FW49" s="32"/>
      <c r="FX49" s="33"/>
      <c r="FY49" s="33"/>
      <c r="FZ49" s="33"/>
      <c r="GA49" s="32"/>
      <c r="GB49" s="33"/>
      <c r="GC49" s="33"/>
      <c r="GD49" s="33"/>
      <c r="GE49" s="32"/>
      <c r="GF49" s="33"/>
      <c r="GG49" s="33"/>
      <c r="GH49" s="33"/>
      <c r="GI49" s="32"/>
      <c r="GJ49" s="33"/>
      <c r="GK49" s="33"/>
      <c r="GL49" s="33"/>
      <c r="GM49" s="32"/>
      <c r="GN49" s="33"/>
      <c r="GO49" s="33"/>
      <c r="GP49" s="33"/>
      <c r="GQ49" s="32"/>
      <c r="GR49" s="33"/>
      <c r="GS49" s="33"/>
      <c r="GT49" s="33"/>
      <c r="GU49" s="32"/>
      <c r="GV49" s="33"/>
      <c r="GW49" s="33"/>
      <c r="GX49" s="33"/>
      <c r="GY49" s="32"/>
      <c r="GZ49" s="33"/>
      <c r="HA49" s="33"/>
      <c r="HB49" s="33"/>
      <c r="HC49" s="32"/>
      <c r="HD49" s="33"/>
      <c r="HE49" s="33"/>
      <c r="HF49" s="33"/>
      <c r="HG49" s="32"/>
      <c r="HH49" s="33"/>
      <c r="HI49" s="33"/>
      <c r="HJ49" s="33"/>
      <c r="HK49" s="32"/>
      <c r="HL49" s="33"/>
      <c r="HM49" s="33"/>
      <c r="HN49" s="33"/>
      <c r="HO49" s="32"/>
      <c r="HP49" s="33"/>
      <c r="HQ49" s="33"/>
      <c r="HR49" s="33"/>
      <c r="HS49" s="32"/>
      <c r="HT49" s="33"/>
      <c r="HU49" s="33"/>
      <c r="HV49" s="33"/>
      <c r="HW49" s="32"/>
      <c r="HX49" s="33"/>
      <c r="HY49" s="33"/>
      <c r="HZ49" s="33"/>
      <c r="IA49" s="32"/>
      <c r="IB49" s="33"/>
      <c r="IC49" s="33"/>
      <c r="ID49" s="33"/>
      <c r="IE49" s="32"/>
      <c r="IF49" s="33"/>
      <c r="IG49" s="33"/>
      <c r="IH49" s="33"/>
    </row>
    <row r="50" spans="1:244" s="31" customFormat="1">
      <c r="A50" s="22" t="s">
        <v>53</v>
      </c>
      <c r="B50" s="23">
        <v>5903.1146472007049</v>
      </c>
      <c r="C50" s="23">
        <v>95.039999999999992</v>
      </c>
      <c r="D50" s="23">
        <v>0.9578866395597625</v>
      </c>
    </row>
    <row r="51" spans="1:244" s="30" customFormat="1">
      <c r="A51" s="11" t="s">
        <v>54</v>
      </c>
      <c r="B51" s="21"/>
      <c r="C51" s="21"/>
      <c r="D51" s="21"/>
    </row>
    <row r="52" spans="1:244" s="30" customFormat="1">
      <c r="A52" s="6" t="s">
        <v>55</v>
      </c>
      <c r="B52" s="21">
        <v>52.580508474576277</v>
      </c>
      <c r="C52" s="19">
        <v>0.85</v>
      </c>
      <c r="D52" s="19">
        <v>8.5321342340758093E-3</v>
      </c>
    </row>
    <row r="53" spans="1:244" s="30" customFormat="1">
      <c r="A53" s="6" t="s">
        <v>56</v>
      </c>
      <c r="B53" s="21">
        <v>206.94915254237287</v>
      </c>
      <c r="C53" s="19">
        <v>3.33</v>
      </c>
      <c r="D53" s="19">
        <v>3.3581226206161857E-2</v>
      </c>
    </row>
    <row r="54" spans="1:244" s="30" customFormat="1">
      <c r="A54" s="6" t="s">
        <v>302</v>
      </c>
      <c r="B54" s="19">
        <v>0</v>
      </c>
      <c r="C54" s="19">
        <v>0</v>
      </c>
      <c r="D54" s="19">
        <v>0</v>
      </c>
    </row>
    <row r="55" spans="1:244" s="30" customFormat="1">
      <c r="A55" s="27" t="s">
        <v>57</v>
      </c>
      <c r="B55" s="28">
        <v>259.52966101694915</v>
      </c>
      <c r="C55" s="28">
        <v>4.18</v>
      </c>
      <c r="D55" s="28">
        <v>4.2113360440237668E-2</v>
      </c>
      <c r="E55" s="32"/>
      <c r="F55" s="33"/>
      <c r="G55" s="33"/>
      <c r="H55" s="34"/>
      <c r="I55" s="32"/>
      <c r="J55" s="33"/>
      <c r="K55" s="33"/>
      <c r="L55" s="34"/>
      <c r="M55" s="32"/>
      <c r="N55" s="33"/>
      <c r="O55" s="33"/>
      <c r="P55" s="34"/>
      <c r="Q55" s="32"/>
      <c r="R55" s="33"/>
      <c r="S55" s="33"/>
      <c r="T55" s="34"/>
      <c r="U55" s="32"/>
      <c r="V55" s="33"/>
      <c r="W55" s="33"/>
      <c r="X55" s="34"/>
      <c r="Y55" s="32"/>
      <c r="Z55" s="33"/>
      <c r="AA55" s="33"/>
      <c r="AB55" s="34"/>
      <c r="AC55" s="32"/>
      <c r="AD55" s="33"/>
      <c r="AE55" s="33"/>
      <c r="AF55" s="34"/>
      <c r="AG55" s="32"/>
      <c r="AH55" s="33"/>
      <c r="AI55" s="33"/>
      <c r="AJ55" s="34"/>
      <c r="AK55" s="32"/>
      <c r="AL55" s="33"/>
      <c r="AM55" s="33"/>
      <c r="AN55" s="34"/>
      <c r="AO55" s="32"/>
      <c r="AP55" s="33"/>
      <c r="AQ55" s="33"/>
      <c r="AR55" s="34"/>
      <c r="AS55" s="32"/>
      <c r="AT55" s="33"/>
      <c r="AU55" s="33"/>
      <c r="AV55" s="34"/>
      <c r="AW55" s="32"/>
      <c r="AX55" s="33"/>
      <c r="AY55" s="33"/>
      <c r="AZ55" s="34"/>
      <c r="BA55" s="32"/>
      <c r="BB55" s="33"/>
      <c r="BC55" s="33"/>
      <c r="BD55" s="34"/>
      <c r="BE55" s="32"/>
      <c r="BF55" s="33"/>
      <c r="BG55" s="33"/>
      <c r="BH55" s="34"/>
      <c r="BI55" s="32"/>
      <c r="BJ55" s="33"/>
      <c r="BK55" s="33"/>
      <c r="BL55" s="34"/>
      <c r="BM55" s="32"/>
      <c r="BN55" s="33"/>
      <c r="BO55" s="33"/>
      <c r="BP55" s="34"/>
      <c r="BQ55" s="32"/>
      <c r="BR55" s="33"/>
      <c r="BS55" s="33"/>
      <c r="BT55" s="34"/>
      <c r="BU55" s="32"/>
      <c r="BV55" s="33"/>
      <c r="BW55" s="33"/>
      <c r="BX55" s="34"/>
      <c r="BY55" s="32"/>
      <c r="BZ55" s="33"/>
      <c r="CA55" s="33"/>
      <c r="CB55" s="34"/>
      <c r="CC55" s="32"/>
      <c r="CD55" s="33"/>
      <c r="CE55" s="33"/>
      <c r="CF55" s="34"/>
      <c r="CG55" s="32"/>
      <c r="CH55" s="33"/>
      <c r="CI55" s="33"/>
      <c r="CJ55" s="34"/>
      <c r="CK55" s="32"/>
      <c r="CL55" s="33"/>
      <c r="CM55" s="33"/>
      <c r="CN55" s="34"/>
      <c r="CO55" s="32"/>
      <c r="CP55" s="33"/>
      <c r="CQ55" s="33"/>
      <c r="CR55" s="34"/>
      <c r="CS55" s="32"/>
      <c r="CT55" s="33"/>
      <c r="CU55" s="33"/>
      <c r="CV55" s="34"/>
      <c r="CW55" s="32"/>
      <c r="CX55" s="33"/>
      <c r="CY55" s="33"/>
      <c r="CZ55" s="34"/>
      <c r="DA55" s="32"/>
      <c r="DB55" s="33"/>
      <c r="DC55" s="33"/>
      <c r="DD55" s="34"/>
      <c r="DE55" s="32"/>
      <c r="DF55" s="33"/>
      <c r="DG55" s="33"/>
      <c r="DH55" s="34"/>
      <c r="DI55" s="32"/>
      <c r="DJ55" s="33"/>
      <c r="DK55" s="33"/>
      <c r="DL55" s="34"/>
      <c r="DM55" s="32"/>
      <c r="DN55" s="33"/>
      <c r="DO55" s="33"/>
      <c r="DP55" s="34"/>
      <c r="DQ55" s="32"/>
      <c r="DR55" s="33"/>
      <c r="DS55" s="33"/>
      <c r="DT55" s="34"/>
      <c r="DU55" s="32"/>
      <c r="DV55" s="33"/>
      <c r="DW55" s="33"/>
      <c r="DX55" s="34"/>
      <c r="DY55" s="32"/>
      <c r="DZ55" s="33"/>
      <c r="EA55" s="33"/>
      <c r="EB55" s="34"/>
      <c r="EC55" s="32"/>
      <c r="ED55" s="33"/>
      <c r="EE55" s="33"/>
      <c r="EF55" s="34"/>
      <c r="EG55" s="32"/>
      <c r="EH55" s="33"/>
      <c r="EI55" s="33"/>
      <c r="EJ55" s="34"/>
      <c r="EK55" s="32"/>
      <c r="EL55" s="33"/>
      <c r="EM55" s="33"/>
      <c r="EN55" s="34"/>
      <c r="EO55" s="32"/>
      <c r="EP55" s="33"/>
      <c r="EQ55" s="33"/>
      <c r="ER55" s="34"/>
      <c r="ES55" s="32"/>
      <c r="ET55" s="33"/>
      <c r="EU55" s="33"/>
      <c r="EV55" s="34"/>
      <c r="EW55" s="32"/>
      <c r="EX55" s="33"/>
      <c r="EY55" s="33"/>
      <c r="EZ55" s="34"/>
      <c r="FA55" s="32"/>
      <c r="FB55" s="33"/>
      <c r="FC55" s="33"/>
      <c r="FD55" s="34"/>
      <c r="FE55" s="32"/>
      <c r="FF55" s="33"/>
      <c r="FG55" s="33"/>
      <c r="FH55" s="34"/>
      <c r="FI55" s="32"/>
      <c r="FJ55" s="33"/>
      <c r="FK55" s="33"/>
      <c r="FL55" s="34"/>
      <c r="FM55" s="32"/>
      <c r="FN55" s="33"/>
      <c r="FO55" s="33"/>
      <c r="FP55" s="34"/>
      <c r="FQ55" s="32"/>
      <c r="FR55" s="33"/>
      <c r="FS55" s="33"/>
      <c r="FT55" s="34"/>
      <c r="FU55" s="32"/>
      <c r="FV55" s="33"/>
      <c r="FW55" s="33"/>
      <c r="FX55" s="34"/>
      <c r="FY55" s="32"/>
      <c r="FZ55" s="33"/>
      <c r="GA55" s="33"/>
      <c r="GB55" s="34"/>
      <c r="GC55" s="32"/>
      <c r="GD55" s="33"/>
      <c r="GE55" s="33"/>
      <c r="GF55" s="34"/>
      <c r="GG55" s="32"/>
      <c r="GH55" s="33"/>
      <c r="GI55" s="33"/>
      <c r="GJ55" s="34"/>
      <c r="GK55" s="32"/>
      <c r="GL55" s="33"/>
      <c r="GM55" s="33"/>
      <c r="GN55" s="34"/>
      <c r="GO55" s="32"/>
      <c r="GP55" s="33"/>
      <c r="GQ55" s="33"/>
      <c r="GR55" s="34"/>
      <c r="GS55" s="32"/>
      <c r="GT55" s="33"/>
      <c r="GU55" s="33"/>
      <c r="GV55" s="34"/>
      <c r="GW55" s="32"/>
      <c r="GX55" s="33"/>
      <c r="GY55" s="33"/>
      <c r="GZ55" s="34"/>
      <c r="HA55" s="32"/>
      <c r="HB55" s="33"/>
      <c r="HC55" s="33"/>
      <c r="HD55" s="34"/>
      <c r="HE55" s="32"/>
      <c r="HF55" s="33"/>
      <c r="HG55" s="33"/>
      <c r="HH55" s="34"/>
      <c r="HI55" s="32"/>
      <c r="HJ55" s="33"/>
      <c r="HK55" s="33"/>
      <c r="HL55" s="34"/>
      <c r="HM55" s="32"/>
      <c r="HN55" s="33"/>
      <c r="HO55" s="33"/>
      <c r="HP55" s="34"/>
      <c r="HQ55" s="32"/>
      <c r="HR55" s="33"/>
      <c r="HS55" s="33"/>
      <c r="HT55" s="34"/>
      <c r="HU55" s="32"/>
      <c r="HV55" s="33"/>
      <c r="HW55" s="33"/>
      <c r="HX55" s="34"/>
      <c r="HY55" s="32"/>
      <c r="HZ55" s="33"/>
      <c r="IA55" s="33"/>
      <c r="IB55" s="34"/>
      <c r="IC55" s="32"/>
      <c r="ID55" s="33"/>
      <c r="IE55" s="33"/>
      <c r="IF55" s="34"/>
      <c r="IG55" s="32"/>
      <c r="IH55" s="33"/>
      <c r="II55" s="33"/>
      <c r="IJ55" s="34"/>
    </row>
    <row r="56" spans="1:244" s="41" customFormat="1" ht="13.5" thickBot="1">
      <c r="A56" s="38" t="s">
        <v>58</v>
      </c>
      <c r="B56" s="39">
        <v>6162.6443082176538</v>
      </c>
      <c r="C56" s="39">
        <v>99.22</v>
      </c>
      <c r="D56" s="39">
        <v>1.0000000000000002</v>
      </c>
    </row>
    <row r="57" spans="1:244">
      <c r="A57" s="42" t="s">
        <v>303</v>
      </c>
      <c r="D57" s="43"/>
    </row>
  </sheetData>
  <printOptions horizontalCentered="1"/>
  <pageMargins left="0.78740157480314965" right="0.39370078740157483" top="0.78740157480314965" bottom="0.78740157480314965" header="0.59055118110236227" footer="0.59055118110236227"/>
  <pageSetup paperSize="9" scale="95" orientation="portrait" horizontalDpi="300" verticalDpi="300" r:id="rId1"/>
  <headerFooter alignWithMargins="0">
    <oddHeader>&amp;L&amp;"Tahoma,Negrito"&amp;8Companhia Nacional de Abastecimento - CONAB</oddHeader>
    <oddFooter>&amp;R&amp;6&amp;F - &amp;A
versão - jan/2008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J58"/>
  <sheetViews>
    <sheetView zoomScaleNormal="100" workbookViewId="0">
      <selection activeCell="G7" sqref="G7"/>
    </sheetView>
  </sheetViews>
  <sheetFormatPr defaultColWidth="11.5" defaultRowHeight="12.75"/>
  <cols>
    <col min="1" max="1" width="45.625" style="3" customWidth="1"/>
    <col min="2" max="3" width="12.625" style="3" customWidth="1"/>
    <col min="4" max="4" width="8.625" style="3" customWidth="1"/>
    <col min="5" max="16384" width="11.5" style="3"/>
  </cols>
  <sheetData>
    <row r="1" spans="1:4">
      <c r="A1" s="1" t="s">
        <v>0</v>
      </c>
      <c r="B1" s="2"/>
      <c r="C1" s="2"/>
      <c r="D1" s="2"/>
    </row>
    <row r="2" spans="1:4">
      <c r="A2" s="1" t="s">
        <v>304</v>
      </c>
      <c r="B2" s="2"/>
      <c r="C2" s="2"/>
      <c r="D2" s="2"/>
    </row>
    <row r="3" spans="1:4">
      <c r="A3" s="1" t="s">
        <v>305</v>
      </c>
      <c r="B3" s="2"/>
      <c r="C3" s="2"/>
      <c r="D3" s="2"/>
    </row>
    <row r="4" spans="1:4">
      <c r="A4" s="1" t="s">
        <v>62</v>
      </c>
      <c r="B4" s="2"/>
      <c r="C4" s="2"/>
      <c r="D4" s="2"/>
    </row>
    <row r="5" spans="1:4">
      <c r="A5" s="1" t="s">
        <v>306</v>
      </c>
      <c r="B5" s="2"/>
      <c r="C5" s="2"/>
      <c r="D5" s="2"/>
    </row>
    <row r="6" spans="1:4" ht="13.5" thickBot="1">
      <c r="A6" s="4" t="s">
        <v>307</v>
      </c>
      <c r="B6" s="5">
        <v>81754.107072562663</v>
      </c>
      <c r="C6" s="6" t="s">
        <v>5</v>
      </c>
    </row>
    <row r="7" spans="1:4">
      <c r="A7" s="7"/>
      <c r="B7" s="8" t="s">
        <v>6</v>
      </c>
      <c r="C7" s="50">
        <v>43160</v>
      </c>
      <c r="D7" s="10" t="s">
        <v>7</v>
      </c>
    </row>
    <row r="8" spans="1:4">
      <c r="A8" s="11" t="s">
        <v>8</v>
      </c>
      <c r="D8" s="12" t="s">
        <v>9</v>
      </c>
    </row>
    <row r="9" spans="1:4" ht="13.5" thickBot="1">
      <c r="A9" s="13"/>
      <c r="B9" s="14" t="s">
        <v>10</v>
      </c>
      <c r="C9" s="14" t="s">
        <v>11</v>
      </c>
      <c r="D9" s="15" t="s">
        <v>13</v>
      </c>
    </row>
    <row r="10" spans="1:4">
      <c r="A10" s="11" t="s">
        <v>14</v>
      </c>
      <c r="B10" s="16"/>
    </row>
    <row r="11" spans="1:4">
      <c r="A11" s="18" t="s">
        <v>15</v>
      </c>
      <c r="B11" s="3">
        <v>0</v>
      </c>
      <c r="C11" s="16">
        <v>0</v>
      </c>
      <c r="D11" s="51">
        <v>0</v>
      </c>
    </row>
    <row r="12" spans="1:4">
      <c r="A12" s="18" t="s">
        <v>16</v>
      </c>
      <c r="B12" s="3">
        <v>0</v>
      </c>
      <c r="C12" s="16">
        <v>0</v>
      </c>
      <c r="D12" s="51">
        <v>0</v>
      </c>
    </row>
    <row r="13" spans="1:4">
      <c r="A13" s="18" t="s">
        <v>17</v>
      </c>
      <c r="B13" s="3">
        <v>313.18777063377507</v>
      </c>
      <c r="C13" s="16">
        <v>3.83</v>
      </c>
      <c r="D13" s="51">
        <v>8.3384302026094384E-2</v>
      </c>
    </row>
    <row r="14" spans="1:4">
      <c r="A14" s="18" t="s">
        <v>18</v>
      </c>
      <c r="B14" s="3">
        <v>0</v>
      </c>
      <c r="C14" s="16">
        <v>0</v>
      </c>
      <c r="D14" s="51">
        <v>0</v>
      </c>
    </row>
    <row r="15" spans="1:4">
      <c r="A15" s="18" t="s">
        <v>19</v>
      </c>
      <c r="B15" s="3">
        <v>0</v>
      </c>
      <c r="C15" s="16">
        <v>0</v>
      </c>
      <c r="D15" s="51">
        <v>0</v>
      </c>
    </row>
    <row r="16" spans="1:4">
      <c r="A16" s="6" t="s">
        <v>206</v>
      </c>
      <c r="B16" s="3">
        <v>256.12780475003279</v>
      </c>
      <c r="C16" s="16">
        <v>3.13</v>
      </c>
      <c r="D16" s="51">
        <v>6.819243990701998E-2</v>
      </c>
    </row>
    <row r="17" spans="1:4">
      <c r="A17" s="6" t="s">
        <v>207</v>
      </c>
      <c r="B17" s="3">
        <v>181.26577352053536</v>
      </c>
      <c r="C17" s="16">
        <v>2.2200000000000002</v>
      </c>
      <c r="D17" s="51">
        <v>4.8260888270456388E-2</v>
      </c>
    </row>
    <row r="18" spans="1:4">
      <c r="A18" s="6" t="s">
        <v>208</v>
      </c>
      <c r="B18" s="3">
        <v>476.31544416743208</v>
      </c>
      <c r="C18" s="16">
        <v>5.83</v>
      </c>
      <c r="D18" s="51">
        <v>0.12681603363942853</v>
      </c>
    </row>
    <row r="19" spans="1:4">
      <c r="A19" s="6" t="s">
        <v>23</v>
      </c>
      <c r="B19" s="3">
        <v>636.08450334601753</v>
      </c>
      <c r="C19" s="16">
        <v>7.78</v>
      </c>
      <c r="D19" s="51">
        <v>0.16935355500564567</v>
      </c>
    </row>
    <row r="20" spans="1:4">
      <c r="A20" s="6" t="s">
        <v>24</v>
      </c>
      <c r="B20" s="3">
        <v>308.67216900669206</v>
      </c>
      <c r="C20" s="16">
        <v>3.78</v>
      </c>
      <c r="D20" s="51">
        <v>8.2182051091646155E-2</v>
      </c>
    </row>
    <row r="21" spans="1:4">
      <c r="A21" s="6" t="s">
        <v>25</v>
      </c>
      <c r="B21" s="3">
        <v>69.483626820627222</v>
      </c>
      <c r="C21" s="16">
        <v>0.85</v>
      </c>
      <c r="D21" s="51">
        <v>1.8499584811230135E-2</v>
      </c>
    </row>
    <row r="22" spans="1:4">
      <c r="A22" s="6" t="s">
        <v>26</v>
      </c>
      <c r="B22" s="3">
        <v>144.33801338407031</v>
      </c>
      <c r="C22" s="16">
        <v>1.77</v>
      </c>
      <c r="D22" s="51">
        <v>3.8429101102857126E-2</v>
      </c>
    </row>
    <row r="23" spans="1:4">
      <c r="A23" s="22" t="s">
        <v>27</v>
      </c>
      <c r="B23" s="155">
        <v>2385.4751056291825</v>
      </c>
      <c r="C23" s="155">
        <v>29.19</v>
      </c>
      <c r="D23" s="52">
        <v>0.63511795585437836</v>
      </c>
    </row>
    <row r="24" spans="1:4">
      <c r="A24" s="25" t="s">
        <v>28</v>
      </c>
    </row>
    <row r="25" spans="1:4">
      <c r="A25" s="18" t="s">
        <v>29</v>
      </c>
      <c r="B25" s="3">
        <v>47.707749639154962</v>
      </c>
      <c r="C25" s="16">
        <v>0.57999999999999996</v>
      </c>
      <c r="D25" s="51">
        <v>1.2701892531903304E-2</v>
      </c>
    </row>
    <row r="26" spans="1:4">
      <c r="A26" s="18" t="s">
        <v>30</v>
      </c>
      <c r="B26" s="3">
        <v>0</v>
      </c>
      <c r="C26" s="16">
        <v>0</v>
      </c>
      <c r="D26" s="51">
        <v>0</v>
      </c>
    </row>
    <row r="27" spans="1:4">
      <c r="A27" s="18" t="s">
        <v>31</v>
      </c>
      <c r="B27" s="3">
        <v>0</v>
      </c>
      <c r="C27" s="16">
        <v>0</v>
      </c>
      <c r="D27" s="51">
        <v>0</v>
      </c>
    </row>
    <row r="28" spans="1:4">
      <c r="A28" s="18" t="s">
        <v>32</v>
      </c>
      <c r="B28" s="3">
        <v>0</v>
      </c>
      <c r="C28" s="16">
        <v>0</v>
      </c>
      <c r="D28" s="51">
        <v>0</v>
      </c>
    </row>
    <row r="29" spans="1:4">
      <c r="A29" s="18" t="s">
        <v>33</v>
      </c>
      <c r="B29" s="3">
        <v>73.58161133709487</v>
      </c>
      <c r="C29" s="16">
        <v>0.9</v>
      </c>
      <c r="D29" s="51">
        <v>1.9590647779391082E-2</v>
      </c>
    </row>
    <row r="30" spans="1:4">
      <c r="A30" s="18" t="s">
        <v>34</v>
      </c>
      <c r="B30" s="3">
        <v>0</v>
      </c>
      <c r="C30" s="16">
        <v>0</v>
      </c>
      <c r="D30" s="51">
        <v>0</v>
      </c>
    </row>
    <row r="31" spans="1:4">
      <c r="A31" s="18" t="s">
        <v>35</v>
      </c>
      <c r="B31" s="3">
        <v>0</v>
      </c>
      <c r="C31" s="16">
        <v>0</v>
      </c>
      <c r="D31" s="51">
        <v>0</v>
      </c>
    </row>
    <row r="32" spans="1:4">
      <c r="A32" s="18" t="s">
        <v>36</v>
      </c>
      <c r="B32" s="3">
        <v>0</v>
      </c>
      <c r="C32" s="16">
        <v>0</v>
      </c>
      <c r="D32" s="51">
        <v>0</v>
      </c>
    </row>
    <row r="33" spans="1:244">
      <c r="A33" s="27" t="s">
        <v>37</v>
      </c>
      <c r="B33" s="156">
        <v>121.28936097624984</v>
      </c>
      <c r="C33" s="156">
        <v>1.48</v>
      </c>
      <c r="D33" s="53">
        <v>3.2292540311294388E-2</v>
      </c>
    </row>
    <row r="34" spans="1:244" s="30" customFormat="1">
      <c r="A34" s="11" t="s">
        <v>38</v>
      </c>
      <c r="B34" s="3"/>
      <c r="C34" s="3"/>
      <c r="D34" s="3"/>
    </row>
    <row r="35" spans="1:244" s="30" customFormat="1">
      <c r="A35" s="18" t="s">
        <v>39</v>
      </c>
      <c r="B35" s="3">
        <v>220.70484707475279</v>
      </c>
      <c r="C35" s="16">
        <v>2.7</v>
      </c>
      <c r="D35" s="51">
        <v>5.8761297064258651E-2</v>
      </c>
    </row>
    <row r="36" spans="1:244" s="30" customFormat="1">
      <c r="A36" s="6" t="s">
        <v>40</v>
      </c>
      <c r="B36" s="16">
        <v>220.70484707475279</v>
      </c>
      <c r="C36" s="16">
        <v>2.7</v>
      </c>
      <c r="D36" s="51">
        <v>5.8761297064258651E-2</v>
      </c>
    </row>
    <row r="37" spans="1:244" s="31" customFormat="1">
      <c r="A37" s="22" t="s">
        <v>41</v>
      </c>
      <c r="B37" s="155">
        <v>2727.4693136801852</v>
      </c>
      <c r="C37" s="155">
        <v>33.370000000000005</v>
      </c>
      <c r="D37" s="52">
        <v>0.72617179322993142</v>
      </c>
    </row>
    <row r="38" spans="1:244" s="30" customFormat="1">
      <c r="A38" s="11" t="s">
        <v>42</v>
      </c>
      <c r="B38" s="3"/>
      <c r="C38" s="3"/>
      <c r="D38" s="3"/>
    </row>
    <row r="39" spans="1:244" s="30" customFormat="1">
      <c r="A39" s="6" t="s">
        <v>43</v>
      </c>
      <c r="B39" s="3">
        <v>525.54767353365696</v>
      </c>
      <c r="C39" s="16">
        <v>6.43</v>
      </c>
      <c r="D39" s="51">
        <v>0.13992380944620372</v>
      </c>
    </row>
    <row r="40" spans="1:244" s="30" customFormat="1">
      <c r="A40" s="6" t="s">
        <v>44</v>
      </c>
      <c r="B40" s="3">
        <v>0</v>
      </c>
      <c r="C40" s="16">
        <v>0</v>
      </c>
      <c r="D40" s="51">
        <v>0</v>
      </c>
    </row>
    <row r="41" spans="1:244" s="30" customFormat="1">
      <c r="A41" s="18" t="s">
        <v>45</v>
      </c>
      <c r="B41" s="3">
        <v>0</v>
      </c>
      <c r="C41" s="16">
        <v>0</v>
      </c>
      <c r="D41" s="51">
        <v>0</v>
      </c>
    </row>
    <row r="42" spans="1:244" s="30" customFormat="1">
      <c r="A42" s="18" t="s">
        <v>79</v>
      </c>
      <c r="B42" s="3">
        <v>0</v>
      </c>
      <c r="C42" s="16">
        <v>0</v>
      </c>
      <c r="D42" s="51">
        <v>0</v>
      </c>
    </row>
    <row r="43" spans="1:244" s="30" customFormat="1">
      <c r="A43" s="18" t="s">
        <v>211</v>
      </c>
      <c r="B43" s="3">
        <v>0</v>
      </c>
      <c r="C43" s="16">
        <v>0</v>
      </c>
      <c r="D43" s="51">
        <v>0</v>
      </c>
    </row>
    <row r="44" spans="1:244" s="30" customFormat="1">
      <c r="A44" s="27" t="s">
        <v>46</v>
      </c>
      <c r="B44" s="156">
        <v>525.54767353365696</v>
      </c>
      <c r="C44" s="156">
        <v>6.43</v>
      </c>
      <c r="D44" s="53">
        <v>0.13992380944620372</v>
      </c>
      <c r="E44" s="32"/>
      <c r="F44" s="33"/>
      <c r="G44" s="33"/>
      <c r="H44" s="34"/>
      <c r="I44" s="32"/>
      <c r="J44" s="33"/>
      <c r="K44" s="33"/>
      <c r="L44" s="34"/>
      <c r="M44" s="32"/>
      <c r="N44" s="33"/>
      <c r="O44" s="33"/>
      <c r="P44" s="34"/>
      <c r="Q44" s="32"/>
      <c r="R44" s="33"/>
      <c r="S44" s="33"/>
      <c r="T44" s="34"/>
      <c r="U44" s="32"/>
      <c r="V44" s="33"/>
      <c r="W44" s="33"/>
      <c r="X44" s="34"/>
      <c r="Y44" s="32"/>
      <c r="Z44" s="33"/>
      <c r="AA44" s="33"/>
      <c r="AB44" s="34"/>
      <c r="AC44" s="32"/>
      <c r="AD44" s="33"/>
      <c r="AE44" s="33"/>
      <c r="AF44" s="34"/>
      <c r="AG44" s="32"/>
      <c r="AH44" s="33"/>
      <c r="AI44" s="33"/>
      <c r="AJ44" s="34"/>
      <c r="AK44" s="32"/>
      <c r="AL44" s="33"/>
      <c r="AM44" s="33"/>
      <c r="AN44" s="34"/>
      <c r="AO44" s="32"/>
      <c r="AP44" s="33"/>
      <c r="AQ44" s="33"/>
      <c r="AR44" s="34"/>
      <c r="AS44" s="32"/>
      <c r="AT44" s="33"/>
      <c r="AU44" s="33"/>
      <c r="AV44" s="34"/>
      <c r="AW44" s="32"/>
      <c r="AX44" s="33"/>
      <c r="AY44" s="33"/>
      <c r="AZ44" s="34"/>
      <c r="BA44" s="32"/>
      <c r="BB44" s="33"/>
      <c r="BC44" s="33"/>
      <c r="BD44" s="34"/>
      <c r="BE44" s="32"/>
      <c r="BF44" s="33"/>
      <c r="BG44" s="33"/>
      <c r="BH44" s="34"/>
      <c r="BI44" s="32"/>
      <c r="BJ44" s="33"/>
      <c r="BK44" s="33"/>
      <c r="BL44" s="34"/>
      <c r="BM44" s="32"/>
      <c r="BN44" s="33"/>
      <c r="BO44" s="33"/>
      <c r="BP44" s="34"/>
      <c r="BQ44" s="32"/>
      <c r="BR44" s="33"/>
      <c r="BS44" s="33"/>
      <c r="BT44" s="34"/>
      <c r="BU44" s="32"/>
      <c r="BV44" s="33"/>
      <c r="BW44" s="33"/>
      <c r="BX44" s="34"/>
      <c r="BY44" s="32"/>
      <c r="BZ44" s="33"/>
      <c r="CA44" s="33"/>
      <c r="CB44" s="34"/>
      <c r="CC44" s="32"/>
      <c r="CD44" s="33"/>
      <c r="CE44" s="33"/>
      <c r="CF44" s="34"/>
      <c r="CG44" s="32"/>
      <c r="CH44" s="33"/>
      <c r="CI44" s="33"/>
      <c r="CJ44" s="34"/>
      <c r="CK44" s="32"/>
      <c r="CL44" s="33"/>
      <c r="CM44" s="33"/>
      <c r="CN44" s="34"/>
      <c r="CO44" s="32"/>
      <c r="CP44" s="33"/>
      <c r="CQ44" s="33"/>
      <c r="CR44" s="34"/>
      <c r="CS44" s="32"/>
      <c r="CT44" s="33"/>
      <c r="CU44" s="33"/>
      <c r="CV44" s="34"/>
      <c r="CW44" s="32"/>
      <c r="CX44" s="33"/>
      <c r="CY44" s="33"/>
      <c r="CZ44" s="34"/>
      <c r="DA44" s="32"/>
      <c r="DB44" s="33"/>
      <c r="DC44" s="33"/>
      <c r="DD44" s="34"/>
      <c r="DE44" s="32"/>
      <c r="DF44" s="33"/>
      <c r="DG44" s="33"/>
      <c r="DH44" s="34"/>
      <c r="DI44" s="32"/>
      <c r="DJ44" s="33"/>
      <c r="DK44" s="33"/>
      <c r="DL44" s="34"/>
      <c r="DM44" s="32"/>
      <c r="DN44" s="33"/>
      <c r="DO44" s="33"/>
      <c r="DP44" s="34"/>
      <c r="DQ44" s="32"/>
      <c r="DR44" s="33"/>
      <c r="DS44" s="33"/>
      <c r="DT44" s="34"/>
      <c r="DU44" s="32"/>
      <c r="DV44" s="33"/>
      <c r="DW44" s="33"/>
      <c r="DX44" s="34"/>
      <c r="DY44" s="32"/>
      <c r="DZ44" s="33"/>
      <c r="EA44" s="33"/>
      <c r="EB44" s="34"/>
      <c r="EC44" s="32"/>
      <c r="ED44" s="33"/>
      <c r="EE44" s="33"/>
      <c r="EF44" s="34"/>
      <c r="EG44" s="32"/>
      <c r="EH44" s="33"/>
      <c r="EI44" s="33"/>
      <c r="EJ44" s="34"/>
      <c r="EK44" s="32"/>
      <c r="EL44" s="33"/>
      <c r="EM44" s="33"/>
      <c r="EN44" s="34"/>
      <c r="EO44" s="32"/>
      <c r="EP44" s="33"/>
      <c r="EQ44" s="33"/>
      <c r="ER44" s="34"/>
      <c r="ES44" s="32"/>
      <c r="ET44" s="33"/>
      <c r="EU44" s="33"/>
      <c r="EV44" s="34"/>
      <c r="EW44" s="32"/>
      <c r="EX44" s="33"/>
      <c r="EY44" s="33"/>
      <c r="EZ44" s="34"/>
      <c r="FA44" s="32"/>
      <c r="FB44" s="33"/>
      <c r="FC44" s="33"/>
      <c r="FD44" s="34"/>
      <c r="FE44" s="32"/>
      <c r="FF44" s="33"/>
      <c r="FG44" s="33"/>
      <c r="FH44" s="34"/>
      <c r="FI44" s="32"/>
      <c r="FJ44" s="33"/>
      <c r="FK44" s="33"/>
      <c r="FL44" s="34"/>
      <c r="FM44" s="32"/>
      <c r="FN44" s="33"/>
      <c r="FO44" s="33"/>
      <c r="FP44" s="34"/>
      <c r="FQ44" s="32"/>
      <c r="FR44" s="33"/>
      <c r="FS44" s="33"/>
      <c r="FT44" s="34"/>
      <c r="FU44" s="32"/>
      <c r="FV44" s="33"/>
      <c r="FW44" s="33"/>
      <c r="FX44" s="34"/>
      <c r="FY44" s="32"/>
      <c r="FZ44" s="33"/>
      <c r="GA44" s="33"/>
      <c r="GB44" s="34"/>
      <c r="GC44" s="32"/>
      <c r="GD44" s="33"/>
      <c r="GE44" s="33"/>
      <c r="GF44" s="34"/>
      <c r="GG44" s="32"/>
      <c r="GH44" s="33"/>
      <c r="GI44" s="33"/>
      <c r="GJ44" s="34"/>
      <c r="GK44" s="32"/>
      <c r="GL44" s="33"/>
      <c r="GM44" s="33"/>
      <c r="GN44" s="34"/>
      <c r="GO44" s="32"/>
      <c r="GP44" s="33"/>
      <c r="GQ44" s="33"/>
      <c r="GR44" s="34"/>
      <c r="GS44" s="32"/>
      <c r="GT44" s="33"/>
      <c r="GU44" s="33"/>
      <c r="GV44" s="34"/>
      <c r="GW44" s="32"/>
      <c r="GX44" s="33"/>
      <c r="GY44" s="33"/>
      <c r="GZ44" s="34"/>
      <c r="HA44" s="32"/>
      <c r="HB44" s="33"/>
      <c r="HC44" s="33"/>
      <c r="HD44" s="34"/>
      <c r="HE44" s="32"/>
      <c r="HF44" s="33"/>
      <c r="HG44" s="33"/>
      <c r="HH44" s="34"/>
      <c r="HI44" s="32"/>
      <c r="HJ44" s="33"/>
      <c r="HK44" s="33"/>
      <c r="HL44" s="34"/>
      <c r="HM44" s="32"/>
      <c r="HN44" s="33"/>
      <c r="HO44" s="33"/>
      <c r="HP44" s="34"/>
      <c r="HQ44" s="32"/>
      <c r="HR44" s="33"/>
      <c r="HS44" s="33"/>
      <c r="HT44" s="34"/>
      <c r="HU44" s="32"/>
      <c r="HV44" s="33"/>
      <c r="HW44" s="33"/>
      <c r="HX44" s="34"/>
      <c r="HY44" s="32"/>
      <c r="HZ44" s="33"/>
      <c r="IA44" s="33"/>
      <c r="IB44" s="34"/>
      <c r="IC44" s="32"/>
      <c r="ID44" s="33"/>
      <c r="IE44" s="33"/>
      <c r="IF44" s="34"/>
      <c r="IG44" s="32"/>
      <c r="IH44" s="33"/>
      <c r="II44" s="33"/>
      <c r="IJ44" s="34"/>
    </row>
    <row r="45" spans="1:244" s="30" customFormat="1">
      <c r="A45" s="11" t="s">
        <v>47</v>
      </c>
      <c r="B45" s="3"/>
      <c r="C45" s="3"/>
      <c r="D45" s="3"/>
    </row>
    <row r="46" spans="1:244" s="30" customFormat="1">
      <c r="A46" s="18" t="s">
        <v>80</v>
      </c>
      <c r="B46" s="3">
        <v>49.999999999999993</v>
      </c>
      <c r="C46" s="16">
        <v>0.61</v>
      </c>
      <c r="D46" s="51">
        <v>1.3312189977494282E-2</v>
      </c>
    </row>
    <row r="47" spans="1:244" s="30" customFormat="1">
      <c r="A47" s="18" t="s">
        <v>49</v>
      </c>
      <c r="B47" s="3">
        <v>0</v>
      </c>
      <c r="C47" s="16">
        <v>0</v>
      </c>
      <c r="D47" s="51">
        <v>0</v>
      </c>
    </row>
    <row r="48" spans="1:244" s="30" customFormat="1">
      <c r="A48" s="18" t="s">
        <v>50</v>
      </c>
      <c r="B48" s="3">
        <v>0.22433801338407028</v>
      </c>
      <c r="C48" s="16">
        <v>0</v>
      </c>
      <c r="D48" s="51">
        <v>5.9728605066847972E-5</v>
      </c>
    </row>
    <row r="49" spans="1:244" s="30" customFormat="1">
      <c r="A49" s="27" t="s">
        <v>51</v>
      </c>
      <c r="B49" s="156">
        <v>50.224338013384063</v>
      </c>
      <c r="C49" s="156">
        <v>0.61</v>
      </c>
      <c r="D49" s="53">
        <v>1.337191858256113E-2</v>
      </c>
      <c r="E49" s="32"/>
      <c r="F49" s="33"/>
      <c r="G49" s="33"/>
      <c r="H49" s="34"/>
      <c r="I49" s="32"/>
      <c r="J49" s="33"/>
      <c r="K49" s="33"/>
      <c r="L49" s="34"/>
      <c r="M49" s="32"/>
      <c r="N49" s="33"/>
      <c r="O49" s="33"/>
      <c r="P49" s="34"/>
      <c r="Q49" s="32"/>
      <c r="R49" s="33"/>
      <c r="S49" s="33"/>
      <c r="T49" s="34"/>
      <c r="U49" s="32"/>
      <c r="V49" s="33"/>
      <c r="W49" s="33"/>
      <c r="X49" s="34"/>
      <c r="Y49" s="32"/>
      <c r="Z49" s="33"/>
      <c r="AA49" s="33"/>
      <c r="AB49" s="34"/>
      <c r="AC49" s="32"/>
      <c r="AD49" s="33"/>
      <c r="AE49" s="33"/>
      <c r="AF49" s="34"/>
      <c r="AG49" s="32"/>
      <c r="AH49" s="33"/>
      <c r="AI49" s="33"/>
      <c r="AJ49" s="34"/>
      <c r="AK49" s="32"/>
      <c r="AL49" s="33"/>
      <c r="AM49" s="33"/>
      <c r="AN49" s="34"/>
      <c r="AO49" s="32"/>
      <c r="AP49" s="33"/>
      <c r="AQ49" s="33"/>
      <c r="AR49" s="34"/>
      <c r="AS49" s="32"/>
      <c r="AT49" s="33"/>
      <c r="AU49" s="33"/>
      <c r="AV49" s="34"/>
      <c r="AW49" s="32"/>
      <c r="AX49" s="33"/>
      <c r="AY49" s="33"/>
      <c r="AZ49" s="34"/>
      <c r="BA49" s="32"/>
      <c r="BB49" s="33"/>
      <c r="BC49" s="33"/>
      <c r="BD49" s="34"/>
      <c r="BE49" s="32"/>
      <c r="BF49" s="33"/>
      <c r="BG49" s="33"/>
      <c r="BH49" s="34"/>
      <c r="BI49" s="32"/>
      <c r="BJ49" s="33"/>
      <c r="BK49" s="33"/>
      <c r="BL49" s="34"/>
      <c r="BM49" s="32"/>
      <c r="BN49" s="33"/>
      <c r="BO49" s="33"/>
      <c r="BP49" s="34"/>
      <c r="BQ49" s="32"/>
      <c r="BR49" s="33"/>
      <c r="BS49" s="33"/>
      <c r="BT49" s="34"/>
      <c r="BU49" s="32"/>
      <c r="BV49" s="33"/>
      <c r="BW49" s="33"/>
      <c r="BX49" s="34"/>
      <c r="BY49" s="32"/>
      <c r="BZ49" s="33"/>
      <c r="CA49" s="33"/>
      <c r="CB49" s="34"/>
      <c r="CC49" s="32"/>
      <c r="CD49" s="33"/>
      <c r="CE49" s="33"/>
      <c r="CF49" s="34"/>
      <c r="CG49" s="32"/>
      <c r="CH49" s="33"/>
      <c r="CI49" s="33"/>
      <c r="CJ49" s="34"/>
      <c r="CK49" s="32"/>
      <c r="CL49" s="33"/>
      <c r="CM49" s="33"/>
      <c r="CN49" s="34"/>
      <c r="CO49" s="32"/>
      <c r="CP49" s="33"/>
      <c r="CQ49" s="33"/>
      <c r="CR49" s="34"/>
      <c r="CS49" s="32"/>
      <c r="CT49" s="33"/>
      <c r="CU49" s="33"/>
      <c r="CV49" s="34"/>
      <c r="CW49" s="32"/>
      <c r="CX49" s="33"/>
      <c r="CY49" s="33"/>
      <c r="CZ49" s="34"/>
      <c r="DA49" s="32"/>
      <c r="DB49" s="33"/>
      <c r="DC49" s="33"/>
      <c r="DD49" s="34"/>
      <c r="DE49" s="32"/>
      <c r="DF49" s="33"/>
      <c r="DG49" s="33"/>
      <c r="DH49" s="34"/>
      <c r="DI49" s="32"/>
      <c r="DJ49" s="33"/>
      <c r="DK49" s="33"/>
      <c r="DL49" s="34"/>
      <c r="DM49" s="32"/>
      <c r="DN49" s="33"/>
      <c r="DO49" s="33"/>
      <c r="DP49" s="34"/>
      <c r="DQ49" s="32"/>
      <c r="DR49" s="33"/>
      <c r="DS49" s="33"/>
      <c r="DT49" s="34"/>
      <c r="DU49" s="32"/>
      <c r="DV49" s="33"/>
      <c r="DW49" s="33"/>
      <c r="DX49" s="34"/>
      <c r="DY49" s="32"/>
      <c r="DZ49" s="33"/>
      <c r="EA49" s="33"/>
      <c r="EB49" s="34"/>
      <c r="EC49" s="32"/>
      <c r="ED49" s="33"/>
      <c r="EE49" s="33"/>
      <c r="EF49" s="34"/>
      <c r="EG49" s="32"/>
      <c r="EH49" s="33"/>
      <c r="EI49" s="33"/>
      <c r="EJ49" s="34"/>
      <c r="EK49" s="32"/>
      <c r="EL49" s="33"/>
      <c r="EM49" s="33"/>
      <c r="EN49" s="34"/>
      <c r="EO49" s="32"/>
      <c r="EP49" s="33"/>
      <c r="EQ49" s="33"/>
      <c r="ER49" s="34"/>
      <c r="ES49" s="32"/>
      <c r="ET49" s="33"/>
      <c r="EU49" s="33"/>
      <c r="EV49" s="34"/>
      <c r="EW49" s="32"/>
      <c r="EX49" s="33"/>
      <c r="EY49" s="33"/>
      <c r="EZ49" s="34"/>
      <c r="FA49" s="32"/>
      <c r="FB49" s="33"/>
      <c r="FC49" s="33"/>
      <c r="FD49" s="34"/>
      <c r="FE49" s="32"/>
      <c r="FF49" s="33"/>
      <c r="FG49" s="33"/>
      <c r="FH49" s="34"/>
      <c r="FI49" s="32"/>
      <c r="FJ49" s="33"/>
      <c r="FK49" s="33"/>
      <c r="FL49" s="34"/>
      <c r="FM49" s="32"/>
      <c r="FN49" s="33"/>
      <c r="FO49" s="33"/>
      <c r="FP49" s="34"/>
      <c r="FQ49" s="32"/>
      <c r="FR49" s="33"/>
      <c r="FS49" s="33"/>
      <c r="FT49" s="34"/>
      <c r="FU49" s="32"/>
      <c r="FV49" s="33"/>
      <c r="FW49" s="33"/>
      <c r="FX49" s="34"/>
      <c r="FY49" s="32"/>
      <c r="FZ49" s="33"/>
      <c r="GA49" s="33"/>
      <c r="GB49" s="34"/>
      <c r="GC49" s="32"/>
      <c r="GD49" s="33"/>
      <c r="GE49" s="33"/>
      <c r="GF49" s="34"/>
      <c r="GG49" s="32"/>
      <c r="GH49" s="33"/>
      <c r="GI49" s="33"/>
      <c r="GJ49" s="34"/>
      <c r="GK49" s="32"/>
      <c r="GL49" s="33"/>
      <c r="GM49" s="33"/>
      <c r="GN49" s="34"/>
      <c r="GO49" s="32"/>
      <c r="GP49" s="33"/>
      <c r="GQ49" s="33"/>
      <c r="GR49" s="34"/>
      <c r="GS49" s="32"/>
      <c r="GT49" s="33"/>
      <c r="GU49" s="33"/>
      <c r="GV49" s="34"/>
      <c r="GW49" s="32"/>
      <c r="GX49" s="33"/>
      <c r="GY49" s="33"/>
      <c r="GZ49" s="34"/>
      <c r="HA49" s="32"/>
      <c r="HB49" s="33"/>
      <c r="HC49" s="33"/>
      <c r="HD49" s="34"/>
      <c r="HE49" s="32"/>
      <c r="HF49" s="33"/>
      <c r="HG49" s="33"/>
      <c r="HH49" s="34"/>
      <c r="HI49" s="32"/>
      <c r="HJ49" s="33"/>
      <c r="HK49" s="33"/>
      <c r="HL49" s="34"/>
      <c r="HM49" s="32"/>
      <c r="HN49" s="33"/>
      <c r="HO49" s="33"/>
      <c r="HP49" s="34"/>
      <c r="HQ49" s="32"/>
      <c r="HR49" s="33"/>
      <c r="HS49" s="33"/>
      <c r="HT49" s="34"/>
      <c r="HU49" s="32"/>
      <c r="HV49" s="33"/>
      <c r="HW49" s="33"/>
      <c r="HX49" s="34"/>
      <c r="HY49" s="32"/>
      <c r="HZ49" s="33"/>
      <c r="IA49" s="33"/>
      <c r="IB49" s="34"/>
      <c r="IC49" s="32"/>
      <c r="ID49" s="33"/>
      <c r="IE49" s="33"/>
      <c r="IF49" s="34"/>
      <c r="IG49" s="32"/>
      <c r="IH49" s="33"/>
      <c r="II49" s="33"/>
      <c r="IJ49" s="34"/>
    </row>
    <row r="50" spans="1:244" s="30" customFormat="1">
      <c r="A50" s="35" t="s">
        <v>52</v>
      </c>
      <c r="B50" s="157">
        <v>575.77201154704107</v>
      </c>
      <c r="C50" s="157">
        <v>7.04</v>
      </c>
      <c r="D50" s="54">
        <v>0.15329572802876484</v>
      </c>
      <c r="E50" s="33"/>
      <c r="F50" s="33"/>
      <c r="G50" s="32"/>
      <c r="H50" s="33"/>
      <c r="I50" s="33"/>
      <c r="J50" s="33"/>
      <c r="K50" s="32"/>
      <c r="L50" s="33"/>
      <c r="M50" s="33"/>
      <c r="N50" s="33"/>
      <c r="O50" s="32"/>
      <c r="P50" s="33"/>
      <c r="Q50" s="33"/>
      <c r="R50" s="33"/>
      <c r="S50" s="32"/>
      <c r="T50" s="33"/>
      <c r="U50" s="33"/>
      <c r="V50" s="33"/>
      <c r="W50" s="32"/>
      <c r="X50" s="33"/>
      <c r="Y50" s="33"/>
      <c r="Z50" s="33"/>
      <c r="AA50" s="32"/>
      <c r="AB50" s="33"/>
      <c r="AC50" s="33"/>
      <c r="AD50" s="33"/>
      <c r="AE50" s="32"/>
      <c r="AF50" s="33"/>
      <c r="AG50" s="33"/>
      <c r="AH50" s="33"/>
      <c r="AI50" s="32"/>
      <c r="AJ50" s="33"/>
      <c r="AK50" s="33"/>
      <c r="AL50" s="33"/>
      <c r="AM50" s="32"/>
      <c r="AN50" s="33"/>
      <c r="AO50" s="33"/>
      <c r="AP50" s="33"/>
      <c r="AQ50" s="32"/>
      <c r="AR50" s="33"/>
      <c r="AS50" s="33"/>
      <c r="AT50" s="33"/>
      <c r="AU50" s="32"/>
      <c r="AV50" s="33"/>
      <c r="AW50" s="33"/>
      <c r="AX50" s="33"/>
      <c r="AY50" s="32"/>
      <c r="AZ50" s="33"/>
      <c r="BA50" s="33"/>
      <c r="BB50" s="33"/>
      <c r="BC50" s="32"/>
      <c r="BD50" s="33"/>
      <c r="BE50" s="33"/>
      <c r="BF50" s="33"/>
      <c r="BG50" s="32"/>
      <c r="BH50" s="33"/>
      <c r="BI50" s="33"/>
      <c r="BJ50" s="33"/>
      <c r="BK50" s="32"/>
      <c r="BL50" s="33"/>
      <c r="BM50" s="33"/>
      <c r="BN50" s="33"/>
      <c r="BO50" s="32"/>
      <c r="BP50" s="33"/>
      <c r="BQ50" s="33"/>
      <c r="BR50" s="33"/>
      <c r="BS50" s="32"/>
      <c r="BT50" s="33"/>
      <c r="BU50" s="33"/>
      <c r="BV50" s="33"/>
      <c r="BW50" s="32"/>
      <c r="BX50" s="33"/>
      <c r="BY50" s="33"/>
      <c r="BZ50" s="33"/>
      <c r="CA50" s="32"/>
      <c r="CB50" s="33"/>
      <c r="CC50" s="33"/>
      <c r="CD50" s="33"/>
      <c r="CE50" s="32"/>
      <c r="CF50" s="33"/>
      <c r="CG50" s="33"/>
      <c r="CH50" s="33"/>
      <c r="CI50" s="32"/>
      <c r="CJ50" s="33"/>
      <c r="CK50" s="33"/>
      <c r="CL50" s="33"/>
      <c r="CM50" s="32"/>
      <c r="CN50" s="33"/>
      <c r="CO50" s="33"/>
      <c r="CP50" s="33"/>
      <c r="CQ50" s="32"/>
      <c r="CR50" s="33"/>
      <c r="CS50" s="33"/>
      <c r="CT50" s="33"/>
      <c r="CU50" s="32"/>
      <c r="CV50" s="33"/>
      <c r="CW50" s="33"/>
      <c r="CX50" s="33"/>
      <c r="CY50" s="32"/>
      <c r="CZ50" s="33"/>
      <c r="DA50" s="33"/>
      <c r="DB50" s="33"/>
      <c r="DC50" s="32"/>
      <c r="DD50" s="33"/>
      <c r="DE50" s="33"/>
      <c r="DF50" s="33"/>
      <c r="DG50" s="32"/>
      <c r="DH50" s="33"/>
      <c r="DI50" s="33"/>
      <c r="DJ50" s="33"/>
      <c r="DK50" s="32"/>
      <c r="DL50" s="33"/>
      <c r="DM50" s="33"/>
      <c r="DN50" s="33"/>
      <c r="DO50" s="32"/>
      <c r="DP50" s="33"/>
      <c r="DQ50" s="33"/>
      <c r="DR50" s="33"/>
      <c r="DS50" s="32"/>
      <c r="DT50" s="33"/>
      <c r="DU50" s="33"/>
      <c r="DV50" s="33"/>
      <c r="DW50" s="32"/>
      <c r="DX50" s="33"/>
      <c r="DY50" s="33"/>
      <c r="DZ50" s="33"/>
      <c r="EA50" s="32"/>
      <c r="EB50" s="33"/>
      <c r="EC50" s="33"/>
      <c r="ED50" s="33"/>
      <c r="EE50" s="32"/>
      <c r="EF50" s="33"/>
      <c r="EG50" s="33"/>
      <c r="EH50" s="33"/>
      <c r="EI50" s="32"/>
      <c r="EJ50" s="33"/>
      <c r="EK50" s="33"/>
      <c r="EL50" s="33"/>
      <c r="EM50" s="32"/>
      <c r="EN50" s="33"/>
      <c r="EO50" s="33"/>
      <c r="EP50" s="33"/>
      <c r="EQ50" s="32"/>
      <c r="ER50" s="33"/>
      <c r="ES50" s="33"/>
      <c r="ET50" s="33"/>
      <c r="EU50" s="32"/>
      <c r="EV50" s="33"/>
      <c r="EW50" s="33"/>
      <c r="EX50" s="33"/>
      <c r="EY50" s="32"/>
      <c r="EZ50" s="33"/>
      <c r="FA50" s="33"/>
      <c r="FB50" s="33"/>
      <c r="FC50" s="32"/>
      <c r="FD50" s="33"/>
      <c r="FE50" s="33"/>
      <c r="FF50" s="33"/>
      <c r="FG50" s="32"/>
      <c r="FH50" s="33"/>
      <c r="FI50" s="33"/>
      <c r="FJ50" s="33"/>
      <c r="FK50" s="32"/>
      <c r="FL50" s="33"/>
      <c r="FM50" s="33"/>
      <c r="FN50" s="33"/>
      <c r="FO50" s="32"/>
      <c r="FP50" s="33"/>
      <c r="FQ50" s="33"/>
      <c r="FR50" s="33"/>
      <c r="FS50" s="32"/>
      <c r="FT50" s="33"/>
      <c r="FU50" s="33"/>
      <c r="FV50" s="33"/>
      <c r="FW50" s="32"/>
      <c r="FX50" s="33"/>
      <c r="FY50" s="33"/>
      <c r="FZ50" s="33"/>
      <c r="GA50" s="32"/>
      <c r="GB50" s="33"/>
      <c r="GC50" s="33"/>
      <c r="GD50" s="33"/>
      <c r="GE50" s="32"/>
      <c r="GF50" s="33"/>
      <c r="GG50" s="33"/>
      <c r="GH50" s="33"/>
      <c r="GI50" s="32"/>
      <c r="GJ50" s="33"/>
      <c r="GK50" s="33"/>
      <c r="GL50" s="33"/>
      <c r="GM50" s="32"/>
      <c r="GN50" s="33"/>
      <c r="GO50" s="33"/>
      <c r="GP50" s="33"/>
      <c r="GQ50" s="32"/>
      <c r="GR50" s="33"/>
      <c r="GS50" s="33"/>
      <c r="GT50" s="33"/>
      <c r="GU50" s="32"/>
      <c r="GV50" s="33"/>
      <c r="GW50" s="33"/>
      <c r="GX50" s="33"/>
      <c r="GY50" s="32"/>
      <c r="GZ50" s="33"/>
      <c r="HA50" s="33"/>
      <c r="HB50" s="33"/>
      <c r="HC50" s="32"/>
      <c r="HD50" s="33"/>
      <c r="HE50" s="33"/>
      <c r="HF50" s="33"/>
      <c r="HG50" s="32"/>
      <c r="HH50" s="33"/>
      <c r="HI50" s="33"/>
      <c r="HJ50" s="33"/>
      <c r="HK50" s="32"/>
      <c r="HL50" s="33"/>
      <c r="HM50" s="33"/>
      <c r="HN50" s="33"/>
      <c r="HO50" s="32"/>
      <c r="HP50" s="33"/>
      <c r="HQ50" s="33"/>
      <c r="HR50" s="33"/>
      <c r="HS50" s="32"/>
      <c r="HT50" s="33"/>
      <c r="HU50" s="33"/>
      <c r="HV50" s="33"/>
      <c r="HW50" s="32"/>
      <c r="HX50" s="33"/>
      <c r="HY50" s="33"/>
      <c r="HZ50" s="33"/>
      <c r="IA50" s="32"/>
      <c r="IB50" s="33"/>
      <c r="IC50" s="33"/>
      <c r="ID50" s="33"/>
      <c r="IE50" s="32"/>
      <c r="IF50" s="33"/>
      <c r="IG50" s="33"/>
      <c r="IH50" s="33"/>
    </row>
    <row r="51" spans="1:244" s="31" customFormat="1">
      <c r="A51" s="22" t="s">
        <v>53</v>
      </c>
      <c r="B51" s="155">
        <v>3303.2413252272263</v>
      </c>
      <c r="C51" s="155">
        <v>40.410000000000004</v>
      </c>
      <c r="D51" s="52">
        <v>0.87946752125869621</v>
      </c>
    </row>
    <row r="52" spans="1:244" s="30" customFormat="1">
      <c r="A52" s="11" t="s">
        <v>54</v>
      </c>
      <c r="B52" s="3"/>
      <c r="C52" s="3"/>
      <c r="D52" s="3"/>
    </row>
    <row r="53" spans="1:244" s="30" customFormat="1">
      <c r="A53" s="6" t="s">
        <v>55</v>
      </c>
      <c r="B53" s="3">
        <v>1.3446883611074658</v>
      </c>
      <c r="C53" s="16">
        <v>0.02</v>
      </c>
      <c r="D53" s="51">
        <v>3.580149384717604E-4</v>
      </c>
    </row>
    <row r="54" spans="1:244" s="30" customFormat="1">
      <c r="A54" s="6" t="s">
        <v>212</v>
      </c>
      <c r="B54" s="3">
        <v>0</v>
      </c>
      <c r="C54" s="16">
        <v>0</v>
      </c>
      <c r="D54" s="51">
        <v>0</v>
      </c>
    </row>
    <row r="55" spans="1:244" s="30" customFormat="1">
      <c r="A55" s="6" t="s">
        <v>213</v>
      </c>
      <c r="B55" s="3">
        <v>451.37</v>
      </c>
      <c r="C55" s="16">
        <v>5.52</v>
      </c>
      <c r="D55" s="51">
        <v>0.12017446380283189</v>
      </c>
    </row>
    <row r="56" spans="1:244" s="30" customFormat="1">
      <c r="A56" s="27" t="s">
        <v>57</v>
      </c>
      <c r="B56" s="156">
        <v>452.71468836110745</v>
      </c>
      <c r="C56" s="156">
        <v>5.5399999999999991</v>
      </c>
      <c r="D56" s="53">
        <v>0.12053247874130366</v>
      </c>
      <c r="E56" s="32"/>
      <c r="F56" s="33"/>
      <c r="G56" s="33"/>
      <c r="H56" s="34"/>
      <c r="I56" s="32"/>
      <c r="J56" s="33"/>
      <c r="K56" s="33"/>
      <c r="L56" s="34"/>
      <c r="M56" s="32"/>
      <c r="N56" s="33"/>
      <c r="O56" s="33"/>
      <c r="P56" s="34"/>
      <c r="Q56" s="32"/>
      <c r="R56" s="33"/>
      <c r="S56" s="33"/>
      <c r="T56" s="34"/>
      <c r="U56" s="32"/>
      <c r="V56" s="33"/>
      <c r="W56" s="33"/>
      <c r="X56" s="34"/>
      <c r="Y56" s="32"/>
      <c r="Z56" s="33"/>
      <c r="AA56" s="33"/>
      <c r="AB56" s="34"/>
      <c r="AC56" s="32"/>
      <c r="AD56" s="33"/>
      <c r="AE56" s="33"/>
      <c r="AF56" s="34"/>
      <c r="AG56" s="32"/>
      <c r="AH56" s="33"/>
      <c r="AI56" s="33"/>
      <c r="AJ56" s="34"/>
      <c r="AK56" s="32"/>
      <c r="AL56" s="33"/>
      <c r="AM56" s="33"/>
      <c r="AN56" s="34"/>
      <c r="AO56" s="32"/>
      <c r="AP56" s="33"/>
      <c r="AQ56" s="33"/>
      <c r="AR56" s="34"/>
      <c r="AS56" s="32"/>
      <c r="AT56" s="33"/>
      <c r="AU56" s="33"/>
      <c r="AV56" s="34"/>
      <c r="AW56" s="32"/>
      <c r="AX56" s="33"/>
      <c r="AY56" s="33"/>
      <c r="AZ56" s="34"/>
      <c r="BA56" s="32"/>
      <c r="BB56" s="33"/>
      <c r="BC56" s="33"/>
      <c r="BD56" s="34"/>
      <c r="BE56" s="32"/>
      <c r="BF56" s="33"/>
      <c r="BG56" s="33"/>
      <c r="BH56" s="34"/>
      <c r="BI56" s="32"/>
      <c r="BJ56" s="33"/>
      <c r="BK56" s="33"/>
      <c r="BL56" s="34"/>
      <c r="BM56" s="32"/>
      <c r="BN56" s="33"/>
      <c r="BO56" s="33"/>
      <c r="BP56" s="34"/>
      <c r="BQ56" s="32"/>
      <c r="BR56" s="33"/>
      <c r="BS56" s="33"/>
      <c r="BT56" s="34"/>
      <c r="BU56" s="32"/>
      <c r="BV56" s="33"/>
      <c r="BW56" s="33"/>
      <c r="BX56" s="34"/>
      <c r="BY56" s="32"/>
      <c r="BZ56" s="33"/>
      <c r="CA56" s="33"/>
      <c r="CB56" s="34"/>
      <c r="CC56" s="32"/>
      <c r="CD56" s="33"/>
      <c r="CE56" s="33"/>
      <c r="CF56" s="34"/>
      <c r="CG56" s="32"/>
      <c r="CH56" s="33"/>
      <c r="CI56" s="33"/>
      <c r="CJ56" s="34"/>
      <c r="CK56" s="32"/>
      <c r="CL56" s="33"/>
      <c r="CM56" s="33"/>
      <c r="CN56" s="34"/>
      <c r="CO56" s="32"/>
      <c r="CP56" s="33"/>
      <c r="CQ56" s="33"/>
      <c r="CR56" s="34"/>
      <c r="CS56" s="32"/>
      <c r="CT56" s="33"/>
      <c r="CU56" s="33"/>
      <c r="CV56" s="34"/>
      <c r="CW56" s="32"/>
      <c r="CX56" s="33"/>
      <c r="CY56" s="33"/>
      <c r="CZ56" s="34"/>
      <c r="DA56" s="32"/>
      <c r="DB56" s="33"/>
      <c r="DC56" s="33"/>
      <c r="DD56" s="34"/>
      <c r="DE56" s="32"/>
      <c r="DF56" s="33"/>
      <c r="DG56" s="33"/>
      <c r="DH56" s="34"/>
      <c r="DI56" s="32"/>
      <c r="DJ56" s="33"/>
      <c r="DK56" s="33"/>
      <c r="DL56" s="34"/>
      <c r="DM56" s="32"/>
      <c r="DN56" s="33"/>
      <c r="DO56" s="33"/>
      <c r="DP56" s="34"/>
      <c r="DQ56" s="32"/>
      <c r="DR56" s="33"/>
      <c r="DS56" s="33"/>
      <c r="DT56" s="34"/>
      <c r="DU56" s="32"/>
      <c r="DV56" s="33"/>
      <c r="DW56" s="33"/>
      <c r="DX56" s="34"/>
      <c r="DY56" s="32"/>
      <c r="DZ56" s="33"/>
      <c r="EA56" s="33"/>
      <c r="EB56" s="34"/>
      <c r="EC56" s="32"/>
      <c r="ED56" s="33"/>
      <c r="EE56" s="33"/>
      <c r="EF56" s="34"/>
      <c r="EG56" s="32"/>
      <c r="EH56" s="33"/>
      <c r="EI56" s="33"/>
      <c r="EJ56" s="34"/>
      <c r="EK56" s="32"/>
      <c r="EL56" s="33"/>
      <c r="EM56" s="33"/>
      <c r="EN56" s="34"/>
      <c r="EO56" s="32"/>
      <c r="EP56" s="33"/>
      <c r="EQ56" s="33"/>
      <c r="ER56" s="34"/>
      <c r="ES56" s="32"/>
      <c r="ET56" s="33"/>
      <c r="EU56" s="33"/>
      <c r="EV56" s="34"/>
      <c r="EW56" s="32"/>
      <c r="EX56" s="33"/>
      <c r="EY56" s="33"/>
      <c r="EZ56" s="34"/>
      <c r="FA56" s="32"/>
      <c r="FB56" s="33"/>
      <c r="FC56" s="33"/>
      <c r="FD56" s="34"/>
      <c r="FE56" s="32"/>
      <c r="FF56" s="33"/>
      <c r="FG56" s="33"/>
      <c r="FH56" s="34"/>
      <c r="FI56" s="32"/>
      <c r="FJ56" s="33"/>
      <c r="FK56" s="33"/>
      <c r="FL56" s="34"/>
      <c r="FM56" s="32"/>
      <c r="FN56" s="33"/>
      <c r="FO56" s="33"/>
      <c r="FP56" s="34"/>
      <c r="FQ56" s="32"/>
      <c r="FR56" s="33"/>
      <c r="FS56" s="33"/>
      <c r="FT56" s="34"/>
      <c r="FU56" s="32"/>
      <c r="FV56" s="33"/>
      <c r="FW56" s="33"/>
      <c r="FX56" s="34"/>
      <c r="FY56" s="32"/>
      <c r="FZ56" s="33"/>
      <c r="GA56" s="33"/>
      <c r="GB56" s="34"/>
      <c r="GC56" s="32"/>
      <c r="GD56" s="33"/>
      <c r="GE56" s="33"/>
      <c r="GF56" s="34"/>
      <c r="GG56" s="32"/>
      <c r="GH56" s="33"/>
      <c r="GI56" s="33"/>
      <c r="GJ56" s="34"/>
      <c r="GK56" s="32"/>
      <c r="GL56" s="33"/>
      <c r="GM56" s="33"/>
      <c r="GN56" s="34"/>
      <c r="GO56" s="32"/>
      <c r="GP56" s="33"/>
      <c r="GQ56" s="33"/>
      <c r="GR56" s="34"/>
      <c r="GS56" s="32"/>
      <c r="GT56" s="33"/>
      <c r="GU56" s="33"/>
      <c r="GV56" s="34"/>
      <c r="GW56" s="32"/>
      <c r="GX56" s="33"/>
      <c r="GY56" s="33"/>
      <c r="GZ56" s="34"/>
      <c r="HA56" s="32"/>
      <c r="HB56" s="33"/>
      <c r="HC56" s="33"/>
      <c r="HD56" s="34"/>
      <c r="HE56" s="32"/>
      <c r="HF56" s="33"/>
      <c r="HG56" s="33"/>
      <c r="HH56" s="34"/>
      <c r="HI56" s="32"/>
      <c r="HJ56" s="33"/>
      <c r="HK56" s="33"/>
      <c r="HL56" s="34"/>
      <c r="HM56" s="32"/>
      <c r="HN56" s="33"/>
      <c r="HO56" s="33"/>
      <c r="HP56" s="34"/>
      <c r="HQ56" s="32"/>
      <c r="HR56" s="33"/>
      <c r="HS56" s="33"/>
      <c r="HT56" s="34"/>
      <c r="HU56" s="32"/>
      <c r="HV56" s="33"/>
      <c r="HW56" s="33"/>
      <c r="HX56" s="34"/>
      <c r="HY56" s="32"/>
      <c r="HZ56" s="33"/>
      <c r="IA56" s="33"/>
      <c r="IB56" s="34"/>
      <c r="IC56" s="32"/>
      <c r="ID56" s="33"/>
      <c r="IE56" s="33"/>
      <c r="IF56" s="34"/>
      <c r="IG56" s="32"/>
      <c r="IH56" s="33"/>
      <c r="II56" s="33"/>
      <c r="IJ56" s="34"/>
    </row>
    <row r="57" spans="1:244" s="41" customFormat="1" ht="13.5" thickBot="1">
      <c r="A57" s="38" t="s">
        <v>58</v>
      </c>
      <c r="B57" s="158">
        <v>3755.9560135883339</v>
      </c>
      <c r="C57" s="158">
        <v>45.95</v>
      </c>
      <c r="D57" s="55">
        <v>0.99999999999999989</v>
      </c>
    </row>
    <row r="58" spans="1:244">
      <c r="A58" s="42" t="s">
        <v>59</v>
      </c>
      <c r="D58" s="43"/>
    </row>
  </sheetData>
  <printOptions horizontalCentered="1"/>
  <pageMargins left="0.78740157480314965" right="0.39370078740157483" top="0.78740157480314965" bottom="0.78740157480314965" header="0.59055118110236227" footer="0.59055118110236227"/>
  <pageSetup paperSize="9" orientation="portrait" horizontalDpi="300" verticalDpi="300" r:id="rId1"/>
  <headerFooter alignWithMargins="0">
    <oddHeader>&amp;L&amp;"Tahoma,Negrito"&amp;8Companhia Nacional de Abastecimento - CONAB</oddHeader>
    <oddFooter>&amp;R&amp;6&amp;F - &amp;A
versão - jan/2008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Q57"/>
  <sheetViews>
    <sheetView zoomScaleNormal="100" workbookViewId="0">
      <selection activeCell="G19" sqref="G19"/>
    </sheetView>
  </sheetViews>
  <sheetFormatPr defaultColWidth="11.5" defaultRowHeight="15" customHeight="1"/>
  <cols>
    <col min="1" max="1" width="51.125" style="169" bestFit="1" customWidth="1"/>
    <col min="2" max="2" width="12.375" style="169" customWidth="1"/>
    <col min="3" max="3" width="9" style="169" bestFit="1" customWidth="1"/>
    <col min="4" max="4" width="12" style="169" bestFit="1" customWidth="1"/>
    <col min="5" max="5" width="13" style="169" bestFit="1" customWidth="1"/>
    <col min="6" max="16384" width="11.5" style="169"/>
  </cols>
  <sheetData>
    <row r="1" spans="1:5" ht="15" customHeight="1">
      <c r="A1" s="167" t="s">
        <v>223</v>
      </c>
      <c r="B1" s="167"/>
      <c r="C1" s="168"/>
      <c r="D1" s="168"/>
    </row>
    <row r="2" spans="1:5" ht="15" customHeight="1">
      <c r="A2" s="167" t="s">
        <v>308</v>
      </c>
      <c r="B2" s="167"/>
      <c r="C2" s="168"/>
      <c r="D2" s="168"/>
    </row>
    <row r="3" spans="1:5" ht="15" customHeight="1">
      <c r="A3" s="170" t="s">
        <v>69</v>
      </c>
      <c r="B3" s="170"/>
      <c r="C3" s="168"/>
      <c r="D3" s="168"/>
    </row>
    <row r="4" spans="1:5" ht="15" customHeight="1">
      <c r="A4" s="171" t="s">
        <v>309</v>
      </c>
      <c r="B4" s="172"/>
      <c r="C4" s="172"/>
      <c r="D4" s="168"/>
    </row>
    <row r="5" spans="1:5" ht="15" customHeight="1">
      <c r="A5" s="171" t="s">
        <v>310</v>
      </c>
      <c r="B5" s="172"/>
      <c r="C5" s="172"/>
      <c r="D5" s="168"/>
    </row>
    <row r="6" spans="1:5" ht="15" customHeight="1">
      <c r="A6" s="173" t="s">
        <v>311</v>
      </c>
      <c r="B6" s="174" t="s">
        <v>69</v>
      </c>
      <c r="E6" s="175"/>
    </row>
    <row r="7" spans="1:5" ht="15" customHeight="1" thickBot="1">
      <c r="A7" s="173"/>
      <c r="B7" s="176">
        <v>709.85700000000008</v>
      </c>
      <c r="C7" s="177" t="s">
        <v>312</v>
      </c>
      <c r="D7" s="168"/>
    </row>
    <row r="8" spans="1:5" ht="15" customHeight="1">
      <c r="A8" s="178"/>
      <c r="B8" s="179" t="s">
        <v>313</v>
      </c>
      <c r="C8" s="180" t="s">
        <v>314</v>
      </c>
      <c r="D8" s="181" t="s">
        <v>315</v>
      </c>
      <c r="E8" s="181" t="s">
        <v>315</v>
      </c>
    </row>
    <row r="9" spans="1:5" ht="15" customHeight="1">
      <c r="A9" s="182" t="s">
        <v>8</v>
      </c>
      <c r="B9" s="183"/>
      <c r="C9" s="184"/>
      <c r="D9" s="185" t="s">
        <v>316</v>
      </c>
      <c r="E9" s="185" t="s">
        <v>313</v>
      </c>
    </row>
    <row r="10" spans="1:5" ht="15" customHeight="1" thickBot="1">
      <c r="A10" s="186"/>
      <c r="B10" s="187" t="s">
        <v>317</v>
      </c>
      <c r="C10" s="187" t="s">
        <v>318</v>
      </c>
      <c r="D10" s="188" t="s">
        <v>13</v>
      </c>
      <c r="E10" s="188" t="s">
        <v>319</v>
      </c>
    </row>
    <row r="11" spans="1:5" ht="15" customHeight="1">
      <c r="A11" s="182" t="s">
        <v>320</v>
      </c>
      <c r="B11" s="182"/>
      <c r="C11" s="182"/>
      <c r="D11" s="182"/>
    </row>
    <row r="12" spans="1:5" ht="15" customHeight="1">
      <c r="A12" s="189" t="s">
        <v>321</v>
      </c>
      <c r="B12" s="190">
        <v>3375</v>
      </c>
      <c r="C12" s="191">
        <v>4.7544787189532531</v>
      </c>
      <c r="D12" s="192">
        <v>0.2710447470427062</v>
      </c>
      <c r="E12" s="192">
        <v>0.47621491574807595</v>
      </c>
    </row>
    <row r="13" spans="1:5" ht="15" customHeight="1">
      <c r="A13" s="189" t="s">
        <v>322</v>
      </c>
      <c r="B13" s="190">
        <v>0</v>
      </c>
      <c r="C13" s="191">
        <v>0</v>
      </c>
      <c r="D13" s="192">
        <v>0</v>
      </c>
      <c r="E13" s="192">
        <v>0</v>
      </c>
    </row>
    <row r="14" spans="1:5" ht="15" customHeight="1">
      <c r="A14" s="189" t="s">
        <v>323</v>
      </c>
      <c r="B14" s="190">
        <v>250</v>
      </c>
      <c r="C14" s="191">
        <v>0.35218360881135208</v>
      </c>
      <c r="D14" s="192">
        <v>2.0077388669830089E-2</v>
      </c>
      <c r="E14" s="192">
        <v>3.5275178944301919E-2</v>
      </c>
    </row>
    <row r="15" spans="1:5" ht="15" customHeight="1">
      <c r="A15" s="189" t="s">
        <v>324</v>
      </c>
      <c r="B15" s="190">
        <v>250</v>
      </c>
      <c r="C15" s="191">
        <v>0.35218360881135208</v>
      </c>
      <c r="D15" s="192">
        <v>2.0077388669830089E-2</v>
      </c>
      <c r="E15" s="192">
        <v>3.5275178944301919E-2</v>
      </c>
    </row>
    <row r="16" spans="1:5" ht="15" customHeight="1">
      <c r="A16" s="189" t="s">
        <v>325</v>
      </c>
      <c r="B16" s="190">
        <v>0</v>
      </c>
      <c r="C16" s="191">
        <v>0</v>
      </c>
      <c r="D16" s="192">
        <v>0</v>
      </c>
      <c r="E16" s="192">
        <v>0</v>
      </c>
    </row>
    <row r="17" spans="1:5" ht="15" customHeight="1">
      <c r="A17" s="189" t="s">
        <v>326</v>
      </c>
      <c r="B17" s="190">
        <v>936</v>
      </c>
      <c r="C17" s="191">
        <v>1.3185754313897022</v>
      </c>
      <c r="D17" s="192">
        <v>7.5169743179843845E-2</v>
      </c>
      <c r="E17" s="192">
        <v>0.1320702699674664</v>
      </c>
    </row>
    <row r="18" spans="1:5" ht="15" customHeight="1">
      <c r="A18" s="189" t="s">
        <v>327</v>
      </c>
      <c r="B18" s="190">
        <v>0</v>
      </c>
      <c r="C18" s="191">
        <v>0</v>
      </c>
      <c r="D18" s="192">
        <v>0</v>
      </c>
      <c r="E18" s="192">
        <v>0</v>
      </c>
    </row>
    <row r="19" spans="1:5" ht="15" customHeight="1">
      <c r="A19" s="189" t="s">
        <v>328</v>
      </c>
      <c r="B19" s="190">
        <v>0</v>
      </c>
      <c r="C19" s="191">
        <v>0</v>
      </c>
      <c r="D19" s="192">
        <v>0</v>
      </c>
      <c r="E19" s="192">
        <v>0</v>
      </c>
    </row>
    <row r="20" spans="1:5" ht="15" customHeight="1">
      <c r="A20" s="189" t="s">
        <v>329</v>
      </c>
      <c r="B20" s="190">
        <v>811.55039999999997</v>
      </c>
      <c r="C20" s="191">
        <v>1.1432589944171851</v>
      </c>
      <c r="D20" s="192">
        <v>6.5175251223824296E-2</v>
      </c>
      <c r="E20" s="192">
        <v>0.1145103423292792</v>
      </c>
    </row>
    <row r="21" spans="1:5" ht="15" customHeight="1">
      <c r="A21" s="189" t="s">
        <v>330</v>
      </c>
      <c r="B21" s="190">
        <v>303.54691000000003</v>
      </c>
      <c r="C21" s="191">
        <v>0.42761698482933885</v>
      </c>
      <c r="D21" s="192">
        <v>2.4377717166383733E-2</v>
      </c>
      <c r="E21" s="192">
        <v>4.2830686272959648E-2</v>
      </c>
    </row>
    <row r="22" spans="1:5" ht="15" customHeight="1">
      <c r="A22" s="189" t="s">
        <v>331</v>
      </c>
      <c r="B22" s="190">
        <v>0</v>
      </c>
      <c r="C22" s="191">
        <v>0</v>
      </c>
      <c r="D22" s="192">
        <v>0</v>
      </c>
      <c r="E22" s="192">
        <v>0</v>
      </c>
    </row>
    <row r="23" spans="1:5" ht="15" customHeight="1">
      <c r="A23" s="189" t="s">
        <v>332</v>
      </c>
      <c r="B23" s="190">
        <v>0</v>
      </c>
      <c r="C23" s="191">
        <v>0</v>
      </c>
      <c r="D23" s="192">
        <v>0</v>
      </c>
      <c r="E23" s="192">
        <v>0</v>
      </c>
    </row>
    <row r="24" spans="1:5" ht="15" customHeight="1">
      <c r="A24" s="189" t="s">
        <v>333</v>
      </c>
      <c r="B24" s="190">
        <v>0</v>
      </c>
      <c r="C24" s="191">
        <v>0</v>
      </c>
      <c r="D24" s="192">
        <v>0</v>
      </c>
      <c r="E24" s="192">
        <v>0</v>
      </c>
    </row>
    <row r="25" spans="1:5" ht="15" customHeight="1">
      <c r="A25" s="189" t="s">
        <v>334</v>
      </c>
      <c r="B25" s="190">
        <v>0</v>
      </c>
      <c r="C25" s="191">
        <v>0</v>
      </c>
      <c r="D25" s="192">
        <v>0</v>
      </c>
      <c r="E25" s="192">
        <v>0</v>
      </c>
    </row>
    <row r="26" spans="1:5" s="193" customFormat="1" ht="15" customHeight="1">
      <c r="A26" s="189" t="s">
        <v>335</v>
      </c>
      <c r="B26" s="190">
        <v>0</v>
      </c>
      <c r="C26" s="191">
        <v>0</v>
      </c>
      <c r="D26" s="192">
        <v>0</v>
      </c>
      <c r="E26" s="192">
        <v>0</v>
      </c>
    </row>
    <row r="27" spans="1:5" s="193" customFormat="1" ht="15" customHeight="1">
      <c r="A27" s="189" t="s">
        <v>336</v>
      </c>
      <c r="B27" s="190">
        <v>344.45442500000001</v>
      </c>
      <c r="C27" s="191">
        <v>0.48524480987015689</v>
      </c>
      <c r="D27" s="192">
        <v>2.7662981479071352E-2</v>
      </c>
      <c r="E27" s="192">
        <v>4.8602765920126502E-2</v>
      </c>
    </row>
    <row r="28" spans="1:5" s="193" customFormat="1" ht="15" customHeight="1">
      <c r="A28" s="189" t="s">
        <v>337</v>
      </c>
      <c r="B28" s="190">
        <v>237.06</v>
      </c>
      <c r="C28" s="191">
        <v>0.33395458521927651</v>
      </c>
      <c r="D28" s="192">
        <v>1.9038183032279683E-2</v>
      </c>
      <c r="E28" s="192">
        <v>3.3449335682144851E-2</v>
      </c>
    </row>
    <row r="29" spans="1:5" s="194" customFormat="1" ht="15" customHeight="1">
      <c r="A29" s="189" t="s">
        <v>338</v>
      </c>
      <c r="B29" s="190">
        <v>45.449999999999996</v>
      </c>
      <c r="C29" s="191">
        <v>6.40269800819038E-2</v>
      </c>
      <c r="D29" s="192">
        <v>3.6500692601751095E-3</v>
      </c>
      <c r="E29" s="192">
        <v>6.4130275320740887E-3</v>
      </c>
    </row>
    <row r="30" spans="1:5" s="193" customFormat="1" ht="15" customHeight="1">
      <c r="A30" s="189" t="s">
        <v>339</v>
      </c>
      <c r="B30" s="190">
        <v>0</v>
      </c>
      <c r="C30" s="191">
        <v>0</v>
      </c>
      <c r="D30" s="192">
        <v>0</v>
      </c>
      <c r="E30" s="192">
        <v>0</v>
      </c>
    </row>
    <row r="31" spans="1:5" s="193" customFormat="1" ht="15" customHeight="1">
      <c r="A31" s="195" t="s">
        <v>340</v>
      </c>
      <c r="B31" s="190">
        <v>327.65308675000006</v>
      </c>
      <c r="C31" s="191">
        <v>0.46157618611917617</v>
      </c>
      <c r="D31" s="192">
        <v>2.6313673486197224E-2</v>
      </c>
      <c r="E31" s="192">
        <v>4.6232085067036528E-2</v>
      </c>
    </row>
    <row r="32" spans="1:5" s="193" customFormat="1" ht="15" customHeight="1">
      <c r="A32" s="196" t="s">
        <v>341</v>
      </c>
      <c r="B32" s="197">
        <v>6880.7148217499998</v>
      </c>
      <c r="C32" s="198">
        <v>9.6930999085026954</v>
      </c>
      <c r="D32" s="199">
        <v>0.55258714321014146</v>
      </c>
      <c r="E32" s="200">
        <v>0.970873786407767</v>
      </c>
    </row>
    <row r="33" spans="1:251" s="193" customFormat="1" ht="15" customHeight="1">
      <c r="A33" s="182" t="s">
        <v>342</v>
      </c>
      <c r="B33" s="201"/>
      <c r="C33" s="201"/>
      <c r="D33" s="202"/>
    </row>
    <row r="34" spans="1:251" s="193" customFormat="1" ht="15" customHeight="1">
      <c r="A34" s="203" t="s">
        <v>39</v>
      </c>
      <c r="B34" s="204">
        <v>206.42144465249999</v>
      </c>
      <c r="C34" s="204">
        <v>0.2907929972550809</v>
      </c>
      <c r="D34" s="205">
        <v>1.6577614296304246E-2</v>
      </c>
      <c r="E34" s="192">
        <v>2.9126213592233007E-2</v>
      </c>
    </row>
    <row r="35" spans="1:251" s="193" customFormat="1" ht="15" customHeight="1">
      <c r="A35" s="206" t="s">
        <v>343</v>
      </c>
      <c r="B35" s="207">
        <v>206.42144465249999</v>
      </c>
      <c r="C35" s="207">
        <v>0.2907929972550809</v>
      </c>
      <c r="D35" s="208">
        <v>1.6577614296304246E-2</v>
      </c>
      <c r="E35" s="209">
        <v>2.9126213592233007E-2</v>
      </c>
      <c r="F35" s="210"/>
      <c r="G35" s="34"/>
      <c r="H35" s="195"/>
      <c r="I35" s="210"/>
      <c r="J35" s="210"/>
      <c r="K35" s="34"/>
      <c r="L35" s="195"/>
      <c r="M35" s="210"/>
      <c r="N35" s="210"/>
      <c r="O35" s="34"/>
      <c r="P35" s="195"/>
      <c r="Q35" s="210"/>
      <c r="R35" s="210"/>
      <c r="S35" s="34"/>
      <c r="T35" s="195"/>
      <c r="U35" s="210"/>
      <c r="V35" s="210"/>
      <c r="W35" s="34"/>
      <c r="X35" s="195"/>
      <c r="Y35" s="210"/>
      <c r="Z35" s="210"/>
      <c r="AA35" s="34"/>
      <c r="AB35" s="195"/>
      <c r="AC35" s="210"/>
      <c r="AD35" s="210"/>
      <c r="AE35" s="34"/>
      <c r="AF35" s="195"/>
      <c r="AG35" s="210"/>
      <c r="AH35" s="210"/>
      <c r="AI35" s="34"/>
      <c r="AJ35" s="195"/>
      <c r="AK35" s="210"/>
      <c r="AL35" s="210"/>
      <c r="AM35" s="34"/>
      <c r="AN35" s="195"/>
      <c r="AO35" s="210"/>
      <c r="AP35" s="210"/>
      <c r="AQ35" s="34"/>
      <c r="AR35" s="195"/>
      <c r="AS35" s="210"/>
      <c r="AT35" s="210"/>
      <c r="AU35" s="34"/>
      <c r="AV35" s="195"/>
      <c r="AW35" s="210"/>
      <c r="AX35" s="210"/>
      <c r="AY35" s="34"/>
      <c r="AZ35" s="195"/>
      <c r="BA35" s="210"/>
      <c r="BB35" s="210"/>
      <c r="BC35" s="34"/>
      <c r="BD35" s="195"/>
      <c r="BE35" s="210"/>
      <c r="BF35" s="210"/>
      <c r="BG35" s="34"/>
      <c r="BH35" s="195"/>
      <c r="BI35" s="210"/>
      <c r="BJ35" s="210"/>
      <c r="BK35" s="34"/>
      <c r="BL35" s="195"/>
      <c r="BM35" s="210"/>
      <c r="BN35" s="210"/>
      <c r="BO35" s="34"/>
      <c r="BP35" s="195"/>
      <c r="BQ35" s="210"/>
      <c r="BR35" s="210"/>
      <c r="BS35" s="34"/>
      <c r="BT35" s="195"/>
      <c r="BU35" s="210"/>
      <c r="BV35" s="210"/>
      <c r="BW35" s="34"/>
      <c r="BX35" s="195"/>
      <c r="BY35" s="210"/>
      <c r="BZ35" s="210"/>
      <c r="CA35" s="34"/>
      <c r="CB35" s="195"/>
      <c r="CC35" s="210"/>
      <c r="CD35" s="210"/>
      <c r="CE35" s="34"/>
      <c r="CF35" s="195"/>
      <c r="CG35" s="210"/>
      <c r="CH35" s="210"/>
      <c r="CI35" s="34"/>
      <c r="CJ35" s="195"/>
      <c r="CK35" s="210"/>
      <c r="CL35" s="210"/>
      <c r="CM35" s="34"/>
      <c r="CN35" s="195"/>
      <c r="CO35" s="210"/>
      <c r="CP35" s="210"/>
      <c r="CQ35" s="34"/>
      <c r="CR35" s="195"/>
      <c r="CS35" s="210"/>
      <c r="CT35" s="210"/>
      <c r="CU35" s="34"/>
      <c r="CV35" s="195"/>
      <c r="CW35" s="210"/>
      <c r="CX35" s="210"/>
      <c r="CY35" s="34"/>
      <c r="CZ35" s="195"/>
      <c r="DA35" s="210"/>
      <c r="DB35" s="210"/>
      <c r="DC35" s="34"/>
      <c r="DD35" s="195"/>
      <c r="DE35" s="210"/>
      <c r="DF35" s="210"/>
      <c r="DG35" s="34"/>
      <c r="DH35" s="195"/>
      <c r="DI35" s="210"/>
      <c r="DJ35" s="210"/>
      <c r="DK35" s="34"/>
      <c r="DL35" s="195"/>
      <c r="DM35" s="210"/>
      <c r="DN35" s="210"/>
      <c r="DO35" s="34"/>
      <c r="DP35" s="195"/>
      <c r="DQ35" s="210"/>
      <c r="DR35" s="210"/>
      <c r="DS35" s="34"/>
      <c r="DT35" s="195"/>
      <c r="DU35" s="210"/>
      <c r="DV35" s="210"/>
      <c r="DW35" s="34"/>
      <c r="DX35" s="195"/>
      <c r="DY35" s="210"/>
      <c r="DZ35" s="210"/>
      <c r="EA35" s="34"/>
      <c r="EB35" s="195"/>
      <c r="EC35" s="210"/>
      <c r="ED35" s="210"/>
      <c r="EE35" s="34"/>
      <c r="EF35" s="195"/>
      <c r="EG35" s="210"/>
      <c r="EH35" s="210"/>
      <c r="EI35" s="34"/>
      <c r="EJ35" s="195"/>
      <c r="EK35" s="210"/>
      <c r="EL35" s="210"/>
      <c r="EM35" s="34"/>
      <c r="EN35" s="195"/>
      <c r="EO35" s="210"/>
      <c r="EP35" s="210"/>
      <c r="EQ35" s="34"/>
      <c r="ER35" s="195"/>
      <c r="ES35" s="210"/>
      <c r="ET35" s="210"/>
      <c r="EU35" s="34"/>
      <c r="EV35" s="195"/>
      <c r="EW35" s="210"/>
      <c r="EX35" s="210"/>
      <c r="EY35" s="34"/>
      <c r="EZ35" s="195"/>
      <c r="FA35" s="210"/>
      <c r="FB35" s="210"/>
      <c r="FC35" s="34"/>
      <c r="FD35" s="195"/>
      <c r="FE35" s="210"/>
      <c r="FF35" s="210"/>
      <c r="FG35" s="34"/>
      <c r="FH35" s="195"/>
      <c r="FI35" s="210"/>
      <c r="FJ35" s="210"/>
      <c r="FK35" s="34"/>
      <c r="FL35" s="195"/>
      <c r="FM35" s="210"/>
      <c r="FN35" s="210"/>
      <c r="FO35" s="34"/>
      <c r="FP35" s="195"/>
      <c r="FQ35" s="210"/>
      <c r="FR35" s="210"/>
      <c r="FS35" s="34"/>
      <c r="FT35" s="195"/>
      <c r="FU35" s="210"/>
      <c r="FV35" s="210"/>
      <c r="FW35" s="34"/>
      <c r="FX35" s="195"/>
      <c r="FY35" s="210"/>
      <c r="FZ35" s="210"/>
      <c r="GA35" s="34"/>
      <c r="GB35" s="195"/>
      <c r="GC35" s="210"/>
      <c r="GD35" s="210"/>
      <c r="GE35" s="34"/>
      <c r="GF35" s="195"/>
      <c r="GG35" s="210"/>
      <c r="GH35" s="210"/>
      <c r="GI35" s="34"/>
      <c r="GJ35" s="195"/>
      <c r="GK35" s="210"/>
      <c r="GL35" s="210"/>
      <c r="GM35" s="34"/>
      <c r="GN35" s="195"/>
      <c r="GO35" s="210"/>
      <c r="GP35" s="210"/>
      <c r="GQ35" s="34"/>
      <c r="GR35" s="195"/>
      <c r="GS35" s="210"/>
      <c r="GT35" s="210"/>
      <c r="GU35" s="34"/>
      <c r="GV35" s="195"/>
      <c r="GW35" s="210"/>
      <c r="GX35" s="210"/>
      <c r="GY35" s="34"/>
      <c r="GZ35" s="195"/>
      <c r="HA35" s="210"/>
      <c r="HB35" s="210"/>
      <c r="HC35" s="34"/>
      <c r="HD35" s="195"/>
      <c r="HE35" s="210"/>
      <c r="HF35" s="210"/>
      <c r="HG35" s="34"/>
      <c r="HH35" s="195"/>
      <c r="HI35" s="210"/>
      <c r="HJ35" s="210"/>
      <c r="HK35" s="34"/>
      <c r="HL35" s="195"/>
      <c r="HM35" s="210"/>
      <c r="HN35" s="210"/>
      <c r="HO35" s="34"/>
      <c r="HP35" s="195"/>
      <c r="HQ35" s="210"/>
      <c r="HR35" s="210"/>
      <c r="HS35" s="34"/>
      <c r="HT35" s="195"/>
      <c r="HU35" s="210"/>
      <c r="HV35" s="210"/>
      <c r="HW35" s="34"/>
      <c r="HX35" s="195"/>
      <c r="HY35" s="210"/>
      <c r="HZ35" s="210"/>
      <c r="IA35" s="34"/>
      <c r="IB35" s="195"/>
      <c r="IC35" s="210"/>
      <c r="ID35" s="210"/>
      <c r="IE35" s="34"/>
      <c r="IF35" s="195"/>
      <c r="IG35" s="210"/>
      <c r="IH35" s="210"/>
      <c r="II35" s="34"/>
      <c r="IJ35" s="195"/>
      <c r="IK35" s="210"/>
      <c r="IL35" s="210"/>
      <c r="IM35" s="34"/>
      <c r="IN35" s="195"/>
      <c r="IO35" s="210"/>
      <c r="IP35" s="210"/>
      <c r="IQ35" s="34"/>
    </row>
    <row r="36" spans="1:251" s="193" customFormat="1" ht="15" customHeight="1">
      <c r="A36" s="211" t="s">
        <v>344</v>
      </c>
      <c r="B36" s="212">
        <v>7087.1362664025</v>
      </c>
      <c r="C36" s="213">
        <v>9.9838929057577772</v>
      </c>
      <c r="D36" s="214">
        <v>0.56916475750644568</v>
      </c>
      <c r="E36" s="214">
        <v>1</v>
      </c>
    </row>
    <row r="37" spans="1:251" s="193" customFormat="1" ht="15" customHeight="1">
      <c r="A37" s="182" t="s">
        <v>345</v>
      </c>
      <c r="B37" s="201"/>
      <c r="C37" s="201"/>
      <c r="D37" s="202"/>
    </row>
    <row r="38" spans="1:251" s="193" customFormat="1" ht="15" customHeight="1">
      <c r="A38" s="189" t="s">
        <v>43</v>
      </c>
      <c r="B38" s="190">
        <v>948.6400000000001</v>
      </c>
      <c r="C38" s="190">
        <v>1.3363818346512044</v>
      </c>
      <c r="D38" s="192">
        <v>7.6184855950990463E-2</v>
      </c>
    </row>
    <row r="39" spans="1:251" s="193" customFormat="1" ht="15" customHeight="1">
      <c r="A39" s="189" t="s">
        <v>346</v>
      </c>
      <c r="B39" s="190">
        <v>64.8</v>
      </c>
      <c r="C39" s="190">
        <v>9.1285991403902464E-2</v>
      </c>
      <c r="D39" s="192">
        <v>5.2040591432199581E-3</v>
      </c>
    </row>
    <row r="40" spans="1:251" s="193" customFormat="1" ht="15" customHeight="1">
      <c r="A40" s="189" t="s">
        <v>347</v>
      </c>
      <c r="B40" s="190">
        <v>110</v>
      </c>
      <c r="C40" s="190">
        <v>0.15496078787699494</v>
      </c>
      <c r="D40" s="192">
        <v>8.8340510147252391E-3</v>
      </c>
    </row>
    <row r="41" spans="1:251" s="193" customFormat="1" ht="15" customHeight="1">
      <c r="A41" s="189" t="s">
        <v>348</v>
      </c>
      <c r="B41" s="190">
        <v>77.8</v>
      </c>
      <c r="C41" s="190">
        <v>0.10959953906209277</v>
      </c>
      <c r="D41" s="192">
        <v>6.2480833540511233E-3</v>
      </c>
    </row>
    <row r="42" spans="1:251" s="193" customFormat="1" ht="15" customHeight="1">
      <c r="A42" s="196" t="s">
        <v>349</v>
      </c>
      <c r="B42" s="197">
        <v>1201.24</v>
      </c>
      <c r="C42" s="197">
        <v>1.6922281529941945</v>
      </c>
      <c r="D42" s="199">
        <v>9.6471049462986791E-2</v>
      </c>
      <c r="E42" s="210"/>
      <c r="F42" s="195"/>
      <c r="G42" s="210"/>
      <c r="H42" s="210"/>
      <c r="I42" s="210"/>
      <c r="J42" s="195"/>
      <c r="K42" s="210"/>
      <c r="L42" s="210"/>
      <c r="M42" s="210"/>
      <c r="N42" s="195"/>
      <c r="O42" s="210"/>
      <c r="P42" s="210"/>
      <c r="Q42" s="210"/>
      <c r="R42" s="195"/>
      <c r="S42" s="210"/>
      <c r="T42" s="210"/>
      <c r="U42" s="210"/>
      <c r="V42" s="195"/>
      <c r="W42" s="210"/>
      <c r="X42" s="210"/>
      <c r="Y42" s="210"/>
      <c r="Z42" s="195"/>
      <c r="AA42" s="210"/>
      <c r="AB42" s="210"/>
      <c r="AC42" s="210"/>
      <c r="AD42" s="195"/>
      <c r="AE42" s="210"/>
      <c r="AF42" s="210"/>
      <c r="AG42" s="210"/>
      <c r="AH42" s="195"/>
      <c r="AI42" s="210"/>
      <c r="AJ42" s="210"/>
      <c r="AK42" s="210"/>
      <c r="AL42" s="195"/>
      <c r="AM42" s="210"/>
      <c r="AN42" s="210"/>
      <c r="AO42" s="210"/>
      <c r="AP42" s="195"/>
      <c r="AQ42" s="210"/>
      <c r="AR42" s="210"/>
      <c r="AS42" s="210"/>
      <c r="AT42" s="195"/>
      <c r="AU42" s="210"/>
      <c r="AV42" s="210"/>
      <c r="AW42" s="210"/>
      <c r="AX42" s="195"/>
      <c r="AY42" s="210"/>
      <c r="AZ42" s="210"/>
      <c r="BA42" s="210"/>
      <c r="BB42" s="195"/>
      <c r="BC42" s="210"/>
      <c r="BD42" s="210"/>
      <c r="BE42" s="210"/>
      <c r="BF42" s="195"/>
      <c r="BG42" s="210"/>
      <c r="BH42" s="210"/>
      <c r="BI42" s="210"/>
      <c r="BJ42" s="195"/>
      <c r="BK42" s="210"/>
      <c r="BL42" s="210"/>
      <c r="BM42" s="210"/>
      <c r="BN42" s="195"/>
      <c r="BO42" s="210"/>
      <c r="BP42" s="210"/>
      <c r="BQ42" s="210"/>
      <c r="BR42" s="195"/>
      <c r="BS42" s="210"/>
      <c r="BT42" s="210"/>
      <c r="BU42" s="210"/>
      <c r="BV42" s="195"/>
      <c r="BW42" s="210"/>
      <c r="BX42" s="210"/>
      <c r="BY42" s="210"/>
      <c r="BZ42" s="195"/>
      <c r="CA42" s="210"/>
      <c r="CB42" s="210"/>
      <c r="CC42" s="210"/>
      <c r="CD42" s="195"/>
      <c r="CE42" s="210"/>
      <c r="CF42" s="210"/>
      <c r="CG42" s="210"/>
      <c r="CH42" s="195"/>
      <c r="CI42" s="210"/>
      <c r="CJ42" s="210"/>
      <c r="CK42" s="210"/>
      <c r="CL42" s="195"/>
      <c r="CM42" s="210"/>
      <c r="CN42" s="210"/>
      <c r="CO42" s="210"/>
      <c r="CP42" s="195"/>
      <c r="CQ42" s="210"/>
      <c r="CR42" s="210"/>
      <c r="CS42" s="210"/>
      <c r="CT42" s="195"/>
      <c r="CU42" s="210"/>
      <c r="CV42" s="210"/>
      <c r="CW42" s="210"/>
      <c r="CX42" s="195"/>
      <c r="CY42" s="210"/>
      <c r="CZ42" s="210"/>
      <c r="DA42" s="210"/>
      <c r="DB42" s="195"/>
      <c r="DC42" s="210"/>
      <c r="DD42" s="210"/>
      <c r="DE42" s="210"/>
      <c r="DF42" s="195"/>
      <c r="DG42" s="210"/>
      <c r="DH42" s="210"/>
      <c r="DI42" s="210"/>
      <c r="DJ42" s="195"/>
      <c r="DK42" s="210"/>
      <c r="DL42" s="210"/>
      <c r="DM42" s="210"/>
      <c r="DN42" s="195"/>
      <c r="DO42" s="210"/>
      <c r="DP42" s="210"/>
      <c r="DQ42" s="210"/>
      <c r="DR42" s="195"/>
      <c r="DS42" s="210"/>
      <c r="DT42" s="210"/>
      <c r="DU42" s="210"/>
      <c r="DV42" s="195"/>
      <c r="DW42" s="210"/>
      <c r="DX42" s="210"/>
      <c r="DY42" s="210"/>
      <c r="DZ42" s="195"/>
      <c r="EA42" s="210"/>
      <c r="EB42" s="210"/>
      <c r="EC42" s="210"/>
      <c r="ED42" s="195"/>
      <c r="EE42" s="210"/>
      <c r="EF42" s="210"/>
      <c r="EG42" s="210"/>
      <c r="EH42" s="195"/>
      <c r="EI42" s="210"/>
      <c r="EJ42" s="210"/>
      <c r="EK42" s="210"/>
      <c r="EL42" s="195"/>
      <c r="EM42" s="210"/>
      <c r="EN42" s="210"/>
      <c r="EO42" s="210"/>
      <c r="EP42" s="195"/>
      <c r="EQ42" s="210"/>
      <c r="ER42" s="210"/>
      <c r="ES42" s="210"/>
      <c r="ET42" s="195"/>
      <c r="EU42" s="210"/>
      <c r="EV42" s="210"/>
      <c r="EW42" s="210"/>
      <c r="EX42" s="195"/>
      <c r="EY42" s="210"/>
      <c r="EZ42" s="210"/>
      <c r="FA42" s="210"/>
      <c r="FB42" s="195"/>
      <c r="FC42" s="210"/>
      <c r="FD42" s="210"/>
      <c r="FE42" s="210"/>
      <c r="FF42" s="195"/>
      <c r="FG42" s="210"/>
      <c r="FH42" s="210"/>
      <c r="FI42" s="210"/>
      <c r="FJ42" s="195"/>
      <c r="FK42" s="210"/>
      <c r="FL42" s="210"/>
      <c r="FM42" s="210"/>
      <c r="FN42" s="195"/>
      <c r="FO42" s="210"/>
      <c r="FP42" s="210"/>
      <c r="FQ42" s="210"/>
      <c r="FR42" s="195"/>
      <c r="FS42" s="210"/>
      <c r="FT42" s="210"/>
      <c r="FU42" s="210"/>
      <c r="FV42" s="195"/>
      <c r="FW42" s="210"/>
      <c r="FX42" s="210"/>
      <c r="FY42" s="210"/>
      <c r="FZ42" s="195"/>
      <c r="GA42" s="210"/>
      <c r="GB42" s="210"/>
      <c r="GC42" s="210"/>
      <c r="GD42" s="195"/>
      <c r="GE42" s="210"/>
      <c r="GF42" s="210"/>
      <c r="GG42" s="210"/>
      <c r="GH42" s="195"/>
      <c r="GI42" s="210"/>
      <c r="GJ42" s="210"/>
      <c r="GK42" s="210"/>
      <c r="GL42" s="195"/>
      <c r="GM42" s="210"/>
      <c r="GN42" s="210"/>
      <c r="GO42" s="210"/>
      <c r="GP42" s="195"/>
      <c r="GQ42" s="210"/>
      <c r="GR42" s="210"/>
      <c r="GS42" s="210"/>
      <c r="GT42" s="195"/>
      <c r="GU42" s="210"/>
      <c r="GV42" s="210"/>
      <c r="GW42" s="210"/>
      <c r="GX42" s="195"/>
      <c r="GY42" s="210"/>
      <c r="GZ42" s="210"/>
      <c r="HA42" s="210"/>
      <c r="HB42" s="195"/>
      <c r="HC42" s="210"/>
      <c r="HD42" s="210"/>
      <c r="HE42" s="210"/>
      <c r="HF42" s="195"/>
      <c r="HG42" s="210"/>
      <c r="HH42" s="210"/>
      <c r="HI42" s="210"/>
      <c r="HJ42" s="195"/>
      <c r="HK42" s="210"/>
      <c r="HL42" s="210"/>
      <c r="HM42" s="210"/>
      <c r="HN42" s="195"/>
      <c r="HO42" s="210"/>
      <c r="HP42" s="210"/>
      <c r="HQ42" s="210"/>
      <c r="HR42" s="195"/>
      <c r="HS42" s="210"/>
      <c r="HT42" s="210"/>
      <c r="HU42" s="210"/>
      <c r="HV42" s="195"/>
      <c r="HW42" s="210"/>
      <c r="HX42" s="210"/>
      <c r="HY42" s="210"/>
      <c r="HZ42" s="195"/>
      <c r="IA42" s="210"/>
      <c r="IB42" s="210"/>
      <c r="IC42" s="210"/>
      <c r="ID42" s="195"/>
      <c r="IE42" s="210"/>
      <c r="IF42" s="210"/>
      <c r="IG42" s="210"/>
      <c r="IH42" s="195"/>
      <c r="II42" s="210"/>
      <c r="IJ42" s="210"/>
      <c r="IK42" s="210"/>
      <c r="IL42" s="195"/>
      <c r="IM42" s="210"/>
      <c r="IN42" s="210"/>
      <c r="IO42" s="210"/>
    </row>
    <row r="43" spans="1:251" s="194" customFormat="1" ht="15" customHeight="1">
      <c r="A43" s="182" t="s">
        <v>350</v>
      </c>
      <c r="B43" s="201"/>
      <c r="C43" s="201"/>
      <c r="D43" s="202"/>
    </row>
    <row r="44" spans="1:251" s="193" customFormat="1" ht="15" customHeight="1">
      <c r="A44" s="215" t="s">
        <v>351</v>
      </c>
      <c r="B44" s="216">
        <v>474.12</v>
      </c>
      <c r="C44" s="216">
        <v>0.66790917043855302</v>
      </c>
      <c r="D44" s="217">
        <v>3.8076366064559365E-2</v>
      </c>
    </row>
    <row r="45" spans="1:251" s="193" customFormat="1" ht="15" customHeight="1">
      <c r="A45" s="215" t="s">
        <v>352</v>
      </c>
      <c r="B45" s="216">
        <v>30.3</v>
      </c>
      <c r="C45" s="216">
        <v>4.2684653387935874E-2</v>
      </c>
      <c r="D45" s="217">
        <v>2.4333795067834067E-3</v>
      </c>
    </row>
    <row r="46" spans="1:251" s="193" customFormat="1" ht="15" customHeight="1">
      <c r="A46" s="218" t="s">
        <v>353</v>
      </c>
      <c r="B46" s="216">
        <v>0</v>
      </c>
      <c r="C46" s="216">
        <v>0</v>
      </c>
      <c r="D46" s="217">
        <v>0</v>
      </c>
      <c r="E46" s="192"/>
    </row>
    <row r="47" spans="1:251" s="193" customFormat="1" ht="15" customHeight="1">
      <c r="A47" s="203" t="s">
        <v>354</v>
      </c>
      <c r="B47" s="204">
        <v>0</v>
      </c>
      <c r="C47" s="204">
        <v>0</v>
      </c>
      <c r="D47" s="205">
        <v>0</v>
      </c>
    </row>
    <row r="48" spans="1:251" s="193" customFormat="1" ht="15" customHeight="1">
      <c r="A48" s="203" t="s">
        <v>355</v>
      </c>
      <c r="B48" s="219">
        <v>11.362499999999999</v>
      </c>
      <c r="C48" s="204">
        <v>1.600674502047595E-2</v>
      </c>
      <c r="D48" s="205">
        <v>9.1251731504377737E-4</v>
      </c>
    </row>
    <row r="49" spans="1:251" s="223" customFormat="1" ht="15" customHeight="1">
      <c r="A49" s="196" t="s">
        <v>356</v>
      </c>
      <c r="B49" s="197">
        <v>515.78250000000003</v>
      </c>
      <c r="C49" s="197">
        <v>0.72660056884696489</v>
      </c>
      <c r="D49" s="199">
        <v>4.1422262886386549E-2</v>
      </c>
      <c r="E49" s="220"/>
      <c r="F49" s="220"/>
      <c r="G49" s="221"/>
      <c r="H49" s="222"/>
      <c r="I49" s="220"/>
      <c r="J49" s="220"/>
      <c r="K49" s="221"/>
      <c r="L49" s="222"/>
      <c r="M49" s="220"/>
      <c r="N49" s="220"/>
      <c r="O49" s="221"/>
      <c r="P49" s="222"/>
      <c r="Q49" s="220"/>
      <c r="R49" s="220"/>
      <c r="S49" s="221"/>
      <c r="T49" s="222"/>
      <c r="U49" s="220"/>
      <c r="V49" s="220"/>
      <c r="W49" s="221"/>
      <c r="X49" s="222"/>
      <c r="Y49" s="220"/>
      <c r="Z49" s="220"/>
      <c r="AA49" s="221"/>
      <c r="AB49" s="222"/>
      <c r="AC49" s="220"/>
      <c r="AD49" s="220"/>
      <c r="AE49" s="221"/>
      <c r="AF49" s="222"/>
      <c r="AG49" s="220"/>
      <c r="AH49" s="220"/>
      <c r="AI49" s="221"/>
      <c r="AJ49" s="222"/>
      <c r="AK49" s="220"/>
      <c r="AL49" s="220"/>
      <c r="AM49" s="221"/>
      <c r="AN49" s="222"/>
      <c r="AO49" s="220"/>
      <c r="AP49" s="220"/>
      <c r="AQ49" s="221"/>
      <c r="AR49" s="222"/>
      <c r="AS49" s="220"/>
      <c r="AT49" s="220"/>
      <c r="AU49" s="221"/>
      <c r="AV49" s="222"/>
      <c r="AW49" s="220"/>
      <c r="AX49" s="220"/>
      <c r="AY49" s="221"/>
      <c r="AZ49" s="222"/>
      <c r="BA49" s="220"/>
      <c r="BB49" s="220"/>
      <c r="BC49" s="221"/>
      <c r="BD49" s="222"/>
      <c r="BE49" s="220"/>
      <c r="BF49" s="220"/>
      <c r="BG49" s="221"/>
      <c r="BH49" s="222"/>
      <c r="BI49" s="220"/>
      <c r="BJ49" s="220"/>
      <c r="BK49" s="221"/>
      <c r="BL49" s="222"/>
      <c r="BM49" s="220"/>
      <c r="BN49" s="220"/>
      <c r="BO49" s="221"/>
      <c r="BP49" s="222"/>
      <c r="BQ49" s="220"/>
      <c r="BR49" s="220"/>
      <c r="BS49" s="221"/>
      <c r="BT49" s="222"/>
      <c r="BU49" s="220"/>
      <c r="BV49" s="220"/>
      <c r="BW49" s="221"/>
      <c r="BX49" s="222"/>
      <c r="BY49" s="220"/>
      <c r="BZ49" s="220"/>
      <c r="CA49" s="221"/>
      <c r="CB49" s="222"/>
      <c r="CC49" s="220"/>
      <c r="CD49" s="220"/>
      <c r="CE49" s="221"/>
      <c r="CF49" s="222"/>
      <c r="CG49" s="220"/>
      <c r="CH49" s="220"/>
      <c r="CI49" s="221"/>
      <c r="CJ49" s="222"/>
      <c r="CK49" s="220"/>
      <c r="CL49" s="220"/>
      <c r="CM49" s="221"/>
      <c r="CN49" s="222"/>
      <c r="CO49" s="220"/>
      <c r="CP49" s="220"/>
      <c r="CQ49" s="221"/>
      <c r="CR49" s="222"/>
      <c r="CS49" s="220"/>
      <c r="CT49" s="220"/>
      <c r="CU49" s="221"/>
      <c r="CV49" s="222"/>
      <c r="CW49" s="220"/>
      <c r="CX49" s="220"/>
      <c r="CY49" s="221"/>
      <c r="CZ49" s="222"/>
      <c r="DA49" s="220"/>
      <c r="DB49" s="220"/>
      <c r="DC49" s="221"/>
      <c r="DD49" s="222"/>
      <c r="DE49" s="220"/>
      <c r="DF49" s="220"/>
      <c r="DG49" s="221"/>
      <c r="DH49" s="222"/>
      <c r="DI49" s="220"/>
      <c r="DJ49" s="220"/>
      <c r="DK49" s="221"/>
      <c r="DL49" s="222"/>
      <c r="DM49" s="220"/>
      <c r="DN49" s="220"/>
      <c r="DO49" s="221"/>
      <c r="DP49" s="222"/>
      <c r="DQ49" s="220"/>
      <c r="DR49" s="220"/>
      <c r="DS49" s="221"/>
      <c r="DT49" s="222"/>
      <c r="DU49" s="220"/>
      <c r="DV49" s="220"/>
      <c r="DW49" s="221"/>
      <c r="DX49" s="222"/>
      <c r="DY49" s="220"/>
      <c r="DZ49" s="220"/>
      <c r="EA49" s="221"/>
      <c r="EB49" s="222"/>
      <c r="EC49" s="220"/>
      <c r="ED49" s="220"/>
      <c r="EE49" s="221"/>
      <c r="EF49" s="222"/>
      <c r="EG49" s="220"/>
      <c r="EH49" s="220"/>
      <c r="EI49" s="221"/>
      <c r="EJ49" s="222"/>
      <c r="EK49" s="220"/>
      <c r="EL49" s="220"/>
      <c r="EM49" s="221"/>
      <c r="EN49" s="222"/>
      <c r="EO49" s="220"/>
      <c r="EP49" s="220"/>
      <c r="EQ49" s="221"/>
      <c r="ER49" s="222"/>
      <c r="ES49" s="220"/>
      <c r="ET49" s="220"/>
      <c r="EU49" s="221"/>
      <c r="EV49" s="222"/>
      <c r="EW49" s="220"/>
      <c r="EX49" s="220"/>
      <c r="EY49" s="221"/>
      <c r="EZ49" s="222"/>
      <c r="FA49" s="220"/>
      <c r="FB49" s="220"/>
      <c r="FC49" s="221"/>
      <c r="FD49" s="222"/>
      <c r="FE49" s="220"/>
      <c r="FF49" s="220"/>
      <c r="FG49" s="221"/>
      <c r="FH49" s="222"/>
      <c r="FI49" s="220"/>
      <c r="FJ49" s="220"/>
      <c r="FK49" s="221"/>
      <c r="FL49" s="222"/>
      <c r="FM49" s="220"/>
      <c r="FN49" s="220"/>
      <c r="FO49" s="221"/>
      <c r="FP49" s="222"/>
      <c r="FQ49" s="220"/>
      <c r="FR49" s="220"/>
      <c r="FS49" s="221"/>
      <c r="FT49" s="222"/>
      <c r="FU49" s="220"/>
      <c r="FV49" s="220"/>
      <c r="FW49" s="221"/>
      <c r="FX49" s="222"/>
      <c r="FY49" s="220"/>
      <c r="FZ49" s="220"/>
      <c r="GA49" s="221"/>
      <c r="GB49" s="222"/>
      <c r="GC49" s="220"/>
      <c r="GD49" s="220"/>
      <c r="GE49" s="221"/>
      <c r="GF49" s="222"/>
      <c r="GG49" s="220"/>
      <c r="GH49" s="220"/>
      <c r="GI49" s="221"/>
      <c r="GJ49" s="222"/>
      <c r="GK49" s="220"/>
      <c r="GL49" s="220"/>
      <c r="GM49" s="221"/>
      <c r="GN49" s="222"/>
      <c r="GO49" s="220"/>
      <c r="GP49" s="220"/>
      <c r="GQ49" s="221"/>
      <c r="GR49" s="222"/>
      <c r="GS49" s="220"/>
      <c r="GT49" s="220"/>
      <c r="GU49" s="221"/>
      <c r="GV49" s="222"/>
      <c r="GW49" s="220"/>
      <c r="GX49" s="220"/>
      <c r="GY49" s="221"/>
      <c r="GZ49" s="222"/>
      <c r="HA49" s="220"/>
      <c r="HB49" s="220"/>
      <c r="HC49" s="221"/>
      <c r="HD49" s="222"/>
      <c r="HE49" s="220"/>
      <c r="HF49" s="220"/>
      <c r="HG49" s="221"/>
      <c r="HH49" s="222"/>
      <c r="HI49" s="220"/>
      <c r="HJ49" s="220"/>
      <c r="HK49" s="221"/>
      <c r="HL49" s="222"/>
      <c r="HM49" s="220"/>
      <c r="HN49" s="220"/>
      <c r="HO49" s="221"/>
      <c r="HP49" s="222"/>
      <c r="HQ49" s="220"/>
      <c r="HR49" s="220"/>
      <c r="HS49" s="221"/>
      <c r="HT49" s="222"/>
      <c r="HU49" s="220"/>
      <c r="HV49" s="220"/>
      <c r="HW49" s="221"/>
      <c r="HX49" s="222"/>
      <c r="HY49" s="220"/>
      <c r="HZ49" s="220"/>
      <c r="IA49" s="221"/>
      <c r="IB49" s="222"/>
      <c r="IC49" s="220"/>
      <c r="ID49" s="220"/>
      <c r="IE49" s="221"/>
      <c r="IF49" s="222"/>
      <c r="IG49" s="220"/>
      <c r="IH49" s="220"/>
      <c r="II49" s="221"/>
      <c r="IJ49" s="222"/>
      <c r="IK49" s="220"/>
      <c r="IL49" s="220"/>
      <c r="IM49" s="221"/>
      <c r="IN49" s="222"/>
      <c r="IO49" s="220"/>
      <c r="IP49" s="220"/>
      <c r="IQ49" s="221"/>
    </row>
    <row r="50" spans="1:251" s="224" customFormat="1" ht="15" customHeight="1">
      <c r="A50" s="211" t="s">
        <v>357</v>
      </c>
      <c r="B50" s="212">
        <v>1717.0225</v>
      </c>
      <c r="C50" s="212">
        <v>2.4188287218411593</v>
      </c>
      <c r="D50" s="199">
        <v>0.13789331234937333</v>
      </c>
    </row>
    <row r="51" spans="1:251" ht="15" customHeight="1">
      <c r="A51" s="211" t="s">
        <v>358</v>
      </c>
      <c r="B51" s="212">
        <v>8804.1587664024992</v>
      </c>
      <c r="C51" s="212">
        <v>12.402721627598936</v>
      </c>
      <c r="D51" s="214">
        <v>0.70705806985581898</v>
      </c>
    </row>
    <row r="52" spans="1:251" ht="15" customHeight="1">
      <c r="A52" s="182" t="s">
        <v>359</v>
      </c>
      <c r="B52" s="201"/>
      <c r="C52" s="201"/>
      <c r="D52" s="202"/>
    </row>
    <row r="53" spans="1:251" ht="15" customHeight="1">
      <c r="A53" s="189" t="s">
        <v>55</v>
      </c>
      <c r="B53" s="204">
        <v>1547.65975</v>
      </c>
      <c r="C53" s="204">
        <v>2.1802415838683</v>
      </c>
      <c r="D53" s="205">
        <v>0.12429186531760826</v>
      </c>
    </row>
    <row r="54" spans="1:251" ht="15" customHeight="1">
      <c r="A54" s="189" t="s">
        <v>56</v>
      </c>
      <c r="B54" s="190">
        <v>2100</v>
      </c>
      <c r="C54" s="204">
        <v>2.9583423140153577</v>
      </c>
      <c r="D54" s="205">
        <v>0.16865006482657274</v>
      </c>
    </row>
    <row r="55" spans="1:251" ht="15" customHeight="1">
      <c r="A55" s="196" t="s">
        <v>360</v>
      </c>
      <c r="B55" s="197">
        <v>3647.6597499999998</v>
      </c>
      <c r="C55" s="197">
        <v>5.1385838978836578</v>
      </c>
      <c r="D55" s="199">
        <v>0.29294193014418102</v>
      </c>
    </row>
    <row r="56" spans="1:251" ht="15" customHeight="1" thickBot="1">
      <c r="A56" s="225" t="s">
        <v>361</v>
      </c>
      <c r="B56" s="226">
        <v>12451.818516402498</v>
      </c>
      <c r="C56" s="227">
        <v>17.541305525482592</v>
      </c>
      <c r="D56" s="228">
        <v>1</v>
      </c>
    </row>
    <row r="57" spans="1:251" ht="15" customHeight="1">
      <c r="A57" s="229" t="s">
        <v>59</v>
      </c>
      <c r="B57" s="229"/>
      <c r="C57" s="229"/>
      <c r="D57" s="229"/>
    </row>
  </sheetData>
  <mergeCells count="4">
    <mergeCell ref="A1:B1"/>
    <mergeCell ref="A2:B2"/>
    <mergeCell ref="A3:B3"/>
    <mergeCell ref="C8:C9"/>
  </mergeCells>
  <printOptions horizontalCentered="1"/>
  <pageMargins left="0.78740157480314965" right="0.39370078740157483" top="0.78740157480314965" bottom="0.39370078740157483" header="0.70866141732283472" footer="0.51181102362204722"/>
  <pageSetup paperSize="9" orientation="portrait" horizontalDpi="300" verticalDpi="300" r:id="rId1"/>
  <headerFooter alignWithMargins="0"/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Q57"/>
  <sheetViews>
    <sheetView workbookViewId="0">
      <selection activeCell="I26" sqref="I26"/>
    </sheetView>
  </sheetViews>
  <sheetFormatPr defaultColWidth="11.5" defaultRowHeight="15" customHeight="1"/>
  <cols>
    <col min="1" max="1" width="51.125" style="169" bestFit="1" customWidth="1"/>
    <col min="2" max="2" width="12.375" style="169" customWidth="1"/>
    <col min="3" max="3" width="9" style="169" bestFit="1" customWidth="1"/>
    <col min="4" max="4" width="12" style="169" bestFit="1" customWidth="1"/>
    <col min="5" max="5" width="13" style="169" bestFit="1" customWidth="1"/>
    <col min="6" max="16384" width="11.5" style="169"/>
  </cols>
  <sheetData>
    <row r="1" spans="1:5" ht="15" customHeight="1">
      <c r="A1" s="167" t="s">
        <v>223</v>
      </c>
      <c r="B1" s="167"/>
      <c r="C1" s="168"/>
      <c r="D1" s="168"/>
    </row>
    <row r="2" spans="1:5" ht="15" customHeight="1">
      <c r="A2" s="167" t="s">
        <v>308</v>
      </c>
      <c r="B2" s="167"/>
      <c r="C2" s="168"/>
      <c r="D2" s="168"/>
    </row>
    <row r="3" spans="1:5" ht="15" customHeight="1">
      <c r="A3" s="170" t="s">
        <v>69</v>
      </c>
      <c r="B3" s="170"/>
      <c r="C3" s="168"/>
      <c r="D3" s="168"/>
    </row>
    <row r="4" spans="1:5" ht="15" customHeight="1">
      <c r="A4" s="171" t="s">
        <v>362</v>
      </c>
      <c r="B4" s="172"/>
      <c r="C4" s="172"/>
      <c r="D4" s="168"/>
    </row>
    <row r="5" spans="1:5" ht="15" customHeight="1">
      <c r="A5" s="171" t="s">
        <v>363</v>
      </c>
      <c r="B5" s="172"/>
      <c r="C5" s="172"/>
      <c r="D5" s="168"/>
    </row>
    <row r="6" spans="1:5" ht="15" customHeight="1">
      <c r="A6" s="173" t="s">
        <v>311</v>
      </c>
      <c r="B6" s="174" t="s">
        <v>69</v>
      </c>
      <c r="E6" s="175"/>
    </row>
    <row r="7" spans="1:5" ht="15" customHeight="1" thickBot="1">
      <c r="A7" s="173"/>
      <c r="B7" s="176">
        <v>609.95474999999999</v>
      </c>
      <c r="C7" s="177" t="s">
        <v>312</v>
      </c>
      <c r="D7" s="168"/>
    </row>
    <row r="8" spans="1:5" ht="15" customHeight="1">
      <c r="A8" s="178"/>
      <c r="B8" s="179" t="s">
        <v>313</v>
      </c>
      <c r="C8" s="180" t="s">
        <v>314</v>
      </c>
      <c r="D8" s="181" t="s">
        <v>315</v>
      </c>
      <c r="E8" s="181" t="s">
        <v>315</v>
      </c>
    </row>
    <row r="9" spans="1:5" ht="15" customHeight="1">
      <c r="A9" s="182" t="s">
        <v>8</v>
      </c>
      <c r="B9" s="183"/>
      <c r="C9" s="184"/>
      <c r="D9" s="185" t="s">
        <v>316</v>
      </c>
      <c r="E9" s="185" t="s">
        <v>313</v>
      </c>
    </row>
    <row r="10" spans="1:5" ht="15" customHeight="1" thickBot="1">
      <c r="A10" s="186"/>
      <c r="B10" s="187" t="s">
        <v>317</v>
      </c>
      <c r="C10" s="187" t="s">
        <v>318</v>
      </c>
      <c r="D10" s="188" t="s">
        <v>13</v>
      </c>
      <c r="E10" s="188" t="s">
        <v>319</v>
      </c>
    </row>
    <row r="11" spans="1:5" ht="15" customHeight="1">
      <c r="A11" s="182" t="s">
        <v>320</v>
      </c>
      <c r="B11" s="182"/>
      <c r="C11" s="182"/>
      <c r="D11" s="182"/>
    </row>
    <row r="12" spans="1:5" ht="15" customHeight="1">
      <c r="A12" s="189" t="s">
        <v>321</v>
      </c>
      <c r="B12" s="190">
        <v>3375</v>
      </c>
      <c r="C12" s="191">
        <v>5.5331973396387193</v>
      </c>
      <c r="D12" s="192">
        <v>0.2905051215455311</v>
      </c>
      <c r="E12" s="192">
        <v>0.45770585175076395</v>
      </c>
    </row>
    <row r="13" spans="1:5" ht="15" customHeight="1">
      <c r="A13" s="189" t="s">
        <v>322</v>
      </c>
      <c r="B13" s="190">
        <v>0</v>
      </c>
      <c r="C13" s="191">
        <v>0</v>
      </c>
      <c r="D13" s="192">
        <v>0</v>
      </c>
      <c r="E13" s="192">
        <v>0</v>
      </c>
    </row>
    <row r="14" spans="1:5" ht="15" customHeight="1">
      <c r="A14" s="189" t="s">
        <v>323</v>
      </c>
      <c r="B14" s="190">
        <v>0</v>
      </c>
      <c r="C14" s="191">
        <v>0</v>
      </c>
      <c r="D14" s="192">
        <v>0</v>
      </c>
      <c r="E14" s="192">
        <v>0</v>
      </c>
    </row>
    <row r="15" spans="1:5" ht="15" customHeight="1">
      <c r="A15" s="189" t="s">
        <v>324</v>
      </c>
      <c r="B15" s="190">
        <v>0</v>
      </c>
      <c r="C15" s="191">
        <v>0</v>
      </c>
      <c r="D15" s="192">
        <v>0</v>
      </c>
      <c r="E15" s="192">
        <v>0</v>
      </c>
    </row>
    <row r="16" spans="1:5" ht="15" customHeight="1">
      <c r="A16" s="189" t="s">
        <v>325</v>
      </c>
      <c r="B16" s="190">
        <v>0</v>
      </c>
      <c r="C16" s="191">
        <v>0</v>
      </c>
      <c r="D16" s="192">
        <v>0</v>
      </c>
      <c r="E16" s="192">
        <v>0</v>
      </c>
    </row>
    <row r="17" spans="1:5" ht="15" customHeight="1">
      <c r="A17" s="189" t="s">
        <v>326</v>
      </c>
      <c r="B17" s="190">
        <v>1660.5</v>
      </c>
      <c r="C17" s="191">
        <v>2.7223330911022496</v>
      </c>
      <c r="D17" s="192">
        <v>0.1429285198004013</v>
      </c>
      <c r="E17" s="192">
        <v>0.22519127906137584</v>
      </c>
    </row>
    <row r="18" spans="1:5" ht="15" customHeight="1">
      <c r="A18" s="189" t="s">
        <v>327</v>
      </c>
      <c r="B18" s="190">
        <v>0</v>
      </c>
      <c r="C18" s="191">
        <v>0</v>
      </c>
      <c r="D18" s="192">
        <v>0</v>
      </c>
      <c r="E18" s="192">
        <v>0</v>
      </c>
    </row>
    <row r="19" spans="1:5" ht="15" customHeight="1">
      <c r="A19" s="189" t="s">
        <v>328</v>
      </c>
      <c r="B19" s="190">
        <v>0</v>
      </c>
      <c r="C19" s="191">
        <v>0</v>
      </c>
      <c r="D19" s="192">
        <v>0</v>
      </c>
      <c r="E19" s="192">
        <v>0</v>
      </c>
    </row>
    <row r="20" spans="1:5" ht="15" customHeight="1">
      <c r="A20" s="189" t="s">
        <v>329</v>
      </c>
      <c r="B20" s="190">
        <v>381.36</v>
      </c>
      <c r="C20" s="191">
        <v>0.62522670739099917</v>
      </c>
      <c r="D20" s="192">
        <v>3.2825787600771483E-2</v>
      </c>
      <c r="E20" s="192">
        <v>5.1718726999606321E-2</v>
      </c>
    </row>
    <row r="21" spans="1:5" ht="15" customHeight="1">
      <c r="A21" s="189" t="s">
        <v>330</v>
      </c>
      <c r="B21" s="190">
        <v>301.47703000000001</v>
      </c>
      <c r="C21" s="191">
        <v>0.4942613038098318</v>
      </c>
      <c r="D21" s="192">
        <v>2.5949813701729108E-2</v>
      </c>
      <c r="E21" s="192">
        <v>4.0885274310945366E-2</v>
      </c>
    </row>
    <row r="22" spans="1:5" ht="15" customHeight="1">
      <c r="A22" s="189" t="s">
        <v>331</v>
      </c>
      <c r="B22" s="190">
        <v>0</v>
      </c>
      <c r="C22" s="191">
        <v>0</v>
      </c>
      <c r="D22" s="192">
        <v>0</v>
      </c>
      <c r="E22" s="192">
        <v>0</v>
      </c>
    </row>
    <row r="23" spans="1:5" ht="15" customHeight="1">
      <c r="A23" s="189" t="s">
        <v>332</v>
      </c>
      <c r="B23" s="190">
        <v>0</v>
      </c>
      <c r="C23" s="191">
        <v>0</v>
      </c>
      <c r="D23" s="192">
        <v>0</v>
      </c>
      <c r="E23" s="192">
        <v>0</v>
      </c>
    </row>
    <row r="24" spans="1:5" ht="15" customHeight="1">
      <c r="A24" s="189" t="s">
        <v>333</v>
      </c>
      <c r="B24" s="190">
        <v>0</v>
      </c>
      <c r="C24" s="191">
        <v>0</v>
      </c>
      <c r="D24" s="192">
        <v>0</v>
      </c>
      <c r="E24" s="192">
        <v>0</v>
      </c>
    </row>
    <row r="25" spans="1:5" ht="15" customHeight="1">
      <c r="A25" s="189" t="s">
        <v>334</v>
      </c>
      <c r="B25" s="190">
        <v>312</v>
      </c>
      <c r="C25" s="191">
        <v>0.51151335406437937</v>
      </c>
      <c r="D25" s="192">
        <v>2.6855584569542432E-2</v>
      </c>
      <c r="E25" s="192">
        <v>4.2312363184070619E-2</v>
      </c>
    </row>
    <row r="26" spans="1:5" s="193" customFormat="1" ht="15" customHeight="1">
      <c r="A26" s="189" t="s">
        <v>335</v>
      </c>
      <c r="B26" s="190">
        <v>0</v>
      </c>
      <c r="C26" s="191">
        <v>0</v>
      </c>
      <c r="D26" s="192">
        <v>0</v>
      </c>
      <c r="E26" s="192">
        <v>0</v>
      </c>
    </row>
    <row r="27" spans="1:5" s="193" customFormat="1" ht="15" customHeight="1">
      <c r="A27" s="189" t="s">
        <v>336</v>
      </c>
      <c r="B27" s="190">
        <v>552</v>
      </c>
      <c r="C27" s="191">
        <v>0.90498516488313274</v>
      </c>
      <c r="D27" s="192">
        <v>4.7513726546113536E-2</v>
      </c>
      <c r="E27" s="192">
        <v>7.4860334864124939E-2</v>
      </c>
    </row>
    <row r="28" spans="1:5" s="193" customFormat="1" ht="15" customHeight="1">
      <c r="A28" s="189" t="s">
        <v>337</v>
      </c>
      <c r="B28" s="190">
        <v>273.91200000000003</v>
      </c>
      <c r="C28" s="191">
        <v>0.44906937768744326</v>
      </c>
      <c r="D28" s="192">
        <v>2.35771374378606E-2</v>
      </c>
      <c r="E28" s="192">
        <v>3.7147000078446006E-2</v>
      </c>
    </row>
    <row r="29" spans="1:5" s="194" customFormat="1" ht="15" customHeight="1">
      <c r="A29" s="189" t="s">
        <v>338</v>
      </c>
      <c r="B29" s="190">
        <v>94.2</v>
      </c>
      <c r="C29" s="191">
        <v>0.15443768574636069</v>
      </c>
      <c r="D29" s="192">
        <v>8.1083207258041568E-3</v>
      </c>
      <c r="E29" s="192">
        <v>1.2775078884421323E-2</v>
      </c>
    </row>
    <row r="30" spans="1:5" s="193" customFormat="1" ht="15" customHeight="1">
      <c r="A30" s="189" t="s">
        <v>339</v>
      </c>
      <c r="B30" s="190">
        <v>0</v>
      </c>
      <c r="C30" s="191">
        <v>0</v>
      </c>
      <c r="D30" s="192">
        <v>0</v>
      </c>
      <c r="E30" s="192">
        <v>0</v>
      </c>
    </row>
    <row r="31" spans="1:5" s="193" customFormat="1" ht="15" customHeight="1">
      <c r="A31" s="195" t="s">
        <v>364</v>
      </c>
      <c r="B31" s="190">
        <v>208.51347089999999</v>
      </c>
      <c r="C31" s="191">
        <v>0.34185072072969347</v>
      </c>
      <c r="D31" s="192">
        <v>1.794792035783261E-2</v>
      </c>
      <c r="E31" s="192">
        <v>2.8277877274012628E-2</v>
      </c>
    </row>
    <row r="32" spans="1:5" s="193" customFormat="1" ht="15" customHeight="1">
      <c r="A32" s="196" t="s">
        <v>341</v>
      </c>
      <c r="B32" s="197">
        <v>7158.9625009000001</v>
      </c>
      <c r="C32" s="198">
        <v>11.736874745052809</v>
      </c>
      <c r="D32" s="199">
        <v>0.61621193228558635</v>
      </c>
      <c r="E32" s="200">
        <v>0.970873786407767</v>
      </c>
    </row>
    <row r="33" spans="1:251" s="193" customFormat="1" ht="15" customHeight="1">
      <c r="A33" s="182" t="s">
        <v>342</v>
      </c>
      <c r="B33" s="201"/>
      <c r="C33" s="201"/>
      <c r="D33" s="202"/>
    </row>
    <row r="34" spans="1:251" s="193" customFormat="1" ht="15" customHeight="1">
      <c r="A34" s="203" t="s">
        <v>39</v>
      </c>
      <c r="B34" s="204">
        <v>214.76887502700001</v>
      </c>
      <c r="C34" s="204">
        <v>0.35210624235158428</v>
      </c>
      <c r="D34" s="205">
        <v>1.8486357968567589E-2</v>
      </c>
      <c r="E34" s="192">
        <v>2.9126213592233011E-2</v>
      </c>
    </row>
    <row r="35" spans="1:251" s="193" customFormat="1" ht="15" customHeight="1">
      <c r="A35" s="206" t="s">
        <v>343</v>
      </c>
      <c r="B35" s="207">
        <v>214.76887502700001</v>
      </c>
      <c r="C35" s="207">
        <v>0.35210624235158428</v>
      </c>
      <c r="D35" s="208">
        <v>1.8486357968567589E-2</v>
      </c>
      <c r="E35" s="209">
        <v>2.9126213592233011E-2</v>
      </c>
      <c r="F35" s="210"/>
      <c r="G35" s="34"/>
      <c r="H35" s="195"/>
      <c r="I35" s="210"/>
      <c r="J35" s="210"/>
      <c r="K35" s="34"/>
      <c r="L35" s="195"/>
      <c r="M35" s="210"/>
      <c r="N35" s="210"/>
      <c r="O35" s="34"/>
      <c r="P35" s="195"/>
      <c r="Q35" s="210"/>
      <c r="R35" s="210"/>
      <c r="S35" s="34"/>
      <c r="T35" s="195"/>
      <c r="U35" s="210"/>
      <c r="V35" s="210"/>
      <c r="W35" s="34"/>
      <c r="X35" s="195"/>
      <c r="Y35" s="210"/>
      <c r="Z35" s="210"/>
      <c r="AA35" s="34"/>
      <c r="AB35" s="195"/>
      <c r="AC35" s="210"/>
      <c r="AD35" s="210"/>
      <c r="AE35" s="34"/>
      <c r="AF35" s="195"/>
      <c r="AG35" s="210"/>
      <c r="AH35" s="210"/>
      <c r="AI35" s="34"/>
      <c r="AJ35" s="195"/>
      <c r="AK35" s="210"/>
      <c r="AL35" s="210"/>
      <c r="AM35" s="34"/>
      <c r="AN35" s="195"/>
      <c r="AO35" s="210"/>
      <c r="AP35" s="210"/>
      <c r="AQ35" s="34"/>
      <c r="AR35" s="195"/>
      <c r="AS35" s="210"/>
      <c r="AT35" s="210"/>
      <c r="AU35" s="34"/>
      <c r="AV35" s="195"/>
      <c r="AW35" s="210"/>
      <c r="AX35" s="210"/>
      <c r="AY35" s="34"/>
      <c r="AZ35" s="195"/>
      <c r="BA35" s="210"/>
      <c r="BB35" s="210"/>
      <c r="BC35" s="34"/>
      <c r="BD35" s="195"/>
      <c r="BE35" s="210"/>
      <c r="BF35" s="210"/>
      <c r="BG35" s="34"/>
      <c r="BH35" s="195"/>
      <c r="BI35" s="210"/>
      <c r="BJ35" s="210"/>
      <c r="BK35" s="34"/>
      <c r="BL35" s="195"/>
      <c r="BM35" s="210"/>
      <c r="BN35" s="210"/>
      <c r="BO35" s="34"/>
      <c r="BP35" s="195"/>
      <c r="BQ35" s="210"/>
      <c r="BR35" s="210"/>
      <c r="BS35" s="34"/>
      <c r="BT35" s="195"/>
      <c r="BU35" s="210"/>
      <c r="BV35" s="210"/>
      <c r="BW35" s="34"/>
      <c r="BX35" s="195"/>
      <c r="BY35" s="210"/>
      <c r="BZ35" s="210"/>
      <c r="CA35" s="34"/>
      <c r="CB35" s="195"/>
      <c r="CC35" s="210"/>
      <c r="CD35" s="210"/>
      <c r="CE35" s="34"/>
      <c r="CF35" s="195"/>
      <c r="CG35" s="210"/>
      <c r="CH35" s="210"/>
      <c r="CI35" s="34"/>
      <c r="CJ35" s="195"/>
      <c r="CK35" s="210"/>
      <c r="CL35" s="210"/>
      <c r="CM35" s="34"/>
      <c r="CN35" s="195"/>
      <c r="CO35" s="210"/>
      <c r="CP35" s="210"/>
      <c r="CQ35" s="34"/>
      <c r="CR35" s="195"/>
      <c r="CS35" s="210"/>
      <c r="CT35" s="210"/>
      <c r="CU35" s="34"/>
      <c r="CV35" s="195"/>
      <c r="CW35" s="210"/>
      <c r="CX35" s="210"/>
      <c r="CY35" s="34"/>
      <c r="CZ35" s="195"/>
      <c r="DA35" s="210"/>
      <c r="DB35" s="210"/>
      <c r="DC35" s="34"/>
      <c r="DD35" s="195"/>
      <c r="DE35" s="210"/>
      <c r="DF35" s="210"/>
      <c r="DG35" s="34"/>
      <c r="DH35" s="195"/>
      <c r="DI35" s="210"/>
      <c r="DJ35" s="210"/>
      <c r="DK35" s="34"/>
      <c r="DL35" s="195"/>
      <c r="DM35" s="210"/>
      <c r="DN35" s="210"/>
      <c r="DO35" s="34"/>
      <c r="DP35" s="195"/>
      <c r="DQ35" s="210"/>
      <c r="DR35" s="210"/>
      <c r="DS35" s="34"/>
      <c r="DT35" s="195"/>
      <c r="DU35" s="210"/>
      <c r="DV35" s="210"/>
      <c r="DW35" s="34"/>
      <c r="DX35" s="195"/>
      <c r="DY35" s="210"/>
      <c r="DZ35" s="210"/>
      <c r="EA35" s="34"/>
      <c r="EB35" s="195"/>
      <c r="EC35" s="210"/>
      <c r="ED35" s="210"/>
      <c r="EE35" s="34"/>
      <c r="EF35" s="195"/>
      <c r="EG35" s="210"/>
      <c r="EH35" s="210"/>
      <c r="EI35" s="34"/>
      <c r="EJ35" s="195"/>
      <c r="EK35" s="210"/>
      <c r="EL35" s="210"/>
      <c r="EM35" s="34"/>
      <c r="EN35" s="195"/>
      <c r="EO35" s="210"/>
      <c r="EP35" s="210"/>
      <c r="EQ35" s="34"/>
      <c r="ER35" s="195"/>
      <c r="ES35" s="210"/>
      <c r="ET35" s="210"/>
      <c r="EU35" s="34"/>
      <c r="EV35" s="195"/>
      <c r="EW35" s="210"/>
      <c r="EX35" s="210"/>
      <c r="EY35" s="34"/>
      <c r="EZ35" s="195"/>
      <c r="FA35" s="210"/>
      <c r="FB35" s="210"/>
      <c r="FC35" s="34"/>
      <c r="FD35" s="195"/>
      <c r="FE35" s="210"/>
      <c r="FF35" s="210"/>
      <c r="FG35" s="34"/>
      <c r="FH35" s="195"/>
      <c r="FI35" s="210"/>
      <c r="FJ35" s="210"/>
      <c r="FK35" s="34"/>
      <c r="FL35" s="195"/>
      <c r="FM35" s="210"/>
      <c r="FN35" s="210"/>
      <c r="FO35" s="34"/>
      <c r="FP35" s="195"/>
      <c r="FQ35" s="210"/>
      <c r="FR35" s="210"/>
      <c r="FS35" s="34"/>
      <c r="FT35" s="195"/>
      <c r="FU35" s="210"/>
      <c r="FV35" s="210"/>
      <c r="FW35" s="34"/>
      <c r="FX35" s="195"/>
      <c r="FY35" s="210"/>
      <c r="FZ35" s="210"/>
      <c r="GA35" s="34"/>
      <c r="GB35" s="195"/>
      <c r="GC35" s="210"/>
      <c r="GD35" s="210"/>
      <c r="GE35" s="34"/>
      <c r="GF35" s="195"/>
      <c r="GG35" s="210"/>
      <c r="GH35" s="210"/>
      <c r="GI35" s="34"/>
      <c r="GJ35" s="195"/>
      <c r="GK35" s="210"/>
      <c r="GL35" s="210"/>
      <c r="GM35" s="34"/>
      <c r="GN35" s="195"/>
      <c r="GO35" s="210"/>
      <c r="GP35" s="210"/>
      <c r="GQ35" s="34"/>
      <c r="GR35" s="195"/>
      <c r="GS35" s="210"/>
      <c r="GT35" s="210"/>
      <c r="GU35" s="34"/>
      <c r="GV35" s="195"/>
      <c r="GW35" s="210"/>
      <c r="GX35" s="210"/>
      <c r="GY35" s="34"/>
      <c r="GZ35" s="195"/>
      <c r="HA35" s="210"/>
      <c r="HB35" s="210"/>
      <c r="HC35" s="34"/>
      <c r="HD35" s="195"/>
      <c r="HE35" s="210"/>
      <c r="HF35" s="210"/>
      <c r="HG35" s="34"/>
      <c r="HH35" s="195"/>
      <c r="HI35" s="210"/>
      <c r="HJ35" s="210"/>
      <c r="HK35" s="34"/>
      <c r="HL35" s="195"/>
      <c r="HM35" s="210"/>
      <c r="HN35" s="210"/>
      <c r="HO35" s="34"/>
      <c r="HP35" s="195"/>
      <c r="HQ35" s="210"/>
      <c r="HR35" s="210"/>
      <c r="HS35" s="34"/>
      <c r="HT35" s="195"/>
      <c r="HU35" s="210"/>
      <c r="HV35" s="210"/>
      <c r="HW35" s="34"/>
      <c r="HX35" s="195"/>
      <c r="HY35" s="210"/>
      <c r="HZ35" s="210"/>
      <c r="IA35" s="34"/>
      <c r="IB35" s="195"/>
      <c r="IC35" s="210"/>
      <c r="ID35" s="210"/>
      <c r="IE35" s="34"/>
      <c r="IF35" s="195"/>
      <c r="IG35" s="210"/>
      <c r="IH35" s="210"/>
      <c r="II35" s="34"/>
      <c r="IJ35" s="195"/>
      <c r="IK35" s="210"/>
      <c r="IL35" s="210"/>
      <c r="IM35" s="34"/>
      <c r="IN35" s="195"/>
      <c r="IO35" s="210"/>
      <c r="IP35" s="210"/>
      <c r="IQ35" s="34"/>
    </row>
    <row r="36" spans="1:251" s="193" customFormat="1" ht="15" customHeight="1">
      <c r="A36" s="211" t="s">
        <v>344</v>
      </c>
      <c r="B36" s="212">
        <v>7373.731375927</v>
      </c>
      <c r="C36" s="213">
        <v>12.088980987404394</v>
      </c>
      <c r="D36" s="214">
        <v>0.63469829025415392</v>
      </c>
      <c r="E36" s="214">
        <v>1</v>
      </c>
    </row>
    <row r="37" spans="1:251" s="193" customFormat="1" ht="15" customHeight="1">
      <c r="A37" s="182" t="s">
        <v>345</v>
      </c>
      <c r="B37" s="201"/>
      <c r="C37" s="201"/>
      <c r="D37" s="202"/>
    </row>
    <row r="38" spans="1:251" s="193" customFormat="1" ht="15" customHeight="1">
      <c r="A38" s="189" t="s">
        <v>43</v>
      </c>
      <c r="B38" s="190">
        <v>916.8</v>
      </c>
      <c r="C38" s="190">
        <v>1.5030623173276378</v>
      </c>
      <c r="D38" s="192">
        <v>7.89141023505016E-2</v>
      </c>
    </row>
    <row r="39" spans="1:251" s="193" customFormat="1" ht="15" customHeight="1">
      <c r="A39" s="189" t="s">
        <v>346</v>
      </c>
      <c r="B39" s="190">
        <v>153.6</v>
      </c>
      <c r="C39" s="190">
        <v>0.25182195892400216</v>
      </c>
      <c r="D39" s="192">
        <v>1.3221210865005504E-2</v>
      </c>
    </row>
    <row r="40" spans="1:251" s="193" customFormat="1" ht="15" customHeight="1">
      <c r="A40" s="189" t="s">
        <v>347</v>
      </c>
      <c r="B40" s="190">
        <v>130</v>
      </c>
      <c r="C40" s="190">
        <v>0.21313056419349141</v>
      </c>
      <c r="D40" s="192">
        <v>1.1189826903976014E-2</v>
      </c>
    </row>
    <row r="41" spans="1:251" s="193" customFormat="1" ht="15" customHeight="1">
      <c r="A41" s="189" t="s">
        <v>348</v>
      </c>
      <c r="B41" s="190">
        <v>0</v>
      </c>
      <c r="C41" s="190">
        <v>0</v>
      </c>
      <c r="D41" s="192">
        <v>0</v>
      </c>
    </row>
    <row r="42" spans="1:251" s="193" customFormat="1" ht="15" customHeight="1">
      <c r="A42" s="196" t="s">
        <v>349</v>
      </c>
      <c r="B42" s="197">
        <v>1200.3999999999999</v>
      </c>
      <c r="C42" s="197">
        <v>1.9680148404451314</v>
      </c>
      <c r="D42" s="199">
        <v>0.10332514011948313</v>
      </c>
      <c r="E42" s="210"/>
      <c r="F42" s="195"/>
      <c r="G42" s="210"/>
      <c r="H42" s="210"/>
      <c r="I42" s="210"/>
      <c r="J42" s="195"/>
      <c r="K42" s="210"/>
      <c r="L42" s="210"/>
      <c r="M42" s="210"/>
      <c r="N42" s="195"/>
      <c r="O42" s="210"/>
      <c r="P42" s="210"/>
      <c r="Q42" s="210"/>
      <c r="R42" s="195"/>
      <c r="S42" s="210"/>
      <c r="T42" s="210"/>
      <c r="U42" s="210"/>
      <c r="V42" s="195"/>
      <c r="W42" s="210"/>
      <c r="X42" s="210"/>
      <c r="Y42" s="210"/>
      <c r="Z42" s="195"/>
      <c r="AA42" s="210"/>
      <c r="AB42" s="210"/>
      <c r="AC42" s="210"/>
      <c r="AD42" s="195"/>
      <c r="AE42" s="210"/>
      <c r="AF42" s="210"/>
      <c r="AG42" s="210"/>
      <c r="AH42" s="195"/>
      <c r="AI42" s="210"/>
      <c r="AJ42" s="210"/>
      <c r="AK42" s="210"/>
      <c r="AL42" s="195"/>
      <c r="AM42" s="210"/>
      <c r="AN42" s="210"/>
      <c r="AO42" s="210"/>
      <c r="AP42" s="195"/>
      <c r="AQ42" s="210"/>
      <c r="AR42" s="210"/>
      <c r="AS42" s="210"/>
      <c r="AT42" s="195"/>
      <c r="AU42" s="210"/>
      <c r="AV42" s="210"/>
      <c r="AW42" s="210"/>
      <c r="AX42" s="195"/>
      <c r="AY42" s="210"/>
      <c r="AZ42" s="210"/>
      <c r="BA42" s="210"/>
      <c r="BB42" s="195"/>
      <c r="BC42" s="210"/>
      <c r="BD42" s="210"/>
      <c r="BE42" s="210"/>
      <c r="BF42" s="195"/>
      <c r="BG42" s="210"/>
      <c r="BH42" s="210"/>
      <c r="BI42" s="210"/>
      <c r="BJ42" s="195"/>
      <c r="BK42" s="210"/>
      <c r="BL42" s="210"/>
      <c r="BM42" s="210"/>
      <c r="BN42" s="195"/>
      <c r="BO42" s="210"/>
      <c r="BP42" s="210"/>
      <c r="BQ42" s="210"/>
      <c r="BR42" s="195"/>
      <c r="BS42" s="210"/>
      <c r="BT42" s="210"/>
      <c r="BU42" s="210"/>
      <c r="BV42" s="195"/>
      <c r="BW42" s="210"/>
      <c r="BX42" s="210"/>
      <c r="BY42" s="210"/>
      <c r="BZ42" s="195"/>
      <c r="CA42" s="210"/>
      <c r="CB42" s="210"/>
      <c r="CC42" s="210"/>
      <c r="CD42" s="195"/>
      <c r="CE42" s="210"/>
      <c r="CF42" s="210"/>
      <c r="CG42" s="210"/>
      <c r="CH42" s="195"/>
      <c r="CI42" s="210"/>
      <c r="CJ42" s="210"/>
      <c r="CK42" s="210"/>
      <c r="CL42" s="195"/>
      <c r="CM42" s="210"/>
      <c r="CN42" s="210"/>
      <c r="CO42" s="210"/>
      <c r="CP42" s="195"/>
      <c r="CQ42" s="210"/>
      <c r="CR42" s="210"/>
      <c r="CS42" s="210"/>
      <c r="CT42" s="195"/>
      <c r="CU42" s="210"/>
      <c r="CV42" s="210"/>
      <c r="CW42" s="210"/>
      <c r="CX42" s="195"/>
      <c r="CY42" s="210"/>
      <c r="CZ42" s="210"/>
      <c r="DA42" s="210"/>
      <c r="DB42" s="195"/>
      <c r="DC42" s="210"/>
      <c r="DD42" s="210"/>
      <c r="DE42" s="210"/>
      <c r="DF42" s="195"/>
      <c r="DG42" s="210"/>
      <c r="DH42" s="210"/>
      <c r="DI42" s="210"/>
      <c r="DJ42" s="195"/>
      <c r="DK42" s="210"/>
      <c r="DL42" s="210"/>
      <c r="DM42" s="210"/>
      <c r="DN42" s="195"/>
      <c r="DO42" s="210"/>
      <c r="DP42" s="210"/>
      <c r="DQ42" s="210"/>
      <c r="DR42" s="195"/>
      <c r="DS42" s="210"/>
      <c r="DT42" s="210"/>
      <c r="DU42" s="210"/>
      <c r="DV42" s="195"/>
      <c r="DW42" s="210"/>
      <c r="DX42" s="210"/>
      <c r="DY42" s="210"/>
      <c r="DZ42" s="195"/>
      <c r="EA42" s="210"/>
      <c r="EB42" s="210"/>
      <c r="EC42" s="210"/>
      <c r="ED42" s="195"/>
      <c r="EE42" s="210"/>
      <c r="EF42" s="210"/>
      <c r="EG42" s="210"/>
      <c r="EH42" s="195"/>
      <c r="EI42" s="210"/>
      <c r="EJ42" s="210"/>
      <c r="EK42" s="210"/>
      <c r="EL42" s="195"/>
      <c r="EM42" s="210"/>
      <c r="EN42" s="210"/>
      <c r="EO42" s="210"/>
      <c r="EP42" s="195"/>
      <c r="EQ42" s="210"/>
      <c r="ER42" s="210"/>
      <c r="ES42" s="210"/>
      <c r="ET42" s="195"/>
      <c r="EU42" s="210"/>
      <c r="EV42" s="210"/>
      <c r="EW42" s="210"/>
      <c r="EX42" s="195"/>
      <c r="EY42" s="210"/>
      <c r="EZ42" s="210"/>
      <c r="FA42" s="210"/>
      <c r="FB42" s="195"/>
      <c r="FC42" s="210"/>
      <c r="FD42" s="210"/>
      <c r="FE42" s="210"/>
      <c r="FF42" s="195"/>
      <c r="FG42" s="210"/>
      <c r="FH42" s="210"/>
      <c r="FI42" s="210"/>
      <c r="FJ42" s="195"/>
      <c r="FK42" s="210"/>
      <c r="FL42" s="210"/>
      <c r="FM42" s="210"/>
      <c r="FN42" s="195"/>
      <c r="FO42" s="210"/>
      <c r="FP42" s="210"/>
      <c r="FQ42" s="210"/>
      <c r="FR42" s="195"/>
      <c r="FS42" s="210"/>
      <c r="FT42" s="210"/>
      <c r="FU42" s="210"/>
      <c r="FV42" s="195"/>
      <c r="FW42" s="210"/>
      <c r="FX42" s="210"/>
      <c r="FY42" s="210"/>
      <c r="FZ42" s="195"/>
      <c r="GA42" s="210"/>
      <c r="GB42" s="210"/>
      <c r="GC42" s="210"/>
      <c r="GD42" s="195"/>
      <c r="GE42" s="210"/>
      <c r="GF42" s="210"/>
      <c r="GG42" s="210"/>
      <c r="GH42" s="195"/>
      <c r="GI42" s="210"/>
      <c r="GJ42" s="210"/>
      <c r="GK42" s="210"/>
      <c r="GL42" s="195"/>
      <c r="GM42" s="210"/>
      <c r="GN42" s="210"/>
      <c r="GO42" s="210"/>
      <c r="GP42" s="195"/>
      <c r="GQ42" s="210"/>
      <c r="GR42" s="210"/>
      <c r="GS42" s="210"/>
      <c r="GT42" s="195"/>
      <c r="GU42" s="210"/>
      <c r="GV42" s="210"/>
      <c r="GW42" s="210"/>
      <c r="GX42" s="195"/>
      <c r="GY42" s="210"/>
      <c r="GZ42" s="210"/>
      <c r="HA42" s="210"/>
      <c r="HB42" s="195"/>
      <c r="HC42" s="210"/>
      <c r="HD42" s="210"/>
      <c r="HE42" s="210"/>
      <c r="HF42" s="195"/>
      <c r="HG42" s="210"/>
      <c r="HH42" s="210"/>
      <c r="HI42" s="210"/>
      <c r="HJ42" s="195"/>
      <c r="HK42" s="210"/>
      <c r="HL42" s="210"/>
      <c r="HM42" s="210"/>
      <c r="HN42" s="195"/>
      <c r="HO42" s="210"/>
      <c r="HP42" s="210"/>
      <c r="HQ42" s="210"/>
      <c r="HR42" s="195"/>
      <c r="HS42" s="210"/>
      <c r="HT42" s="210"/>
      <c r="HU42" s="210"/>
      <c r="HV42" s="195"/>
      <c r="HW42" s="210"/>
      <c r="HX42" s="210"/>
      <c r="HY42" s="210"/>
      <c r="HZ42" s="195"/>
      <c r="IA42" s="210"/>
      <c r="IB42" s="210"/>
      <c r="IC42" s="210"/>
      <c r="ID42" s="195"/>
      <c r="IE42" s="210"/>
      <c r="IF42" s="210"/>
      <c r="IG42" s="210"/>
      <c r="IH42" s="195"/>
      <c r="II42" s="210"/>
      <c r="IJ42" s="210"/>
      <c r="IK42" s="210"/>
      <c r="IL42" s="195"/>
      <c r="IM42" s="210"/>
      <c r="IN42" s="210"/>
      <c r="IO42" s="210"/>
    </row>
    <row r="43" spans="1:251" s="194" customFormat="1" ht="15" customHeight="1">
      <c r="A43" s="182" t="s">
        <v>350</v>
      </c>
      <c r="B43" s="201"/>
      <c r="C43" s="201"/>
      <c r="D43" s="202"/>
    </row>
    <row r="44" spans="1:251" s="193" customFormat="1" ht="15" customHeight="1">
      <c r="A44" s="215" t="s">
        <v>351</v>
      </c>
      <c r="B44" s="216">
        <v>547.82400000000007</v>
      </c>
      <c r="C44" s="216">
        <v>0.89813875537488652</v>
      </c>
      <c r="D44" s="217">
        <v>4.71542748757212E-2</v>
      </c>
    </row>
    <row r="45" spans="1:251" s="193" customFormat="1" ht="15" customHeight="1">
      <c r="A45" s="215" t="s">
        <v>352</v>
      </c>
      <c r="B45" s="216">
        <v>62.800000000000004</v>
      </c>
      <c r="C45" s="216">
        <v>0.10295845716424047</v>
      </c>
      <c r="D45" s="217">
        <v>5.4055471505361054E-3</v>
      </c>
    </row>
    <row r="46" spans="1:251" s="193" customFormat="1" ht="15" customHeight="1">
      <c r="A46" s="218" t="s">
        <v>353</v>
      </c>
      <c r="B46" s="216">
        <v>0</v>
      </c>
      <c r="C46" s="216">
        <v>0</v>
      </c>
      <c r="D46" s="217">
        <v>0</v>
      </c>
      <c r="E46" s="192"/>
    </row>
    <row r="47" spans="1:251" s="193" customFormat="1" ht="15" customHeight="1">
      <c r="A47" s="203" t="s">
        <v>354</v>
      </c>
      <c r="B47" s="204">
        <v>0</v>
      </c>
      <c r="C47" s="204">
        <v>0</v>
      </c>
      <c r="D47" s="205">
        <v>0</v>
      </c>
    </row>
    <row r="48" spans="1:251" s="193" customFormat="1" ht="15" customHeight="1">
      <c r="A48" s="203" t="s">
        <v>355</v>
      </c>
      <c r="B48" s="219">
        <v>23.55</v>
      </c>
      <c r="C48" s="204">
        <v>3.8609421436590172E-2</v>
      </c>
      <c r="D48" s="205">
        <v>2.0270801814510392E-3</v>
      </c>
    </row>
    <row r="49" spans="1:251" s="223" customFormat="1" ht="15" customHeight="1">
      <c r="A49" s="196" t="s">
        <v>356</v>
      </c>
      <c r="B49" s="197">
        <v>634.17399999999998</v>
      </c>
      <c r="C49" s="197">
        <v>1.0397066339757173</v>
      </c>
      <c r="D49" s="199">
        <v>5.458690220770835E-2</v>
      </c>
      <c r="E49" s="220"/>
      <c r="F49" s="220"/>
      <c r="G49" s="221"/>
      <c r="H49" s="222"/>
      <c r="I49" s="220"/>
      <c r="J49" s="220"/>
      <c r="K49" s="221"/>
      <c r="L49" s="222"/>
      <c r="M49" s="220"/>
      <c r="N49" s="220"/>
      <c r="O49" s="221"/>
      <c r="P49" s="222"/>
      <c r="Q49" s="220"/>
      <c r="R49" s="220"/>
      <c r="S49" s="221"/>
      <c r="T49" s="222"/>
      <c r="U49" s="220"/>
      <c r="V49" s="220"/>
      <c r="W49" s="221"/>
      <c r="X49" s="222"/>
      <c r="Y49" s="220"/>
      <c r="Z49" s="220"/>
      <c r="AA49" s="221"/>
      <c r="AB49" s="222"/>
      <c r="AC49" s="220"/>
      <c r="AD49" s="220"/>
      <c r="AE49" s="221"/>
      <c r="AF49" s="222"/>
      <c r="AG49" s="220"/>
      <c r="AH49" s="220"/>
      <c r="AI49" s="221"/>
      <c r="AJ49" s="222"/>
      <c r="AK49" s="220"/>
      <c r="AL49" s="220"/>
      <c r="AM49" s="221"/>
      <c r="AN49" s="222"/>
      <c r="AO49" s="220"/>
      <c r="AP49" s="220"/>
      <c r="AQ49" s="221"/>
      <c r="AR49" s="222"/>
      <c r="AS49" s="220"/>
      <c r="AT49" s="220"/>
      <c r="AU49" s="221"/>
      <c r="AV49" s="222"/>
      <c r="AW49" s="220"/>
      <c r="AX49" s="220"/>
      <c r="AY49" s="221"/>
      <c r="AZ49" s="222"/>
      <c r="BA49" s="220"/>
      <c r="BB49" s="220"/>
      <c r="BC49" s="221"/>
      <c r="BD49" s="222"/>
      <c r="BE49" s="220"/>
      <c r="BF49" s="220"/>
      <c r="BG49" s="221"/>
      <c r="BH49" s="222"/>
      <c r="BI49" s="220"/>
      <c r="BJ49" s="220"/>
      <c r="BK49" s="221"/>
      <c r="BL49" s="222"/>
      <c r="BM49" s="220"/>
      <c r="BN49" s="220"/>
      <c r="BO49" s="221"/>
      <c r="BP49" s="222"/>
      <c r="BQ49" s="220"/>
      <c r="BR49" s="220"/>
      <c r="BS49" s="221"/>
      <c r="BT49" s="222"/>
      <c r="BU49" s="220"/>
      <c r="BV49" s="220"/>
      <c r="BW49" s="221"/>
      <c r="BX49" s="222"/>
      <c r="BY49" s="220"/>
      <c r="BZ49" s="220"/>
      <c r="CA49" s="221"/>
      <c r="CB49" s="222"/>
      <c r="CC49" s="220"/>
      <c r="CD49" s="220"/>
      <c r="CE49" s="221"/>
      <c r="CF49" s="222"/>
      <c r="CG49" s="220"/>
      <c r="CH49" s="220"/>
      <c r="CI49" s="221"/>
      <c r="CJ49" s="222"/>
      <c r="CK49" s="220"/>
      <c r="CL49" s="220"/>
      <c r="CM49" s="221"/>
      <c r="CN49" s="222"/>
      <c r="CO49" s="220"/>
      <c r="CP49" s="220"/>
      <c r="CQ49" s="221"/>
      <c r="CR49" s="222"/>
      <c r="CS49" s="220"/>
      <c r="CT49" s="220"/>
      <c r="CU49" s="221"/>
      <c r="CV49" s="222"/>
      <c r="CW49" s="220"/>
      <c r="CX49" s="220"/>
      <c r="CY49" s="221"/>
      <c r="CZ49" s="222"/>
      <c r="DA49" s="220"/>
      <c r="DB49" s="220"/>
      <c r="DC49" s="221"/>
      <c r="DD49" s="222"/>
      <c r="DE49" s="220"/>
      <c r="DF49" s="220"/>
      <c r="DG49" s="221"/>
      <c r="DH49" s="222"/>
      <c r="DI49" s="220"/>
      <c r="DJ49" s="220"/>
      <c r="DK49" s="221"/>
      <c r="DL49" s="222"/>
      <c r="DM49" s="220"/>
      <c r="DN49" s="220"/>
      <c r="DO49" s="221"/>
      <c r="DP49" s="222"/>
      <c r="DQ49" s="220"/>
      <c r="DR49" s="220"/>
      <c r="DS49" s="221"/>
      <c r="DT49" s="222"/>
      <c r="DU49" s="220"/>
      <c r="DV49" s="220"/>
      <c r="DW49" s="221"/>
      <c r="DX49" s="222"/>
      <c r="DY49" s="220"/>
      <c r="DZ49" s="220"/>
      <c r="EA49" s="221"/>
      <c r="EB49" s="222"/>
      <c r="EC49" s="220"/>
      <c r="ED49" s="220"/>
      <c r="EE49" s="221"/>
      <c r="EF49" s="222"/>
      <c r="EG49" s="220"/>
      <c r="EH49" s="220"/>
      <c r="EI49" s="221"/>
      <c r="EJ49" s="222"/>
      <c r="EK49" s="220"/>
      <c r="EL49" s="220"/>
      <c r="EM49" s="221"/>
      <c r="EN49" s="222"/>
      <c r="EO49" s="220"/>
      <c r="EP49" s="220"/>
      <c r="EQ49" s="221"/>
      <c r="ER49" s="222"/>
      <c r="ES49" s="220"/>
      <c r="ET49" s="220"/>
      <c r="EU49" s="221"/>
      <c r="EV49" s="222"/>
      <c r="EW49" s="220"/>
      <c r="EX49" s="220"/>
      <c r="EY49" s="221"/>
      <c r="EZ49" s="222"/>
      <c r="FA49" s="220"/>
      <c r="FB49" s="220"/>
      <c r="FC49" s="221"/>
      <c r="FD49" s="222"/>
      <c r="FE49" s="220"/>
      <c r="FF49" s="220"/>
      <c r="FG49" s="221"/>
      <c r="FH49" s="222"/>
      <c r="FI49" s="220"/>
      <c r="FJ49" s="220"/>
      <c r="FK49" s="221"/>
      <c r="FL49" s="222"/>
      <c r="FM49" s="220"/>
      <c r="FN49" s="220"/>
      <c r="FO49" s="221"/>
      <c r="FP49" s="222"/>
      <c r="FQ49" s="220"/>
      <c r="FR49" s="220"/>
      <c r="FS49" s="221"/>
      <c r="FT49" s="222"/>
      <c r="FU49" s="220"/>
      <c r="FV49" s="220"/>
      <c r="FW49" s="221"/>
      <c r="FX49" s="222"/>
      <c r="FY49" s="220"/>
      <c r="FZ49" s="220"/>
      <c r="GA49" s="221"/>
      <c r="GB49" s="222"/>
      <c r="GC49" s="220"/>
      <c r="GD49" s="220"/>
      <c r="GE49" s="221"/>
      <c r="GF49" s="222"/>
      <c r="GG49" s="220"/>
      <c r="GH49" s="220"/>
      <c r="GI49" s="221"/>
      <c r="GJ49" s="222"/>
      <c r="GK49" s="220"/>
      <c r="GL49" s="220"/>
      <c r="GM49" s="221"/>
      <c r="GN49" s="222"/>
      <c r="GO49" s="220"/>
      <c r="GP49" s="220"/>
      <c r="GQ49" s="221"/>
      <c r="GR49" s="222"/>
      <c r="GS49" s="220"/>
      <c r="GT49" s="220"/>
      <c r="GU49" s="221"/>
      <c r="GV49" s="222"/>
      <c r="GW49" s="220"/>
      <c r="GX49" s="220"/>
      <c r="GY49" s="221"/>
      <c r="GZ49" s="222"/>
      <c r="HA49" s="220"/>
      <c r="HB49" s="220"/>
      <c r="HC49" s="221"/>
      <c r="HD49" s="222"/>
      <c r="HE49" s="220"/>
      <c r="HF49" s="220"/>
      <c r="HG49" s="221"/>
      <c r="HH49" s="222"/>
      <c r="HI49" s="220"/>
      <c r="HJ49" s="220"/>
      <c r="HK49" s="221"/>
      <c r="HL49" s="222"/>
      <c r="HM49" s="220"/>
      <c r="HN49" s="220"/>
      <c r="HO49" s="221"/>
      <c r="HP49" s="222"/>
      <c r="HQ49" s="220"/>
      <c r="HR49" s="220"/>
      <c r="HS49" s="221"/>
      <c r="HT49" s="222"/>
      <c r="HU49" s="220"/>
      <c r="HV49" s="220"/>
      <c r="HW49" s="221"/>
      <c r="HX49" s="222"/>
      <c r="HY49" s="220"/>
      <c r="HZ49" s="220"/>
      <c r="IA49" s="221"/>
      <c r="IB49" s="222"/>
      <c r="IC49" s="220"/>
      <c r="ID49" s="220"/>
      <c r="IE49" s="221"/>
      <c r="IF49" s="222"/>
      <c r="IG49" s="220"/>
      <c r="IH49" s="220"/>
      <c r="II49" s="221"/>
      <c r="IJ49" s="222"/>
      <c r="IK49" s="220"/>
      <c r="IL49" s="220"/>
      <c r="IM49" s="221"/>
      <c r="IN49" s="222"/>
      <c r="IO49" s="220"/>
      <c r="IP49" s="220"/>
      <c r="IQ49" s="221"/>
    </row>
    <row r="50" spans="1:251" s="224" customFormat="1" ht="15" customHeight="1">
      <c r="A50" s="211" t="s">
        <v>357</v>
      </c>
      <c r="B50" s="212">
        <v>1834.5739999999998</v>
      </c>
      <c r="C50" s="212">
        <v>3.0077214744208485</v>
      </c>
      <c r="D50" s="199">
        <v>0.15791204232719144</v>
      </c>
    </row>
    <row r="51" spans="1:251" ht="15" customHeight="1">
      <c r="A51" s="211" t="s">
        <v>358</v>
      </c>
      <c r="B51" s="212">
        <v>9208.3053759270006</v>
      </c>
      <c r="C51" s="212">
        <v>15.096702461825242</v>
      </c>
      <c r="D51" s="214">
        <v>0.79261033258134539</v>
      </c>
    </row>
    <row r="52" spans="1:251" ht="15" customHeight="1">
      <c r="A52" s="182" t="s">
        <v>359</v>
      </c>
      <c r="B52" s="201"/>
      <c r="C52" s="201"/>
      <c r="D52" s="202"/>
    </row>
    <row r="53" spans="1:251" ht="15" customHeight="1">
      <c r="A53" s="189" t="s">
        <v>55</v>
      </c>
      <c r="B53" s="204">
        <v>1653.389975</v>
      </c>
      <c r="C53" s="204">
        <v>2.7106764477200973</v>
      </c>
      <c r="D53" s="205">
        <v>0.14231652019245561</v>
      </c>
    </row>
    <row r="54" spans="1:251" ht="15" customHeight="1">
      <c r="A54" s="189" t="s">
        <v>56</v>
      </c>
      <c r="B54" s="190">
        <v>756</v>
      </c>
      <c r="C54" s="204">
        <v>1.2394362040790732</v>
      </c>
      <c r="D54" s="205">
        <v>6.5073147226198974E-2</v>
      </c>
    </row>
    <row r="55" spans="1:251" ht="15" customHeight="1">
      <c r="A55" s="196" t="s">
        <v>360</v>
      </c>
      <c r="B55" s="197">
        <v>2409.389975</v>
      </c>
      <c r="C55" s="197">
        <v>3.9501126517991705</v>
      </c>
      <c r="D55" s="199">
        <v>0.20738966741865458</v>
      </c>
    </row>
    <row r="56" spans="1:251" ht="15" customHeight="1" thickBot="1">
      <c r="A56" s="225" t="s">
        <v>361</v>
      </c>
      <c r="B56" s="226">
        <v>11617.695350927001</v>
      </c>
      <c r="C56" s="227">
        <v>19.046815113624412</v>
      </c>
      <c r="D56" s="228">
        <v>1</v>
      </c>
    </row>
    <row r="57" spans="1:251" ht="15" customHeight="1">
      <c r="A57" s="229" t="s">
        <v>59</v>
      </c>
      <c r="B57" s="229"/>
      <c r="C57" s="229"/>
      <c r="D57" s="229"/>
    </row>
  </sheetData>
  <mergeCells count="4">
    <mergeCell ref="A1:B1"/>
    <mergeCell ref="A2:B2"/>
    <mergeCell ref="A3:B3"/>
    <mergeCell ref="C8:C9"/>
  </mergeCells>
  <printOptions horizontalCentered="1"/>
  <pageMargins left="0.78740157480314965" right="0.39370078740157483" top="0.78740157480314965" bottom="0.39370078740157483" header="0.70866141732283472" footer="0.51181102362204722"/>
  <pageSetup paperSize="9" orientation="portrait" horizontalDpi="300" verticalDpi="300" r:id="rId1"/>
  <headerFooter alignWithMargins="0"/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Q57"/>
  <sheetViews>
    <sheetView zoomScaleNormal="100" workbookViewId="0">
      <selection activeCell="I26" sqref="I26"/>
    </sheetView>
  </sheetViews>
  <sheetFormatPr defaultColWidth="11.5" defaultRowHeight="15" customHeight="1"/>
  <cols>
    <col min="1" max="1" width="51.125" style="169" bestFit="1" customWidth="1"/>
    <col min="2" max="2" width="12.375" style="169" customWidth="1"/>
    <col min="3" max="3" width="8.625" style="169" customWidth="1"/>
    <col min="4" max="4" width="12" style="169" bestFit="1" customWidth="1"/>
    <col min="5" max="5" width="13" style="169" bestFit="1" customWidth="1"/>
    <col min="6" max="16384" width="11.5" style="169"/>
  </cols>
  <sheetData>
    <row r="1" spans="1:5" ht="15" customHeight="1">
      <c r="A1" s="167" t="s">
        <v>223</v>
      </c>
      <c r="B1" s="167"/>
      <c r="C1" s="168"/>
      <c r="D1" s="168"/>
    </row>
    <row r="2" spans="1:5" ht="15" customHeight="1">
      <c r="A2" s="167" t="s">
        <v>365</v>
      </c>
      <c r="B2" s="167"/>
      <c r="C2" s="168"/>
      <c r="D2" s="168"/>
    </row>
    <row r="3" spans="1:5" ht="15" customHeight="1">
      <c r="A3" s="230" t="s">
        <v>69</v>
      </c>
      <c r="B3" s="230"/>
      <c r="C3" s="168"/>
      <c r="D3" s="168"/>
    </row>
    <row r="4" spans="1:5" ht="15" customHeight="1">
      <c r="A4" s="171" t="s">
        <v>366</v>
      </c>
      <c r="B4" s="172"/>
      <c r="C4" s="172"/>
      <c r="D4" s="168"/>
    </row>
    <row r="5" spans="1:5" ht="15" customHeight="1">
      <c r="A5" s="171" t="s">
        <v>367</v>
      </c>
      <c r="B5" s="172"/>
      <c r="C5" s="172"/>
      <c r="D5" s="168"/>
    </row>
    <row r="6" spans="1:5" ht="15" customHeight="1">
      <c r="A6" s="173" t="s">
        <v>311</v>
      </c>
      <c r="B6" s="174" t="s">
        <v>69</v>
      </c>
      <c r="E6" s="175"/>
    </row>
    <row r="7" spans="1:5" ht="15" customHeight="1" thickBot="1">
      <c r="A7" s="173"/>
      <c r="B7" s="176">
        <v>673.42500000000007</v>
      </c>
      <c r="C7" s="177" t="s">
        <v>312</v>
      </c>
      <c r="D7" s="168"/>
    </row>
    <row r="8" spans="1:5" ht="15" customHeight="1">
      <c r="A8" s="178"/>
      <c r="B8" s="179" t="s">
        <v>313</v>
      </c>
      <c r="C8" s="180" t="s">
        <v>314</v>
      </c>
      <c r="D8" s="181" t="s">
        <v>315</v>
      </c>
      <c r="E8" s="181" t="s">
        <v>315</v>
      </c>
    </row>
    <row r="9" spans="1:5" ht="15" customHeight="1">
      <c r="A9" s="182" t="s">
        <v>8</v>
      </c>
      <c r="B9" s="183"/>
      <c r="C9" s="184"/>
      <c r="D9" s="185" t="s">
        <v>316</v>
      </c>
      <c r="E9" s="185" t="s">
        <v>313</v>
      </c>
    </row>
    <row r="10" spans="1:5" ht="15" customHeight="1" thickBot="1">
      <c r="A10" s="186"/>
      <c r="B10" s="187" t="s">
        <v>317</v>
      </c>
      <c r="C10" s="187" t="s">
        <v>318</v>
      </c>
      <c r="D10" s="188" t="s">
        <v>13</v>
      </c>
      <c r="E10" s="188" t="s">
        <v>319</v>
      </c>
    </row>
    <row r="11" spans="1:5" ht="15" customHeight="1">
      <c r="A11" s="182" t="s">
        <v>320</v>
      </c>
      <c r="B11" s="182"/>
      <c r="C11" s="182"/>
      <c r="D11" s="182"/>
    </row>
    <row r="12" spans="1:5" ht="15" customHeight="1">
      <c r="A12" s="189" t="s">
        <v>321</v>
      </c>
      <c r="B12" s="190">
        <v>3375</v>
      </c>
      <c r="C12" s="191">
        <v>4.9356921969061949</v>
      </c>
      <c r="D12" s="192">
        <v>0.27903926987730565</v>
      </c>
      <c r="E12" s="192">
        <v>0.55732244798539932</v>
      </c>
    </row>
    <row r="13" spans="1:5" ht="15" customHeight="1">
      <c r="A13" s="189" t="s">
        <v>322</v>
      </c>
      <c r="B13" s="190">
        <v>0</v>
      </c>
      <c r="C13" s="191">
        <v>0</v>
      </c>
      <c r="D13" s="192">
        <v>0</v>
      </c>
      <c r="E13" s="192">
        <v>0</v>
      </c>
    </row>
    <row r="14" spans="1:5" ht="15" customHeight="1">
      <c r="A14" s="189" t="s">
        <v>323</v>
      </c>
      <c r="B14" s="190">
        <v>500</v>
      </c>
      <c r="C14" s="191">
        <v>0.73121365880091782</v>
      </c>
      <c r="D14" s="192">
        <v>4.1339151092934172E-2</v>
      </c>
      <c r="E14" s="192">
        <v>8.2566288590429526E-2</v>
      </c>
    </row>
    <row r="15" spans="1:5" ht="15" customHeight="1">
      <c r="A15" s="189" t="s">
        <v>324</v>
      </c>
      <c r="B15" s="190">
        <v>0</v>
      </c>
      <c r="C15" s="191">
        <v>0</v>
      </c>
      <c r="D15" s="192">
        <v>0</v>
      </c>
      <c r="E15" s="192">
        <v>0</v>
      </c>
    </row>
    <row r="16" spans="1:5" ht="15" customHeight="1">
      <c r="A16" s="189" t="s">
        <v>325</v>
      </c>
      <c r="B16" s="190">
        <v>0</v>
      </c>
      <c r="C16" s="191">
        <v>0</v>
      </c>
      <c r="D16" s="192">
        <v>0</v>
      </c>
      <c r="E16" s="192">
        <v>0</v>
      </c>
    </row>
    <row r="17" spans="1:5" ht="15" customHeight="1">
      <c r="A17" s="189" t="s">
        <v>368</v>
      </c>
      <c r="B17" s="190">
        <v>325.5</v>
      </c>
      <c r="C17" s="191">
        <v>0.47602009187939753</v>
      </c>
      <c r="D17" s="192">
        <v>2.6911787361500145E-2</v>
      </c>
      <c r="E17" s="192">
        <v>5.3750653872369623E-2</v>
      </c>
    </row>
    <row r="18" spans="1:5" ht="15" customHeight="1">
      <c r="A18" s="189" t="s">
        <v>327</v>
      </c>
      <c r="B18" s="190">
        <v>0</v>
      </c>
      <c r="C18" s="191">
        <v>0</v>
      </c>
      <c r="D18" s="192">
        <v>0</v>
      </c>
      <c r="E18" s="192">
        <v>0</v>
      </c>
    </row>
    <row r="19" spans="1:5" ht="15" customHeight="1">
      <c r="A19" s="189" t="s">
        <v>369</v>
      </c>
      <c r="B19" s="190">
        <v>0</v>
      </c>
      <c r="C19" s="191">
        <v>0</v>
      </c>
      <c r="D19" s="192">
        <v>0</v>
      </c>
      <c r="E19" s="192">
        <v>0</v>
      </c>
    </row>
    <row r="20" spans="1:5" ht="15" customHeight="1">
      <c r="A20" s="189" t="s">
        <v>329</v>
      </c>
      <c r="B20" s="190">
        <v>486</v>
      </c>
      <c r="C20" s="191">
        <v>0.71073967635449209</v>
      </c>
      <c r="D20" s="192">
        <v>4.0181654862332015E-2</v>
      </c>
      <c r="E20" s="192">
        <v>8.02544325098975E-2</v>
      </c>
    </row>
    <row r="21" spans="1:5" ht="15" customHeight="1">
      <c r="A21" s="189" t="s">
        <v>330</v>
      </c>
      <c r="B21" s="190">
        <v>468</v>
      </c>
      <c r="C21" s="191">
        <v>0.68441598463765907</v>
      </c>
      <c r="D21" s="192">
        <v>3.8693445422986382E-2</v>
      </c>
      <c r="E21" s="192">
        <v>7.7282046120642031E-2</v>
      </c>
    </row>
    <row r="22" spans="1:5" ht="15" customHeight="1">
      <c r="A22" s="189" t="s">
        <v>331</v>
      </c>
      <c r="B22" s="190">
        <v>0</v>
      </c>
      <c r="C22" s="191">
        <v>0</v>
      </c>
      <c r="D22" s="192">
        <v>0</v>
      </c>
      <c r="E22" s="192">
        <v>0</v>
      </c>
    </row>
    <row r="23" spans="1:5" ht="15" customHeight="1">
      <c r="A23" s="189" t="s">
        <v>370</v>
      </c>
      <c r="B23" s="190">
        <v>0</v>
      </c>
      <c r="C23" s="191">
        <v>0</v>
      </c>
      <c r="D23" s="192">
        <v>0</v>
      </c>
      <c r="E23" s="192">
        <v>0</v>
      </c>
    </row>
    <row r="24" spans="1:5" ht="15" customHeight="1">
      <c r="A24" s="189" t="s">
        <v>371</v>
      </c>
      <c r="B24" s="190">
        <v>0</v>
      </c>
      <c r="C24" s="191">
        <v>0</v>
      </c>
      <c r="D24" s="192">
        <v>0</v>
      </c>
      <c r="E24" s="192">
        <v>0</v>
      </c>
    </row>
    <row r="25" spans="1:5" ht="15" customHeight="1">
      <c r="A25" s="189" t="s">
        <v>334</v>
      </c>
      <c r="B25" s="190">
        <v>0</v>
      </c>
      <c r="C25" s="191">
        <v>0</v>
      </c>
      <c r="D25" s="192">
        <v>0</v>
      </c>
      <c r="E25" s="192">
        <v>0</v>
      </c>
    </row>
    <row r="26" spans="1:5" s="193" customFormat="1" ht="15" customHeight="1">
      <c r="A26" s="189" t="s">
        <v>335</v>
      </c>
      <c r="B26" s="190">
        <v>0</v>
      </c>
      <c r="C26" s="191">
        <v>0</v>
      </c>
      <c r="D26" s="192">
        <v>0</v>
      </c>
      <c r="E26" s="192">
        <v>0</v>
      </c>
    </row>
    <row r="27" spans="1:5" s="193" customFormat="1" ht="15" customHeight="1">
      <c r="A27" s="189" t="s">
        <v>336</v>
      </c>
      <c r="B27" s="190">
        <v>291.60000000000002</v>
      </c>
      <c r="C27" s="191">
        <v>0.42644380581269531</v>
      </c>
      <c r="D27" s="192">
        <v>2.4108992917399211E-2</v>
      </c>
      <c r="E27" s="192">
        <v>4.81526595059385E-2</v>
      </c>
    </row>
    <row r="28" spans="1:5" s="193" customFormat="1" ht="15" customHeight="1">
      <c r="A28" s="189" t="s">
        <v>337</v>
      </c>
      <c r="B28" s="190">
        <v>141.14000000000001</v>
      </c>
      <c r="C28" s="191">
        <v>0.20640699160632311</v>
      </c>
      <c r="D28" s="192">
        <v>1.166921557051346E-2</v>
      </c>
      <c r="E28" s="192">
        <v>2.3306811943306447E-2</v>
      </c>
    </row>
    <row r="29" spans="1:5" s="194" customFormat="1" ht="15" customHeight="1">
      <c r="A29" s="189" t="s">
        <v>338</v>
      </c>
      <c r="B29" s="190">
        <v>12.15</v>
      </c>
      <c r="C29" s="191">
        <v>1.7768491908862302E-2</v>
      </c>
      <c r="D29" s="192">
        <v>1.0045413715583005E-3</v>
      </c>
      <c r="E29" s="192">
        <v>2.0063608127474375E-3</v>
      </c>
    </row>
    <row r="30" spans="1:5" s="193" customFormat="1" ht="15" customHeight="1">
      <c r="A30" s="189" t="s">
        <v>339</v>
      </c>
      <c r="B30" s="190">
        <v>0</v>
      </c>
      <c r="C30" s="191">
        <v>0</v>
      </c>
      <c r="D30" s="192">
        <v>0</v>
      </c>
      <c r="E30" s="192">
        <v>0</v>
      </c>
    </row>
    <row r="31" spans="1:5" s="193" customFormat="1" ht="15" customHeight="1">
      <c r="A31" s="195" t="s">
        <v>340</v>
      </c>
      <c r="B31" s="190">
        <v>279.96950000000004</v>
      </c>
      <c r="C31" s="191">
        <v>0.40943504489532717</v>
      </c>
      <c r="D31" s="192">
        <v>2.3147402923826471E-2</v>
      </c>
      <c r="E31" s="192">
        <v>4.6232085067036521E-2</v>
      </c>
    </row>
    <row r="32" spans="1:5" s="193" customFormat="1" ht="15" customHeight="1">
      <c r="A32" s="196" t="s">
        <v>341</v>
      </c>
      <c r="B32" s="197">
        <v>5879.3595000000005</v>
      </c>
      <c r="C32" s="198">
        <v>8.5981359428018695</v>
      </c>
      <c r="D32" s="199">
        <v>0.48609546140035576</v>
      </c>
      <c r="E32" s="200">
        <v>0.97087378640776689</v>
      </c>
    </row>
    <row r="33" spans="1:251" s="193" customFormat="1" ht="15" customHeight="1">
      <c r="A33" s="182" t="s">
        <v>342</v>
      </c>
      <c r="B33" s="201"/>
      <c r="C33" s="201"/>
      <c r="D33" s="202"/>
    </row>
    <row r="34" spans="1:251" s="193" customFormat="1" ht="15" customHeight="1">
      <c r="A34" s="203" t="s">
        <v>39</v>
      </c>
      <c r="B34" s="204">
        <v>176.380785</v>
      </c>
      <c r="C34" s="204">
        <v>0.25794407828405613</v>
      </c>
      <c r="D34" s="205">
        <v>1.4582863842010674E-2</v>
      </c>
      <c r="E34" s="192">
        <v>2.9126213592233007E-2</v>
      </c>
    </row>
    <row r="35" spans="1:251" s="193" customFormat="1" ht="15" customHeight="1">
      <c r="A35" s="206" t="s">
        <v>343</v>
      </c>
      <c r="B35" s="207">
        <v>176.380785</v>
      </c>
      <c r="C35" s="207">
        <v>0.25794407828405613</v>
      </c>
      <c r="D35" s="208">
        <v>1.4582863842010674E-2</v>
      </c>
      <c r="E35" s="209">
        <v>2.9126213592233007E-2</v>
      </c>
      <c r="F35" s="210"/>
      <c r="G35" s="34"/>
      <c r="H35" s="195"/>
      <c r="I35" s="210"/>
      <c r="J35" s="210"/>
      <c r="K35" s="34"/>
      <c r="L35" s="195"/>
      <c r="M35" s="210"/>
      <c r="N35" s="210"/>
      <c r="O35" s="34"/>
      <c r="P35" s="195"/>
      <c r="Q35" s="210"/>
      <c r="R35" s="210"/>
      <c r="S35" s="34"/>
      <c r="T35" s="195"/>
      <c r="U35" s="210"/>
      <c r="V35" s="210"/>
      <c r="W35" s="34"/>
      <c r="X35" s="195"/>
      <c r="Y35" s="210"/>
      <c r="Z35" s="210"/>
      <c r="AA35" s="34"/>
      <c r="AB35" s="195"/>
      <c r="AC35" s="210"/>
      <c r="AD35" s="210"/>
      <c r="AE35" s="34"/>
      <c r="AF35" s="195"/>
      <c r="AG35" s="210"/>
      <c r="AH35" s="210"/>
      <c r="AI35" s="34"/>
      <c r="AJ35" s="195"/>
      <c r="AK35" s="210"/>
      <c r="AL35" s="210"/>
      <c r="AM35" s="34"/>
      <c r="AN35" s="195"/>
      <c r="AO35" s="210"/>
      <c r="AP35" s="210"/>
      <c r="AQ35" s="34"/>
      <c r="AR35" s="195"/>
      <c r="AS35" s="210"/>
      <c r="AT35" s="210"/>
      <c r="AU35" s="34"/>
      <c r="AV35" s="195"/>
      <c r="AW35" s="210"/>
      <c r="AX35" s="210"/>
      <c r="AY35" s="34"/>
      <c r="AZ35" s="195"/>
      <c r="BA35" s="210"/>
      <c r="BB35" s="210"/>
      <c r="BC35" s="34"/>
      <c r="BD35" s="195"/>
      <c r="BE35" s="210"/>
      <c r="BF35" s="210"/>
      <c r="BG35" s="34"/>
      <c r="BH35" s="195"/>
      <c r="BI35" s="210"/>
      <c r="BJ35" s="210"/>
      <c r="BK35" s="34"/>
      <c r="BL35" s="195"/>
      <c r="BM35" s="210"/>
      <c r="BN35" s="210"/>
      <c r="BO35" s="34"/>
      <c r="BP35" s="195"/>
      <c r="BQ35" s="210"/>
      <c r="BR35" s="210"/>
      <c r="BS35" s="34"/>
      <c r="BT35" s="195"/>
      <c r="BU35" s="210"/>
      <c r="BV35" s="210"/>
      <c r="BW35" s="34"/>
      <c r="BX35" s="195"/>
      <c r="BY35" s="210"/>
      <c r="BZ35" s="210"/>
      <c r="CA35" s="34"/>
      <c r="CB35" s="195"/>
      <c r="CC35" s="210"/>
      <c r="CD35" s="210"/>
      <c r="CE35" s="34"/>
      <c r="CF35" s="195"/>
      <c r="CG35" s="210"/>
      <c r="CH35" s="210"/>
      <c r="CI35" s="34"/>
      <c r="CJ35" s="195"/>
      <c r="CK35" s="210"/>
      <c r="CL35" s="210"/>
      <c r="CM35" s="34"/>
      <c r="CN35" s="195"/>
      <c r="CO35" s="210"/>
      <c r="CP35" s="210"/>
      <c r="CQ35" s="34"/>
      <c r="CR35" s="195"/>
      <c r="CS35" s="210"/>
      <c r="CT35" s="210"/>
      <c r="CU35" s="34"/>
      <c r="CV35" s="195"/>
      <c r="CW35" s="210"/>
      <c r="CX35" s="210"/>
      <c r="CY35" s="34"/>
      <c r="CZ35" s="195"/>
      <c r="DA35" s="210"/>
      <c r="DB35" s="210"/>
      <c r="DC35" s="34"/>
      <c r="DD35" s="195"/>
      <c r="DE35" s="210"/>
      <c r="DF35" s="210"/>
      <c r="DG35" s="34"/>
      <c r="DH35" s="195"/>
      <c r="DI35" s="210"/>
      <c r="DJ35" s="210"/>
      <c r="DK35" s="34"/>
      <c r="DL35" s="195"/>
      <c r="DM35" s="210"/>
      <c r="DN35" s="210"/>
      <c r="DO35" s="34"/>
      <c r="DP35" s="195"/>
      <c r="DQ35" s="210"/>
      <c r="DR35" s="210"/>
      <c r="DS35" s="34"/>
      <c r="DT35" s="195"/>
      <c r="DU35" s="210"/>
      <c r="DV35" s="210"/>
      <c r="DW35" s="34"/>
      <c r="DX35" s="195"/>
      <c r="DY35" s="210"/>
      <c r="DZ35" s="210"/>
      <c r="EA35" s="34"/>
      <c r="EB35" s="195"/>
      <c r="EC35" s="210"/>
      <c r="ED35" s="210"/>
      <c r="EE35" s="34"/>
      <c r="EF35" s="195"/>
      <c r="EG35" s="210"/>
      <c r="EH35" s="210"/>
      <c r="EI35" s="34"/>
      <c r="EJ35" s="195"/>
      <c r="EK35" s="210"/>
      <c r="EL35" s="210"/>
      <c r="EM35" s="34"/>
      <c r="EN35" s="195"/>
      <c r="EO35" s="210"/>
      <c r="EP35" s="210"/>
      <c r="EQ35" s="34"/>
      <c r="ER35" s="195"/>
      <c r="ES35" s="210"/>
      <c r="ET35" s="210"/>
      <c r="EU35" s="34"/>
      <c r="EV35" s="195"/>
      <c r="EW35" s="210"/>
      <c r="EX35" s="210"/>
      <c r="EY35" s="34"/>
      <c r="EZ35" s="195"/>
      <c r="FA35" s="210"/>
      <c r="FB35" s="210"/>
      <c r="FC35" s="34"/>
      <c r="FD35" s="195"/>
      <c r="FE35" s="210"/>
      <c r="FF35" s="210"/>
      <c r="FG35" s="34"/>
      <c r="FH35" s="195"/>
      <c r="FI35" s="210"/>
      <c r="FJ35" s="210"/>
      <c r="FK35" s="34"/>
      <c r="FL35" s="195"/>
      <c r="FM35" s="210"/>
      <c r="FN35" s="210"/>
      <c r="FO35" s="34"/>
      <c r="FP35" s="195"/>
      <c r="FQ35" s="210"/>
      <c r="FR35" s="210"/>
      <c r="FS35" s="34"/>
      <c r="FT35" s="195"/>
      <c r="FU35" s="210"/>
      <c r="FV35" s="210"/>
      <c r="FW35" s="34"/>
      <c r="FX35" s="195"/>
      <c r="FY35" s="210"/>
      <c r="FZ35" s="210"/>
      <c r="GA35" s="34"/>
      <c r="GB35" s="195"/>
      <c r="GC35" s="210"/>
      <c r="GD35" s="210"/>
      <c r="GE35" s="34"/>
      <c r="GF35" s="195"/>
      <c r="GG35" s="210"/>
      <c r="GH35" s="210"/>
      <c r="GI35" s="34"/>
      <c r="GJ35" s="195"/>
      <c r="GK35" s="210"/>
      <c r="GL35" s="210"/>
      <c r="GM35" s="34"/>
      <c r="GN35" s="195"/>
      <c r="GO35" s="210"/>
      <c r="GP35" s="210"/>
      <c r="GQ35" s="34"/>
      <c r="GR35" s="195"/>
      <c r="GS35" s="210"/>
      <c r="GT35" s="210"/>
      <c r="GU35" s="34"/>
      <c r="GV35" s="195"/>
      <c r="GW35" s="210"/>
      <c r="GX35" s="210"/>
      <c r="GY35" s="34"/>
      <c r="GZ35" s="195"/>
      <c r="HA35" s="210"/>
      <c r="HB35" s="210"/>
      <c r="HC35" s="34"/>
      <c r="HD35" s="195"/>
      <c r="HE35" s="210"/>
      <c r="HF35" s="210"/>
      <c r="HG35" s="34"/>
      <c r="HH35" s="195"/>
      <c r="HI35" s="210"/>
      <c r="HJ35" s="210"/>
      <c r="HK35" s="34"/>
      <c r="HL35" s="195"/>
      <c r="HM35" s="210"/>
      <c r="HN35" s="210"/>
      <c r="HO35" s="34"/>
      <c r="HP35" s="195"/>
      <c r="HQ35" s="210"/>
      <c r="HR35" s="210"/>
      <c r="HS35" s="34"/>
      <c r="HT35" s="195"/>
      <c r="HU35" s="210"/>
      <c r="HV35" s="210"/>
      <c r="HW35" s="34"/>
      <c r="HX35" s="195"/>
      <c r="HY35" s="210"/>
      <c r="HZ35" s="210"/>
      <c r="IA35" s="34"/>
      <c r="IB35" s="195"/>
      <c r="IC35" s="210"/>
      <c r="ID35" s="210"/>
      <c r="IE35" s="34"/>
      <c r="IF35" s="195"/>
      <c r="IG35" s="210"/>
      <c r="IH35" s="210"/>
      <c r="II35" s="34"/>
      <c r="IJ35" s="195"/>
      <c r="IK35" s="210"/>
      <c r="IL35" s="210"/>
      <c r="IM35" s="34"/>
      <c r="IN35" s="195"/>
      <c r="IO35" s="210"/>
      <c r="IP35" s="210"/>
      <c r="IQ35" s="34"/>
    </row>
    <row r="36" spans="1:251" s="193" customFormat="1" ht="15" customHeight="1">
      <c r="A36" s="211" t="s">
        <v>344</v>
      </c>
      <c r="B36" s="212">
        <v>6055.7402850000008</v>
      </c>
      <c r="C36" s="213">
        <v>8.8560800210859263</v>
      </c>
      <c r="D36" s="214">
        <v>0.50067832524236644</v>
      </c>
      <c r="E36" s="214">
        <v>1</v>
      </c>
    </row>
    <row r="37" spans="1:251" s="193" customFormat="1" ht="15" customHeight="1">
      <c r="A37" s="182" t="s">
        <v>345</v>
      </c>
      <c r="B37" s="201"/>
      <c r="C37" s="201"/>
      <c r="D37" s="202"/>
    </row>
    <row r="38" spans="1:251" s="193" customFormat="1" ht="15" customHeight="1">
      <c r="A38" s="189" t="s">
        <v>43</v>
      </c>
      <c r="B38" s="190">
        <v>621.88</v>
      </c>
      <c r="C38" s="190">
        <v>0.90945430027022955</v>
      </c>
      <c r="D38" s="192">
        <v>5.1415982563347805E-2</v>
      </c>
    </row>
    <row r="39" spans="1:251" s="193" customFormat="1" ht="15" customHeight="1">
      <c r="A39" s="189" t="s">
        <v>346</v>
      </c>
      <c r="B39" s="190">
        <v>21.6</v>
      </c>
      <c r="C39" s="190">
        <v>3.1588430060199651E-2</v>
      </c>
      <c r="D39" s="192">
        <v>1.7858513272147564E-3</v>
      </c>
    </row>
    <row r="40" spans="1:251" s="193" customFormat="1" ht="15" customHeight="1">
      <c r="A40" s="189" t="s">
        <v>347</v>
      </c>
      <c r="B40" s="190">
        <v>240</v>
      </c>
      <c r="C40" s="190">
        <v>0.35098255622444052</v>
      </c>
      <c r="D40" s="192">
        <v>1.9842792524608403E-2</v>
      </c>
    </row>
    <row r="41" spans="1:251" s="193" customFormat="1" ht="15" customHeight="1">
      <c r="A41" s="189" t="s">
        <v>348</v>
      </c>
      <c r="B41" s="190">
        <v>2225</v>
      </c>
      <c r="C41" s="190">
        <v>3.2539007816640844</v>
      </c>
      <c r="D41" s="192">
        <v>0.18395922236355705</v>
      </c>
    </row>
    <row r="42" spans="1:251" s="193" customFormat="1" ht="15" customHeight="1">
      <c r="A42" s="196" t="s">
        <v>349</v>
      </c>
      <c r="B42" s="197">
        <v>3108.48</v>
      </c>
      <c r="C42" s="197">
        <v>4.5459260682189537</v>
      </c>
      <c r="D42" s="199">
        <v>0.25700384877872801</v>
      </c>
      <c r="E42" s="210"/>
      <c r="F42" s="195"/>
      <c r="G42" s="210"/>
      <c r="H42" s="210"/>
      <c r="I42" s="210"/>
      <c r="J42" s="195"/>
      <c r="K42" s="210"/>
      <c r="L42" s="210"/>
      <c r="M42" s="210"/>
      <c r="N42" s="195"/>
      <c r="O42" s="210"/>
      <c r="P42" s="210"/>
      <c r="Q42" s="210"/>
      <c r="R42" s="195"/>
      <c r="S42" s="210"/>
      <c r="T42" s="210"/>
      <c r="U42" s="210"/>
      <c r="V42" s="195"/>
      <c r="W42" s="210"/>
      <c r="X42" s="210"/>
      <c r="Y42" s="210"/>
      <c r="Z42" s="195"/>
      <c r="AA42" s="210"/>
      <c r="AB42" s="210"/>
      <c r="AC42" s="210"/>
      <c r="AD42" s="195"/>
      <c r="AE42" s="210"/>
      <c r="AF42" s="210"/>
      <c r="AG42" s="210"/>
      <c r="AH42" s="195"/>
      <c r="AI42" s="210"/>
      <c r="AJ42" s="210"/>
      <c r="AK42" s="210"/>
      <c r="AL42" s="195"/>
      <c r="AM42" s="210"/>
      <c r="AN42" s="210"/>
      <c r="AO42" s="210"/>
      <c r="AP42" s="195"/>
      <c r="AQ42" s="210"/>
      <c r="AR42" s="210"/>
      <c r="AS42" s="210"/>
      <c r="AT42" s="195"/>
      <c r="AU42" s="210"/>
      <c r="AV42" s="210"/>
      <c r="AW42" s="210"/>
      <c r="AX42" s="195"/>
      <c r="AY42" s="210"/>
      <c r="AZ42" s="210"/>
      <c r="BA42" s="210"/>
      <c r="BB42" s="195"/>
      <c r="BC42" s="210"/>
      <c r="BD42" s="210"/>
      <c r="BE42" s="210"/>
      <c r="BF42" s="195"/>
      <c r="BG42" s="210"/>
      <c r="BH42" s="210"/>
      <c r="BI42" s="210"/>
      <c r="BJ42" s="195"/>
      <c r="BK42" s="210"/>
      <c r="BL42" s="210"/>
      <c r="BM42" s="210"/>
      <c r="BN42" s="195"/>
      <c r="BO42" s="210"/>
      <c r="BP42" s="210"/>
      <c r="BQ42" s="210"/>
      <c r="BR42" s="195"/>
      <c r="BS42" s="210"/>
      <c r="BT42" s="210"/>
      <c r="BU42" s="210"/>
      <c r="BV42" s="195"/>
      <c r="BW42" s="210"/>
      <c r="BX42" s="210"/>
      <c r="BY42" s="210"/>
      <c r="BZ42" s="195"/>
      <c r="CA42" s="210"/>
      <c r="CB42" s="210"/>
      <c r="CC42" s="210"/>
      <c r="CD42" s="195"/>
      <c r="CE42" s="210"/>
      <c r="CF42" s="210"/>
      <c r="CG42" s="210"/>
      <c r="CH42" s="195"/>
      <c r="CI42" s="210"/>
      <c r="CJ42" s="210"/>
      <c r="CK42" s="210"/>
      <c r="CL42" s="195"/>
      <c r="CM42" s="210"/>
      <c r="CN42" s="210"/>
      <c r="CO42" s="210"/>
      <c r="CP42" s="195"/>
      <c r="CQ42" s="210"/>
      <c r="CR42" s="210"/>
      <c r="CS42" s="210"/>
      <c r="CT42" s="195"/>
      <c r="CU42" s="210"/>
      <c r="CV42" s="210"/>
      <c r="CW42" s="210"/>
      <c r="CX42" s="195"/>
      <c r="CY42" s="210"/>
      <c r="CZ42" s="210"/>
      <c r="DA42" s="210"/>
      <c r="DB42" s="195"/>
      <c r="DC42" s="210"/>
      <c r="DD42" s="210"/>
      <c r="DE42" s="210"/>
      <c r="DF42" s="195"/>
      <c r="DG42" s="210"/>
      <c r="DH42" s="210"/>
      <c r="DI42" s="210"/>
      <c r="DJ42" s="195"/>
      <c r="DK42" s="210"/>
      <c r="DL42" s="210"/>
      <c r="DM42" s="210"/>
      <c r="DN42" s="195"/>
      <c r="DO42" s="210"/>
      <c r="DP42" s="210"/>
      <c r="DQ42" s="210"/>
      <c r="DR42" s="195"/>
      <c r="DS42" s="210"/>
      <c r="DT42" s="210"/>
      <c r="DU42" s="210"/>
      <c r="DV42" s="195"/>
      <c r="DW42" s="210"/>
      <c r="DX42" s="210"/>
      <c r="DY42" s="210"/>
      <c r="DZ42" s="195"/>
      <c r="EA42" s="210"/>
      <c r="EB42" s="210"/>
      <c r="EC42" s="210"/>
      <c r="ED42" s="195"/>
      <c r="EE42" s="210"/>
      <c r="EF42" s="210"/>
      <c r="EG42" s="210"/>
      <c r="EH42" s="195"/>
      <c r="EI42" s="210"/>
      <c r="EJ42" s="210"/>
      <c r="EK42" s="210"/>
      <c r="EL42" s="195"/>
      <c r="EM42" s="210"/>
      <c r="EN42" s="210"/>
      <c r="EO42" s="210"/>
      <c r="EP42" s="195"/>
      <c r="EQ42" s="210"/>
      <c r="ER42" s="210"/>
      <c r="ES42" s="210"/>
      <c r="ET42" s="195"/>
      <c r="EU42" s="210"/>
      <c r="EV42" s="210"/>
      <c r="EW42" s="210"/>
      <c r="EX42" s="195"/>
      <c r="EY42" s="210"/>
      <c r="EZ42" s="210"/>
      <c r="FA42" s="210"/>
      <c r="FB42" s="195"/>
      <c r="FC42" s="210"/>
      <c r="FD42" s="210"/>
      <c r="FE42" s="210"/>
      <c r="FF42" s="195"/>
      <c r="FG42" s="210"/>
      <c r="FH42" s="210"/>
      <c r="FI42" s="210"/>
      <c r="FJ42" s="195"/>
      <c r="FK42" s="210"/>
      <c r="FL42" s="210"/>
      <c r="FM42" s="210"/>
      <c r="FN42" s="195"/>
      <c r="FO42" s="210"/>
      <c r="FP42" s="210"/>
      <c r="FQ42" s="210"/>
      <c r="FR42" s="195"/>
      <c r="FS42" s="210"/>
      <c r="FT42" s="210"/>
      <c r="FU42" s="210"/>
      <c r="FV42" s="195"/>
      <c r="FW42" s="210"/>
      <c r="FX42" s="210"/>
      <c r="FY42" s="210"/>
      <c r="FZ42" s="195"/>
      <c r="GA42" s="210"/>
      <c r="GB42" s="210"/>
      <c r="GC42" s="210"/>
      <c r="GD42" s="195"/>
      <c r="GE42" s="210"/>
      <c r="GF42" s="210"/>
      <c r="GG42" s="210"/>
      <c r="GH42" s="195"/>
      <c r="GI42" s="210"/>
      <c r="GJ42" s="210"/>
      <c r="GK42" s="210"/>
      <c r="GL42" s="195"/>
      <c r="GM42" s="210"/>
      <c r="GN42" s="210"/>
      <c r="GO42" s="210"/>
      <c r="GP42" s="195"/>
      <c r="GQ42" s="210"/>
      <c r="GR42" s="210"/>
      <c r="GS42" s="210"/>
      <c r="GT42" s="195"/>
      <c r="GU42" s="210"/>
      <c r="GV42" s="210"/>
      <c r="GW42" s="210"/>
      <c r="GX42" s="195"/>
      <c r="GY42" s="210"/>
      <c r="GZ42" s="210"/>
      <c r="HA42" s="210"/>
      <c r="HB42" s="195"/>
      <c r="HC42" s="210"/>
      <c r="HD42" s="210"/>
      <c r="HE42" s="210"/>
      <c r="HF42" s="195"/>
      <c r="HG42" s="210"/>
      <c r="HH42" s="210"/>
      <c r="HI42" s="210"/>
      <c r="HJ42" s="195"/>
      <c r="HK42" s="210"/>
      <c r="HL42" s="210"/>
      <c r="HM42" s="210"/>
      <c r="HN42" s="195"/>
      <c r="HO42" s="210"/>
      <c r="HP42" s="210"/>
      <c r="HQ42" s="210"/>
      <c r="HR42" s="195"/>
      <c r="HS42" s="210"/>
      <c r="HT42" s="210"/>
      <c r="HU42" s="210"/>
      <c r="HV42" s="195"/>
      <c r="HW42" s="210"/>
      <c r="HX42" s="210"/>
      <c r="HY42" s="210"/>
      <c r="HZ42" s="195"/>
      <c r="IA42" s="210"/>
      <c r="IB42" s="210"/>
      <c r="IC42" s="210"/>
      <c r="ID42" s="195"/>
      <c r="IE42" s="210"/>
      <c r="IF42" s="210"/>
      <c r="IG42" s="210"/>
      <c r="IH42" s="195"/>
      <c r="II42" s="210"/>
      <c r="IJ42" s="210"/>
      <c r="IK42" s="210"/>
      <c r="IL42" s="195"/>
      <c r="IM42" s="210"/>
      <c r="IN42" s="210"/>
      <c r="IO42" s="210"/>
    </row>
    <row r="43" spans="1:251" s="194" customFormat="1" ht="15" customHeight="1">
      <c r="A43" s="182" t="s">
        <v>350</v>
      </c>
      <c r="B43" s="201"/>
      <c r="C43" s="201"/>
      <c r="D43" s="202"/>
    </row>
    <row r="44" spans="1:251" s="193" customFormat="1" ht="15" customHeight="1">
      <c r="A44" s="215" t="s">
        <v>351</v>
      </c>
      <c r="B44" s="216">
        <v>282.28000000000003</v>
      </c>
      <c r="C44" s="216">
        <v>0.41281398321264623</v>
      </c>
      <c r="D44" s="217">
        <v>2.3338431141026919E-2</v>
      </c>
    </row>
    <row r="45" spans="1:251" s="193" customFormat="1" ht="15" customHeight="1">
      <c r="A45" s="215" t="s">
        <v>352</v>
      </c>
      <c r="B45" s="216">
        <v>8.1</v>
      </c>
      <c r="C45" s="216">
        <v>1.1845661272574868E-2</v>
      </c>
      <c r="D45" s="217">
        <v>6.6969424770553358E-4</v>
      </c>
    </row>
    <row r="46" spans="1:251" s="193" customFormat="1" ht="15" customHeight="1">
      <c r="A46" s="218" t="s">
        <v>353</v>
      </c>
      <c r="B46" s="216">
        <v>0</v>
      </c>
      <c r="C46" s="216">
        <v>0</v>
      </c>
      <c r="D46" s="217">
        <v>0</v>
      </c>
      <c r="E46" s="192"/>
    </row>
    <row r="47" spans="1:251" s="193" customFormat="1" ht="15" customHeight="1">
      <c r="A47" s="203" t="s">
        <v>354</v>
      </c>
      <c r="B47" s="204">
        <v>0</v>
      </c>
      <c r="C47" s="204">
        <v>0</v>
      </c>
      <c r="D47" s="205">
        <v>0</v>
      </c>
    </row>
    <row r="48" spans="1:251" s="193" customFormat="1" ht="15" customHeight="1">
      <c r="A48" s="203" t="s">
        <v>355</v>
      </c>
      <c r="B48" s="219">
        <v>3.0375000000000001</v>
      </c>
      <c r="C48" s="204">
        <v>4.4421229772155756E-3</v>
      </c>
      <c r="D48" s="205">
        <v>2.5113534288957512E-4</v>
      </c>
    </row>
    <row r="49" spans="1:251" s="223" customFormat="1" ht="15" customHeight="1">
      <c r="A49" s="196" t="s">
        <v>356</v>
      </c>
      <c r="B49" s="197">
        <v>293.41750000000008</v>
      </c>
      <c r="C49" s="197">
        <v>0.42910176746243667</v>
      </c>
      <c r="D49" s="199">
        <v>2.4259260731622028E-2</v>
      </c>
      <c r="E49" s="220"/>
      <c r="F49" s="220"/>
      <c r="G49" s="221"/>
      <c r="H49" s="222"/>
      <c r="I49" s="220"/>
      <c r="J49" s="220"/>
      <c r="K49" s="221"/>
      <c r="L49" s="222"/>
      <c r="M49" s="220"/>
      <c r="N49" s="220"/>
      <c r="O49" s="221"/>
      <c r="P49" s="222"/>
      <c r="Q49" s="220"/>
      <c r="R49" s="220"/>
      <c r="S49" s="221"/>
      <c r="T49" s="222"/>
      <c r="U49" s="220"/>
      <c r="V49" s="220"/>
      <c r="W49" s="221"/>
      <c r="X49" s="222"/>
      <c r="Y49" s="220"/>
      <c r="Z49" s="220"/>
      <c r="AA49" s="221"/>
      <c r="AB49" s="222"/>
      <c r="AC49" s="220"/>
      <c r="AD49" s="220"/>
      <c r="AE49" s="221"/>
      <c r="AF49" s="222"/>
      <c r="AG49" s="220"/>
      <c r="AH49" s="220"/>
      <c r="AI49" s="221"/>
      <c r="AJ49" s="222"/>
      <c r="AK49" s="220"/>
      <c r="AL49" s="220"/>
      <c r="AM49" s="221"/>
      <c r="AN49" s="222"/>
      <c r="AO49" s="220"/>
      <c r="AP49" s="220"/>
      <c r="AQ49" s="221"/>
      <c r="AR49" s="222"/>
      <c r="AS49" s="220"/>
      <c r="AT49" s="220"/>
      <c r="AU49" s="221"/>
      <c r="AV49" s="222"/>
      <c r="AW49" s="220"/>
      <c r="AX49" s="220"/>
      <c r="AY49" s="221"/>
      <c r="AZ49" s="222"/>
      <c r="BA49" s="220"/>
      <c r="BB49" s="220"/>
      <c r="BC49" s="221"/>
      <c r="BD49" s="222"/>
      <c r="BE49" s="220"/>
      <c r="BF49" s="220"/>
      <c r="BG49" s="221"/>
      <c r="BH49" s="222"/>
      <c r="BI49" s="220"/>
      <c r="BJ49" s="220"/>
      <c r="BK49" s="221"/>
      <c r="BL49" s="222"/>
      <c r="BM49" s="220"/>
      <c r="BN49" s="220"/>
      <c r="BO49" s="221"/>
      <c r="BP49" s="222"/>
      <c r="BQ49" s="220"/>
      <c r="BR49" s="220"/>
      <c r="BS49" s="221"/>
      <c r="BT49" s="222"/>
      <c r="BU49" s="220"/>
      <c r="BV49" s="220"/>
      <c r="BW49" s="221"/>
      <c r="BX49" s="222"/>
      <c r="BY49" s="220"/>
      <c r="BZ49" s="220"/>
      <c r="CA49" s="221"/>
      <c r="CB49" s="222"/>
      <c r="CC49" s="220"/>
      <c r="CD49" s="220"/>
      <c r="CE49" s="221"/>
      <c r="CF49" s="222"/>
      <c r="CG49" s="220"/>
      <c r="CH49" s="220"/>
      <c r="CI49" s="221"/>
      <c r="CJ49" s="222"/>
      <c r="CK49" s="220"/>
      <c r="CL49" s="220"/>
      <c r="CM49" s="221"/>
      <c r="CN49" s="222"/>
      <c r="CO49" s="220"/>
      <c r="CP49" s="220"/>
      <c r="CQ49" s="221"/>
      <c r="CR49" s="222"/>
      <c r="CS49" s="220"/>
      <c r="CT49" s="220"/>
      <c r="CU49" s="221"/>
      <c r="CV49" s="222"/>
      <c r="CW49" s="220"/>
      <c r="CX49" s="220"/>
      <c r="CY49" s="221"/>
      <c r="CZ49" s="222"/>
      <c r="DA49" s="220"/>
      <c r="DB49" s="220"/>
      <c r="DC49" s="221"/>
      <c r="DD49" s="222"/>
      <c r="DE49" s="220"/>
      <c r="DF49" s="220"/>
      <c r="DG49" s="221"/>
      <c r="DH49" s="222"/>
      <c r="DI49" s="220"/>
      <c r="DJ49" s="220"/>
      <c r="DK49" s="221"/>
      <c r="DL49" s="222"/>
      <c r="DM49" s="220"/>
      <c r="DN49" s="220"/>
      <c r="DO49" s="221"/>
      <c r="DP49" s="222"/>
      <c r="DQ49" s="220"/>
      <c r="DR49" s="220"/>
      <c r="DS49" s="221"/>
      <c r="DT49" s="222"/>
      <c r="DU49" s="220"/>
      <c r="DV49" s="220"/>
      <c r="DW49" s="221"/>
      <c r="DX49" s="222"/>
      <c r="DY49" s="220"/>
      <c r="DZ49" s="220"/>
      <c r="EA49" s="221"/>
      <c r="EB49" s="222"/>
      <c r="EC49" s="220"/>
      <c r="ED49" s="220"/>
      <c r="EE49" s="221"/>
      <c r="EF49" s="222"/>
      <c r="EG49" s="220"/>
      <c r="EH49" s="220"/>
      <c r="EI49" s="221"/>
      <c r="EJ49" s="222"/>
      <c r="EK49" s="220"/>
      <c r="EL49" s="220"/>
      <c r="EM49" s="221"/>
      <c r="EN49" s="222"/>
      <c r="EO49" s="220"/>
      <c r="EP49" s="220"/>
      <c r="EQ49" s="221"/>
      <c r="ER49" s="222"/>
      <c r="ES49" s="220"/>
      <c r="ET49" s="220"/>
      <c r="EU49" s="221"/>
      <c r="EV49" s="222"/>
      <c r="EW49" s="220"/>
      <c r="EX49" s="220"/>
      <c r="EY49" s="221"/>
      <c r="EZ49" s="222"/>
      <c r="FA49" s="220"/>
      <c r="FB49" s="220"/>
      <c r="FC49" s="221"/>
      <c r="FD49" s="222"/>
      <c r="FE49" s="220"/>
      <c r="FF49" s="220"/>
      <c r="FG49" s="221"/>
      <c r="FH49" s="222"/>
      <c r="FI49" s="220"/>
      <c r="FJ49" s="220"/>
      <c r="FK49" s="221"/>
      <c r="FL49" s="222"/>
      <c r="FM49" s="220"/>
      <c r="FN49" s="220"/>
      <c r="FO49" s="221"/>
      <c r="FP49" s="222"/>
      <c r="FQ49" s="220"/>
      <c r="FR49" s="220"/>
      <c r="FS49" s="221"/>
      <c r="FT49" s="222"/>
      <c r="FU49" s="220"/>
      <c r="FV49" s="220"/>
      <c r="FW49" s="221"/>
      <c r="FX49" s="222"/>
      <c r="FY49" s="220"/>
      <c r="FZ49" s="220"/>
      <c r="GA49" s="221"/>
      <c r="GB49" s="222"/>
      <c r="GC49" s="220"/>
      <c r="GD49" s="220"/>
      <c r="GE49" s="221"/>
      <c r="GF49" s="222"/>
      <c r="GG49" s="220"/>
      <c r="GH49" s="220"/>
      <c r="GI49" s="221"/>
      <c r="GJ49" s="222"/>
      <c r="GK49" s="220"/>
      <c r="GL49" s="220"/>
      <c r="GM49" s="221"/>
      <c r="GN49" s="222"/>
      <c r="GO49" s="220"/>
      <c r="GP49" s="220"/>
      <c r="GQ49" s="221"/>
      <c r="GR49" s="222"/>
      <c r="GS49" s="220"/>
      <c r="GT49" s="220"/>
      <c r="GU49" s="221"/>
      <c r="GV49" s="222"/>
      <c r="GW49" s="220"/>
      <c r="GX49" s="220"/>
      <c r="GY49" s="221"/>
      <c r="GZ49" s="222"/>
      <c r="HA49" s="220"/>
      <c r="HB49" s="220"/>
      <c r="HC49" s="221"/>
      <c r="HD49" s="222"/>
      <c r="HE49" s="220"/>
      <c r="HF49" s="220"/>
      <c r="HG49" s="221"/>
      <c r="HH49" s="222"/>
      <c r="HI49" s="220"/>
      <c r="HJ49" s="220"/>
      <c r="HK49" s="221"/>
      <c r="HL49" s="222"/>
      <c r="HM49" s="220"/>
      <c r="HN49" s="220"/>
      <c r="HO49" s="221"/>
      <c r="HP49" s="222"/>
      <c r="HQ49" s="220"/>
      <c r="HR49" s="220"/>
      <c r="HS49" s="221"/>
      <c r="HT49" s="222"/>
      <c r="HU49" s="220"/>
      <c r="HV49" s="220"/>
      <c r="HW49" s="221"/>
      <c r="HX49" s="222"/>
      <c r="HY49" s="220"/>
      <c r="HZ49" s="220"/>
      <c r="IA49" s="221"/>
      <c r="IB49" s="222"/>
      <c r="IC49" s="220"/>
      <c r="ID49" s="220"/>
      <c r="IE49" s="221"/>
      <c r="IF49" s="222"/>
      <c r="IG49" s="220"/>
      <c r="IH49" s="220"/>
      <c r="II49" s="221"/>
      <c r="IJ49" s="222"/>
      <c r="IK49" s="220"/>
      <c r="IL49" s="220"/>
      <c r="IM49" s="221"/>
      <c r="IN49" s="222"/>
      <c r="IO49" s="220"/>
      <c r="IP49" s="220"/>
      <c r="IQ49" s="221"/>
    </row>
    <row r="50" spans="1:251" s="224" customFormat="1" ht="15" customHeight="1">
      <c r="A50" s="211" t="s">
        <v>357</v>
      </c>
      <c r="B50" s="212">
        <v>3401.8975</v>
      </c>
      <c r="C50" s="212">
        <v>4.9750278356813906</v>
      </c>
      <c r="D50" s="199">
        <v>0.28126310951035005</v>
      </c>
    </row>
    <row r="51" spans="1:251" ht="15" customHeight="1">
      <c r="A51" s="211" t="s">
        <v>358</v>
      </c>
      <c r="B51" s="212">
        <v>9457.6377850000008</v>
      </c>
      <c r="C51" s="212">
        <v>13.831107856767318</v>
      </c>
      <c r="D51" s="214">
        <v>0.78194143475271649</v>
      </c>
    </row>
    <row r="52" spans="1:251" ht="15" customHeight="1">
      <c r="A52" s="182" t="s">
        <v>359</v>
      </c>
      <c r="B52" s="201"/>
      <c r="C52" s="201"/>
      <c r="D52" s="202"/>
    </row>
    <row r="53" spans="1:251" ht="15" customHeight="1">
      <c r="A53" s="189" t="s">
        <v>55</v>
      </c>
      <c r="B53" s="204">
        <v>2061.4340000000002</v>
      </c>
      <c r="C53" s="204">
        <v>3.0146973950332225</v>
      </c>
      <c r="D53" s="205">
        <v>0.17043586318822335</v>
      </c>
    </row>
    <row r="54" spans="1:251" ht="15" customHeight="1">
      <c r="A54" s="189" t="s">
        <v>56</v>
      </c>
      <c r="B54" s="190">
        <v>576</v>
      </c>
      <c r="C54" s="204">
        <v>0.84235813493865741</v>
      </c>
      <c r="D54" s="205">
        <v>4.7622702059060162E-2</v>
      </c>
    </row>
    <row r="55" spans="1:251" ht="15" customHeight="1">
      <c r="A55" s="196" t="s">
        <v>360</v>
      </c>
      <c r="B55" s="197">
        <v>2637.4340000000002</v>
      </c>
      <c r="C55" s="197">
        <v>3.8570555299718801</v>
      </c>
      <c r="D55" s="199">
        <v>0.21805856524728351</v>
      </c>
    </row>
    <row r="56" spans="1:251" ht="15" customHeight="1" thickBot="1">
      <c r="A56" s="225" t="s">
        <v>361</v>
      </c>
      <c r="B56" s="226">
        <v>12095.071785</v>
      </c>
      <c r="C56" s="227">
        <v>17.688163386739198</v>
      </c>
      <c r="D56" s="228">
        <v>1</v>
      </c>
    </row>
    <row r="57" spans="1:251" ht="15" customHeight="1">
      <c r="A57" s="229" t="s">
        <v>303</v>
      </c>
      <c r="B57" s="229"/>
      <c r="C57" s="229"/>
      <c r="D57" s="229"/>
    </row>
  </sheetData>
  <mergeCells count="4">
    <mergeCell ref="A1:B1"/>
    <mergeCell ref="A2:B2"/>
    <mergeCell ref="A3:B3"/>
    <mergeCell ref="C8:C9"/>
  </mergeCells>
  <printOptions horizontalCentered="1"/>
  <pageMargins left="0.78740157480314965" right="0.39370078740157483" top="0.78740157480314965" bottom="0.39370078740157483" header="0.70866141732283472" footer="0.51181102362204722"/>
  <pageSetup paperSize="9" orientation="portrait" horizontalDpi="300" verticalDpi="300" r:id="rId1"/>
  <headerFooter alignWithMargins="0"/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57"/>
  <sheetViews>
    <sheetView zoomScaleNormal="100" workbookViewId="0">
      <selection activeCell="I26" sqref="I26"/>
    </sheetView>
  </sheetViews>
  <sheetFormatPr defaultRowHeight="15" customHeight="1"/>
  <cols>
    <col min="1" max="1" width="51.125" style="169" bestFit="1" customWidth="1"/>
    <col min="2" max="2" width="12.375" style="169" customWidth="1"/>
    <col min="3" max="3" width="8.625" style="169" customWidth="1"/>
    <col min="4" max="4" width="12" style="169" bestFit="1" customWidth="1"/>
    <col min="5" max="5" width="13" style="169" bestFit="1" customWidth="1"/>
    <col min="6" max="6" width="11.5" style="169" customWidth="1"/>
    <col min="7" max="16384" width="9" style="169"/>
  </cols>
  <sheetData>
    <row r="1" spans="1:5" ht="15" customHeight="1">
      <c r="A1" s="231" t="s">
        <v>223</v>
      </c>
      <c r="B1" s="231"/>
      <c r="C1" s="231"/>
      <c r="D1" s="231"/>
      <c r="E1" s="231"/>
    </row>
    <row r="2" spans="1:5" ht="15" customHeight="1">
      <c r="A2" s="231" t="s">
        <v>365</v>
      </c>
      <c r="B2" s="231"/>
      <c r="C2" s="231"/>
      <c r="D2" s="231"/>
      <c r="E2" s="231"/>
    </row>
    <row r="3" spans="1:5" ht="15" customHeight="1">
      <c r="A3" s="232"/>
      <c r="B3" s="232"/>
      <c r="C3" s="232"/>
      <c r="D3" s="232"/>
      <c r="E3" s="232"/>
    </row>
    <row r="4" spans="1:5" ht="15" customHeight="1">
      <c r="A4" s="231" t="s">
        <v>372</v>
      </c>
      <c r="B4" s="231"/>
      <c r="C4" s="231"/>
      <c r="D4" s="231"/>
      <c r="E4" s="231"/>
    </row>
    <row r="5" spans="1:5" ht="15" customHeight="1">
      <c r="A5" s="231" t="s">
        <v>373</v>
      </c>
      <c r="B5" s="231"/>
      <c r="C5" s="231"/>
      <c r="D5" s="231"/>
      <c r="E5" s="231"/>
    </row>
    <row r="6" spans="1:5" ht="15" customHeight="1">
      <c r="A6" s="173" t="s">
        <v>311</v>
      </c>
      <c r="B6" s="174" t="s">
        <v>69</v>
      </c>
      <c r="E6" s="175"/>
    </row>
    <row r="7" spans="1:5" ht="15" customHeight="1" thickBot="1">
      <c r="A7" s="173"/>
      <c r="B7" s="176">
        <v>340.2</v>
      </c>
      <c r="C7" s="177" t="s">
        <v>312</v>
      </c>
      <c r="D7" s="168"/>
    </row>
    <row r="8" spans="1:5" ht="15" customHeight="1">
      <c r="A8" s="178"/>
      <c r="B8" s="179" t="s">
        <v>313</v>
      </c>
      <c r="C8" s="180" t="s">
        <v>314</v>
      </c>
      <c r="D8" s="181" t="s">
        <v>315</v>
      </c>
      <c r="E8" s="181" t="s">
        <v>315</v>
      </c>
    </row>
    <row r="9" spans="1:5" ht="15" customHeight="1">
      <c r="A9" s="182" t="s">
        <v>8</v>
      </c>
      <c r="B9" s="183"/>
      <c r="C9" s="184"/>
      <c r="D9" s="185" t="s">
        <v>313</v>
      </c>
      <c r="E9" s="185" t="s">
        <v>313</v>
      </c>
    </row>
    <row r="10" spans="1:5" ht="15" customHeight="1" thickBot="1">
      <c r="A10" s="186"/>
      <c r="B10" s="187" t="s">
        <v>317</v>
      </c>
      <c r="C10" s="187" t="s">
        <v>318</v>
      </c>
      <c r="D10" s="188" t="s">
        <v>13</v>
      </c>
      <c r="E10" s="188" t="s">
        <v>319</v>
      </c>
    </row>
    <row r="11" spans="1:5" ht="15" customHeight="1">
      <c r="A11" s="182" t="s">
        <v>320</v>
      </c>
      <c r="B11" s="182"/>
      <c r="C11" s="182"/>
      <c r="D11" s="182"/>
    </row>
    <row r="12" spans="1:5" ht="15" customHeight="1">
      <c r="A12" s="189" t="s">
        <v>374</v>
      </c>
      <c r="B12" s="190">
        <v>2722.5000000000005</v>
      </c>
      <c r="C12" s="191">
        <v>8.002645502645505</v>
      </c>
      <c r="D12" s="192">
        <v>0.37699538509996289</v>
      </c>
      <c r="E12" s="192">
        <v>0.68140882265223457</v>
      </c>
    </row>
    <row r="13" spans="1:5" ht="15" customHeight="1">
      <c r="A13" s="189" t="s">
        <v>322</v>
      </c>
      <c r="B13" s="190">
        <v>0</v>
      </c>
      <c r="C13" s="191">
        <v>0</v>
      </c>
      <c r="D13" s="192">
        <v>0</v>
      </c>
      <c r="E13" s="192">
        <v>0</v>
      </c>
    </row>
    <row r="14" spans="1:5" ht="15" customHeight="1">
      <c r="A14" s="189" t="s">
        <v>323</v>
      </c>
      <c r="B14" s="190">
        <v>0</v>
      </c>
      <c r="C14" s="191">
        <v>0</v>
      </c>
      <c r="D14" s="192">
        <v>0</v>
      </c>
      <c r="E14" s="192">
        <v>0</v>
      </c>
    </row>
    <row r="15" spans="1:5" ht="15" customHeight="1">
      <c r="A15" s="189" t="s">
        <v>324</v>
      </c>
      <c r="B15" s="190">
        <v>137.5</v>
      </c>
      <c r="C15" s="191">
        <v>0.40417401528512642</v>
      </c>
      <c r="D15" s="192">
        <v>1.9040170964644585E-2</v>
      </c>
      <c r="E15" s="192">
        <v>3.4414587002638101E-2</v>
      </c>
    </row>
    <row r="16" spans="1:5" ht="15" customHeight="1">
      <c r="A16" s="189" t="s">
        <v>325</v>
      </c>
      <c r="B16" s="190">
        <v>0</v>
      </c>
      <c r="C16" s="191">
        <v>0</v>
      </c>
      <c r="D16" s="192">
        <v>0</v>
      </c>
      <c r="E16" s="192">
        <v>0</v>
      </c>
    </row>
    <row r="17" spans="1:5" ht="15" customHeight="1">
      <c r="A17" s="189" t="s">
        <v>368</v>
      </c>
      <c r="B17" s="190">
        <v>0</v>
      </c>
      <c r="C17" s="191">
        <v>0</v>
      </c>
      <c r="D17" s="192">
        <v>0</v>
      </c>
      <c r="E17" s="192">
        <v>0</v>
      </c>
    </row>
    <row r="18" spans="1:5" ht="15" customHeight="1">
      <c r="A18" s="189" t="s">
        <v>327</v>
      </c>
      <c r="B18" s="190">
        <v>0</v>
      </c>
      <c r="C18" s="191">
        <v>0</v>
      </c>
      <c r="D18" s="192">
        <v>0</v>
      </c>
      <c r="E18" s="192">
        <v>0</v>
      </c>
    </row>
    <row r="19" spans="1:5" ht="15" customHeight="1">
      <c r="A19" s="189" t="s">
        <v>328</v>
      </c>
      <c r="B19" s="190">
        <v>0</v>
      </c>
      <c r="C19" s="191">
        <v>0</v>
      </c>
      <c r="D19" s="192">
        <v>0</v>
      </c>
      <c r="E19" s="192">
        <v>0</v>
      </c>
    </row>
    <row r="20" spans="1:5" ht="15" customHeight="1">
      <c r="A20" s="189" t="s">
        <v>329</v>
      </c>
      <c r="B20" s="190">
        <v>204</v>
      </c>
      <c r="C20" s="191">
        <v>0.59964726631393295</v>
      </c>
      <c r="D20" s="192">
        <v>2.8248690012999969E-2</v>
      </c>
      <c r="E20" s="192">
        <v>5.1058732716641263E-2</v>
      </c>
    </row>
    <row r="21" spans="1:5" ht="15" customHeight="1">
      <c r="A21" s="189" t="s">
        <v>330</v>
      </c>
      <c r="B21" s="190">
        <v>112.4</v>
      </c>
      <c r="C21" s="191">
        <v>0.33039388594944152</v>
      </c>
      <c r="D21" s="192">
        <v>1.5564474301280376E-2</v>
      </c>
      <c r="E21" s="192">
        <v>2.8132360575247442E-2</v>
      </c>
    </row>
    <row r="22" spans="1:5" ht="15" customHeight="1">
      <c r="A22" s="189" t="s">
        <v>331</v>
      </c>
      <c r="B22" s="190">
        <v>0</v>
      </c>
      <c r="C22" s="191">
        <v>0</v>
      </c>
      <c r="D22" s="192">
        <v>0</v>
      </c>
      <c r="E22" s="192">
        <v>0</v>
      </c>
    </row>
    <row r="23" spans="1:5" ht="15" customHeight="1">
      <c r="A23" s="189" t="s">
        <v>375</v>
      </c>
      <c r="B23" s="190">
        <v>0</v>
      </c>
      <c r="C23" s="191">
        <v>0</v>
      </c>
      <c r="D23" s="192">
        <v>0</v>
      </c>
      <c r="E23" s="192">
        <v>0</v>
      </c>
    </row>
    <row r="24" spans="1:5" ht="15" customHeight="1">
      <c r="A24" s="189" t="s">
        <v>371</v>
      </c>
      <c r="B24" s="190">
        <v>0</v>
      </c>
      <c r="C24" s="191">
        <v>0</v>
      </c>
      <c r="D24" s="192">
        <v>0</v>
      </c>
      <c r="E24" s="192">
        <v>0</v>
      </c>
    </row>
    <row r="25" spans="1:5" ht="15" customHeight="1">
      <c r="A25" s="189" t="s">
        <v>334</v>
      </c>
      <c r="B25" s="190">
        <v>0</v>
      </c>
      <c r="C25" s="191">
        <v>0</v>
      </c>
      <c r="D25" s="192">
        <v>0</v>
      </c>
      <c r="E25" s="192">
        <v>0</v>
      </c>
    </row>
    <row r="26" spans="1:5" s="193" customFormat="1" ht="15" customHeight="1">
      <c r="A26" s="189" t="s">
        <v>335</v>
      </c>
      <c r="B26" s="190">
        <v>0</v>
      </c>
      <c r="C26" s="191">
        <v>0</v>
      </c>
      <c r="D26" s="192">
        <v>0</v>
      </c>
      <c r="E26" s="192">
        <v>0</v>
      </c>
    </row>
    <row r="27" spans="1:5" s="193" customFormat="1" ht="15" customHeight="1">
      <c r="A27" s="189" t="s">
        <v>336</v>
      </c>
      <c r="B27" s="190">
        <v>288.96000000000004</v>
      </c>
      <c r="C27" s="191">
        <v>0.84938271604938287</v>
      </c>
      <c r="D27" s="192">
        <v>4.0013438559590546E-2</v>
      </c>
      <c r="E27" s="192">
        <v>7.2323193165689512E-2</v>
      </c>
    </row>
    <row r="28" spans="1:5" s="193" customFormat="1" ht="15" customHeight="1">
      <c r="A28" s="189" t="s">
        <v>337</v>
      </c>
      <c r="B28" s="190">
        <v>238.05</v>
      </c>
      <c r="C28" s="191">
        <v>0.69973544973544977</v>
      </c>
      <c r="D28" s="192">
        <v>3.2963728713699229E-2</v>
      </c>
      <c r="E28" s="192">
        <v>5.9581035898021828E-2</v>
      </c>
    </row>
    <row r="29" spans="1:5" s="194" customFormat="1" ht="15" customHeight="1">
      <c r="A29" s="189" t="s">
        <v>338</v>
      </c>
      <c r="B29" s="190">
        <v>18</v>
      </c>
      <c r="C29" s="191">
        <v>5.2910052910052914E-2</v>
      </c>
      <c r="D29" s="192">
        <v>2.4925314717352911E-3</v>
      </c>
      <c r="E29" s="192">
        <v>4.5051822985271699E-3</v>
      </c>
    </row>
    <row r="30" spans="1:5" s="193" customFormat="1" ht="15" customHeight="1">
      <c r="A30" s="189" t="s">
        <v>339</v>
      </c>
      <c r="B30" s="190">
        <v>0</v>
      </c>
      <c r="C30" s="191">
        <v>0</v>
      </c>
      <c r="D30" s="192">
        <v>0</v>
      </c>
      <c r="E30" s="192">
        <v>0</v>
      </c>
    </row>
    <row r="31" spans="1:5" s="193" customFormat="1" ht="15" customHeight="1">
      <c r="A31" s="195" t="s">
        <v>340</v>
      </c>
      <c r="B31" s="190">
        <v>186.07050000000004</v>
      </c>
      <c r="C31" s="191">
        <v>0.54694444444444457</v>
      </c>
      <c r="D31" s="192">
        <v>2.5765920956195645E-2</v>
      </c>
      <c r="E31" s="192">
        <v>4.6571195715450001E-2</v>
      </c>
    </row>
    <row r="32" spans="1:5" s="193" customFormat="1" ht="15" customHeight="1">
      <c r="A32" s="196" t="s">
        <v>341</v>
      </c>
      <c r="B32" s="197">
        <v>3907.4805000000006</v>
      </c>
      <c r="C32" s="198">
        <v>11.485833333333336</v>
      </c>
      <c r="D32" s="199">
        <v>0.54108434008010864</v>
      </c>
      <c r="E32" s="200">
        <v>0.97799511002444983</v>
      </c>
    </row>
    <row r="33" spans="1:6" s="193" customFormat="1" ht="15" customHeight="1">
      <c r="A33" s="182" t="s">
        <v>342</v>
      </c>
      <c r="B33" s="201"/>
      <c r="C33" s="201"/>
      <c r="D33" s="202"/>
    </row>
    <row r="34" spans="1:6" s="193" customFormat="1" ht="15" customHeight="1">
      <c r="A34" s="203" t="s">
        <v>39</v>
      </c>
      <c r="B34" s="204">
        <v>87.918311250000016</v>
      </c>
      <c r="C34" s="204">
        <v>0.25843125000000006</v>
      </c>
      <c r="D34" s="205">
        <v>1.2174397651802442E-2</v>
      </c>
      <c r="E34" s="192">
        <v>2.2004889975550123E-2</v>
      </c>
    </row>
    <row r="35" spans="1:6" s="193" customFormat="1" ht="15" customHeight="1">
      <c r="A35" s="206" t="s">
        <v>343</v>
      </c>
      <c r="B35" s="207">
        <v>87.918311250000016</v>
      </c>
      <c r="C35" s="207">
        <v>0.25843125000000006</v>
      </c>
      <c r="D35" s="208">
        <v>1.2174397651802442E-2</v>
      </c>
      <c r="E35" s="209">
        <v>2.2004889975550123E-2</v>
      </c>
      <c r="F35" s="210"/>
    </row>
    <row r="36" spans="1:6" s="193" customFormat="1" ht="15" customHeight="1">
      <c r="A36" s="211" t="s">
        <v>344</v>
      </c>
      <c r="B36" s="212">
        <v>3995.3988112500006</v>
      </c>
      <c r="C36" s="213">
        <v>11.744264583333335</v>
      </c>
      <c r="D36" s="214">
        <v>0.55325873773191103</v>
      </c>
      <c r="E36" s="214">
        <v>1</v>
      </c>
    </row>
    <row r="37" spans="1:6" s="193" customFormat="1" ht="15" customHeight="1">
      <c r="A37" s="182" t="s">
        <v>345</v>
      </c>
      <c r="B37" s="201"/>
      <c r="C37" s="201"/>
      <c r="D37" s="202"/>
    </row>
    <row r="38" spans="1:6" s="193" customFormat="1" ht="15" customHeight="1">
      <c r="A38" s="189" t="s">
        <v>43</v>
      </c>
      <c r="B38" s="190">
        <v>1081.3066666666666</v>
      </c>
      <c r="C38" s="190">
        <v>3.1784440525181266</v>
      </c>
      <c r="D38" s="192">
        <v>0.14973282762576937</v>
      </c>
    </row>
    <row r="39" spans="1:6" s="193" customFormat="1" ht="15" customHeight="1">
      <c r="A39" s="189" t="s">
        <v>346</v>
      </c>
      <c r="B39" s="190">
        <v>24</v>
      </c>
      <c r="C39" s="190">
        <v>7.0546737213403876E-2</v>
      </c>
      <c r="D39" s="192">
        <v>3.323375295647055E-3</v>
      </c>
    </row>
    <row r="40" spans="1:6" s="193" customFormat="1" ht="15" customHeight="1">
      <c r="A40" s="189" t="s">
        <v>347</v>
      </c>
      <c r="B40" s="190">
        <v>93.333333333333329</v>
      </c>
      <c r="C40" s="190">
        <v>0.27434842249657065</v>
      </c>
      <c r="D40" s="192">
        <v>1.2924237260849658E-2</v>
      </c>
    </row>
    <row r="41" spans="1:6" s="193" customFormat="1" ht="15" customHeight="1">
      <c r="A41" s="189" t="s">
        <v>348</v>
      </c>
      <c r="B41" s="190">
        <v>100</v>
      </c>
      <c r="C41" s="190">
        <v>0.29394473838918284</v>
      </c>
      <c r="D41" s="192">
        <v>1.3847397065196063E-2</v>
      </c>
    </row>
    <row r="42" spans="1:6" s="193" customFormat="1" ht="15" customHeight="1">
      <c r="A42" s="196" t="s">
        <v>349</v>
      </c>
      <c r="B42" s="197">
        <v>1298.6399999999999</v>
      </c>
      <c r="C42" s="197">
        <v>3.8172839506172838</v>
      </c>
      <c r="D42" s="199">
        <v>0.17982783724746212</v>
      </c>
      <c r="E42" s="210"/>
      <c r="F42" s="195"/>
    </row>
    <row r="43" spans="1:6" s="194" customFormat="1" ht="15" customHeight="1">
      <c r="A43" s="182" t="s">
        <v>350</v>
      </c>
      <c r="B43" s="201"/>
      <c r="C43" s="201"/>
      <c r="D43" s="202"/>
    </row>
    <row r="44" spans="1:6" s="193" customFormat="1" ht="15" customHeight="1">
      <c r="A44" s="215" t="s">
        <v>351</v>
      </c>
      <c r="B44" s="216">
        <v>476.1</v>
      </c>
      <c r="C44" s="216">
        <v>1.3994708994708995</v>
      </c>
      <c r="D44" s="217">
        <v>6.5927457427398459E-2</v>
      </c>
    </row>
    <row r="45" spans="1:6" s="193" customFormat="1" ht="15" customHeight="1">
      <c r="A45" s="215" t="s">
        <v>352</v>
      </c>
      <c r="B45" s="216">
        <v>12</v>
      </c>
      <c r="C45" s="216">
        <v>3.5273368606701938E-2</v>
      </c>
      <c r="D45" s="217">
        <v>1.6616876478235275E-3</v>
      </c>
    </row>
    <row r="46" spans="1:6" s="193" customFormat="1" ht="15" customHeight="1">
      <c r="A46" s="218" t="s">
        <v>353</v>
      </c>
      <c r="B46" s="216">
        <v>0</v>
      </c>
      <c r="C46" s="216">
        <v>0</v>
      </c>
      <c r="D46" s="217">
        <v>0</v>
      </c>
      <c r="E46" s="192"/>
    </row>
    <row r="47" spans="1:6" s="193" customFormat="1" ht="15" customHeight="1">
      <c r="A47" s="203" t="s">
        <v>354</v>
      </c>
      <c r="B47" s="204">
        <v>0</v>
      </c>
      <c r="C47" s="204">
        <v>0</v>
      </c>
      <c r="D47" s="205">
        <v>0</v>
      </c>
    </row>
    <row r="48" spans="1:6" s="193" customFormat="1" ht="15" customHeight="1">
      <c r="A48" s="203" t="s">
        <v>355</v>
      </c>
      <c r="B48" s="219">
        <v>4.5</v>
      </c>
      <c r="C48" s="204">
        <v>1.3227513227513229E-2</v>
      </c>
      <c r="D48" s="205">
        <v>6.2313286793382278E-4</v>
      </c>
    </row>
    <row r="49" spans="1:6" s="223" customFormat="1" ht="15" customHeight="1">
      <c r="A49" s="196" t="s">
        <v>356</v>
      </c>
      <c r="B49" s="197">
        <v>492.6</v>
      </c>
      <c r="C49" s="197">
        <v>1.4479717813051147</v>
      </c>
      <c r="D49" s="199">
        <v>6.8212277943155805E-2</v>
      </c>
      <c r="E49" s="220"/>
      <c r="F49" s="220"/>
    </row>
    <row r="50" spans="1:6" s="224" customFormat="1" ht="15" customHeight="1">
      <c r="A50" s="211" t="s">
        <v>357</v>
      </c>
      <c r="B50" s="212">
        <v>1791.2399999999998</v>
      </c>
      <c r="C50" s="212">
        <v>5.265255731922398</v>
      </c>
      <c r="D50" s="199">
        <v>0.24804011519061792</v>
      </c>
    </row>
    <row r="51" spans="1:6" ht="15" customHeight="1">
      <c r="A51" s="211" t="s">
        <v>358</v>
      </c>
      <c r="B51" s="212">
        <v>5786.6388112500008</v>
      </c>
      <c r="C51" s="212">
        <v>17.009520315255735</v>
      </c>
      <c r="D51" s="214">
        <v>0.80129885292252889</v>
      </c>
    </row>
    <row r="52" spans="1:6" ht="15" customHeight="1">
      <c r="A52" s="182" t="s">
        <v>359</v>
      </c>
      <c r="B52" s="201"/>
      <c r="C52" s="201"/>
      <c r="D52" s="202"/>
    </row>
    <row r="53" spans="1:6" ht="15" customHeight="1">
      <c r="A53" s="189" t="s">
        <v>55</v>
      </c>
      <c r="B53" s="204">
        <v>1090.6849999999999</v>
      </c>
      <c r="C53" s="204">
        <v>3.2060111699000586</v>
      </c>
      <c r="D53" s="205">
        <v>0.15103148268053368</v>
      </c>
    </row>
    <row r="54" spans="1:6" ht="15" customHeight="1">
      <c r="A54" s="189" t="s">
        <v>56</v>
      </c>
      <c r="B54" s="190">
        <v>344.25</v>
      </c>
      <c r="C54" s="204">
        <v>1.0119047619047619</v>
      </c>
      <c r="D54" s="205">
        <v>4.7669664396937449E-2</v>
      </c>
    </row>
    <row r="55" spans="1:6" ht="15" customHeight="1">
      <c r="A55" s="196" t="s">
        <v>360</v>
      </c>
      <c r="B55" s="197">
        <v>1434.9349999999999</v>
      </c>
      <c r="C55" s="197">
        <v>4.2179159318048205</v>
      </c>
      <c r="D55" s="199">
        <v>0.19870114707747114</v>
      </c>
    </row>
    <row r="56" spans="1:6" ht="15" customHeight="1" thickBot="1">
      <c r="A56" s="225" t="s">
        <v>361</v>
      </c>
      <c r="B56" s="226">
        <v>7221.5738112500003</v>
      </c>
      <c r="C56" s="227">
        <v>21.227436247060556</v>
      </c>
      <c r="D56" s="228">
        <v>1</v>
      </c>
    </row>
    <row r="57" spans="1:6" ht="15" customHeight="1">
      <c r="A57" s="229" t="s">
        <v>59</v>
      </c>
      <c r="B57" s="229"/>
      <c r="C57" s="229"/>
      <c r="D57" s="229"/>
    </row>
  </sheetData>
  <mergeCells count="6">
    <mergeCell ref="A1:E1"/>
    <mergeCell ref="A2:E2"/>
    <mergeCell ref="A3:E3"/>
    <mergeCell ref="A4:E4"/>
    <mergeCell ref="A5:E5"/>
    <mergeCell ref="C8:C9"/>
  </mergeCells>
  <printOptions horizontalCentered="1"/>
  <pageMargins left="0.78740157480314965" right="0.39370078740157483" top="0.78740157480314965" bottom="0.39370078740157483" header="0.70866141732283472" footer="0.51181102362204722"/>
  <pageSetup paperSize="9" orientation="portrait" horizontalDpi="300" verticalDpi="300" r:id="rId1"/>
  <headerFooter alignWithMargins="0"/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J55"/>
  <sheetViews>
    <sheetView zoomScaleNormal="100" workbookViewId="0">
      <selection activeCell="G22" sqref="G22"/>
    </sheetView>
  </sheetViews>
  <sheetFormatPr defaultColWidth="11.5" defaultRowHeight="12.75"/>
  <cols>
    <col min="1" max="1" width="45.625" style="3" customWidth="1"/>
    <col min="2" max="3" width="12.625" style="3" customWidth="1"/>
    <col min="4" max="4" width="8.625" style="3" customWidth="1"/>
    <col min="5" max="16384" width="11.5" style="3"/>
  </cols>
  <sheetData>
    <row r="1" spans="1:4">
      <c r="A1" s="1" t="s">
        <v>0</v>
      </c>
      <c r="B1" s="2"/>
      <c r="C1" s="2"/>
      <c r="D1" s="2"/>
    </row>
    <row r="2" spans="1:4">
      <c r="A2" s="1" t="s">
        <v>376</v>
      </c>
      <c r="B2" s="2"/>
      <c r="C2" s="2"/>
      <c r="D2" s="2"/>
    </row>
    <row r="3" spans="1:4">
      <c r="A3" s="1" t="s">
        <v>377</v>
      </c>
      <c r="B3" s="2"/>
      <c r="C3" s="2"/>
      <c r="D3" s="2"/>
    </row>
    <row r="4" spans="1:4">
      <c r="A4" s="1" t="s">
        <v>378</v>
      </c>
      <c r="B4" s="2"/>
      <c r="C4" s="2"/>
      <c r="D4" s="2"/>
    </row>
    <row r="5" spans="1:4" ht="13.5" thickBot="1">
      <c r="A5" s="4" t="s">
        <v>4</v>
      </c>
      <c r="B5" s="5">
        <v>600</v>
      </c>
      <c r="C5" s="6" t="s">
        <v>5</v>
      </c>
    </row>
    <row r="6" spans="1:4">
      <c r="A6" s="7"/>
      <c r="B6" s="8" t="s">
        <v>6</v>
      </c>
      <c r="C6" s="50" t="s">
        <v>69</v>
      </c>
      <c r="D6" s="10" t="s">
        <v>7</v>
      </c>
    </row>
    <row r="7" spans="1:4">
      <c r="A7" s="11" t="s">
        <v>8</v>
      </c>
      <c r="D7" s="12" t="s">
        <v>9</v>
      </c>
    </row>
    <row r="8" spans="1:4" ht="13.5" thickBot="1">
      <c r="A8" s="13"/>
      <c r="B8" s="14" t="s">
        <v>10</v>
      </c>
      <c r="C8" s="14" t="s">
        <v>169</v>
      </c>
      <c r="D8" s="15" t="s">
        <v>13</v>
      </c>
    </row>
    <row r="9" spans="1:4">
      <c r="A9" s="11" t="s">
        <v>14</v>
      </c>
      <c r="B9" s="16"/>
    </row>
    <row r="10" spans="1:4">
      <c r="A10" s="18" t="s">
        <v>15</v>
      </c>
      <c r="B10" s="16">
        <v>0</v>
      </c>
      <c r="C10" s="16">
        <v>0</v>
      </c>
      <c r="D10" s="51">
        <v>0</v>
      </c>
    </row>
    <row r="11" spans="1:4">
      <c r="A11" s="18" t="s">
        <v>16</v>
      </c>
      <c r="B11" s="3">
        <v>0</v>
      </c>
      <c r="C11" s="3">
        <v>0</v>
      </c>
      <c r="D11" s="51">
        <v>0</v>
      </c>
    </row>
    <row r="12" spans="1:4">
      <c r="A12" s="18" t="s">
        <v>17</v>
      </c>
      <c r="B12" s="16">
        <v>240</v>
      </c>
      <c r="C12" s="16">
        <v>0.4</v>
      </c>
      <c r="D12" s="51">
        <v>0.16460584823217084</v>
      </c>
    </row>
    <row r="13" spans="1:4">
      <c r="A13" s="18" t="s">
        <v>18</v>
      </c>
      <c r="B13" s="16">
        <v>60</v>
      </c>
      <c r="C13" s="16">
        <v>0.1</v>
      </c>
      <c r="D13" s="51">
        <v>4.1151462058042709E-2</v>
      </c>
    </row>
    <row r="14" spans="1:4">
      <c r="A14" s="18" t="s">
        <v>19</v>
      </c>
      <c r="B14" s="16">
        <v>0</v>
      </c>
      <c r="C14" s="16">
        <v>0</v>
      </c>
      <c r="D14" s="51">
        <v>0</v>
      </c>
    </row>
    <row r="15" spans="1:4">
      <c r="A15" s="6" t="s">
        <v>20</v>
      </c>
      <c r="B15" s="16">
        <v>900</v>
      </c>
      <c r="C15" s="16">
        <v>1.5</v>
      </c>
      <c r="D15" s="51">
        <v>0.61727193087064058</v>
      </c>
    </row>
    <row r="16" spans="1:4">
      <c r="A16" s="6" t="s">
        <v>70</v>
      </c>
      <c r="B16" s="16">
        <v>50.88</v>
      </c>
      <c r="C16" s="16">
        <v>0.08</v>
      </c>
      <c r="D16" s="51">
        <v>3.489643982522022E-2</v>
      </c>
    </row>
    <row r="17" spans="1:4">
      <c r="A17" s="6" t="s">
        <v>22</v>
      </c>
      <c r="B17" s="16">
        <v>0</v>
      </c>
      <c r="C17" s="16">
        <v>0</v>
      </c>
      <c r="D17" s="51">
        <v>0</v>
      </c>
    </row>
    <row r="18" spans="1:4">
      <c r="A18" s="6" t="s">
        <v>23</v>
      </c>
      <c r="B18" s="16">
        <v>0</v>
      </c>
      <c r="C18" s="16">
        <v>0</v>
      </c>
      <c r="D18" s="51">
        <v>0</v>
      </c>
    </row>
    <row r="19" spans="1:4">
      <c r="A19" s="6" t="s">
        <v>24</v>
      </c>
      <c r="B19" s="16">
        <v>0</v>
      </c>
      <c r="C19" s="16">
        <v>0</v>
      </c>
      <c r="D19" s="51">
        <v>0</v>
      </c>
    </row>
    <row r="20" spans="1:4">
      <c r="A20" s="6" t="s">
        <v>71</v>
      </c>
      <c r="B20" s="16">
        <v>11</v>
      </c>
      <c r="C20" s="16">
        <v>0.02</v>
      </c>
      <c r="D20" s="51">
        <v>7.5444347106411631E-3</v>
      </c>
    </row>
    <row r="21" spans="1:4">
      <c r="A21" s="22" t="s">
        <v>27</v>
      </c>
      <c r="B21" s="155">
        <v>1261.8800000000001</v>
      </c>
      <c r="C21" s="155">
        <v>2.1</v>
      </c>
      <c r="D21" s="52">
        <v>0.8654701156967155</v>
      </c>
    </row>
    <row r="22" spans="1:4">
      <c r="A22" s="25" t="s">
        <v>28</v>
      </c>
    </row>
    <row r="23" spans="1:4">
      <c r="A23" s="18" t="s">
        <v>29</v>
      </c>
      <c r="B23" s="16">
        <v>0</v>
      </c>
      <c r="C23" s="16">
        <v>0</v>
      </c>
      <c r="D23" s="51">
        <v>0</v>
      </c>
    </row>
    <row r="24" spans="1:4">
      <c r="A24" s="18" t="s">
        <v>30</v>
      </c>
      <c r="B24" s="16">
        <v>0</v>
      </c>
      <c r="C24" s="16">
        <v>0</v>
      </c>
      <c r="D24" s="51">
        <v>0</v>
      </c>
    </row>
    <row r="25" spans="1:4">
      <c r="A25" s="6" t="s">
        <v>72</v>
      </c>
      <c r="B25" s="16">
        <v>37.86</v>
      </c>
      <c r="C25" s="16">
        <v>0.06</v>
      </c>
      <c r="D25" s="51">
        <v>2.5966572558624949E-2</v>
      </c>
    </row>
    <row r="26" spans="1:4">
      <c r="A26" s="18" t="s">
        <v>73</v>
      </c>
      <c r="B26" s="16">
        <v>0</v>
      </c>
      <c r="C26" s="16">
        <v>0</v>
      </c>
      <c r="D26" s="51">
        <v>0</v>
      </c>
    </row>
    <row r="27" spans="1:4">
      <c r="A27" s="18" t="s">
        <v>74</v>
      </c>
      <c r="B27" s="16">
        <v>0</v>
      </c>
      <c r="C27" s="16">
        <v>0</v>
      </c>
      <c r="D27" s="51">
        <v>0</v>
      </c>
    </row>
    <row r="28" spans="1:4">
      <c r="A28" s="18" t="s">
        <v>75</v>
      </c>
      <c r="B28" s="16">
        <v>36</v>
      </c>
      <c r="C28" s="16">
        <v>0.06</v>
      </c>
      <c r="D28" s="51">
        <v>2.4690877234825624E-2</v>
      </c>
    </row>
    <row r="29" spans="1:4">
      <c r="A29" s="18" t="s">
        <v>76</v>
      </c>
      <c r="B29" s="16">
        <v>0</v>
      </c>
      <c r="C29" s="16">
        <v>0</v>
      </c>
      <c r="D29" s="51">
        <v>0</v>
      </c>
    </row>
    <row r="30" spans="1:4">
      <c r="A30" s="18" t="s">
        <v>77</v>
      </c>
      <c r="B30" s="16">
        <v>0</v>
      </c>
      <c r="C30" s="16">
        <v>0</v>
      </c>
      <c r="D30" s="51">
        <v>0</v>
      </c>
    </row>
    <row r="31" spans="1:4">
      <c r="A31" s="18" t="s">
        <v>78</v>
      </c>
      <c r="B31" s="16">
        <v>0</v>
      </c>
      <c r="C31" s="16">
        <v>0</v>
      </c>
      <c r="D31" s="51">
        <v>0</v>
      </c>
    </row>
    <row r="32" spans="1:4">
      <c r="A32" s="27" t="s">
        <v>37</v>
      </c>
      <c r="B32" s="156">
        <v>73.86</v>
      </c>
      <c r="C32" s="156">
        <v>0.12</v>
      </c>
      <c r="D32" s="53">
        <v>5.0657449793450576E-2</v>
      </c>
    </row>
    <row r="33" spans="1:244" s="30" customFormat="1">
      <c r="A33" s="11" t="s">
        <v>38</v>
      </c>
      <c r="B33" s="3"/>
      <c r="C33" s="3"/>
      <c r="D33" s="3"/>
    </row>
    <row r="34" spans="1:244" s="30" customFormat="1">
      <c r="A34" s="18" t="s">
        <v>39</v>
      </c>
      <c r="B34" s="16">
        <v>32.288390713605288</v>
      </c>
      <c r="C34" s="16">
        <v>0.05</v>
      </c>
      <c r="D34" s="51">
        <v>2.2145241422769774E-2</v>
      </c>
    </row>
    <row r="35" spans="1:244" s="30" customFormat="1">
      <c r="A35" s="6" t="s">
        <v>40</v>
      </c>
      <c r="B35" s="16">
        <v>32.288390713605288</v>
      </c>
      <c r="C35" s="16">
        <v>0.05</v>
      </c>
      <c r="D35" s="51">
        <v>2.2145241422769774E-2</v>
      </c>
    </row>
    <row r="36" spans="1:244" s="31" customFormat="1">
      <c r="A36" s="22" t="s">
        <v>41</v>
      </c>
      <c r="B36" s="155">
        <v>1368.0283907136054</v>
      </c>
      <c r="C36" s="155">
        <v>2.27</v>
      </c>
      <c r="D36" s="52">
        <v>0.9382728069129358</v>
      </c>
    </row>
    <row r="37" spans="1:244" s="30" customFormat="1">
      <c r="A37" s="11" t="s">
        <v>42</v>
      </c>
      <c r="B37" s="3"/>
      <c r="C37" s="3"/>
      <c r="D37" s="3"/>
    </row>
    <row r="38" spans="1:244" s="30" customFormat="1">
      <c r="A38" s="6" t="s">
        <v>43</v>
      </c>
      <c r="B38" s="16">
        <v>0</v>
      </c>
      <c r="C38" s="16">
        <v>0</v>
      </c>
      <c r="D38" s="51">
        <v>0</v>
      </c>
    </row>
    <row r="39" spans="1:244" s="30" customFormat="1">
      <c r="A39" s="6" t="s">
        <v>44</v>
      </c>
      <c r="B39" s="16">
        <v>0</v>
      </c>
      <c r="C39" s="16">
        <v>0</v>
      </c>
      <c r="D39" s="51">
        <v>0</v>
      </c>
    </row>
    <row r="40" spans="1:244" s="30" customFormat="1">
      <c r="A40" s="18" t="s">
        <v>45</v>
      </c>
      <c r="B40" s="16">
        <v>0</v>
      </c>
      <c r="C40" s="16">
        <v>0</v>
      </c>
      <c r="D40" s="51">
        <v>0</v>
      </c>
    </row>
    <row r="41" spans="1:244" s="30" customFormat="1">
      <c r="A41" s="18" t="s">
        <v>79</v>
      </c>
      <c r="B41" s="16">
        <v>0</v>
      </c>
      <c r="C41" s="16">
        <v>0</v>
      </c>
      <c r="D41" s="51">
        <v>0</v>
      </c>
    </row>
    <row r="42" spans="1:244" s="30" customFormat="1">
      <c r="A42" s="27" t="s">
        <v>46</v>
      </c>
      <c r="B42" s="156">
        <v>0</v>
      </c>
      <c r="C42" s="156">
        <v>0</v>
      </c>
      <c r="D42" s="53">
        <v>0</v>
      </c>
      <c r="E42" s="32"/>
      <c r="F42" s="33"/>
      <c r="G42" s="33"/>
      <c r="H42" s="34"/>
      <c r="I42" s="32"/>
      <c r="J42" s="33"/>
      <c r="K42" s="33"/>
      <c r="L42" s="34"/>
      <c r="M42" s="32"/>
      <c r="N42" s="33"/>
      <c r="O42" s="33"/>
      <c r="P42" s="34"/>
      <c r="Q42" s="32"/>
      <c r="R42" s="33"/>
      <c r="S42" s="33"/>
      <c r="T42" s="34"/>
      <c r="U42" s="32"/>
      <c r="V42" s="33"/>
      <c r="W42" s="33"/>
      <c r="X42" s="34"/>
      <c r="Y42" s="32"/>
      <c r="Z42" s="33"/>
      <c r="AA42" s="33"/>
      <c r="AB42" s="34"/>
      <c r="AC42" s="32"/>
      <c r="AD42" s="33"/>
      <c r="AE42" s="33"/>
      <c r="AF42" s="34"/>
      <c r="AG42" s="32"/>
      <c r="AH42" s="33"/>
      <c r="AI42" s="33"/>
      <c r="AJ42" s="34"/>
      <c r="AK42" s="32"/>
      <c r="AL42" s="33"/>
      <c r="AM42" s="33"/>
      <c r="AN42" s="34"/>
      <c r="AO42" s="32"/>
      <c r="AP42" s="33"/>
      <c r="AQ42" s="33"/>
      <c r="AR42" s="34"/>
      <c r="AS42" s="32"/>
      <c r="AT42" s="33"/>
      <c r="AU42" s="33"/>
      <c r="AV42" s="34"/>
      <c r="AW42" s="32"/>
      <c r="AX42" s="33"/>
      <c r="AY42" s="33"/>
      <c r="AZ42" s="34"/>
      <c r="BA42" s="32"/>
      <c r="BB42" s="33"/>
      <c r="BC42" s="33"/>
      <c r="BD42" s="34"/>
      <c r="BE42" s="32"/>
      <c r="BF42" s="33"/>
      <c r="BG42" s="33"/>
      <c r="BH42" s="34"/>
      <c r="BI42" s="32"/>
      <c r="BJ42" s="33"/>
      <c r="BK42" s="33"/>
      <c r="BL42" s="34"/>
      <c r="BM42" s="32"/>
      <c r="BN42" s="33"/>
      <c r="BO42" s="33"/>
      <c r="BP42" s="34"/>
      <c r="BQ42" s="32"/>
      <c r="BR42" s="33"/>
      <c r="BS42" s="33"/>
      <c r="BT42" s="34"/>
      <c r="BU42" s="32"/>
      <c r="BV42" s="33"/>
      <c r="BW42" s="33"/>
      <c r="BX42" s="34"/>
      <c r="BY42" s="32"/>
      <c r="BZ42" s="33"/>
      <c r="CA42" s="33"/>
      <c r="CB42" s="34"/>
      <c r="CC42" s="32"/>
      <c r="CD42" s="33"/>
      <c r="CE42" s="33"/>
      <c r="CF42" s="34"/>
      <c r="CG42" s="32"/>
      <c r="CH42" s="33"/>
      <c r="CI42" s="33"/>
      <c r="CJ42" s="34"/>
      <c r="CK42" s="32"/>
      <c r="CL42" s="33"/>
      <c r="CM42" s="33"/>
      <c r="CN42" s="34"/>
      <c r="CO42" s="32"/>
      <c r="CP42" s="33"/>
      <c r="CQ42" s="33"/>
      <c r="CR42" s="34"/>
      <c r="CS42" s="32"/>
      <c r="CT42" s="33"/>
      <c r="CU42" s="33"/>
      <c r="CV42" s="34"/>
      <c r="CW42" s="32"/>
      <c r="CX42" s="33"/>
      <c r="CY42" s="33"/>
      <c r="CZ42" s="34"/>
      <c r="DA42" s="32"/>
      <c r="DB42" s="33"/>
      <c r="DC42" s="33"/>
      <c r="DD42" s="34"/>
      <c r="DE42" s="32"/>
      <c r="DF42" s="33"/>
      <c r="DG42" s="33"/>
      <c r="DH42" s="34"/>
      <c r="DI42" s="32"/>
      <c r="DJ42" s="33"/>
      <c r="DK42" s="33"/>
      <c r="DL42" s="34"/>
      <c r="DM42" s="32"/>
      <c r="DN42" s="33"/>
      <c r="DO42" s="33"/>
      <c r="DP42" s="34"/>
      <c r="DQ42" s="32"/>
      <c r="DR42" s="33"/>
      <c r="DS42" s="33"/>
      <c r="DT42" s="34"/>
      <c r="DU42" s="32"/>
      <c r="DV42" s="33"/>
      <c r="DW42" s="33"/>
      <c r="DX42" s="34"/>
      <c r="DY42" s="32"/>
      <c r="DZ42" s="33"/>
      <c r="EA42" s="33"/>
      <c r="EB42" s="34"/>
      <c r="EC42" s="32"/>
      <c r="ED42" s="33"/>
      <c r="EE42" s="33"/>
      <c r="EF42" s="34"/>
      <c r="EG42" s="32"/>
      <c r="EH42" s="33"/>
      <c r="EI42" s="33"/>
      <c r="EJ42" s="34"/>
      <c r="EK42" s="32"/>
      <c r="EL42" s="33"/>
      <c r="EM42" s="33"/>
      <c r="EN42" s="34"/>
      <c r="EO42" s="32"/>
      <c r="EP42" s="33"/>
      <c r="EQ42" s="33"/>
      <c r="ER42" s="34"/>
      <c r="ES42" s="32"/>
      <c r="ET42" s="33"/>
      <c r="EU42" s="33"/>
      <c r="EV42" s="34"/>
      <c r="EW42" s="32"/>
      <c r="EX42" s="33"/>
      <c r="EY42" s="33"/>
      <c r="EZ42" s="34"/>
      <c r="FA42" s="32"/>
      <c r="FB42" s="33"/>
      <c r="FC42" s="33"/>
      <c r="FD42" s="34"/>
      <c r="FE42" s="32"/>
      <c r="FF42" s="33"/>
      <c r="FG42" s="33"/>
      <c r="FH42" s="34"/>
      <c r="FI42" s="32"/>
      <c r="FJ42" s="33"/>
      <c r="FK42" s="33"/>
      <c r="FL42" s="34"/>
      <c r="FM42" s="32"/>
      <c r="FN42" s="33"/>
      <c r="FO42" s="33"/>
      <c r="FP42" s="34"/>
      <c r="FQ42" s="32"/>
      <c r="FR42" s="33"/>
      <c r="FS42" s="33"/>
      <c r="FT42" s="34"/>
      <c r="FU42" s="32"/>
      <c r="FV42" s="33"/>
      <c r="FW42" s="33"/>
      <c r="FX42" s="34"/>
      <c r="FY42" s="32"/>
      <c r="FZ42" s="33"/>
      <c r="GA42" s="33"/>
      <c r="GB42" s="34"/>
      <c r="GC42" s="32"/>
      <c r="GD42" s="33"/>
      <c r="GE42" s="33"/>
      <c r="GF42" s="34"/>
      <c r="GG42" s="32"/>
      <c r="GH42" s="33"/>
      <c r="GI42" s="33"/>
      <c r="GJ42" s="34"/>
      <c r="GK42" s="32"/>
      <c r="GL42" s="33"/>
      <c r="GM42" s="33"/>
      <c r="GN42" s="34"/>
      <c r="GO42" s="32"/>
      <c r="GP42" s="33"/>
      <c r="GQ42" s="33"/>
      <c r="GR42" s="34"/>
      <c r="GS42" s="32"/>
      <c r="GT42" s="33"/>
      <c r="GU42" s="33"/>
      <c r="GV42" s="34"/>
      <c r="GW42" s="32"/>
      <c r="GX42" s="33"/>
      <c r="GY42" s="33"/>
      <c r="GZ42" s="34"/>
      <c r="HA42" s="32"/>
      <c r="HB42" s="33"/>
      <c r="HC42" s="33"/>
      <c r="HD42" s="34"/>
      <c r="HE42" s="32"/>
      <c r="HF42" s="33"/>
      <c r="HG42" s="33"/>
      <c r="HH42" s="34"/>
      <c r="HI42" s="32"/>
      <c r="HJ42" s="33"/>
      <c r="HK42" s="33"/>
      <c r="HL42" s="34"/>
      <c r="HM42" s="32"/>
      <c r="HN42" s="33"/>
      <c r="HO42" s="33"/>
      <c r="HP42" s="34"/>
      <c r="HQ42" s="32"/>
      <c r="HR42" s="33"/>
      <c r="HS42" s="33"/>
      <c r="HT42" s="34"/>
      <c r="HU42" s="32"/>
      <c r="HV42" s="33"/>
      <c r="HW42" s="33"/>
      <c r="HX42" s="34"/>
      <c r="HY42" s="32"/>
      <c r="HZ42" s="33"/>
      <c r="IA42" s="33"/>
      <c r="IB42" s="34"/>
      <c r="IC42" s="32"/>
      <c r="ID42" s="33"/>
      <c r="IE42" s="33"/>
      <c r="IF42" s="34"/>
      <c r="IG42" s="32"/>
      <c r="IH42" s="33"/>
      <c r="II42" s="33"/>
      <c r="IJ42" s="34"/>
    </row>
    <row r="43" spans="1:244" s="30" customFormat="1">
      <c r="A43" s="11" t="s">
        <v>47</v>
      </c>
      <c r="B43" s="3"/>
      <c r="C43" s="3"/>
      <c r="D43" s="3"/>
    </row>
    <row r="44" spans="1:244" s="30" customFormat="1">
      <c r="A44" s="18" t="s">
        <v>80</v>
      </c>
      <c r="B44" s="16">
        <v>0</v>
      </c>
      <c r="C44" s="16">
        <v>0</v>
      </c>
      <c r="D44" s="51">
        <v>0</v>
      </c>
    </row>
    <row r="45" spans="1:244" s="30" customFormat="1">
      <c r="A45" s="18" t="s">
        <v>49</v>
      </c>
      <c r="B45" s="16">
        <v>0</v>
      </c>
      <c r="C45" s="16">
        <v>0</v>
      </c>
      <c r="D45" s="51">
        <v>0</v>
      </c>
    </row>
    <row r="46" spans="1:244" s="30" customFormat="1">
      <c r="A46" s="18" t="s">
        <v>50</v>
      </c>
      <c r="B46" s="16">
        <v>0</v>
      </c>
      <c r="C46" s="16">
        <v>0</v>
      </c>
      <c r="D46" s="51">
        <v>0</v>
      </c>
    </row>
    <row r="47" spans="1:244" s="30" customFormat="1">
      <c r="A47" s="27" t="s">
        <v>51</v>
      </c>
      <c r="B47" s="156">
        <v>0</v>
      </c>
      <c r="C47" s="156">
        <v>0</v>
      </c>
      <c r="D47" s="53">
        <v>0</v>
      </c>
      <c r="E47" s="32"/>
      <c r="F47" s="33"/>
      <c r="G47" s="33"/>
      <c r="H47" s="34"/>
      <c r="I47" s="32"/>
      <c r="J47" s="33"/>
      <c r="K47" s="33"/>
      <c r="L47" s="34"/>
      <c r="M47" s="32"/>
      <c r="N47" s="33"/>
      <c r="O47" s="33"/>
      <c r="P47" s="34"/>
      <c r="Q47" s="32"/>
      <c r="R47" s="33"/>
      <c r="S47" s="33"/>
      <c r="T47" s="34"/>
      <c r="U47" s="32"/>
      <c r="V47" s="33"/>
      <c r="W47" s="33"/>
      <c r="X47" s="34"/>
      <c r="Y47" s="32"/>
      <c r="Z47" s="33"/>
      <c r="AA47" s="33"/>
      <c r="AB47" s="34"/>
      <c r="AC47" s="32"/>
      <c r="AD47" s="33"/>
      <c r="AE47" s="33"/>
      <c r="AF47" s="34"/>
      <c r="AG47" s="32"/>
      <c r="AH47" s="33"/>
      <c r="AI47" s="33"/>
      <c r="AJ47" s="34"/>
      <c r="AK47" s="32"/>
      <c r="AL47" s="33"/>
      <c r="AM47" s="33"/>
      <c r="AN47" s="34"/>
      <c r="AO47" s="32"/>
      <c r="AP47" s="33"/>
      <c r="AQ47" s="33"/>
      <c r="AR47" s="34"/>
      <c r="AS47" s="32"/>
      <c r="AT47" s="33"/>
      <c r="AU47" s="33"/>
      <c r="AV47" s="34"/>
      <c r="AW47" s="32"/>
      <c r="AX47" s="33"/>
      <c r="AY47" s="33"/>
      <c r="AZ47" s="34"/>
      <c r="BA47" s="32"/>
      <c r="BB47" s="33"/>
      <c r="BC47" s="33"/>
      <c r="BD47" s="34"/>
      <c r="BE47" s="32"/>
      <c r="BF47" s="33"/>
      <c r="BG47" s="33"/>
      <c r="BH47" s="34"/>
      <c r="BI47" s="32"/>
      <c r="BJ47" s="33"/>
      <c r="BK47" s="33"/>
      <c r="BL47" s="34"/>
      <c r="BM47" s="32"/>
      <c r="BN47" s="33"/>
      <c r="BO47" s="33"/>
      <c r="BP47" s="34"/>
      <c r="BQ47" s="32"/>
      <c r="BR47" s="33"/>
      <c r="BS47" s="33"/>
      <c r="BT47" s="34"/>
      <c r="BU47" s="32"/>
      <c r="BV47" s="33"/>
      <c r="BW47" s="33"/>
      <c r="BX47" s="34"/>
      <c r="BY47" s="32"/>
      <c r="BZ47" s="33"/>
      <c r="CA47" s="33"/>
      <c r="CB47" s="34"/>
      <c r="CC47" s="32"/>
      <c r="CD47" s="33"/>
      <c r="CE47" s="33"/>
      <c r="CF47" s="34"/>
      <c r="CG47" s="32"/>
      <c r="CH47" s="33"/>
      <c r="CI47" s="33"/>
      <c r="CJ47" s="34"/>
      <c r="CK47" s="32"/>
      <c r="CL47" s="33"/>
      <c r="CM47" s="33"/>
      <c r="CN47" s="34"/>
      <c r="CO47" s="32"/>
      <c r="CP47" s="33"/>
      <c r="CQ47" s="33"/>
      <c r="CR47" s="34"/>
      <c r="CS47" s="32"/>
      <c r="CT47" s="33"/>
      <c r="CU47" s="33"/>
      <c r="CV47" s="34"/>
      <c r="CW47" s="32"/>
      <c r="CX47" s="33"/>
      <c r="CY47" s="33"/>
      <c r="CZ47" s="34"/>
      <c r="DA47" s="32"/>
      <c r="DB47" s="33"/>
      <c r="DC47" s="33"/>
      <c r="DD47" s="34"/>
      <c r="DE47" s="32"/>
      <c r="DF47" s="33"/>
      <c r="DG47" s="33"/>
      <c r="DH47" s="34"/>
      <c r="DI47" s="32"/>
      <c r="DJ47" s="33"/>
      <c r="DK47" s="33"/>
      <c r="DL47" s="34"/>
      <c r="DM47" s="32"/>
      <c r="DN47" s="33"/>
      <c r="DO47" s="33"/>
      <c r="DP47" s="34"/>
      <c r="DQ47" s="32"/>
      <c r="DR47" s="33"/>
      <c r="DS47" s="33"/>
      <c r="DT47" s="34"/>
      <c r="DU47" s="32"/>
      <c r="DV47" s="33"/>
      <c r="DW47" s="33"/>
      <c r="DX47" s="34"/>
      <c r="DY47" s="32"/>
      <c r="DZ47" s="33"/>
      <c r="EA47" s="33"/>
      <c r="EB47" s="34"/>
      <c r="EC47" s="32"/>
      <c r="ED47" s="33"/>
      <c r="EE47" s="33"/>
      <c r="EF47" s="34"/>
      <c r="EG47" s="32"/>
      <c r="EH47" s="33"/>
      <c r="EI47" s="33"/>
      <c r="EJ47" s="34"/>
      <c r="EK47" s="32"/>
      <c r="EL47" s="33"/>
      <c r="EM47" s="33"/>
      <c r="EN47" s="34"/>
      <c r="EO47" s="32"/>
      <c r="EP47" s="33"/>
      <c r="EQ47" s="33"/>
      <c r="ER47" s="34"/>
      <c r="ES47" s="32"/>
      <c r="ET47" s="33"/>
      <c r="EU47" s="33"/>
      <c r="EV47" s="34"/>
      <c r="EW47" s="32"/>
      <c r="EX47" s="33"/>
      <c r="EY47" s="33"/>
      <c r="EZ47" s="34"/>
      <c r="FA47" s="32"/>
      <c r="FB47" s="33"/>
      <c r="FC47" s="33"/>
      <c r="FD47" s="34"/>
      <c r="FE47" s="32"/>
      <c r="FF47" s="33"/>
      <c r="FG47" s="33"/>
      <c r="FH47" s="34"/>
      <c r="FI47" s="32"/>
      <c r="FJ47" s="33"/>
      <c r="FK47" s="33"/>
      <c r="FL47" s="34"/>
      <c r="FM47" s="32"/>
      <c r="FN47" s="33"/>
      <c r="FO47" s="33"/>
      <c r="FP47" s="34"/>
      <c r="FQ47" s="32"/>
      <c r="FR47" s="33"/>
      <c r="FS47" s="33"/>
      <c r="FT47" s="34"/>
      <c r="FU47" s="32"/>
      <c r="FV47" s="33"/>
      <c r="FW47" s="33"/>
      <c r="FX47" s="34"/>
      <c r="FY47" s="32"/>
      <c r="FZ47" s="33"/>
      <c r="GA47" s="33"/>
      <c r="GB47" s="34"/>
      <c r="GC47" s="32"/>
      <c r="GD47" s="33"/>
      <c r="GE47" s="33"/>
      <c r="GF47" s="34"/>
      <c r="GG47" s="32"/>
      <c r="GH47" s="33"/>
      <c r="GI47" s="33"/>
      <c r="GJ47" s="34"/>
      <c r="GK47" s="32"/>
      <c r="GL47" s="33"/>
      <c r="GM47" s="33"/>
      <c r="GN47" s="34"/>
      <c r="GO47" s="32"/>
      <c r="GP47" s="33"/>
      <c r="GQ47" s="33"/>
      <c r="GR47" s="34"/>
      <c r="GS47" s="32"/>
      <c r="GT47" s="33"/>
      <c r="GU47" s="33"/>
      <c r="GV47" s="34"/>
      <c r="GW47" s="32"/>
      <c r="GX47" s="33"/>
      <c r="GY47" s="33"/>
      <c r="GZ47" s="34"/>
      <c r="HA47" s="32"/>
      <c r="HB47" s="33"/>
      <c r="HC47" s="33"/>
      <c r="HD47" s="34"/>
      <c r="HE47" s="32"/>
      <c r="HF47" s="33"/>
      <c r="HG47" s="33"/>
      <c r="HH47" s="34"/>
      <c r="HI47" s="32"/>
      <c r="HJ47" s="33"/>
      <c r="HK47" s="33"/>
      <c r="HL47" s="34"/>
      <c r="HM47" s="32"/>
      <c r="HN47" s="33"/>
      <c r="HO47" s="33"/>
      <c r="HP47" s="34"/>
      <c r="HQ47" s="32"/>
      <c r="HR47" s="33"/>
      <c r="HS47" s="33"/>
      <c r="HT47" s="34"/>
      <c r="HU47" s="32"/>
      <c r="HV47" s="33"/>
      <c r="HW47" s="33"/>
      <c r="HX47" s="34"/>
      <c r="HY47" s="32"/>
      <c r="HZ47" s="33"/>
      <c r="IA47" s="33"/>
      <c r="IB47" s="34"/>
      <c r="IC47" s="32"/>
      <c r="ID47" s="33"/>
      <c r="IE47" s="33"/>
      <c r="IF47" s="34"/>
      <c r="IG47" s="32"/>
      <c r="IH47" s="33"/>
      <c r="II47" s="33"/>
      <c r="IJ47" s="34"/>
    </row>
    <row r="48" spans="1:244" s="30" customFormat="1">
      <c r="A48" s="35" t="s">
        <v>52</v>
      </c>
      <c r="B48" s="157">
        <v>0</v>
      </c>
      <c r="C48" s="157">
        <v>0</v>
      </c>
      <c r="D48" s="54">
        <v>0</v>
      </c>
      <c r="E48" s="33"/>
      <c r="F48" s="33"/>
      <c r="G48" s="32"/>
      <c r="H48" s="33"/>
      <c r="I48" s="33"/>
      <c r="J48" s="33"/>
      <c r="K48" s="32"/>
      <c r="L48" s="33"/>
      <c r="M48" s="33"/>
      <c r="N48" s="33"/>
      <c r="O48" s="32"/>
      <c r="P48" s="33"/>
      <c r="Q48" s="33"/>
      <c r="R48" s="33"/>
      <c r="S48" s="32"/>
      <c r="T48" s="33"/>
      <c r="U48" s="33"/>
      <c r="V48" s="33"/>
      <c r="W48" s="32"/>
      <c r="X48" s="33"/>
      <c r="Y48" s="33"/>
      <c r="Z48" s="33"/>
      <c r="AA48" s="32"/>
      <c r="AB48" s="33"/>
      <c r="AC48" s="33"/>
      <c r="AD48" s="33"/>
      <c r="AE48" s="32"/>
      <c r="AF48" s="33"/>
      <c r="AG48" s="33"/>
      <c r="AH48" s="33"/>
      <c r="AI48" s="32"/>
      <c r="AJ48" s="33"/>
      <c r="AK48" s="33"/>
      <c r="AL48" s="33"/>
      <c r="AM48" s="32"/>
      <c r="AN48" s="33"/>
      <c r="AO48" s="33"/>
      <c r="AP48" s="33"/>
      <c r="AQ48" s="32"/>
      <c r="AR48" s="33"/>
      <c r="AS48" s="33"/>
      <c r="AT48" s="33"/>
      <c r="AU48" s="32"/>
      <c r="AV48" s="33"/>
      <c r="AW48" s="33"/>
      <c r="AX48" s="33"/>
      <c r="AY48" s="32"/>
      <c r="AZ48" s="33"/>
      <c r="BA48" s="33"/>
      <c r="BB48" s="33"/>
      <c r="BC48" s="32"/>
      <c r="BD48" s="33"/>
      <c r="BE48" s="33"/>
      <c r="BF48" s="33"/>
      <c r="BG48" s="32"/>
      <c r="BH48" s="33"/>
      <c r="BI48" s="33"/>
      <c r="BJ48" s="33"/>
      <c r="BK48" s="32"/>
      <c r="BL48" s="33"/>
      <c r="BM48" s="33"/>
      <c r="BN48" s="33"/>
      <c r="BO48" s="32"/>
      <c r="BP48" s="33"/>
      <c r="BQ48" s="33"/>
      <c r="BR48" s="33"/>
      <c r="BS48" s="32"/>
      <c r="BT48" s="33"/>
      <c r="BU48" s="33"/>
      <c r="BV48" s="33"/>
      <c r="BW48" s="32"/>
      <c r="BX48" s="33"/>
      <c r="BY48" s="33"/>
      <c r="BZ48" s="33"/>
      <c r="CA48" s="32"/>
      <c r="CB48" s="33"/>
      <c r="CC48" s="33"/>
      <c r="CD48" s="33"/>
      <c r="CE48" s="32"/>
      <c r="CF48" s="33"/>
      <c r="CG48" s="33"/>
      <c r="CH48" s="33"/>
      <c r="CI48" s="32"/>
      <c r="CJ48" s="33"/>
      <c r="CK48" s="33"/>
      <c r="CL48" s="33"/>
      <c r="CM48" s="32"/>
      <c r="CN48" s="33"/>
      <c r="CO48" s="33"/>
      <c r="CP48" s="33"/>
      <c r="CQ48" s="32"/>
      <c r="CR48" s="33"/>
      <c r="CS48" s="33"/>
      <c r="CT48" s="33"/>
      <c r="CU48" s="32"/>
      <c r="CV48" s="33"/>
      <c r="CW48" s="33"/>
      <c r="CX48" s="33"/>
      <c r="CY48" s="32"/>
      <c r="CZ48" s="33"/>
      <c r="DA48" s="33"/>
      <c r="DB48" s="33"/>
      <c r="DC48" s="32"/>
      <c r="DD48" s="33"/>
      <c r="DE48" s="33"/>
      <c r="DF48" s="33"/>
      <c r="DG48" s="32"/>
      <c r="DH48" s="33"/>
      <c r="DI48" s="33"/>
      <c r="DJ48" s="33"/>
      <c r="DK48" s="32"/>
      <c r="DL48" s="33"/>
      <c r="DM48" s="33"/>
      <c r="DN48" s="33"/>
      <c r="DO48" s="32"/>
      <c r="DP48" s="33"/>
      <c r="DQ48" s="33"/>
      <c r="DR48" s="33"/>
      <c r="DS48" s="32"/>
      <c r="DT48" s="33"/>
      <c r="DU48" s="33"/>
      <c r="DV48" s="33"/>
      <c r="DW48" s="32"/>
      <c r="DX48" s="33"/>
      <c r="DY48" s="33"/>
      <c r="DZ48" s="33"/>
      <c r="EA48" s="32"/>
      <c r="EB48" s="33"/>
      <c r="EC48" s="33"/>
      <c r="ED48" s="33"/>
      <c r="EE48" s="32"/>
      <c r="EF48" s="33"/>
      <c r="EG48" s="33"/>
      <c r="EH48" s="33"/>
      <c r="EI48" s="32"/>
      <c r="EJ48" s="33"/>
      <c r="EK48" s="33"/>
      <c r="EL48" s="33"/>
      <c r="EM48" s="32"/>
      <c r="EN48" s="33"/>
      <c r="EO48" s="33"/>
      <c r="EP48" s="33"/>
      <c r="EQ48" s="32"/>
      <c r="ER48" s="33"/>
      <c r="ES48" s="33"/>
      <c r="ET48" s="33"/>
      <c r="EU48" s="32"/>
      <c r="EV48" s="33"/>
      <c r="EW48" s="33"/>
      <c r="EX48" s="33"/>
      <c r="EY48" s="32"/>
      <c r="EZ48" s="33"/>
      <c r="FA48" s="33"/>
      <c r="FB48" s="33"/>
      <c r="FC48" s="32"/>
      <c r="FD48" s="33"/>
      <c r="FE48" s="33"/>
      <c r="FF48" s="33"/>
      <c r="FG48" s="32"/>
      <c r="FH48" s="33"/>
      <c r="FI48" s="33"/>
      <c r="FJ48" s="33"/>
      <c r="FK48" s="32"/>
      <c r="FL48" s="33"/>
      <c r="FM48" s="33"/>
      <c r="FN48" s="33"/>
      <c r="FO48" s="32"/>
      <c r="FP48" s="33"/>
      <c r="FQ48" s="33"/>
      <c r="FR48" s="33"/>
      <c r="FS48" s="32"/>
      <c r="FT48" s="33"/>
      <c r="FU48" s="33"/>
      <c r="FV48" s="33"/>
      <c r="FW48" s="32"/>
      <c r="FX48" s="33"/>
      <c r="FY48" s="33"/>
      <c r="FZ48" s="33"/>
      <c r="GA48" s="32"/>
      <c r="GB48" s="33"/>
      <c r="GC48" s="33"/>
      <c r="GD48" s="33"/>
      <c r="GE48" s="32"/>
      <c r="GF48" s="33"/>
      <c r="GG48" s="33"/>
      <c r="GH48" s="33"/>
      <c r="GI48" s="32"/>
      <c r="GJ48" s="33"/>
      <c r="GK48" s="33"/>
      <c r="GL48" s="33"/>
      <c r="GM48" s="32"/>
      <c r="GN48" s="33"/>
      <c r="GO48" s="33"/>
      <c r="GP48" s="33"/>
      <c r="GQ48" s="32"/>
      <c r="GR48" s="33"/>
      <c r="GS48" s="33"/>
      <c r="GT48" s="33"/>
      <c r="GU48" s="32"/>
      <c r="GV48" s="33"/>
      <c r="GW48" s="33"/>
      <c r="GX48" s="33"/>
      <c r="GY48" s="32"/>
      <c r="GZ48" s="33"/>
      <c r="HA48" s="33"/>
      <c r="HB48" s="33"/>
      <c r="HC48" s="32"/>
      <c r="HD48" s="33"/>
      <c r="HE48" s="33"/>
      <c r="HF48" s="33"/>
      <c r="HG48" s="32"/>
      <c r="HH48" s="33"/>
      <c r="HI48" s="33"/>
      <c r="HJ48" s="33"/>
      <c r="HK48" s="32"/>
      <c r="HL48" s="33"/>
      <c r="HM48" s="33"/>
      <c r="HN48" s="33"/>
      <c r="HO48" s="32"/>
      <c r="HP48" s="33"/>
      <c r="HQ48" s="33"/>
      <c r="HR48" s="33"/>
      <c r="HS48" s="32"/>
      <c r="HT48" s="33"/>
      <c r="HU48" s="33"/>
      <c r="HV48" s="33"/>
      <c r="HW48" s="32"/>
      <c r="HX48" s="33"/>
      <c r="HY48" s="33"/>
      <c r="HZ48" s="33"/>
      <c r="IA48" s="32"/>
      <c r="IB48" s="33"/>
      <c r="IC48" s="33"/>
      <c r="ID48" s="33"/>
      <c r="IE48" s="32"/>
      <c r="IF48" s="33"/>
      <c r="IG48" s="33"/>
      <c r="IH48" s="33"/>
    </row>
    <row r="49" spans="1:244" s="31" customFormat="1">
      <c r="A49" s="22" t="s">
        <v>53</v>
      </c>
      <c r="B49" s="155">
        <v>1368.0283907136054</v>
      </c>
      <c r="C49" s="155">
        <v>2.27</v>
      </c>
      <c r="D49" s="52">
        <v>0.9382728069129358</v>
      </c>
    </row>
    <row r="50" spans="1:244" s="30" customFormat="1">
      <c r="A50" s="11" t="s">
        <v>54</v>
      </c>
      <c r="B50" s="3"/>
      <c r="C50" s="3"/>
      <c r="D50" s="3"/>
    </row>
    <row r="51" spans="1:244" s="30" customFormat="1">
      <c r="A51" s="6" t="s">
        <v>55</v>
      </c>
      <c r="B51" s="16">
        <v>0</v>
      </c>
      <c r="C51" s="16">
        <v>0</v>
      </c>
      <c r="D51" s="51">
        <v>0</v>
      </c>
    </row>
    <row r="52" spans="1:244" s="30" customFormat="1">
      <c r="A52" s="6" t="s">
        <v>56</v>
      </c>
      <c r="B52" s="16">
        <v>90</v>
      </c>
      <c r="C52" s="16">
        <v>0.15</v>
      </c>
      <c r="D52" s="51">
        <v>6.1727193087064057E-2</v>
      </c>
    </row>
    <row r="53" spans="1:244" s="30" customFormat="1">
      <c r="A53" s="27" t="s">
        <v>57</v>
      </c>
      <c r="B53" s="156">
        <v>90</v>
      </c>
      <c r="C53" s="156">
        <v>0.15</v>
      </c>
      <c r="D53" s="53">
        <v>6.1727193087064057E-2</v>
      </c>
      <c r="E53" s="32"/>
      <c r="F53" s="33"/>
      <c r="G53" s="33"/>
      <c r="H53" s="34"/>
      <c r="I53" s="32"/>
      <c r="J53" s="33"/>
      <c r="K53" s="33"/>
      <c r="L53" s="34"/>
      <c r="M53" s="32"/>
      <c r="N53" s="33"/>
      <c r="O53" s="33"/>
      <c r="P53" s="34"/>
      <c r="Q53" s="32"/>
      <c r="R53" s="33"/>
      <c r="S53" s="33"/>
      <c r="T53" s="34"/>
      <c r="U53" s="32"/>
      <c r="V53" s="33"/>
      <c r="W53" s="33"/>
      <c r="X53" s="34"/>
      <c r="Y53" s="32"/>
      <c r="Z53" s="33"/>
      <c r="AA53" s="33"/>
      <c r="AB53" s="34"/>
      <c r="AC53" s="32"/>
      <c r="AD53" s="33"/>
      <c r="AE53" s="33"/>
      <c r="AF53" s="34"/>
      <c r="AG53" s="32"/>
      <c r="AH53" s="33"/>
      <c r="AI53" s="33"/>
      <c r="AJ53" s="34"/>
      <c r="AK53" s="32"/>
      <c r="AL53" s="33"/>
      <c r="AM53" s="33"/>
      <c r="AN53" s="34"/>
      <c r="AO53" s="32"/>
      <c r="AP53" s="33"/>
      <c r="AQ53" s="33"/>
      <c r="AR53" s="34"/>
      <c r="AS53" s="32"/>
      <c r="AT53" s="33"/>
      <c r="AU53" s="33"/>
      <c r="AV53" s="34"/>
      <c r="AW53" s="32"/>
      <c r="AX53" s="33"/>
      <c r="AY53" s="33"/>
      <c r="AZ53" s="34"/>
      <c r="BA53" s="32"/>
      <c r="BB53" s="33"/>
      <c r="BC53" s="33"/>
      <c r="BD53" s="34"/>
      <c r="BE53" s="32"/>
      <c r="BF53" s="33"/>
      <c r="BG53" s="33"/>
      <c r="BH53" s="34"/>
      <c r="BI53" s="32"/>
      <c r="BJ53" s="33"/>
      <c r="BK53" s="33"/>
      <c r="BL53" s="34"/>
      <c r="BM53" s="32"/>
      <c r="BN53" s="33"/>
      <c r="BO53" s="33"/>
      <c r="BP53" s="34"/>
      <c r="BQ53" s="32"/>
      <c r="BR53" s="33"/>
      <c r="BS53" s="33"/>
      <c r="BT53" s="34"/>
      <c r="BU53" s="32"/>
      <c r="BV53" s="33"/>
      <c r="BW53" s="33"/>
      <c r="BX53" s="34"/>
      <c r="BY53" s="32"/>
      <c r="BZ53" s="33"/>
      <c r="CA53" s="33"/>
      <c r="CB53" s="34"/>
      <c r="CC53" s="32"/>
      <c r="CD53" s="33"/>
      <c r="CE53" s="33"/>
      <c r="CF53" s="34"/>
      <c r="CG53" s="32"/>
      <c r="CH53" s="33"/>
      <c r="CI53" s="33"/>
      <c r="CJ53" s="34"/>
      <c r="CK53" s="32"/>
      <c r="CL53" s="33"/>
      <c r="CM53" s="33"/>
      <c r="CN53" s="34"/>
      <c r="CO53" s="32"/>
      <c r="CP53" s="33"/>
      <c r="CQ53" s="33"/>
      <c r="CR53" s="34"/>
      <c r="CS53" s="32"/>
      <c r="CT53" s="33"/>
      <c r="CU53" s="33"/>
      <c r="CV53" s="34"/>
      <c r="CW53" s="32"/>
      <c r="CX53" s="33"/>
      <c r="CY53" s="33"/>
      <c r="CZ53" s="34"/>
      <c r="DA53" s="32"/>
      <c r="DB53" s="33"/>
      <c r="DC53" s="33"/>
      <c r="DD53" s="34"/>
      <c r="DE53" s="32"/>
      <c r="DF53" s="33"/>
      <c r="DG53" s="33"/>
      <c r="DH53" s="34"/>
      <c r="DI53" s="32"/>
      <c r="DJ53" s="33"/>
      <c r="DK53" s="33"/>
      <c r="DL53" s="34"/>
      <c r="DM53" s="32"/>
      <c r="DN53" s="33"/>
      <c r="DO53" s="33"/>
      <c r="DP53" s="34"/>
      <c r="DQ53" s="32"/>
      <c r="DR53" s="33"/>
      <c r="DS53" s="33"/>
      <c r="DT53" s="34"/>
      <c r="DU53" s="32"/>
      <c r="DV53" s="33"/>
      <c r="DW53" s="33"/>
      <c r="DX53" s="34"/>
      <c r="DY53" s="32"/>
      <c r="DZ53" s="33"/>
      <c r="EA53" s="33"/>
      <c r="EB53" s="34"/>
      <c r="EC53" s="32"/>
      <c r="ED53" s="33"/>
      <c r="EE53" s="33"/>
      <c r="EF53" s="34"/>
      <c r="EG53" s="32"/>
      <c r="EH53" s="33"/>
      <c r="EI53" s="33"/>
      <c r="EJ53" s="34"/>
      <c r="EK53" s="32"/>
      <c r="EL53" s="33"/>
      <c r="EM53" s="33"/>
      <c r="EN53" s="34"/>
      <c r="EO53" s="32"/>
      <c r="EP53" s="33"/>
      <c r="EQ53" s="33"/>
      <c r="ER53" s="34"/>
      <c r="ES53" s="32"/>
      <c r="ET53" s="33"/>
      <c r="EU53" s="33"/>
      <c r="EV53" s="34"/>
      <c r="EW53" s="32"/>
      <c r="EX53" s="33"/>
      <c r="EY53" s="33"/>
      <c r="EZ53" s="34"/>
      <c r="FA53" s="32"/>
      <c r="FB53" s="33"/>
      <c r="FC53" s="33"/>
      <c r="FD53" s="34"/>
      <c r="FE53" s="32"/>
      <c r="FF53" s="33"/>
      <c r="FG53" s="33"/>
      <c r="FH53" s="34"/>
      <c r="FI53" s="32"/>
      <c r="FJ53" s="33"/>
      <c r="FK53" s="33"/>
      <c r="FL53" s="34"/>
      <c r="FM53" s="32"/>
      <c r="FN53" s="33"/>
      <c r="FO53" s="33"/>
      <c r="FP53" s="34"/>
      <c r="FQ53" s="32"/>
      <c r="FR53" s="33"/>
      <c r="FS53" s="33"/>
      <c r="FT53" s="34"/>
      <c r="FU53" s="32"/>
      <c r="FV53" s="33"/>
      <c r="FW53" s="33"/>
      <c r="FX53" s="34"/>
      <c r="FY53" s="32"/>
      <c r="FZ53" s="33"/>
      <c r="GA53" s="33"/>
      <c r="GB53" s="34"/>
      <c r="GC53" s="32"/>
      <c r="GD53" s="33"/>
      <c r="GE53" s="33"/>
      <c r="GF53" s="34"/>
      <c r="GG53" s="32"/>
      <c r="GH53" s="33"/>
      <c r="GI53" s="33"/>
      <c r="GJ53" s="34"/>
      <c r="GK53" s="32"/>
      <c r="GL53" s="33"/>
      <c r="GM53" s="33"/>
      <c r="GN53" s="34"/>
      <c r="GO53" s="32"/>
      <c r="GP53" s="33"/>
      <c r="GQ53" s="33"/>
      <c r="GR53" s="34"/>
      <c r="GS53" s="32"/>
      <c r="GT53" s="33"/>
      <c r="GU53" s="33"/>
      <c r="GV53" s="34"/>
      <c r="GW53" s="32"/>
      <c r="GX53" s="33"/>
      <c r="GY53" s="33"/>
      <c r="GZ53" s="34"/>
      <c r="HA53" s="32"/>
      <c r="HB53" s="33"/>
      <c r="HC53" s="33"/>
      <c r="HD53" s="34"/>
      <c r="HE53" s="32"/>
      <c r="HF53" s="33"/>
      <c r="HG53" s="33"/>
      <c r="HH53" s="34"/>
      <c r="HI53" s="32"/>
      <c r="HJ53" s="33"/>
      <c r="HK53" s="33"/>
      <c r="HL53" s="34"/>
      <c r="HM53" s="32"/>
      <c r="HN53" s="33"/>
      <c r="HO53" s="33"/>
      <c r="HP53" s="34"/>
      <c r="HQ53" s="32"/>
      <c r="HR53" s="33"/>
      <c r="HS53" s="33"/>
      <c r="HT53" s="34"/>
      <c r="HU53" s="32"/>
      <c r="HV53" s="33"/>
      <c r="HW53" s="33"/>
      <c r="HX53" s="34"/>
      <c r="HY53" s="32"/>
      <c r="HZ53" s="33"/>
      <c r="IA53" s="33"/>
      <c r="IB53" s="34"/>
      <c r="IC53" s="32"/>
      <c r="ID53" s="33"/>
      <c r="IE53" s="33"/>
      <c r="IF53" s="34"/>
      <c r="IG53" s="32"/>
      <c r="IH53" s="33"/>
      <c r="II53" s="33"/>
      <c r="IJ53" s="34"/>
    </row>
    <row r="54" spans="1:244" s="41" customFormat="1" ht="13.5" thickBot="1">
      <c r="A54" s="38" t="s">
        <v>58</v>
      </c>
      <c r="B54" s="158">
        <v>1458.0283907136054</v>
      </c>
      <c r="C54" s="158">
        <v>2.42</v>
      </c>
      <c r="D54" s="55">
        <v>0.99999999999999989</v>
      </c>
    </row>
    <row r="55" spans="1:244">
      <c r="A55" s="42" t="s">
        <v>59</v>
      </c>
      <c r="D55" s="43"/>
    </row>
  </sheetData>
  <printOptions horizontalCentered="1"/>
  <pageMargins left="0.78740157480314965" right="0.39370078740157483" top="0.78740157480314965" bottom="0.78740157480314965" header="0.59055118110236227" footer="0.59055118110236227"/>
  <pageSetup paperSize="9" orientation="portrait" horizontalDpi="300" verticalDpi="300" r:id="rId1"/>
  <headerFooter alignWithMargins="0">
    <oddHeader>&amp;L&amp;"Tahoma,Negrito"&amp;8Companhia Nacional de Abastecimento - CONAB</oddHeader>
    <oddFooter>&amp;R&amp;6&amp;F - &amp;A
versão - jan/2008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J58"/>
  <sheetViews>
    <sheetView zoomScaleNormal="100" workbookViewId="0">
      <selection activeCell="G38" sqref="G38"/>
    </sheetView>
  </sheetViews>
  <sheetFormatPr defaultColWidth="11.5" defaultRowHeight="12.75"/>
  <cols>
    <col min="1" max="1" width="45.625" style="3" customWidth="1"/>
    <col min="2" max="3" width="12.625" style="3" customWidth="1"/>
    <col min="4" max="4" width="8.625" style="3" customWidth="1"/>
    <col min="5" max="16384" width="11.5" style="3"/>
  </cols>
  <sheetData>
    <row r="1" spans="1:4">
      <c r="A1" s="1" t="s">
        <v>0</v>
      </c>
      <c r="B1" s="2"/>
      <c r="C1" s="2"/>
      <c r="D1" s="2"/>
    </row>
    <row r="2" spans="1:4">
      <c r="A2" s="1" t="s">
        <v>379</v>
      </c>
      <c r="B2" s="2"/>
      <c r="C2" s="2"/>
      <c r="D2" s="2"/>
    </row>
    <row r="3" spans="1:4">
      <c r="A3" s="1" t="s">
        <v>203</v>
      </c>
      <c r="B3" s="2"/>
      <c r="C3" s="2"/>
      <c r="D3" s="2"/>
    </row>
    <row r="4" spans="1:4">
      <c r="A4" s="1" t="s">
        <v>62</v>
      </c>
      <c r="B4" s="2"/>
      <c r="C4" s="2"/>
      <c r="D4" s="2"/>
    </row>
    <row r="5" spans="1:4">
      <c r="A5" s="1" t="s">
        <v>380</v>
      </c>
      <c r="B5" s="2"/>
      <c r="C5" s="2"/>
      <c r="D5" s="2"/>
    </row>
    <row r="6" spans="1:4" ht="13.5" thickBot="1">
      <c r="A6" s="4" t="s">
        <v>4</v>
      </c>
      <c r="B6" s="5">
        <v>600</v>
      </c>
      <c r="C6" s="6" t="s">
        <v>5</v>
      </c>
    </row>
    <row r="7" spans="1:4">
      <c r="A7" s="7"/>
      <c r="B7" s="8" t="s">
        <v>6</v>
      </c>
      <c r="C7" s="50" t="s">
        <v>69</v>
      </c>
      <c r="D7" s="10" t="s">
        <v>7</v>
      </c>
    </row>
    <row r="8" spans="1:4">
      <c r="A8" s="11" t="s">
        <v>8</v>
      </c>
      <c r="D8" s="12" t="s">
        <v>9</v>
      </c>
    </row>
    <row r="9" spans="1:4" ht="13.5" thickBot="1">
      <c r="A9" s="13"/>
      <c r="B9" s="14" t="s">
        <v>10</v>
      </c>
      <c r="C9" s="14" t="s">
        <v>169</v>
      </c>
      <c r="D9" s="15" t="s">
        <v>13</v>
      </c>
    </row>
    <row r="10" spans="1:4">
      <c r="A10" s="11" t="s">
        <v>14</v>
      </c>
      <c r="B10" s="16"/>
    </row>
    <row r="11" spans="1:4">
      <c r="A11" s="18" t="s">
        <v>15</v>
      </c>
      <c r="B11" s="16">
        <v>0</v>
      </c>
      <c r="C11" s="16">
        <v>0</v>
      </c>
      <c r="D11" s="51">
        <v>0</v>
      </c>
    </row>
    <row r="12" spans="1:4">
      <c r="A12" s="18" t="s">
        <v>16</v>
      </c>
      <c r="B12" s="3">
        <v>0</v>
      </c>
      <c r="C12" s="3">
        <v>0</v>
      </c>
      <c r="D12" s="51">
        <v>0</v>
      </c>
    </row>
    <row r="13" spans="1:4">
      <c r="A13" s="18" t="s">
        <v>17</v>
      </c>
      <c r="B13" s="16">
        <v>0</v>
      </c>
      <c r="C13" s="16">
        <v>0</v>
      </c>
      <c r="D13" s="51">
        <v>0</v>
      </c>
    </row>
    <row r="14" spans="1:4">
      <c r="A14" s="18" t="s">
        <v>18</v>
      </c>
      <c r="B14" s="16">
        <v>0</v>
      </c>
      <c r="C14" s="16">
        <v>0</v>
      </c>
      <c r="D14" s="51">
        <v>0</v>
      </c>
    </row>
    <row r="15" spans="1:4">
      <c r="A15" s="18" t="s">
        <v>19</v>
      </c>
      <c r="B15" s="16">
        <v>0</v>
      </c>
      <c r="C15" s="16">
        <v>0</v>
      </c>
      <c r="D15" s="51">
        <v>0</v>
      </c>
    </row>
    <row r="16" spans="1:4">
      <c r="A16" s="6" t="s">
        <v>206</v>
      </c>
      <c r="B16" s="16">
        <v>1020</v>
      </c>
      <c r="C16" s="16">
        <v>1.71</v>
      </c>
      <c r="D16" s="51">
        <v>0.65603236932820064</v>
      </c>
    </row>
    <row r="17" spans="1:4">
      <c r="A17" s="6" t="s">
        <v>207</v>
      </c>
      <c r="B17" s="16">
        <v>104.96</v>
      </c>
      <c r="C17" s="16">
        <v>0.16</v>
      </c>
      <c r="D17" s="51">
        <v>5.6668139469676033E-2</v>
      </c>
    </row>
    <row r="18" spans="1:4">
      <c r="A18" s="6" t="s">
        <v>208</v>
      </c>
      <c r="B18" s="16">
        <v>0</v>
      </c>
      <c r="C18" s="16">
        <v>0</v>
      </c>
      <c r="D18" s="51">
        <v>0</v>
      </c>
    </row>
    <row r="19" spans="1:4">
      <c r="A19" s="6" t="s">
        <v>23</v>
      </c>
      <c r="B19" s="16">
        <v>0</v>
      </c>
      <c r="C19" s="16">
        <v>0</v>
      </c>
      <c r="D19" s="51">
        <v>0</v>
      </c>
    </row>
    <row r="20" spans="1:4">
      <c r="A20" s="6" t="s">
        <v>24</v>
      </c>
      <c r="B20" s="16">
        <v>315</v>
      </c>
      <c r="C20" s="16">
        <v>0.53</v>
      </c>
      <c r="D20" s="51">
        <v>0.17006920667823888</v>
      </c>
    </row>
    <row r="21" spans="1:4">
      <c r="A21" s="6" t="s">
        <v>25</v>
      </c>
      <c r="B21" s="16">
        <v>27</v>
      </c>
      <c r="C21" s="16">
        <v>0.05</v>
      </c>
      <c r="D21" s="51">
        <v>1.4577360572420475E-2</v>
      </c>
    </row>
    <row r="22" spans="1:4">
      <c r="A22" s="6" t="s">
        <v>26</v>
      </c>
      <c r="B22" s="16">
        <v>19.2</v>
      </c>
      <c r="C22" s="16">
        <v>0.03</v>
      </c>
      <c r="D22" s="51">
        <v>1.0366123073721227E-2</v>
      </c>
    </row>
    <row r="23" spans="1:4">
      <c r="A23" s="22" t="s">
        <v>27</v>
      </c>
      <c r="B23" s="155">
        <v>1486.16</v>
      </c>
      <c r="C23" s="155">
        <v>2.4799999999999995</v>
      </c>
      <c r="D23" s="52">
        <v>0.90771319912225723</v>
      </c>
    </row>
    <row r="24" spans="1:4">
      <c r="A24" s="25" t="s">
        <v>28</v>
      </c>
    </row>
    <row r="25" spans="1:4">
      <c r="A25" s="18" t="s">
        <v>29</v>
      </c>
      <c r="B25" s="16">
        <v>0</v>
      </c>
      <c r="C25" s="16">
        <v>0</v>
      </c>
      <c r="D25" s="51">
        <v>0</v>
      </c>
    </row>
    <row r="26" spans="1:4">
      <c r="A26" s="18" t="s">
        <v>30</v>
      </c>
      <c r="B26" s="16">
        <v>0</v>
      </c>
      <c r="C26" s="16">
        <v>0</v>
      </c>
      <c r="D26" s="51">
        <v>0</v>
      </c>
    </row>
    <row r="27" spans="1:4">
      <c r="A27" s="18" t="s">
        <v>31</v>
      </c>
      <c r="B27" s="16">
        <v>0</v>
      </c>
      <c r="C27" s="16">
        <v>0</v>
      </c>
      <c r="D27" s="51">
        <v>0</v>
      </c>
    </row>
    <row r="28" spans="1:4">
      <c r="A28" s="18" t="s">
        <v>32</v>
      </c>
      <c r="B28" s="16">
        <v>0</v>
      </c>
      <c r="C28" s="16">
        <v>0</v>
      </c>
      <c r="D28" s="51">
        <v>0</v>
      </c>
    </row>
    <row r="29" spans="1:4">
      <c r="A29" s="18" t="s">
        <v>33</v>
      </c>
      <c r="B29" s="16">
        <v>31.5</v>
      </c>
      <c r="C29" s="16">
        <v>0.05</v>
      </c>
      <c r="D29" s="51">
        <v>1.7006920667823888E-2</v>
      </c>
    </row>
    <row r="30" spans="1:4">
      <c r="A30" s="18" t="s">
        <v>34</v>
      </c>
      <c r="B30" s="16">
        <v>0</v>
      </c>
      <c r="C30" s="16">
        <v>0</v>
      </c>
      <c r="D30" s="51">
        <v>0</v>
      </c>
    </row>
    <row r="31" spans="1:4">
      <c r="A31" s="18" t="s">
        <v>35</v>
      </c>
      <c r="B31" s="16">
        <v>0</v>
      </c>
      <c r="C31" s="16">
        <v>0</v>
      </c>
      <c r="D31" s="51">
        <v>0</v>
      </c>
    </row>
    <row r="32" spans="1:4">
      <c r="A32" s="18" t="s">
        <v>36</v>
      </c>
      <c r="B32" s="16">
        <v>0</v>
      </c>
      <c r="C32" s="16">
        <v>0</v>
      </c>
      <c r="D32" s="51">
        <v>0</v>
      </c>
    </row>
    <row r="33" spans="1:244">
      <c r="A33" s="27" t="s">
        <v>37</v>
      </c>
      <c r="B33" s="156">
        <v>31.5</v>
      </c>
      <c r="C33" s="156">
        <v>0.05</v>
      </c>
      <c r="D33" s="53">
        <v>1.7006920667823888E-2</v>
      </c>
    </row>
    <row r="34" spans="1:244" s="30" customFormat="1">
      <c r="A34" s="11" t="s">
        <v>38</v>
      </c>
      <c r="B34" s="3"/>
      <c r="C34" s="3"/>
      <c r="D34" s="3"/>
    </row>
    <row r="35" spans="1:244" s="30" customFormat="1">
      <c r="A35" s="18" t="s">
        <v>39</v>
      </c>
      <c r="B35" s="16">
        <v>37.141329459572852</v>
      </c>
      <c r="C35" s="16">
        <v>0.06</v>
      </c>
      <c r="D35" s="51">
        <v>2.0052687098935418E-2</v>
      </c>
    </row>
    <row r="36" spans="1:244" s="30" customFormat="1">
      <c r="A36" s="6" t="s">
        <v>40</v>
      </c>
      <c r="B36" s="16">
        <v>37.141329459572852</v>
      </c>
      <c r="C36" s="16">
        <v>0.06</v>
      </c>
      <c r="D36" s="51">
        <v>2.0052687098935418E-2</v>
      </c>
    </row>
    <row r="37" spans="1:244" s="31" customFormat="1">
      <c r="A37" s="22" t="s">
        <v>41</v>
      </c>
      <c r="B37" s="155">
        <v>1554.801329459573</v>
      </c>
      <c r="C37" s="155">
        <v>2.5899999999999994</v>
      </c>
      <c r="D37" s="52">
        <v>0.94477280688901655</v>
      </c>
    </row>
    <row r="38" spans="1:244" s="30" customFormat="1">
      <c r="A38" s="11" t="s">
        <v>42</v>
      </c>
      <c r="B38" s="3"/>
      <c r="C38" s="3"/>
      <c r="D38" s="3"/>
    </row>
    <row r="39" spans="1:244" s="30" customFormat="1">
      <c r="A39" s="6" t="s">
        <v>43</v>
      </c>
      <c r="B39" s="16">
        <v>8.07</v>
      </c>
      <c r="C39" s="16">
        <v>0.01</v>
      </c>
      <c r="D39" s="51">
        <v>4.3570111044234534E-3</v>
      </c>
    </row>
    <row r="40" spans="1:244" s="30" customFormat="1">
      <c r="A40" s="6" t="s">
        <v>44</v>
      </c>
      <c r="B40" s="16">
        <v>0</v>
      </c>
      <c r="C40" s="16">
        <v>0</v>
      </c>
      <c r="D40" s="51">
        <v>0</v>
      </c>
    </row>
    <row r="41" spans="1:244" s="30" customFormat="1">
      <c r="A41" s="18" t="s">
        <v>45</v>
      </c>
      <c r="B41" s="16">
        <v>0</v>
      </c>
      <c r="C41" s="16">
        <v>0</v>
      </c>
      <c r="D41" s="51">
        <v>0</v>
      </c>
    </row>
    <row r="42" spans="1:244" s="30" customFormat="1">
      <c r="A42" s="18" t="s">
        <v>79</v>
      </c>
      <c r="B42" s="16">
        <v>0</v>
      </c>
      <c r="C42" s="16">
        <v>0</v>
      </c>
      <c r="D42" s="51">
        <v>0</v>
      </c>
    </row>
    <row r="43" spans="1:244" s="30" customFormat="1">
      <c r="A43" s="18" t="s">
        <v>211</v>
      </c>
      <c r="B43" s="16">
        <v>214.72778333435167</v>
      </c>
      <c r="C43" s="16">
        <v>0.36</v>
      </c>
      <c r="D43" s="51">
        <v>0.11593201194746015</v>
      </c>
    </row>
    <row r="44" spans="1:244" s="30" customFormat="1">
      <c r="A44" s="27" t="s">
        <v>46</v>
      </c>
      <c r="B44" s="156">
        <v>222.79778333435166</v>
      </c>
      <c r="C44" s="156">
        <v>0.37</v>
      </c>
      <c r="D44" s="53">
        <v>0.1202890230518836</v>
      </c>
      <c r="E44" s="32"/>
      <c r="F44" s="33"/>
      <c r="G44" s="33"/>
      <c r="H44" s="34"/>
      <c r="I44" s="32"/>
      <c r="J44" s="33"/>
      <c r="K44" s="33"/>
      <c r="L44" s="34"/>
      <c r="M44" s="32"/>
      <c r="N44" s="33"/>
      <c r="O44" s="33"/>
      <c r="P44" s="34"/>
      <c r="Q44" s="32"/>
      <c r="R44" s="33"/>
      <c r="S44" s="33"/>
      <c r="T44" s="34"/>
      <c r="U44" s="32"/>
      <c r="V44" s="33"/>
      <c r="W44" s="33"/>
      <c r="X44" s="34"/>
      <c r="Y44" s="32"/>
      <c r="Z44" s="33"/>
      <c r="AA44" s="33"/>
      <c r="AB44" s="34"/>
      <c r="AC44" s="32"/>
      <c r="AD44" s="33"/>
      <c r="AE44" s="33"/>
      <c r="AF44" s="34"/>
      <c r="AG44" s="32"/>
      <c r="AH44" s="33"/>
      <c r="AI44" s="33"/>
      <c r="AJ44" s="34"/>
      <c r="AK44" s="32"/>
      <c r="AL44" s="33"/>
      <c r="AM44" s="33"/>
      <c r="AN44" s="34"/>
      <c r="AO44" s="32"/>
      <c r="AP44" s="33"/>
      <c r="AQ44" s="33"/>
      <c r="AR44" s="34"/>
      <c r="AS44" s="32"/>
      <c r="AT44" s="33"/>
      <c r="AU44" s="33"/>
      <c r="AV44" s="34"/>
      <c r="AW44" s="32"/>
      <c r="AX44" s="33"/>
      <c r="AY44" s="33"/>
      <c r="AZ44" s="34"/>
      <c r="BA44" s="32"/>
      <c r="BB44" s="33"/>
      <c r="BC44" s="33"/>
      <c r="BD44" s="34"/>
      <c r="BE44" s="32"/>
      <c r="BF44" s="33"/>
      <c r="BG44" s="33"/>
      <c r="BH44" s="34"/>
      <c r="BI44" s="32"/>
      <c r="BJ44" s="33"/>
      <c r="BK44" s="33"/>
      <c r="BL44" s="34"/>
      <c r="BM44" s="32"/>
      <c r="BN44" s="33"/>
      <c r="BO44" s="33"/>
      <c r="BP44" s="34"/>
      <c r="BQ44" s="32"/>
      <c r="BR44" s="33"/>
      <c r="BS44" s="33"/>
      <c r="BT44" s="34"/>
      <c r="BU44" s="32"/>
      <c r="BV44" s="33"/>
      <c r="BW44" s="33"/>
      <c r="BX44" s="34"/>
      <c r="BY44" s="32"/>
      <c r="BZ44" s="33"/>
      <c r="CA44" s="33"/>
      <c r="CB44" s="34"/>
      <c r="CC44" s="32"/>
      <c r="CD44" s="33"/>
      <c r="CE44" s="33"/>
      <c r="CF44" s="34"/>
      <c r="CG44" s="32"/>
      <c r="CH44" s="33"/>
      <c r="CI44" s="33"/>
      <c r="CJ44" s="34"/>
      <c r="CK44" s="32"/>
      <c r="CL44" s="33"/>
      <c r="CM44" s="33"/>
      <c r="CN44" s="34"/>
      <c r="CO44" s="32"/>
      <c r="CP44" s="33"/>
      <c r="CQ44" s="33"/>
      <c r="CR44" s="34"/>
      <c r="CS44" s="32"/>
      <c r="CT44" s="33"/>
      <c r="CU44" s="33"/>
      <c r="CV44" s="34"/>
      <c r="CW44" s="32"/>
      <c r="CX44" s="33"/>
      <c r="CY44" s="33"/>
      <c r="CZ44" s="34"/>
      <c r="DA44" s="32"/>
      <c r="DB44" s="33"/>
      <c r="DC44" s="33"/>
      <c r="DD44" s="34"/>
      <c r="DE44" s="32"/>
      <c r="DF44" s="33"/>
      <c r="DG44" s="33"/>
      <c r="DH44" s="34"/>
      <c r="DI44" s="32"/>
      <c r="DJ44" s="33"/>
      <c r="DK44" s="33"/>
      <c r="DL44" s="34"/>
      <c r="DM44" s="32"/>
      <c r="DN44" s="33"/>
      <c r="DO44" s="33"/>
      <c r="DP44" s="34"/>
      <c r="DQ44" s="32"/>
      <c r="DR44" s="33"/>
      <c r="DS44" s="33"/>
      <c r="DT44" s="34"/>
      <c r="DU44" s="32"/>
      <c r="DV44" s="33"/>
      <c r="DW44" s="33"/>
      <c r="DX44" s="34"/>
      <c r="DY44" s="32"/>
      <c r="DZ44" s="33"/>
      <c r="EA44" s="33"/>
      <c r="EB44" s="34"/>
      <c r="EC44" s="32"/>
      <c r="ED44" s="33"/>
      <c r="EE44" s="33"/>
      <c r="EF44" s="34"/>
      <c r="EG44" s="32"/>
      <c r="EH44" s="33"/>
      <c r="EI44" s="33"/>
      <c r="EJ44" s="34"/>
      <c r="EK44" s="32"/>
      <c r="EL44" s="33"/>
      <c r="EM44" s="33"/>
      <c r="EN44" s="34"/>
      <c r="EO44" s="32"/>
      <c r="EP44" s="33"/>
      <c r="EQ44" s="33"/>
      <c r="ER44" s="34"/>
      <c r="ES44" s="32"/>
      <c r="ET44" s="33"/>
      <c r="EU44" s="33"/>
      <c r="EV44" s="34"/>
      <c r="EW44" s="32"/>
      <c r="EX44" s="33"/>
      <c r="EY44" s="33"/>
      <c r="EZ44" s="34"/>
      <c r="FA44" s="32"/>
      <c r="FB44" s="33"/>
      <c r="FC44" s="33"/>
      <c r="FD44" s="34"/>
      <c r="FE44" s="32"/>
      <c r="FF44" s="33"/>
      <c r="FG44" s="33"/>
      <c r="FH44" s="34"/>
      <c r="FI44" s="32"/>
      <c r="FJ44" s="33"/>
      <c r="FK44" s="33"/>
      <c r="FL44" s="34"/>
      <c r="FM44" s="32"/>
      <c r="FN44" s="33"/>
      <c r="FO44" s="33"/>
      <c r="FP44" s="34"/>
      <c r="FQ44" s="32"/>
      <c r="FR44" s="33"/>
      <c r="FS44" s="33"/>
      <c r="FT44" s="34"/>
      <c r="FU44" s="32"/>
      <c r="FV44" s="33"/>
      <c r="FW44" s="33"/>
      <c r="FX44" s="34"/>
      <c r="FY44" s="32"/>
      <c r="FZ44" s="33"/>
      <c r="GA44" s="33"/>
      <c r="GB44" s="34"/>
      <c r="GC44" s="32"/>
      <c r="GD44" s="33"/>
      <c r="GE44" s="33"/>
      <c r="GF44" s="34"/>
      <c r="GG44" s="32"/>
      <c r="GH44" s="33"/>
      <c r="GI44" s="33"/>
      <c r="GJ44" s="34"/>
      <c r="GK44" s="32"/>
      <c r="GL44" s="33"/>
      <c r="GM44" s="33"/>
      <c r="GN44" s="34"/>
      <c r="GO44" s="32"/>
      <c r="GP44" s="33"/>
      <c r="GQ44" s="33"/>
      <c r="GR44" s="34"/>
      <c r="GS44" s="32"/>
      <c r="GT44" s="33"/>
      <c r="GU44" s="33"/>
      <c r="GV44" s="34"/>
      <c r="GW44" s="32"/>
      <c r="GX44" s="33"/>
      <c r="GY44" s="33"/>
      <c r="GZ44" s="34"/>
      <c r="HA44" s="32"/>
      <c r="HB44" s="33"/>
      <c r="HC44" s="33"/>
      <c r="HD44" s="34"/>
      <c r="HE44" s="32"/>
      <c r="HF44" s="33"/>
      <c r="HG44" s="33"/>
      <c r="HH44" s="34"/>
      <c r="HI44" s="32"/>
      <c r="HJ44" s="33"/>
      <c r="HK44" s="33"/>
      <c r="HL44" s="34"/>
      <c r="HM44" s="32"/>
      <c r="HN44" s="33"/>
      <c r="HO44" s="33"/>
      <c r="HP44" s="34"/>
      <c r="HQ44" s="32"/>
      <c r="HR44" s="33"/>
      <c r="HS44" s="33"/>
      <c r="HT44" s="34"/>
      <c r="HU44" s="32"/>
      <c r="HV44" s="33"/>
      <c r="HW44" s="33"/>
      <c r="HX44" s="34"/>
      <c r="HY44" s="32"/>
      <c r="HZ44" s="33"/>
      <c r="IA44" s="33"/>
      <c r="IB44" s="34"/>
      <c r="IC44" s="32"/>
      <c r="ID44" s="33"/>
      <c r="IE44" s="33"/>
      <c r="IF44" s="34"/>
      <c r="IG44" s="32"/>
      <c r="IH44" s="33"/>
      <c r="II44" s="33"/>
      <c r="IJ44" s="34"/>
    </row>
    <row r="45" spans="1:244" s="30" customFormat="1">
      <c r="A45" s="11" t="s">
        <v>47</v>
      </c>
      <c r="B45" s="3"/>
      <c r="C45" s="3"/>
      <c r="D45" s="3"/>
    </row>
    <row r="46" spans="1:244" s="30" customFormat="1">
      <c r="A46" s="18" t="s">
        <v>80</v>
      </c>
      <c r="B46" s="16">
        <v>36.666666666666664</v>
      </c>
      <c r="C46" s="16">
        <v>0.06</v>
      </c>
      <c r="D46" s="51">
        <v>1.9796415592175952E-2</v>
      </c>
    </row>
    <row r="47" spans="1:244" s="30" customFormat="1">
      <c r="A47" s="18" t="s">
        <v>49</v>
      </c>
      <c r="B47" s="16">
        <v>0</v>
      </c>
      <c r="C47" s="16">
        <v>0</v>
      </c>
      <c r="D47" s="51">
        <v>0</v>
      </c>
    </row>
    <row r="48" spans="1:244" s="30" customFormat="1">
      <c r="A48" s="18" t="s">
        <v>50</v>
      </c>
      <c r="B48" s="16">
        <v>1.51</v>
      </c>
      <c r="C48" s="16">
        <v>0</v>
      </c>
      <c r="D48" s="51">
        <v>8.1525238756870058E-4</v>
      </c>
    </row>
    <row r="49" spans="1:244" s="30" customFormat="1">
      <c r="A49" s="27" t="s">
        <v>51</v>
      </c>
      <c r="B49" s="156">
        <v>38.176666666666662</v>
      </c>
      <c r="C49" s="156">
        <v>0.06</v>
      </c>
      <c r="D49" s="53">
        <v>2.0611667979744654E-2</v>
      </c>
      <c r="E49" s="32"/>
      <c r="F49" s="33"/>
      <c r="G49" s="33"/>
      <c r="H49" s="34"/>
      <c r="I49" s="32"/>
      <c r="J49" s="33"/>
      <c r="K49" s="33"/>
      <c r="L49" s="34"/>
      <c r="M49" s="32"/>
      <c r="N49" s="33"/>
      <c r="O49" s="33"/>
      <c r="P49" s="34"/>
      <c r="Q49" s="32"/>
      <c r="R49" s="33"/>
      <c r="S49" s="33"/>
      <c r="T49" s="34"/>
      <c r="U49" s="32"/>
      <c r="V49" s="33"/>
      <c r="W49" s="33"/>
      <c r="X49" s="34"/>
      <c r="Y49" s="32"/>
      <c r="Z49" s="33"/>
      <c r="AA49" s="33"/>
      <c r="AB49" s="34"/>
      <c r="AC49" s="32"/>
      <c r="AD49" s="33"/>
      <c r="AE49" s="33"/>
      <c r="AF49" s="34"/>
      <c r="AG49" s="32"/>
      <c r="AH49" s="33"/>
      <c r="AI49" s="33"/>
      <c r="AJ49" s="34"/>
      <c r="AK49" s="32"/>
      <c r="AL49" s="33"/>
      <c r="AM49" s="33"/>
      <c r="AN49" s="34"/>
      <c r="AO49" s="32"/>
      <c r="AP49" s="33"/>
      <c r="AQ49" s="33"/>
      <c r="AR49" s="34"/>
      <c r="AS49" s="32"/>
      <c r="AT49" s="33"/>
      <c r="AU49" s="33"/>
      <c r="AV49" s="34"/>
      <c r="AW49" s="32"/>
      <c r="AX49" s="33"/>
      <c r="AY49" s="33"/>
      <c r="AZ49" s="34"/>
      <c r="BA49" s="32"/>
      <c r="BB49" s="33"/>
      <c r="BC49" s="33"/>
      <c r="BD49" s="34"/>
      <c r="BE49" s="32"/>
      <c r="BF49" s="33"/>
      <c r="BG49" s="33"/>
      <c r="BH49" s="34"/>
      <c r="BI49" s="32"/>
      <c r="BJ49" s="33"/>
      <c r="BK49" s="33"/>
      <c r="BL49" s="34"/>
      <c r="BM49" s="32"/>
      <c r="BN49" s="33"/>
      <c r="BO49" s="33"/>
      <c r="BP49" s="34"/>
      <c r="BQ49" s="32"/>
      <c r="BR49" s="33"/>
      <c r="BS49" s="33"/>
      <c r="BT49" s="34"/>
      <c r="BU49" s="32"/>
      <c r="BV49" s="33"/>
      <c r="BW49" s="33"/>
      <c r="BX49" s="34"/>
      <c r="BY49" s="32"/>
      <c r="BZ49" s="33"/>
      <c r="CA49" s="33"/>
      <c r="CB49" s="34"/>
      <c r="CC49" s="32"/>
      <c r="CD49" s="33"/>
      <c r="CE49" s="33"/>
      <c r="CF49" s="34"/>
      <c r="CG49" s="32"/>
      <c r="CH49" s="33"/>
      <c r="CI49" s="33"/>
      <c r="CJ49" s="34"/>
      <c r="CK49" s="32"/>
      <c r="CL49" s="33"/>
      <c r="CM49" s="33"/>
      <c r="CN49" s="34"/>
      <c r="CO49" s="32"/>
      <c r="CP49" s="33"/>
      <c r="CQ49" s="33"/>
      <c r="CR49" s="34"/>
      <c r="CS49" s="32"/>
      <c r="CT49" s="33"/>
      <c r="CU49" s="33"/>
      <c r="CV49" s="34"/>
      <c r="CW49" s="32"/>
      <c r="CX49" s="33"/>
      <c r="CY49" s="33"/>
      <c r="CZ49" s="34"/>
      <c r="DA49" s="32"/>
      <c r="DB49" s="33"/>
      <c r="DC49" s="33"/>
      <c r="DD49" s="34"/>
      <c r="DE49" s="32"/>
      <c r="DF49" s="33"/>
      <c r="DG49" s="33"/>
      <c r="DH49" s="34"/>
      <c r="DI49" s="32"/>
      <c r="DJ49" s="33"/>
      <c r="DK49" s="33"/>
      <c r="DL49" s="34"/>
      <c r="DM49" s="32"/>
      <c r="DN49" s="33"/>
      <c r="DO49" s="33"/>
      <c r="DP49" s="34"/>
      <c r="DQ49" s="32"/>
      <c r="DR49" s="33"/>
      <c r="DS49" s="33"/>
      <c r="DT49" s="34"/>
      <c r="DU49" s="32"/>
      <c r="DV49" s="33"/>
      <c r="DW49" s="33"/>
      <c r="DX49" s="34"/>
      <c r="DY49" s="32"/>
      <c r="DZ49" s="33"/>
      <c r="EA49" s="33"/>
      <c r="EB49" s="34"/>
      <c r="EC49" s="32"/>
      <c r="ED49" s="33"/>
      <c r="EE49" s="33"/>
      <c r="EF49" s="34"/>
      <c r="EG49" s="32"/>
      <c r="EH49" s="33"/>
      <c r="EI49" s="33"/>
      <c r="EJ49" s="34"/>
      <c r="EK49" s="32"/>
      <c r="EL49" s="33"/>
      <c r="EM49" s="33"/>
      <c r="EN49" s="34"/>
      <c r="EO49" s="32"/>
      <c r="EP49" s="33"/>
      <c r="EQ49" s="33"/>
      <c r="ER49" s="34"/>
      <c r="ES49" s="32"/>
      <c r="ET49" s="33"/>
      <c r="EU49" s="33"/>
      <c r="EV49" s="34"/>
      <c r="EW49" s="32"/>
      <c r="EX49" s="33"/>
      <c r="EY49" s="33"/>
      <c r="EZ49" s="34"/>
      <c r="FA49" s="32"/>
      <c r="FB49" s="33"/>
      <c r="FC49" s="33"/>
      <c r="FD49" s="34"/>
      <c r="FE49" s="32"/>
      <c r="FF49" s="33"/>
      <c r="FG49" s="33"/>
      <c r="FH49" s="34"/>
      <c r="FI49" s="32"/>
      <c r="FJ49" s="33"/>
      <c r="FK49" s="33"/>
      <c r="FL49" s="34"/>
      <c r="FM49" s="32"/>
      <c r="FN49" s="33"/>
      <c r="FO49" s="33"/>
      <c r="FP49" s="34"/>
      <c r="FQ49" s="32"/>
      <c r="FR49" s="33"/>
      <c r="FS49" s="33"/>
      <c r="FT49" s="34"/>
      <c r="FU49" s="32"/>
      <c r="FV49" s="33"/>
      <c r="FW49" s="33"/>
      <c r="FX49" s="34"/>
      <c r="FY49" s="32"/>
      <c r="FZ49" s="33"/>
      <c r="GA49" s="33"/>
      <c r="GB49" s="34"/>
      <c r="GC49" s="32"/>
      <c r="GD49" s="33"/>
      <c r="GE49" s="33"/>
      <c r="GF49" s="34"/>
      <c r="GG49" s="32"/>
      <c r="GH49" s="33"/>
      <c r="GI49" s="33"/>
      <c r="GJ49" s="34"/>
      <c r="GK49" s="32"/>
      <c r="GL49" s="33"/>
      <c r="GM49" s="33"/>
      <c r="GN49" s="34"/>
      <c r="GO49" s="32"/>
      <c r="GP49" s="33"/>
      <c r="GQ49" s="33"/>
      <c r="GR49" s="34"/>
      <c r="GS49" s="32"/>
      <c r="GT49" s="33"/>
      <c r="GU49" s="33"/>
      <c r="GV49" s="34"/>
      <c r="GW49" s="32"/>
      <c r="GX49" s="33"/>
      <c r="GY49" s="33"/>
      <c r="GZ49" s="34"/>
      <c r="HA49" s="32"/>
      <c r="HB49" s="33"/>
      <c r="HC49" s="33"/>
      <c r="HD49" s="34"/>
      <c r="HE49" s="32"/>
      <c r="HF49" s="33"/>
      <c r="HG49" s="33"/>
      <c r="HH49" s="34"/>
      <c r="HI49" s="32"/>
      <c r="HJ49" s="33"/>
      <c r="HK49" s="33"/>
      <c r="HL49" s="34"/>
      <c r="HM49" s="32"/>
      <c r="HN49" s="33"/>
      <c r="HO49" s="33"/>
      <c r="HP49" s="34"/>
      <c r="HQ49" s="32"/>
      <c r="HR49" s="33"/>
      <c r="HS49" s="33"/>
      <c r="HT49" s="34"/>
      <c r="HU49" s="32"/>
      <c r="HV49" s="33"/>
      <c r="HW49" s="33"/>
      <c r="HX49" s="34"/>
      <c r="HY49" s="32"/>
      <c r="HZ49" s="33"/>
      <c r="IA49" s="33"/>
      <c r="IB49" s="34"/>
      <c r="IC49" s="32"/>
      <c r="ID49" s="33"/>
      <c r="IE49" s="33"/>
      <c r="IF49" s="34"/>
      <c r="IG49" s="32"/>
      <c r="IH49" s="33"/>
      <c r="II49" s="33"/>
      <c r="IJ49" s="34"/>
    </row>
    <row r="50" spans="1:244" s="30" customFormat="1">
      <c r="A50" s="35" t="s">
        <v>52</v>
      </c>
      <c r="B50" s="157">
        <v>260.97445000101834</v>
      </c>
      <c r="C50" s="157">
        <v>0.43</v>
      </c>
      <c r="D50" s="54">
        <v>0.14090069103162825</v>
      </c>
      <c r="E50" s="33"/>
      <c r="F50" s="33"/>
      <c r="G50" s="32"/>
      <c r="H50" s="33"/>
      <c r="I50" s="33"/>
      <c r="J50" s="33"/>
      <c r="K50" s="32"/>
      <c r="L50" s="33"/>
      <c r="M50" s="33"/>
      <c r="N50" s="33"/>
      <c r="O50" s="32"/>
      <c r="P50" s="33"/>
      <c r="Q50" s="33"/>
      <c r="R50" s="33"/>
      <c r="S50" s="32"/>
      <c r="T50" s="33"/>
      <c r="U50" s="33"/>
      <c r="V50" s="33"/>
      <c r="W50" s="32"/>
      <c r="X50" s="33"/>
      <c r="Y50" s="33"/>
      <c r="Z50" s="33"/>
      <c r="AA50" s="32"/>
      <c r="AB50" s="33"/>
      <c r="AC50" s="33"/>
      <c r="AD50" s="33"/>
      <c r="AE50" s="32"/>
      <c r="AF50" s="33"/>
      <c r="AG50" s="33"/>
      <c r="AH50" s="33"/>
      <c r="AI50" s="32"/>
      <c r="AJ50" s="33"/>
      <c r="AK50" s="33"/>
      <c r="AL50" s="33"/>
      <c r="AM50" s="32"/>
      <c r="AN50" s="33"/>
      <c r="AO50" s="33"/>
      <c r="AP50" s="33"/>
      <c r="AQ50" s="32"/>
      <c r="AR50" s="33"/>
      <c r="AS50" s="33"/>
      <c r="AT50" s="33"/>
      <c r="AU50" s="32"/>
      <c r="AV50" s="33"/>
      <c r="AW50" s="33"/>
      <c r="AX50" s="33"/>
      <c r="AY50" s="32"/>
      <c r="AZ50" s="33"/>
      <c r="BA50" s="33"/>
      <c r="BB50" s="33"/>
      <c r="BC50" s="32"/>
      <c r="BD50" s="33"/>
      <c r="BE50" s="33"/>
      <c r="BF50" s="33"/>
      <c r="BG50" s="32"/>
      <c r="BH50" s="33"/>
      <c r="BI50" s="33"/>
      <c r="BJ50" s="33"/>
      <c r="BK50" s="32"/>
      <c r="BL50" s="33"/>
      <c r="BM50" s="33"/>
      <c r="BN50" s="33"/>
      <c r="BO50" s="32"/>
      <c r="BP50" s="33"/>
      <c r="BQ50" s="33"/>
      <c r="BR50" s="33"/>
      <c r="BS50" s="32"/>
      <c r="BT50" s="33"/>
      <c r="BU50" s="33"/>
      <c r="BV50" s="33"/>
      <c r="BW50" s="32"/>
      <c r="BX50" s="33"/>
      <c r="BY50" s="33"/>
      <c r="BZ50" s="33"/>
      <c r="CA50" s="32"/>
      <c r="CB50" s="33"/>
      <c r="CC50" s="33"/>
      <c r="CD50" s="33"/>
      <c r="CE50" s="32"/>
      <c r="CF50" s="33"/>
      <c r="CG50" s="33"/>
      <c r="CH50" s="33"/>
      <c r="CI50" s="32"/>
      <c r="CJ50" s="33"/>
      <c r="CK50" s="33"/>
      <c r="CL50" s="33"/>
      <c r="CM50" s="32"/>
      <c r="CN50" s="33"/>
      <c r="CO50" s="33"/>
      <c r="CP50" s="33"/>
      <c r="CQ50" s="32"/>
      <c r="CR50" s="33"/>
      <c r="CS50" s="33"/>
      <c r="CT50" s="33"/>
      <c r="CU50" s="32"/>
      <c r="CV50" s="33"/>
      <c r="CW50" s="33"/>
      <c r="CX50" s="33"/>
      <c r="CY50" s="32"/>
      <c r="CZ50" s="33"/>
      <c r="DA50" s="33"/>
      <c r="DB50" s="33"/>
      <c r="DC50" s="32"/>
      <c r="DD50" s="33"/>
      <c r="DE50" s="33"/>
      <c r="DF50" s="33"/>
      <c r="DG50" s="32"/>
      <c r="DH50" s="33"/>
      <c r="DI50" s="33"/>
      <c r="DJ50" s="33"/>
      <c r="DK50" s="32"/>
      <c r="DL50" s="33"/>
      <c r="DM50" s="33"/>
      <c r="DN50" s="33"/>
      <c r="DO50" s="32"/>
      <c r="DP50" s="33"/>
      <c r="DQ50" s="33"/>
      <c r="DR50" s="33"/>
      <c r="DS50" s="32"/>
      <c r="DT50" s="33"/>
      <c r="DU50" s="33"/>
      <c r="DV50" s="33"/>
      <c r="DW50" s="32"/>
      <c r="DX50" s="33"/>
      <c r="DY50" s="33"/>
      <c r="DZ50" s="33"/>
      <c r="EA50" s="32"/>
      <c r="EB50" s="33"/>
      <c r="EC50" s="33"/>
      <c r="ED50" s="33"/>
      <c r="EE50" s="32"/>
      <c r="EF50" s="33"/>
      <c r="EG50" s="33"/>
      <c r="EH50" s="33"/>
      <c r="EI50" s="32"/>
      <c r="EJ50" s="33"/>
      <c r="EK50" s="33"/>
      <c r="EL50" s="33"/>
      <c r="EM50" s="32"/>
      <c r="EN50" s="33"/>
      <c r="EO50" s="33"/>
      <c r="EP50" s="33"/>
      <c r="EQ50" s="32"/>
      <c r="ER50" s="33"/>
      <c r="ES50" s="33"/>
      <c r="ET50" s="33"/>
      <c r="EU50" s="32"/>
      <c r="EV50" s="33"/>
      <c r="EW50" s="33"/>
      <c r="EX50" s="33"/>
      <c r="EY50" s="32"/>
      <c r="EZ50" s="33"/>
      <c r="FA50" s="33"/>
      <c r="FB50" s="33"/>
      <c r="FC50" s="32"/>
      <c r="FD50" s="33"/>
      <c r="FE50" s="33"/>
      <c r="FF50" s="33"/>
      <c r="FG50" s="32"/>
      <c r="FH50" s="33"/>
      <c r="FI50" s="33"/>
      <c r="FJ50" s="33"/>
      <c r="FK50" s="32"/>
      <c r="FL50" s="33"/>
      <c r="FM50" s="33"/>
      <c r="FN50" s="33"/>
      <c r="FO50" s="32"/>
      <c r="FP50" s="33"/>
      <c r="FQ50" s="33"/>
      <c r="FR50" s="33"/>
      <c r="FS50" s="32"/>
      <c r="FT50" s="33"/>
      <c r="FU50" s="33"/>
      <c r="FV50" s="33"/>
      <c r="FW50" s="32"/>
      <c r="FX50" s="33"/>
      <c r="FY50" s="33"/>
      <c r="FZ50" s="33"/>
      <c r="GA50" s="32"/>
      <c r="GB50" s="33"/>
      <c r="GC50" s="33"/>
      <c r="GD50" s="33"/>
      <c r="GE50" s="32"/>
      <c r="GF50" s="33"/>
      <c r="GG50" s="33"/>
      <c r="GH50" s="33"/>
      <c r="GI50" s="32"/>
      <c r="GJ50" s="33"/>
      <c r="GK50" s="33"/>
      <c r="GL50" s="33"/>
      <c r="GM50" s="32"/>
      <c r="GN50" s="33"/>
      <c r="GO50" s="33"/>
      <c r="GP50" s="33"/>
      <c r="GQ50" s="32"/>
      <c r="GR50" s="33"/>
      <c r="GS50" s="33"/>
      <c r="GT50" s="33"/>
      <c r="GU50" s="32"/>
      <c r="GV50" s="33"/>
      <c r="GW50" s="33"/>
      <c r="GX50" s="33"/>
      <c r="GY50" s="32"/>
      <c r="GZ50" s="33"/>
      <c r="HA50" s="33"/>
      <c r="HB50" s="33"/>
      <c r="HC50" s="32"/>
      <c r="HD50" s="33"/>
      <c r="HE50" s="33"/>
      <c r="HF50" s="33"/>
      <c r="HG50" s="32"/>
      <c r="HH50" s="33"/>
      <c r="HI50" s="33"/>
      <c r="HJ50" s="33"/>
      <c r="HK50" s="32"/>
      <c r="HL50" s="33"/>
      <c r="HM50" s="33"/>
      <c r="HN50" s="33"/>
      <c r="HO50" s="32"/>
      <c r="HP50" s="33"/>
      <c r="HQ50" s="33"/>
      <c r="HR50" s="33"/>
      <c r="HS50" s="32"/>
      <c r="HT50" s="33"/>
      <c r="HU50" s="33"/>
      <c r="HV50" s="33"/>
      <c r="HW50" s="32"/>
      <c r="HX50" s="33"/>
      <c r="HY50" s="33"/>
      <c r="HZ50" s="33"/>
      <c r="IA50" s="32"/>
      <c r="IB50" s="33"/>
      <c r="IC50" s="33"/>
      <c r="ID50" s="33"/>
      <c r="IE50" s="32"/>
      <c r="IF50" s="33"/>
      <c r="IG50" s="33"/>
      <c r="IH50" s="33"/>
    </row>
    <row r="51" spans="1:244" s="31" customFormat="1">
      <c r="A51" s="22" t="s">
        <v>53</v>
      </c>
      <c r="B51" s="155">
        <v>1815.7757794605914</v>
      </c>
      <c r="C51" s="155">
        <v>3.0199999999999996</v>
      </c>
      <c r="D51" s="52">
        <v>1.0856734979206448</v>
      </c>
    </row>
    <row r="52" spans="1:244" s="30" customFormat="1">
      <c r="A52" s="11" t="s">
        <v>54</v>
      </c>
      <c r="B52" s="3"/>
      <c r="C52" s="3"/>
      <c r="D52" s="3"/>
    </row>
    <row r="53" spans="1:244" s="30" customFormat="1">
      <c r="A53" s="6" t="s">
        <v>55</v>
      </c>
      <c r="B53" s="16">
        <v>9.08</v>
      </c>
      <c r="C53" s="16">
        <v>0.02</v>
      </c>
      <c r="D53" s="51">
        <v>4.9023123702806636E-3</v>
      </c>
    </row>
    <row r="54" spans="1:244" s="30" customFormat="1">
      <c r="A54" s="6" t="s">
        <v>212</v>
      </c>
      <c r="B54" s="16">
        <v>4.8313751250229124</v>
      </c>
      <c r="C54" s="16">
        <v>0.01</v>
      </c>
      <c r="D54" s="51">
        <v>2.6084702688178533E-3</v>
      </c>
    </row>
    <row r="55" spans="1:244" s="30" customFormat="1">
      <c r="A55" s="6" t="s">
        <v>213</v>
      </c>
      <c r="B55" s="16">
        <v>22.5</v>
      </c>
      <c r="C55" s="16">
        <v>0.04</v>
      </c>
      <c r="D55" s="51">
        <v>1.2147800477017062E-2</v>
      </c>
    </row>
    <row r="56" spans="1:244" s="30" customFormat="1">
      <c r="A56" s="27" t="s">
        <v>57</v>
      </c>
      <c r="B56" s="156">
        <v>36.411375125022914</v>
      </c>
      <c r="C56" s="156">
        <v>7.0000000000000007E-2</v>
      </c>
      <c r="D56" s="53">
        <v>1.9658583116115579E-2</v>
      </c>
      <c r="E56" s="32"/>
      <c r="F56" s="33"/>
      <c r="G56" s="33"/>
      <c r="H56" s="34"/>
      <c r="I56" s="32"/>
      <c r="J56" s="33"/>
      <c r="K56" s="33"/>
      <c r="L56" s="34"/>
      <c r="M56" s="32"/>
      <c r="N56" s="33"/>
      <c r="O56" s="33"/>
      <c r="P56" s="34"/>
      <c r="Q56" s="32"/>
      <c r="R56" s="33"/>
      <c r="S56" s="33"/>
      <c r="T56" s="34"/>
      <c r="U56" s="32"/>
      <c r="V56" s="33"/>
      <c r="W56" s="33"/>
      <c r="X56" s="34"/>
      <c r="Y56" s="32"/>
      <c r="Z56" s="33"/>
      <c r="AA56" s="33"/>
      <c r="AB56" s="34"/>
      <c r="AC56" s="32"/>
      <c r="AD56" s="33"/>
      <c r="AE56" s="33"/>
      <c r="AF56" s="34"/>
      <c r="AG56" s="32"/>
      <c r="AH56" s="33"/>
      <c r="AI56" s="33"/>
      <c r="AJ56" s="34"/>
      <c r="AK56" s="32"/>
      <c r="AL56" s="33"/>
      <c r="AM56" s="33"/>
      <c r="AN56" s="34"/>
      <c r="AO56" s="32"/>
      <c r="AP56" s="33"/>
      <c r="AQ56" s="33"/>
      <c r="AR56" s="34"/>
      <c r="AS56" s="32"/>
      <c r="AT56" s="33"/>
      <c r="AU56" s="33"/>
      <c r="AV56" s="34"/>
      <c r="AW56" s="32"/>
      <c r="AX56" s="33"/>
      <c r="AY56" s="33"/>
      <c r="AZ56" s="34"/>
      <c r="BA56" s="32"/>
      <c r="BB56" s="33"/>
      <c r="BC56" s="33"/>
      <c r="BD56" s="34"/>
      <c r="BE56" s="32"/>
      <c r="BF56" s="33"/>
      <c r="BG56" s="33"/>
      <c r="BH56" s="34"/>
      <c r="BI56" s="32"/>
      <c r="BJ56" s="33"/>
      <c r="BK56" s="33"/>
      <c r="BL56" s="34"/>
      <c r="BM56" s="32"/>
      <c r="BN56" s="33"/>
      <c r="BO56" s="33"/>
      <c r="BP56" s="34"/>
      <c r="BQ56" s="32"/>
      <c r="BR56" s="33"/>
      <c r="BS56" s="33"/>
      <c r="BT56" s="34"/>
      <c r="BU56" s="32"/>
      <c r="BV56" s="33"/>
      <c r="BW56" s="33"/>
      <c r="BX56" s="34"/>
      <c r="BY56" s="32"/>
      <c r="BZ56" s="33"/>
      <c r="CA56" s="33"/>
      <c r="CB56" s="34"/>
      <c r="CC56" s="32"/>
      <c r="CD56" s="33"/>
      <c r="CE56" s="33"/>
      <c r="CF56" s="34"/>
      <c r="CG56" s="32"/>
      <c r="CH56" s="33"/>
      <c r="CI56" s="33"/>
      <c r="CJ56" s="34"/>
      <c r="CK56" s="32"/>
      <c r="CL56" s="33"/>
      <c r="CM56" s="33"/>
      <c r="CN56" s="34"/>
      <c r="CO56" s="32"/>
      <c r="CP56" s="33"/>
      <c r="CQ56" s="33"/>
      <c r="CR56" s="34"/>
      <c r="CS56" s="32"/>
      <c r="CT56" s="33"/>
      <c r="CU56" s="33"/>
      <c r="CV56" s="34"/>
      <c r="CW56" s="32"/>
      <c r="CX56" s="33"/>
      <c r="CY56" s="33"/>
      <c r="CZ56" s="34"/>
      <c r="DA56" s="32"/>
      <c r="DB56" s="33"/>
      <c r="DC56" s="33"/>
      <c r="DD56" s="34"/>
      <c r="DE56" s="32"/>
      <c r="DF56" s="33"/>
      <c r="DG56" s="33"/>
      <c r="DH56" s="34"/>
      <c r="DI56" s="32"/>
      <c r="DJ56" s="33"/>
      <c r="DK56" s="33"/>
      <c r="DL56" s="34"/>
      <c r="DM56" s="32"/>
      <c r="DN56" s="33"/>
      <c r="DO56" s="33"/>
      <c r="DP56" s="34"/>
      <c r="DQ56" s="32"/>
      <c r="DR56" s="33"/>
      <c r="DS56" s="33"/>
      <c r="DT56" s="34"/>
      <c r="DU56" s="32"/>
      <c r="DV56" s="33"/>
      <c r="DW56" s="33"/>
      <c r="DX56" s="34"/>
      <c r="DY56" s="32"/>
      <c r="DZ56" s="33"/>
      <c r="EA56" s="33"/>
      <c r="EB56" s="34"/>
      <c r="EC56" s="32"/>
      <c r="ED56" s="33"/>
      <c r="EE56" s="33"/>
      <c r="EF56" s="34"/>
      <c r="EG56" s="32"/>
      <c r="EH56" s="33"/>
      <c r="EI56" s="33"/>
      <c r="EJ56" s="34"/>
      <c r="EK56" s="32"/>
      <c r="EL56" s="33"/>
      <c r="EM56" s="33"/>
      <c r="EN56" s="34"/>
      <c r="EO56" s="32"/>
      <c r="EP56" s="33"/>
      <c r="EQ56" s="33"/>
      <c r="ER56" s="34"/>
      <c r="ES56" s="32"/>
      <c r="ET56" s="33"/>
      <c r="EU56" s="33"/>
      <c r="EV56" s="34"/>
      <c r="EW56" s="32"/>
      <c r="EX56" s="33"/>
      <c r="EY56" s="33"/>
      <c r="EZ56" s="34"/>
      <c r="FA56" s="32"/>
      <c r="FB56" s="33"/>
      <c r="FC56" s="33"/>
      <c r="FD56" s="34"/>
      <c r="FE56" s="32"/>
      <c r="FF56" s="33"/>
      <c r="FG56" s="33"/>
      <c r="FH56" s="34"/>
      <c r="FI56" s="32"/>
      <c r="FJ56" s="33"/>
      <c r="FK56" s="33"/>
      <c r="FL56" s="34"/>
      <c r="FM56" s="32"/>
      <c r="FN56" s="33"/>
      <c r="FO56" s="33"/>
      <c r="FP56" s="34"/>
      <c r="FQ56" s="32"/>
      <c r="FR56" s="33"/>
      <c r="FS56" s="33"/>
      <c r="FT56" s="34"/>
      <c r="FU56" s="32"/>
      <c r="FV56" s="33"/>
      <c r="FW56" s="33"/>
      <c r="FX56" s="34"/>
      <c r="FY56" s="32"/>
      <c r="FZ56" s="33"/>
      <c r="GA56" s="33"/>
      <c r="GB56" s="34"/>
      <c r="GC56" s="32"/>
      <c r="GD56" s="33"/>
      <c r="GE56" s="33"/>
      <c r="GF56" s="34"/>
      <c r="GG56" s="32"/>
      <c r="GH56" s="33"/>
      <c r="GI56" s="33"/>
      <c r="GJ56" s="34"/>
      <c r="GK56" s="32"/>
      <c r="GL56" s="33"/>
      <c r="GM56" s="33"/>
      <c r="GN56" s="34"/>
      <c r="GO56" s="32"/>
      <c r="GP56" s="33"/>
      <c r="GQ56" s="33"/>
      <c r="GR56" s="34"/>
      <c r="GS56" s="32"/>
      <c r="GT56" s="33"/>
      <c r="GU56" s="33"/>
      <c r="GV56" s="34"/>
      <c r="GW56" s="32"/>
      <c r="GX56" s="33"/>
      <c r="GY56" s="33"/>
      <c r="GZ56" s="34"/>
      <c r="HA56" s="32"/>
      <c r="HB56" s="33"/>
      <c r="HC56" s="33"/>
      <c r="HD56" s="34"/>
      <c r="HE56" s="32"/>
      <c r="HF56" s="33"/>
      <c r="HG56" s="33"/>
      <c r="HH56" s="34"/>
      <c r="HI56" s="32"/>
      <c r="HJ56" s="33"/>
      <c r="HK56" s="33"/>
      <c r="HL56" s="34"/>
      <c r="HM56" s="32"/>
      <c r="HN56" s="33"/>
      <c r="HO56" s="33"/>
      <c r="HP56" s="34"/>
      <c r="HQ56" s="32"/>
      <c r="HR56" s="33"/>
      <c r="HS56" s="33"/>
      <c r="HT56" s="34"/>
      <c r="HU56" s="32"/>
      <c r="HV56" s="33"/>
      <c r="HW56" s="33"/>
      <c r="HX56" s="34"/>
      <c r="HY56" s="32"/>
      <c r="HZ56" s="33"/>
      <c r="IA56" s="33"/>
      <c r="IB56" s="34"/>
      <c r="IC56" s="32"/>
      <c r="ID56" s="33"/>
      <c r="IE56" s="33"/>
      <c r="IF56" s="34"/>
      <c r="IG56" s="32"/>
      <c r="IH56" s="33"/>
      <c r="II56" s="33"/>
      <c r="IJ56" s="34"/>
    </row>
    <row r="57" spans="1:244" s="41" customFormat="1" ht="13.5" thickBot="1">
      <c r="A57" s="38" t="s">
        <v>58</v>
      </c>
      <c r="B57" s="158">
        <v>1852.1871545856143</v>
      </c>
      <c r="C57" s="158">
        <v>3.0899999999999994</v>
      </c>
      <c r="D57" s="55">
        <v>1.1053320810367604</v>
      </c>
    </row>
    <row r="58" spans="1:244">
      <c r="A58" s="42" t="s">
        <v>59</v>
      </c>
      <c r="D58" s="43"/>
    </row>
  </sheetData>
  <printOptions horizontalCentered="1"/>
  <pageMargins left="0.78740157480314965" right="0.39370078740157483" top="0.78740157480314965" bottom="0.78740157480314965" header="0.59055118110236227" footer="0.59055118110236227"/>
  <pageSetup paperSize="9" orientation="portrait" horizontalDpi="300" verticalDpi="300" r:id="rId1"/>
  <headerFooter alignWithMargins="0">
    <oddHeader>&amp;L&amp;"Tahoma,Negrito"&amp;8Companhia Nacional de Abastecimento - CONAB</oddHeader>
    <oddFooter>&amp;R&amp;6&amp;F - &amp;A
versão - jan/2008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J54"/>
  <sheetViews>
    <sheetView zoomScaleNormal="100" workbookViewId="0">
      <selection activeCell="G38" sqref="G38"/>
    </sheetView>
  </sheetViews>
  <sheetFormatPr defaultColWidth="11.5" defaultRowHeight="12.75"/>
  <cols>
    <col min="1" max="1" width="45.625" style="3" customWidth="1"/>
    <col min="2" max="3" width="12.625" style="3" customWidth="1"/>
    <col min="4" max="4" width="8.625" style="3" customWidth="1"/>
    <col min="5" max="16384" width="11.5" style="3"/>
  </cols>
  <sheetData>
    <row r="1" spans="1:4">
      <c r="A1" s="1" t="s">
        <v>0</v>
      </c>
      <c r="B1" s="2"/>
      <c r="C1" s="2"/>
      <c r="D1" s="2"/>
    </row>
    <row r="2" spans="1:4">
      <c r="A2" s="1" t="s">
        <v>381</v>
      </c>
      <c r="B2" s="2"/>
      <c r="C2" s="2"/>
      <c r="D2" s="2"/>
    </row>
    <row r="3" spans="1:4">
      <c r="A3" s="1" t="s">
        <v>377</v>
      </c>
      <c r="B3" s="2"/>
      <c r="C3" s="2"/>
      <c r="D3" s="2"/>
    </row>
    <row r="4" spans="1:4">
      <c r="A4" s="1" t="s">
        <v>382</v>
      </c>
      <c r="B4" s="2"/>
      <c r="C4" s="2"/>
      <c r="D4" s="2"/>
    </row>
    <row r="5" spans="1:4" ht="13.5" thickBot="1">
      <c r="A5" s="4" t="s">
        <v>4</v>
      </c>
      <c r="B5" s="5">
        <v>550</v>
      </c>
      <c r="C5" s="6" t="s">
        <v>5</v>
      </c>
    </row>
    <row r="6" spans="1:4">
      <c r="A6" s="7"/>
      <c r="B6" s="8" t="s">
        <v>6</v>
      </c>
      <c r="C6" s="50" t="s">
        <v>69</v>
      </c>
      <c r="D6" s="10" t="s">
        <v>7</v>
      </c>
    </row>
    <row r="7" spans="1:4">
      <c r="A7" s="11" t="s">
        <v>8</v>
      </c>
      <c r="D7" s="12" t="s">
        <v>9</v>
      </c>
    </row>
    <row r="8" spans="1:4" ht="13.5" thickBot="1">
      <c r="A8" s="13"/>
      <c r="B8" s="14" t="s">
        <v>10</v>
      </c>
      <c r="C8" s="14" t="s">
        <v>169</v>
      </c>
      <c r="D8" s="15" t="s">
        <v>13</v>
      </c>
    </row>
    <row r="9" spans="1:4">
      <c r="A9" s="11" t="s">
        <v>14</v>
      </c>
      <c r="B9" s="16"/>
    </row>
    <row r="10" spans="1:4">
      <c r="A10" s="18" t="s">
        <v>230</v>
      </c>
      <c r="B10" s="3">
        <v>70.09</v>
      </c>
      <c r="C10" s="3">
        <v>0.13</v>
      </c>
      <c r="D10" s="51">
        <v>4.6358343170446029E-2</v>
      </c>
    </row>
    <row r="11" spans="1:4">
      <c r="A11" s="18" t="s">
        <v>383</v>
      </c>
      <c r="B11" s="233">
        <v>200</v>
      </c>
      <c r="C11" s="233">
        <v>0.36</v>
      </c>
      <c r="D11" s="51">
        <v>0.13228233177470688</v>
      </c>
    </row>
    <row r="12" spans="1:4">
      <c r="A12" s="6" t="s">
        <v>384</v>
      </c>
      <c r="B12" s="16">
        <v>765</v>
      </c>
      <c r="C12" s="16">
        <v>1.39</v>
      </c>
      <c r="D12" s="51">
        <v>0.50597991903825379</v>
      </c>
    </row>
    <row r="13" spans="1:4">
      <c r="A13" s="6" t="s">
        <v>385</v>
      </c>
      <c r="B13" s="16">
        <v>57.24</v>
      </c>
      <c r="C13" s="16">
        <v>0.1</v>
      </c>
      <c r="D13" s="51">
        <v>3.7859203353921109E-2</v>
      </c>
    </row>
    <row r="14" spans="1:4">
      <c r="A14" s="6" t="s">
        <v>386</v>
      </c>
      <c r="B14" s="16">
        <v>0</v>
      </c>
      <c r="C14" s="16">
        <v>0</v>
      </c>
      <c r="D14" s="51">
        <v>0</v>
      </c>
    </row>
    <row r="15" spans="1:4">
      <c r="A15" s="6" t="s">
        <v>387</v>
      </c>
      <c r="B15" s="16">
        <v>0</v>
      </c>
      <c r="C15" s="16">
        <v>0</v>
      </c>
      <c r="D15" s="51">
        <v>0</v>
      </c>
    </row>
    <row r="16" spans="1:4">
      <c r="A16" s="6" t="s">
        <v>388</v>
      </c>
      <c r="B16" s="16">
        <v>48</v>
      </c>
      <c r="C16" s="16">
        <v>0.09</v>
      </c>
      <c r="D16" s="51">
        <v>3.1747759625929656E-2</v>
      </c>
    </row>
    <row r="17" spans="1:4">
      <c r="A17" s="6" t="s">
        <v>389</v>
      </c>
      <c r="B17" s="16">
        <v>57.46</v>
      </c>
      <c r="C17" s="16">
        <v>0.1</v>
      </c>
      <c r="D17" s="51">
        <v>3.8004713918873285E-2</v>
      </c>
    </row>
    <row r="18" spans="1:4">
      <c r="A18" s="6" t="s">
        <v>182</v>
      </c>
      <c r="B18" s="16">
        <v>8.8000000000000007</v>
      </c>
      <c r="C18" s="16">
        <v>0.02</v>
      </c>
      <c r="D18" s="51">
        <v>5.8204225980871037E-3</v>
      </c>
    </row>
    <row r="19" spans="1:4">
      <c r="A19" s="22" t="s">
        <v>27</v>
      </c>
      <c r="B19" s="155">
        <v>1206.5900000000001</v>
      </c>
      <c r="C19" s="155">
        <v>2.19</v>
      </c>
      <c r="D19" s="52">
        <v>0.7980526934802179</v>
      </c>
    </row>
    <row r="20" spans="1:4">
      <c r="A20" s="25" t="s">
        <v>28</v>
      </c>
    </row>
    <row r="21" spans="1:4">
      <c r="A21" s="18" t="s">
        <v>29</v>
      </c>
      <c r="B21" s="16">
        <v>0</v>
      </c>
      <c r="C21" s="16">
        <v>0</v>
      </c>
      <c r="D21" s="51">
        <v>0</v>
      </c>
    </row>
    <row r="22" spans="1:4">
      <c r="A22" s="18" t="s">
        <v>30</v>
      </c>
      <c r="B22" s="16">
        <v>0</v>
      </c>
      <c r="C22" s="16">
        <v>0</v>
      </c>
      <c r="D22" s="51">
        <v>0</v>
      </c>
    </row>
    <row r="23" spans="1:4">
      <c r="A23" s="18" t="s">
        <v>31</v>
      </c>
      <c r="B23" s="16">
        <v>0</v>
      </c>
      <c r="C23" s="16">
        <v>0</v>
      </c>
      <c r="D23" s="51">
        <v>0</v>
      </c>
    </row>
    <row r="24" spans="1:4">
      <c r="A24" s="18" t="s">
        <v>32</v>
      </c>
      <c r="B24" s="16">
        <v>0</v>
      </c>
      <c r="C24" s="16">
        <v>0</v>
      </c>
      <c r="D24" s="51">
        <v>0</v>
      </c>
    </row>
    <row r="25" spans="1:4">
      <c r="A25" s="18" t="s">
        <v>33</v>
      </c>
      <c r="B25" s="16">
        <v>41.25</v>
      </c>
      <c r="C25" s="16">
        <v>0.08</v>
      </c>
      <c r="D25" s="51">
        <v>2.7283230928533294E-2</v>
      </c>
    </row>
    <row r="26" spans="1:4">
      <c r="A26" s="18" t="s">
        <v>34</v>
      </c>
      <c r="B26" s="16">
        <v>0</v>
      </c>
      <c r="C26" s="16">
        <v>0</v>
      </c>
      <c r="D26" s="51">
        <v>0</v>
      </c>
    </row>
    <row r="27" spans="1:4">
      <c r="A27" s="18" t="s">
        <v>35</v>
      </c>
      <c r="B27" s="16">
        <v>0</v>
      </c>
      <c r="C27" s="16">
        <v>0</v>
      </c>
      <c r="D27" s="51">
        <v>0</v>
      </c>
    </row>
    <row r="28" spans="1:4">
      <c r="A28" s="18" t="s">
        <v>36</v>
      </c>
      <c r="B28" s="16">
        <v>0</v>
      </c>
      <c r="C28" s="16">
        <v>0</v>
      </c>
      <c r="D28" s="51">
        <v>0</v>
      </c>
    </row>
    <row r="29" spans="1:4">
      <c r="A29" s="27" t="s">
        <v>37</v>
      </c>
      <c r="B29" s="156">
        <v>41.25</v>
      </c>
      <c r="C29" s="156">
        <v>0.08</v>
      </c>
      <c r="D29" s="53">
        <v>2.7283230928533294E-2</v>
      </c>
    </row>
    <row r="30" spans="1:4" s="30" customFormat="1">
      <c r="A30" s="11" t="s">
        <v>38</v>
      </c>
      <c r="B30" s="3"/>
      <c r="C30" s="3"/>
      <c r="D30" s="3"/>
    </row>
    <row r="31" spans="1:4" s="30" customFormat="1">
      <c r="A31" s="18" t="s">
        <v>39</v>
      </c>
      <c r="B31" s="16">
        <v>98.18691510599001</v>
      </c>
      <c r="C31" s="16">
        <v>0.18</v>
      </c>
      <c r="D31" s="51">
        <v>6.4941970399927745E-2</v>
      </c>
    </row>
    <row r="32" spans="1:4" s="30" customFormat="1">
      <c r="A32" s="6" t="s">
        <v>40</v>
      </c>
      <c r="B32" s="16">
        <v>98.18691510599001</v>
      </c>
      <c r="C32" s="16">
        <v>0.18</v>
      </c>
      <c r="D32" s="51">
        <v>6.4941970399927745E-2</v>
      </c>
    </row>
    <row r="33" spans="1:244" s="31" customFormat="1">
      <c r="A33" s="22" t="s">
        <v>41</v>
      </c>
      <c r="B33" s="155">
        <v>1346.0269151059902</v>
      </c>
      <c r="C33" s="155">
        <v>2.4500000000000002</v>
      </c>
      <c r="D33" s="52">
        <v>0.89027789480867892</v>
      </c>
    </row>
    <row r="34" spans="1:244" s="30" customFormat="1">
      <c r="A34" s="11" t="s">
        <v>42</v>
      </c>
      <c r="B34" s="3"/>
      <c r="C34" s="3"/>
      <c r="D34" s="3"/>
    </row>
    <row r="35" spans="1:244" s="30" customFormat="1">
      <c r="A35" s="6" t="s">
        <v>43</v>
      </c>
      <c r="B35" s="16">
        <v>0</v>
      </c>
      <c r="C35" s="16">
        <v>0</v>
      </c>
      <c r="D35" s="51">
        <v>0</v>
      </c>
    </row>
    <row r="36" spans="1:244" s="30" customFormat="1">
      <c r="A36" s="6" t="s">
        <v>44</v>
      </c>
      <c r="B36" s="16">
        <v>0</v>
      </c>
      <c r="C36" s="16">
        <v>0</v>
      </c>
      <c r="D36" s="51">
        <v>0</v>
      </c>
    </row>
    <row r="37" spans="1:244" s="30" customFormat="1">
      <c r="A37" s="18" t="s">
        <v>45</v>
      </c>
      <c r="B37" s="16">
        <v>0</v>
      </c>
      <c r="C37" s="16">
        <v>0</v>
      </c>
      <c r="D37" s="51">
        <v>0</v>
      </c>
    </row>
    <row r="38" spans="1:244" s="30" customFormat="1">
      <c r="A38" s="18" t="s">
        <v>79</v>
      </c>
      <c r="B38" s="16">
        <v>0</v>
      </c>
      <c r="C38" s="16">
        <v>0</v>
      </c>
      <c r="D38" s="51">
        <v>0</v>
      </c>
    </row>
    <row r="39" spans="1:244" s="30" customFormat="1">
      <c r="A39" s="18" t="s">
        <v>390</v>
      </c>
      <c r="B39" s="16">
        <v>151.23794025348076</v>
      </c>
      <c r="C39" s="16">
        <v>0.27</v>
      </c>
      <c r="D39" s="51">
        <v>0.10003053694767119</v>
      </c>
    </row>
    <row r="40" spans="1:244" s="30" customFormat="1">
      <c r="A40" s="27" t="s">
        <v>46</v>
      </c>
      <c r="B40" s="156">
        <v>151.23794025348076</v>
      </c>
      <c r="C40" s="156">
        <v>0.27</v>
      </c>
      <c r="D40" s="53">
        <v>0.10003053694767119</v>
      </c>
      <c r="E40" s="32"/>
      <c r="F40" s="33"/>
      <c r="G40" s="33"/>
      <c r="H40" s="34"/>
      <c r="I40" s="32"/>
      <c r="J40" s="33"/>
      <c r="K40" s="33"/>
      <c r="L40" s="34"/>
      <c r="M40" s="32"/>
      <c r="N40" s="33"/>
      <c r="O40" s="33"/>
      <c r="P40" s="34"/>
      <c r="Q40" s="32"/>
      <c r="R40" s="33"/>
      <c r="S40" s="33"/>
      <c r="T40" s="34"/>
      <c r="U40" s="32"/>
      <c r="V40" s="33"/>
      <c r="W40" s="33"/>
      <c r="X40" s="34"/>
      <c r="Y40" s="32"/>
      <c r="Z40" s="33"/>
      <c r="AA40" s="33"/>
      <c r="AB40" s="34"/>
      <c r="AC40" s="32"/>
      <c r="AD40" s="33"/>
      <c r="AE40" s="33"/>
      <c r="AF40" s="34"/>
      <c r="AG40" s="32"/>
      <c r="AH40" s="33"/>
      <c r="AI40" s="33"/>
      <c r="AJ40" s="34"/>
      <c r="AK40" s="32"/>
      <c r="AL40" s="33"/>
      <c r="AM40" s="33"/>
      <c r="AN40" s="34"/>
      <c r="AO40" s="32"/>
      <c r="AP40" s="33"/>
      <c r="AQ40" s="33"/>
      <c r="AR40" s="34"/>
      <c r="AS40" s="32"/>
      <c r="AT40" s="33"/>
      <c r="AU40" s="33"/>
      <c r="AV40" s="34"/>
      <c r="AW40" s="32"/>
      <c r="AX40" s="33"/>
      <c r="AY40" s="33"/>
      <c r="AZ40" s="34"/>
      <c r="BA40" s="32"/>
      <c r="BB40" s="33"/>
      <c r="BC40" s="33"/>
      <c r="BD40" s="34"/>
      <c r="BE40" s="32"/>
      <c r="BF40" s="33"/>
      <c r="BG40" s="33"/>
      <c r="BH40" s="34"/>
      <c r="BI40" s="32"/>
      <c r="BJ40" s="33"/>
      <c r="BK40" s="33"/>
      <c r="BL40" s="34"/>
      <c r="BM40" s="32"/>
      <c r="BN40" s="33"/>
      <c r="BO40" s="33"/>
      <c r="BP40" s="34"/>
      <c r="BQ40" s="32"/>
      <c r="BR40" s="33"/>
      <c r="BS40" s="33"/>
      <c r="BT40" s="34"/>
      <c r="BU40" s="32"/>
      <c r="BV40" s="33"/>
      <c r="BW40" s="33"/>
      <c r="BX40" s="34"/>
      <c r="BY40" s="32"/>
      <c r="BZ40" s="33"/>
      <c r="CA40" s="33"/>
      <c r="CB40" s="34"/>
      <c r="CC40" s="32"/>
      <c r="CD40" s="33"/>
      <c r="CE40" s="33"/>
      <c r="CF40" s="34"/>
      <c r="CG40" s="32"/>
      <c r="CH40" s="33"/>
      <c r="CI40" s="33"/>
      <c r="CJ40" s="34"/>
      <c r="CK40" s="32"/>
      <c r="CL40" s="33"/>
      <c r="CM40" s="33"/>
      <c r="CN40" s="34"/>
      <c r="CO40" s="32"/>
      <c r="CP40" s="33"/>
      <c r="CQ40" s="33"/>
      <c r="CR40" s="34"/>
      <c r="CS40" s="32"/>
      <c r="CT40" s="33"/>
      <c r="CU40" s="33"/>
      <c r="CV40" s="34"/>
      <c r="CW40" s="32"/>
      <c r="CX40" s="33"/>
      <c r="CY40" s="33"/>
      <c r="CZ40" s="34"/>
      <c r="DA40" s="32"/>
      <c r="DB40" s="33"/>
      <c r="DC40" s="33"/>
      <c r="DD40" s="34"/>
      <c r="DE40" s="32"/>
      <c r="DF40" s="33"/>
      <c r="DG40" s="33"/>
      <c r="DH40" s="34"/>
      <c r="DI40" s="32"/>
      <c r="DJ40" s="33"/>
      <c r="DK40" s="33"/>
      <c r="DL40" s="34"/>
      <c r="DM40" s="32"/>
      <c r="DN40" s="33"/>
      <c r="DO40" s="33"/>
      <c r="DP40" s="34"/>
      <c r="DQ40" s="32"/>
      <c r="DR40" s="33"/>
      <c r="DS40" s="33"/>
      <c r="DT40" s="34"/>
      <c r="DU40" s="32"/>
      <c r="DV40" s="33"/>
      <c r="DW40" s="33"/>
      <c r="DX40" s="34"/>
      <c r="DY40" s="32"/>
      <c r="DZ40" s="33"/>
      <c r="EA40" s="33"/>
      <c r="EB40" s="34"/>
      <c r="EC40" s="32"/>
      <c r="ED40" s="33"/>
      <c r="EE40" s="33"/>
      <c r="EF40" s="34"/>
      <c r="EG40" s="32"/>
      <c r="EH40" s="33"/>
      <c r="EI40" s="33"/>
      <c r="EJ40" s="34"/>
      <c r="EK40" s="32"/>
      <c r="EL40" s="33"/>
      <c r="EM40" s="33"/>
      <c r="EN40" s="34"/>
      <c r="EO40" s="32"/>
      <c r="EP40" s="33"/>
      <c r="EQ40" s="33"/>
      <c r="ER40" s="34"/>
      <c r="ES40" s="32"/>
      <c r="ET40" s="33"/>
      <c r="EU40" s="33"/>
      <c r="EV40" s="34"/>
      <c r="EW40" s="32"/>
      <c r="EX40" s="33"/>
      <c r="EY40" s="33"/>
      <c r="EZ40" s="34"/>
      <c r="FA40" s="32"/>
      <c r="FB40" s="33"/>
      <c r="FC40" s="33"/>
      <c r="FD40" s="34"/>
      <c r="FE40" s="32"/>
      <c r="FF40" s="33"/>
      <c r="FG40" s="33"/>
      <c r="FH40" s="34"/>
      <c r="FI40" s="32"/>
      <c r="FJ40" s="33"/>
      <c r="FK40" s="33"/>
      <c r="FL40" s="34"/>
      <c r="FM40" s="32"/>
      <c r="FN40" s="33"/>
      <c r="FO40" s="33"/>
      <c r="FP40" s="34"/>
      <c r="FQ40" s="32"/>
      <c r="FR40" s="33"/>
      <c r="FS40" s="33"/>
      <c r="FT40" s="34"/>
      <c r="FU40" s="32"/>
      <c r="FV40" s="33"/>
      <c r="FW40" s="33"/>
      <c r="FX40" s="34"/>
      <c r="FY40" s="32"/>
      <c r="FZ40" s="33"/>
      <c r="GA40" s="33"/>
      <c r="GB40" s="34"/>
      <c r="GC40" s="32"/>
      <c r="GD40" s="33"/>
      <c r="GE40" s="33"/>
      <c r="GF40" s="34"/>
      <c r="GG40" s="32"/>
      <c r="GH40" s="33"/>
      <c r="GI40" s="33"/>
      <c r="GJ40" s="34"/>
      <c r="GK40" s="32"/>
      <c r="GL40" s="33"/>
      <c r="GM40" s="33"/>
      <c r="GN40" s="34"/>
      <c r="GO40" s="32"/>
      <c r="GP40" s="33"/>
      <c r="GQ40" s="33"/>
      <c r="GR40" s="34"/>
      <c r="GS40" s="32"/>
      <c r="GT40" s="33"/>
      <c r="GU40" s="33"/>
      <c r="GV40" s="34"/>
      <c r="GW40" s="32"/>
      <c r="GX40" s="33"/>
      <c r="GY40" s="33"/>
      <c r="GZ40" s="34"/>
      <c r="HA40" s="32"/>
      <c r="HB40" s="33"/>
      <c r="HC40" s="33"/>
      <c r="HD40" s="34"/>
      <c r="HE40" s="32"/>
      <c r="HF40" s="33"/>
      <c r="HG40" s="33"/>
      <c r="HH40" s="34"/>
      <c r="HI40" s="32"/>
      <c r="HJ40" s="33"/>
      <c r="HK40" s="33"/>
      <c r="HL40" s="34"/>
      <c r="HM40" s="32"/>
      <c r="HN40" s="33"/>
      <c r="HO40" s="33"/>
      <c r="HP40" s="34"/>
      <c r="HQ40" s="32"/>
      <c r="HR40" s="33"/>
      <c r="HS40" s="33"/>
      <c r="HT40" s="34"/>
      <c r="HU40" s="32"/>
      <c r="HV40" s="33"/>
      <c r="HW40" s="33"/>
      <c r="HX40" s="34"/>
      <c r="HY40" s="32"/>
      <c r="HZ40" s="33"/>
      <c r="IA40" s="33"/>
      <c r="IB40" s="34"/>
      <c r="IC40" s="32"/>
      <c r="ID40" s="33"/>
      <c r="IE40" s="33"/>
      <c r="IF40" s="34"/>
      <c r="IG40" s="32"/>
      <c r="IH40" s="33"/>
      <c r="II40" s="33"/>
      <c r="IJ40" s="34"/>
    </row>
    <row r="41" spans="1:244" s="30" customFormat="1">
      <c r="A41" s="11" t="s">
        <v>47</v>
      </c>
      <c r="B41" s="3"/>
      <c r="C41" s="3"/>
      <c r="D41" s="3"/>
    </row>
    <row r="42" spans="1:244" s="30" customFormat="1">
      <c r="A42" s="18" t="s">
        <v>48</v>
      </c>
      <c r="B42" s="16">
        <v>0</v>
      </c>
      <c r="C42" s="16">
        <v>0</v>
      </c>
      <c r="D42" s="51">
        <v>0</v>
      </c>
    </row>
    <row r="43" spans="1:244" s="30" customFormat="1">
      <c r="A43" s="18" t="s">
        <v>49</v>
      </c>
      <c r="B43" s="16">
        <v>0</v>
      </c>
      <c r="C43" s="16">
        <v>0</v>
      </c>
      <c r="D43" s="51">
        <v>0</v>
      </c>
    </row>
    <row r="44" spans="1:244" s="30" customFormat="1">
      <c r="A44" s="18" t="s">
        <v>50</v>
      </c>
      <c r="B44" s="16">
        <v>0</v>
      </c>
      <c r="C44" s="16">
        <v>0</v>
      </c>
      <c r="D44" s="51">
        <v>0</v>
      </c>
    </row>
    <row r="45" spans="1:244" s="30" customFormat="1">
      <c r="A45" s="27" t="s">
        <v>51</v>
      </c>
      <c r="B45" s="156">
        <v>0</v>
      </c>
      <c r="C45" s="156">
        <v>0</v>
      </c>
      <c r="D45" s="53">
        <v>0</v>
      </c>
      <c r="E45" s="32"/>
      <c r="F45" s="33"/>
      <c r="G45" s="33"/>
      <c r="H45" s="34"/>
      <c r="I45" s="32"/>
      <c r="J45" s="33"/>
      <c r="K45" s="33"/>
      <c r="L45" s="34"/>
      <c r="M45" s="32"/>
      <c r="N45" s="33"/>
      <c r="O45" s="33"/>
      <c r="P45" s="34"/>
      <c r="Q45" s="32"/>
      <c r="R45" s="33"/>
      <c r="S45" s="33"/>
      <c r="T45" s="34"/>
      <c r="U45" s="32"/>
      <c r="V45" s="33"/>
      <c r="W45" s="33"/>
      <c r="X45" s="34"/>
      <c r="Y45" s="32"/>
      <c r="Z45" s="33"/>
      <c r="AA45" s="33"/>
      <c r="AB45" s="34"/>
      <c r="AC45" s="32"/>
      <c r="AD45" s="33"/>
      <c r="AE45" s="33"/>
      <c r="AF45" s="34"/>
      <c r="AG45" s="32"/>
      <c r="AH45" s="33"/>
      <c r="AI45" s="33"/>
      <c r="AJ45" s="34"/>
      <c r="AK45" s="32"/>
      <c r="AL45" s="33"/>
      <c r="AM45" s="33"/>
      <c r="AN45" s="34"/>
      <c r="AO45" s="32"/>
      <c r="AP45" s="33"/>
      <c r="AQ45" s="33"/>
      <c r="AR45" s="34"/>
      <c r="AS45" s="32"/>
      <c r="AT45" s="33"/>
      <c r="AU45" s="33"/>
      <c r="AV45" s="34"/>
      <c r="AW45" s="32"/>
      <c r="AX45" s="33"/>
      <c r="AY45" s="33"/>
      <c r="AZ45" s="34"/>
      <c r="BA45" s="32"/>
      <c r="BB45" s="33"/>
      <c r="BC45" s="33"/>
      <c r="BD45" s="34"/>
      <c r="BE45" s="32"/>
      <c r="BF45" s="33"/>
      <c r="BG45" s="33"/>
      <c r="BH45" s="34"/>
      <c r="BI45" s="32"/>
      <c r="BJ45" s="33"/>
      <c r="BK45" s="33"/>
      <c r="BL45" s="34"/>
      <c r="BM45" s="32"/>
      <c r="BN45" s="33"/>
      <c r="BO45" s="33"/>
      <c r="BP45" s="34"/>
      <c r="BQ45" s="32"/>
      <c r="BR45" s="33"/>
      <c r="BS45" s="33"/>
      <c r="BT45" s="34"/>
      <c r="BU45" s="32"/>
      <c r="BV45" s="33"/>
      <c r="BW45" s="33"/>
      <c r="BX45" s="34"/>
      <c r="BY45" s="32"/>
      <c r="BZ45" s="33"/>
      <c r="CA45" s="33"/>
      <c r="CB45" s="34"/>
      <c r="CC45" s="32"/>
      <c r="CD45" s="33"/>
      <c r="CE45" s="33"/>
      <c r="CF45" s="34"/>
      <c r="CG45" s="32"/>
      <c r="CH45" s="33"/>
      <c r="CI45" s="33"/>
      <c r="CJ45" s="34"/>
      <c r="CK45" s="32"/>
      <c r="CL45" s="33"/>
      <c r="CM45" s="33"/>
      <c r="CN45" s="34"/>
      <c r="CO45" s="32"/>
      <c r="CP45" s="33"/>
      <c r="CQ45" s="33"/>
      <c r="CR45" s="34"/>
      <c r="CS45" s="32"/>
      <c r="CT45" s="33"/>
      <c r="CU45" s="33"/>
      <c r="CV45" s="34"/>
      <c r="CW45" s="32"/>
      <c r="CX45" s="33"/>
      <c r="CY45" s="33"/>
      <c r="CZ45" s="34"/>
      <c r="DA45" s="32"/>
      <c r="DB45" s="33"/>
      <c r="DC45" s="33"/>
      <c r="DD45" s="34"/>
      <c r="DE45" s="32"/>
      <c r="DF45" s="33"/>
      <c r="DG45" s="33"/>
      <c r="DH45" s="34"/>
      <c r="DI45" s="32"/>
      <c r="DJ45" s="33"/>
      <c r="DK45" s="33"/>
      <c r="DL45" s="34"/>
      <c r="DM45" s="32"/>
      <c r="DN45" s="33"/>
      <c r="DO45" s="33"/>
      <c r="DP45" s="34"/>
      <c r="DQ45" s="32"/>
      <c r="DR45" s="33"/>
      <c r="DS45" s="33"/>
      <c r="DT45" s="34"/>
      <c r="DU45" s="32"/>
      <c r="DV45" s="33"/>
      <c r="DW45" s="33"/>
      <c r="DX45" s="34"/>
      <c r="DY45" s="32"/>
      <c r="DZ45" s="33"/>
      <c r="EA45" s="33"/>
      <c r="EB45" s="34"/>
      <c r="EC45" s="32"/>
      <c r="ED45" s="33"/>
      <c r="EE45" s="33"/>
      <c r="EF45" s="34"/>
      <c r="EG45" s="32"/>
      <c r="EH45" s="33"/>
      <c r="EI45" s="33"/>
      <c r="EJ45" s="34"/>
      <c r="EK45" s="32"/>
      <c r="EL45" s="33"/>
      <c r="EM45" s="33"/>
      <c r="EN45" s="34"/>
      <c r="EO45" s="32"/>
      <c r="EP45" s="33"/>
      <c r="EQ45" s="33"/>
      <c r="ER45" s="34"/>
      <c r="ES45" s="32"/>
      <c r="ET45" s="33"/>
      <c r="EU45" s="33"/>
      <c r="EV45" s="34"/>
      <c r="EW45" s="32"/>
      <c r="EX45" s="33"/>
      <c r="EY45" s="33"/>
      <c r="EZ45" s="34"/>
      <c r="FA45" s="32"/>
      <c r="FB45" s="33"/>
      <c r="FC45" s="33"/>
      <c r="FD45" s="34"/>
      <c r="FE45" s="32"/>
      <c r="FF45" s="33"/>
      <c r="FG45" s="33"/>
      <c r="FH45" s="34"/>
      <c r="FI45" s="32"/>
      <c r="FJ45" s="33"/>
      <c r="FK45" s="33"/>
      <c r="FL45" s="34"/>
      <c r="FM45" s="32"/>
      <c r="FN45" s="33"/>
      <c r="FO45" s="33"/>
      <c r="FP45" s="34"/>
      <c r="FQ45" s="32"/>
      <c r="FR45" s="33"/>
      <c r="FS45" s="33"/>
      <c r="FT45" s="34"/>
      <c r="FU45" s="32"/>
      <c r="FV45" s="33"/>
      <c r="FW45" s="33"/>
      <c r="FX45" s="34"/>
      <c r="FY45" s="32"/>
      <c r="FZ45" s="33"/>
      <c r="GA45" s="33"/>
      <c r="GB45" s="34"/>
      <c r="GC45" s="32"/>
      <c r="GD45" s="33"/>
      <c r="GE45" s="33"/>
      <c r="GF45" s="34"/>
      <c r="GG45" s="32"/>
      <c r="GH45" s="33"/>
      <c r="GI45" s="33"/>
      <c r="GJ45" s="34"/>
      <c r="GK45" s="32"/>
      <c r="GL45" s="33"/>
      <c r="GM45" s="33"/>
      <c r="GN45" s="34"/>
      <c r="GO45" s="32"/>
      <c r="GP45" s="33"/>
      <c r="GQ45" s="33"/>
      <c r="GR45" s="34"/>
      <c r="GS45" s="32"/>
      <c r="GT45" s="33"/>
      <c r="GU45" s="33"/>
      <c r="GV45" s="34"/>
      <c r="GW45" s="32"/>
      <c r="GX45" s="33"/>
      <c r="GY45" s="33"/>
      <c r="GZ45" s="34"/>
      <c r="HA45" s="32"/>
      <c r="HB45" s="33"/>
      <c r="HC45" s="33"/>
      <c r="HD45" s="34"/>
      <c r="HE45" s="32"/>
      <c r="HF45" s="33"/>
      <c r="HG45" s="33"/>
      <c r="HH45" s="34"/>
      <c r="HI45" s="32"/>
      <c r="HJ45" s="33"/>
      <c r="HK45" s="33"/>
      <c r="HL45" s="34"/>
      <c r="HM45" s="32"/>
      <c r="HN45" s="33"/>
      <c r="HO45" s="33"/>
      <c r="HP45" s="34"/>
      <c r="HQ45" s="32"/>
      <c r="HR45" s="33"/>
      <c r="HS45" s="33"/>
      <c r="HT45" s="34"/>
      <c r="HU45" s="32"/>
      <c r="HV45" s="33"/>
      <c r="HW45" s="33"/>
      <c r="HX45" s="34"/>
      <c r="HY45" s="32"/>
      <c r="HZ45" s="33"/>
      <c r="IA45" s="33"/>
      <c r="IB45" s="34"/>
      <c r="IC45" s="32"/>
      <c r="ID45" s="33"/>
      <c r="IE45" s="33"/>
      <c r="IF45" s="34"/>
      <c r="IG45" s="32"/>
      <c r="IH45" s="33"/>
      <c r="II45" s="33"/>
      <c r="IJ45" s="34"/>
    </row>
    <row r="46" spans="1:244" s="30" customFormat="1">
      <c r="A46" s="35" t="s">
        <v>52</v>
      </c>
      <c r="B46" s="157">
        <v>151.23794025348076</v>
      </c>
      <c r="C46" s="157">
        <v>0.27</v>
      </c>
      <c r="D46" s="54">
        <v>0.10003053694767119</v>
      </c>
      <c r="E46" s="33"/>
      <c r="F46" s="33"/>
      <c r="G46" s="32"/>
      <c r="H46" s="33"/>
      <c r="I46" s="33"/>
      <c r="J46" s="33"/>
      <c r="K46" s="32"/>
      <c r="L46" s="33"/>
      <c r="M46" s="33"/>
      <c r="N46" s="33"/>
      <c r="O46" s="32"/>
      <c r="P46" s="33"/>
      <c r="Q46" s="33"/>
      <c r="R46" s="33"/>
      <c r="S46" s="32"/>
      <c r="T46" s="33"/>
      <c r="U46" s="33"/>
      <c r="V46" s="33"/>
      <c r="W46" s="32"/>
      <c r="X46" s="33"/>
      <c r="Y46" s="33"/>
      <c r="Z46" s="33"/>
      <c r="AA46" s="32"/>
      <c r="AB46" s="33"/>
      <c r="AC46" s="33"/>
      <c r="AD46" s="33"/>
      <c r="AE46" s="32"/>
      <c r="AF46" s="33"/>
      <c r="AG46" s="33"/>
      <c r="AH46" s="33"/>
      <c r="AI46" s="32"/>
      <c r="AJ46" s="33"/>
      <c r="AK46" s="33"/>
      <c r="AL46" s="33"/>
      <c r="AM46" s="32"/>
      <c r="AN46" s="33"/>
      <c r="AO46" s="33"/>
      <c r="AP46" s="33"/>
      <c r="AQ46" s="32"/>
      <c r="AR46" s="33"/>
      <c r="AS46" s="33"/>
      <c r="AT46" s="33"/>
      <c r="AU46" s="32"/>
      <c r="AV46" s="33"/>
      <c r="AW46" s="33"/>
      <c r="AX46" s="33"/>
      <c r="AY46" s="32"/>
      <c r="AZ46" s="33"/>
      <c r="BA46" s="33"/>
      <c r="BB46" s="33"/>
      <c r="BC46" s="32"/>
      <c r="BD46" s="33"/>
      <c r="BE46" s="33"/>
      <c r="BF46" s="33"/>
      <c r="BG46" s="32"/>
      <c r="BH46" s="33"/>
      <c r="BI46" s="33"/>
      <c r="BJ46" s="33"/>
      <c r="BK46" s="32"/>
      <c r="BL46" s="33"/>
      <c r="BM46" s="33"/>
      <c r="BN46" s="33"/>
      <c r="BO46" s="32"/>
      <c r="BP46" s="33"/>
      <c r="BQ46" s="33"/>
      <c r="BR46" s="33"/>
      <c r="BS46" s="32"/>
      <c r="BT46" s="33"/>
      <c r="BU46" s="33"/>
      <c r="BV46" s="33"/>
      <c r="BW46" s="32"/>
      <c r="BX46" s="33"/>
      <c r="BY46" s="33"/>
      <c r="BZ46" s="33"/>
      <c r="CA46" s="32"/>
      <c r="CB46" s="33"/>
      <c r="CC46" s="33"/>
      <c r="CD46" s="33"/>
      <c r="CE46" s="32"/>
      <c r="CF46" s="33"/>
      <c r="CG46" s="33"/>
      <c r="CH46" s="33"/>
      <c r="CI46" s="32"/>
      <c r="CJ46" s="33"/>
      <c r="CK46" s="33"/>
      <c r="CL46" s="33"/>
      <c r="CM46" s="32"/>
      <c r="CN46" s="33"/>
      <c r="CO46" s="33"/>
      <c r="CP46" s="33"/>
      <c r="CQ46" s="32"/>
      <c r="CR46" s="33"/>
      <c r="CS46" s="33"/>
      <c r="CT46" s="33"/>
      <c r="CU46" s="32"/>
      <c r="CV46" s="33"/>
      <c r="CW46" s="33"/>
      <c r="CX46" s="33"/>
      <c r="CY46" s="32"/>
      <c r="CZ46" s="33"/>
      <c r="DA46" s="33"/>
      <c r="DB46" s="33"/>
      <c r="DC46" s="32"/>
      <c r="DD46" s="33"/>
      <c r="DE46" s="33"/>
      <c r="DF46" s="33"/>
      <c r="DG46" s="32"/>
      <c r="DH46" s="33"/>
      <c r="DI46" s="33"/>
      <c r="DJ46" s="33"/>
      <c r="DK46" s="32"/>
      <c r="DL46" s="33"/>
      <c r="DM46" s="33"/>
      <c r="DN46" s="33"/>
      <c r="DO46" s="32"/>
      <c r="DP46" s="33"/>
      <c r="DQ46" s="33"/>
      <c r="DR46" s="33"/>
      <c r="DS46" s="32"/>
      <c r="DT46" s="33"/>
      <c r="DU46" s="33"/>
      <c r="DV46" s="33"/>
      <c r="DW46" s="32"/>
      <c r="DX46" s="33"/>
      <c r="DY46" s="33"/>
      <c r="DZ46" s="33"/>
      <c r="EA46" s="32"/>
      <c r="EB46" s="33"/>
      <c r="EC46" s="33"/>
      <c r="ED46" s="33"/>
      <c r="EE46" s="32"/>
      <c r="EF46" s="33"/>
      <c r="EG46" s="33"/>
      <c r="EH46" s="33"/>
      <c r="EI46" s="32"/>
      <c r="EJ46" s="33"/>
      <c r="EK46" s="33"/>
      <c r="EL46" s="33"/>
      <c r="EM46" s="32"/>
      <c r="EN46" s="33"/>
      <c r="EO46" s="33"/>
      <c r="EP46" s="33"/>
      <c r="EQ46" s="32"/>
      <c r="ER46" s="33"/>
      <c r="ES46" s="33"/>
      <c r="ET46" s="33"/>
      <c r="EU46" s="32"/>
      <c r="EV46" s="33"/>
      <c r="EW46" s="33"/>
      <c r="EX46" s="33"/>
      <c r="EY46" s="32"/>
      <c r="EZ46" s="33"/>
      <c r="FA46" s="33"/>
      <c r="FB46" s="33"/>
      <c r="FC46" s="32"/>
      <c r="FD46" s="33"/>
      <c r="FE46" s="33"/>
      <c r="FF46" s="33"/>
      <c r="FG46" s="32"/>
      <c r="FH46" s="33"/>
      <c r="FI46" s="33"/>
      <c r="FJ46" s="33"/>
      <c r="FK46" s="32"/>
      <c r="FL46" s="33"/>
      <c r="FM46" s="33"/>
      <c r="FN46" s="33"/>
      <c r="FO46" s="32"/>
      <c r="FP46" s="33"/>
      <c r="FQ46" s="33"/>
      <c r="FR46" s="33"/>
      <c r="FS46" s="32"/>
      <c r="FT46" s="33"/>
      <c r="FU46" s="33"/>
      <c r="FV46" s="33"/>
      <c r="FW46" s="32"/>
      <c r="FX46" s="33"/>
      <c r="FY46" s="33"/>
      <c r="FZ46" s="33"/>
      <c r="GA46" s="32"/>
      <c r="GB46" s="33"/>
      <c r="GC46" s="33"/>
      <c r="GD46" s="33"/>
      <c r="GE46" s="32"/>
      <c r="GF46" s="33"/>
      <c r="GG46" s="33"/>
      <c r="GH46" s="33"/>
      <c r="GI46" s="32"/>
      <c r="GJ46" s="33"/>
      <c r="GK46" s="33"/>
      <c r="GL46" s="33"/>
      <c r="GM46" s="32"/>
      <c r="GN46" s="33"/>
      <c r="GO46" s="33"/>
      <c r="GP46" s="33"/>
      <c r="GQ46" s="32"/>
      <c r="GR46" s="33"/>
      <c r="GS46" s="33"/>
      <c r="GT46" s="33"/>
      <c r="GU46" s="32"/>
      <c r="GV46" s="33"/>
      <c r="GW46" s="33"/>
      <c r="GX46" s="33"/>
      <c r="GY46" s="32"/>
      <c r="GZ46" s="33"/>
      <c r="HA46" s="33"/>
      <c r="HB46" s="33"/>
      <c r="HC46" s="32"/>
      <c r="HD46" s="33"/>
      <c r="HE46" s="33"/>
      <c r="HF46" s="33"/>
      <c r="HG46" s="32"/>
      <c r="HH46" s="33"/>
      <c r="HI46" s="33"/>
      <c r="HJ46" s="33"/>
      <c r="HK46" s="32"/>
      <c r="HL46" s="33"/>
      <c r="HM46" s="33"/>
      <c r="HN46" s="33"/>
      <c r="HO46" s="32"/>
      <c r="HP46" s="33"/>
      <c r="HQ46" s="33"/>
      <c r="HR46" s="33"/>
      <c r="HS46" s="32"/>
      <c r="HT46" s="33"/>
      <c r="HU46" s="33"/>
      <c r="HV46" s="33"/>
      <c r="HW46" s="32"/>
      <c r="HX46" s="33"/>
      <c r="HY46" s="33"/>
      <c r="HZ46" s="33"/>
      <c r="IA46" s="32"/>
      <c r="IB46" s="33"/>
      <c r="IC46" s="33"/>
      <c r="ID46" s="33"/>
      <c r="IE46" s="32"/>
      <c r="IF46" s="33"/>
      <c r="IG46" s="33"/>
      <c r="IH46" s="33"/>
    </row>
    <row r="47" spans="1:244" s="31" customFormat="1">
      <c r="A47" s="22" t="s">
        <v>53</v>
      </c>
      <c r="B47" s="155">
        <v>1497.2648553594709</v>
      </c>
      <c r="C47" s="155">
        <v>2.72</v>
      </c>
      <c r="D47" s="52">
        <v>0.99030843175635008</v>
      </c>
    </row>
    <row r="48" spans="1:244" s="30" customFormat="1">
      <c r="A48" s="11" t="s">
        <v>54</v>
      </c>
      <c r="B48" s="3"/>
      <c r="C48" s="3"/>
      <c r="D48" s="3"/>
    </row>
    <row r="49" spans="1:244" s="30" customFormat="1">
      <c r="A49" s="6" t="s">
        <v>55</v>
      </c>
      <c r="B49" s="16">
        <v>0</v>
      </c>
      <c r="C49" s="16">
        <v>0</v>
      </c>
      <c r="D49" s="51">
        <v>0</v>
      </c>
    </row>
    <row r="50" spans="1:244" s="30" customFormat="1">
      <c r="A50" s="6" t="s">
        <v>391</v>
      </c>
      <c r="B50" s="16">
        <v>3.4028536557033169</v>
      </c>
      <c r="C50" s="16">
        <v>0.01</v>
      </c>
      <c r="D50" s="51">
        <v>2.2506870813226018E-3</v>
      </c>
    </row>
    <row r="51" spans="1:244" s="30" customFormat="1">
      <c r="A51" s="6" t="s">
        <v>213</v>
      </c>
      <c r="B51" s="16">
        <v>11.25</v>
      </c>
      <c r="C51" s="16">
        <v>0.02</v>
      </c>
      <c r="D51" s="51">
        <v>7.4408811623272626E-3</v>
      </c>
    </row>
    <row r="52" spans="1:244" s="30" customFormat="1">
      <c r="A52" s="27" t="s">
        <v>57</v>
      </c>
      <c r="B52" s="156">
        <v>14.652853655703318</v>
      </c>
      <c r="C52" s="156">
        <v>0.03</v>
      </c>
      <c r="D52" s="53">
        <v>9.6915682436498653E-3</v>
      </c>
      <c r="E52" s="32"/>
      <c r="F52" s="33"/>
      <c r="G52" s="33"/>
      <c r="H52" s="34"/>
      <c r="I52" s="32"/>
      <c r="J52" s="33"/>
      <c r="K52" s="33"/>
      <c r="L52" s="34"/>
      <c r="M52" s="32"/>
      <c r="N52" s="33"/>
      <c r="O52" s="33"/>
      <c r="P52" s="34"/>
      <c r="Q52" s="32"/>
      <c r="R52" s="33"/>
      <c r="S52" s="33"/>
      <c r="T52" s="34"/>
      <c r="U52" s="32"/>
      <c r="V52" s="33"/>
      <c r="W52" s="33"/>
      <c r="X52" s="34"/>
      <c r="Y52" s="32"/>
      <c r="Z52" s="33"/>
      <c r="AA52" s="33"/>
      <c r="AB52" s="34"/>
      <c r="AC52" s="32"/>
      <c r="AD52" s="33"/>
      <c r="AE52" s="33"/>
      <c r="AF52" s="34"/>
      <c r="AG52" s="32"/>
      <c r="AH52" s="33"/>
      <c r="AI52" s="33"/>
      <c r="AJ52" s="34"/>
      <c r="AK52" s="32"/>
      <c r="AL52" s="33"/>
      <c r="AM52" s="33"/>
      <c r="AN52" s="34"/>
      <c r="AO52" s="32"/>
      <c r="AP52" s="33"/>
      <c r="AQ52" s="33"/>
      <c r="AR52" s="34"/>
      <c r="AS52" s="32"/>
      <c r="AT52" s="33"/>
      <c r="AU52" s="33"/>
      <c r="AV52" s="34"/>
      <c r="AW52" s="32"/>
      <c r="AX52" s="33"/>
      <c r="AY52" s="33"/>
      <c r="AZ52" s="34"/>
      <c r="BA52" s="32"/>
      <c r="BB52" s="33"/>
      <c r="BC52" s="33"/>
      <c r="BD52" s="34"/>
      <c r="BE52" s="32"/>
      <c r="BF52" s="33"/>
      <c r="BG52" s="33"/>
      <c r="BH52" s="34"/>
      <c r="BI52" s="32"/>
      <c r="BJ52" s="33"/>
      <c r="BK52" s="33"/>
      <c r="BL52" s="34"/>
      <c r="BM52" s="32"/>
      <c r="BN52" s="33"/>
      <c r="BO52" s="33"/>
      <c r="BP52" s="34"/>
      <c r="BQ52" s="32"/>
      <c r="BR52" s="33"/>
      <c r="BS52" s="33"/>
      <c r="BT52" s="34"/>
      <c r="BU52" s="32"/>
      <c r="BV52" s="33"/>
      <c r="BW52" s="33"/>
      <c r="BX52" s="34"/>
      <c r="BY52" s="32"/>
      <c r="BZ52" s="33"/>
      <c r="CA52" s="33"/>
      <c r="CB52" s="34"/>
      <c r="CC52" s="32"/>
      <c r="CD52" s="33"/>
      <c r="CE52" s="33"/>
      <c r="CF52" s="34"/>
      <c r="CG52" s="32"/>
      <c r="CH52" s="33"/>
      <c r="CI52" s="33"/>
      <c r="CJ52" s="34"/>
      <c r="CK52" s="32"/>
      <c r="CL52" s="33"/>
      <c r="CM52" s="33"/>
      <c r="CN52" s="34"/>
      <c r="CO52" s="32"/>
      <c r="CP52" s="33"/>
      <c r="CQ52" s="33"/>
      <c r="CR52" s="34"/>
      <c r="CS52" s="32"/>
      <c r="CT52" s="33"/>
      <c r="CU52" s="33"/>
      <c r="CV52" s="34"/>
      <c r="CW52" s="32"/>
      <c r="CX52" s="33"/>
      <c r="CY52" s="33"/>
      <c r="CZ52" s="34"/>
      <c r="DA52" s="32"/>
      <c r="DB52" s="33"/>
      <c r="DC52" s="33"/>
      <c r="DD52" s="34"/>
      <c r="DE52" s="32"/>
      <c r="DF52" s="33"/>
      <c r="DG52" s="33"/>
      <c r="DH52" s="34"/>
      <c r="DI52" s="32"/>
      <c r="DJ52" s="33"/>
      <c r="DK52" s="33"/>
      <c r="DL52" s="34"/>
      <c r="DM52" s="32"/>
      <c r="DN52" s="33"/>
      <c r="DO52" s="33"/>
      <c r="DP52" s="34"/>
      <c r="DQ52" s="32"/>
      <c r="DR52" s="33"/>
      <c r="DS52" s="33"/>
      <c r="DT52" s="34"/>
      <c r="DU52" s="32"/>
      <c r="DV52" s="33"/>
      <c r="DW52" s="33"/>
      <c r="DX52" s="34"/>
      <c r="DY52" s="32"/>
      <c r="DZ52" s="33"/>
      <c r="EA52" s="33"/>
      <c r="EB52" s="34"/>
      <c r="EC52" s="32"/>
      <c r="ED52" s="33"/>
      <c r="EE52" s="33"/>
      <c r="EF52" s="34"/>
      <c r="EG52" s="32"/>
      <c r="EH52" s="33"/>
      <c r="EI52" s="33"/>
      <c r="EJ52" s="34"/>
      <c r="EK52" s="32"/>
      <c r="EL52" s="33"/>
      <c r="EM52" s="33"/>
      <c r="EN52" s="34"/>
      <c r="EO52" s="32"/>
      <c r="EP52" s="33"/>
      <c r="EQ52" s="33"/>
      <c r="ER52" s="34"/>
      <c r="ES52" s="32"/>
      <c r="ET52" s="33"/>
      <c r="EU52" s="33"/>
      <c r="EV52" s="34"/>
      <c r="EW52" s="32"/>
      <c r="EX52" s="33"/>
      <c r="EY52" s="33"/>
      <c r="EZ52" s="34"/>
      <c r="FA52" s="32"/>
      <c r="FB52" s="33"/>
      <c r="FC52" s="33"/>
      <c r="FD52" s="34"/>
      <c r="FE52" s="32"/>
      <c r="FF52" s="33"/>
      <c r="FG52" s="33"/>
      <c r="FH52" s="34"/>
      <c r="FI52" s="32"/>
      <c r="FJ52" s="33"/>
      <c r="FK52" s="33"/>
      <c r="FL52" s="34"/>
      <c r="FM52" s="32"/>
      <c r="FN52" s="33"/>
      <c r="FO52" s="33"/>
      <c r="FP52" s="34"/>
      <c r="FQ52" s="32"/>
      <c r="FR52" s="33"/>
      <c r="FS52" s="33"/>
      <c r="FT52" s="34"/>
      <c r="FU52" s="32"/>
      <c r="FV52" s="33"/>
      <c r="FW52" s="33"/>
      <c r="FX52" s="34"/>
      <c r="FY52" s="32"/>
      <c r="FZ52" s="33"/>
      <c r="GA52" s="33"/>
      <c r="GB52" s="34"/>
      <c r="GC52" s="32"/>
      <c r="GD52" s="33"/>
      <c r="GE52" s="33"/>
      <c r="GF52" s="34"/>
      <c r="GG52" s="32"/>
      <c r="GH52" s="33"/>
      <c r="GI52" s="33"/>
      <c r="GJ52" s="34"/>
      <c r="GK52" s="32"/>
      <c r="GL52" s="33"/>
      <c r="GM52" s="33"/>
      <c r="GN52" s="34"/>
      <c r="GO52" s="32"/>
      <c r="GP52" s="33"/>
      <c r="GQ52" s="33"/>
      <c r="GR52" s="34"/>
      <c r="GS52" s="32"/>
      <c r="GT52" s="33"/>
      <c r="GU52" s="33"/>
      <c r="GV52" s="34"/>
      <c r="GW52" s="32"/>
      <c r="GX52" s="33"/>
      <c r="GY52" s="33"/>
      <c r="GZ52" s="34"/>
      <c r="HA52" s="32"/>
      <c r="HB52" s="33"/>
      <c r="HC52" s="33"/>
      <c r="HD52" s="34"/>
      <c r="HE52" s="32"/>
      <c r="HF52" s="33"/>
      <c r="HG52" s="33"/>
      <c r="HH52" s="34"/>
      <c r="HI52" s="32"/>
      <c r="HJ52" s="33"/>
      <c r="HK52" s="33"/>
      <c r="HL52" s="34"/>
      <c r="HM52" s="32"/>
      <c r="HN52" s="33"/>
      <c r="HO52" s="33"/>
      <c r="HP52" s="34"/>
      <c r="HQ52" s="32"/>
      <c r="HR52" s="33"/>
      <c r="HS52" s="33"/>
      <c r="HT52" s="34"/>
      <c r="HU52" s="32"/>
      <c r="HV52" s="33"/>
      <c r="HW52" s="33"/>
      <c r="HX52" s="34"/>
      <c r="HY52" s="32"/>
      <c r="HZ52" s="33"/>
      <c r="IA52" s="33"/>
      <c r="IB52" s="34"/>
      <c r="IC52" s="32"/>
      <c r="ID52" s="33"/>
      <c r="IE52" s="33"/>
      <c r="IF52" s="34"/>
      <c r="IG52" s="32"/>
      <c r="IH52" s="33"/>
      <c r="II52" s="33"/>
      <c r="IJ52" s="34"/>
    </row>
    <row r="53" spans="1:244" s="41" customFormat="1" ht="13.5" thickBot="1">
      <c r="A53" s="38" t="s">
        <v>58</v>
      </c>
      <c r="B53" s="158">
        <v>1511.9177090151741</v>
      </c>
      <c r="C53" s="158">
        <v>2.75</v>
      </c>
      <c r="D53" s="55">
        <v>1</v>
      </c>
    </row>
    <row r="54" spans="1:244">
      <c r="A54" s="42" t="s">
        <v>303</v>
      </c>
      <c r="D54" s="43"/>
    </row>
  </sheetData>
  <printOptions horizontalCentered="1"/>
  <pageMargins left="0.78740157480314965" right="0.39370078740157483" top="0.78740157480314965" bottom="0.78740157480314965" header="0.59055118110236227" footer="0.59055118110236227"/>
  <pageSetup paperSize="9" orientation="portrait" horizontalDpi="300" verticalDpi="300" r:id="rId1"/>
  <headerFooter alignWithMargins="0">
    <oddHeader>&amp;L&amp;"Tahoma,Negrito"&amp;8Companhia Nacional de Abastecimento - CONAB</oddHeader>
    <oddFooter>&amp;R&amp;6&amp;F - &amp;A
versão - jan/2008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J56"/>
  <sheetViews>
    <sheetView zoomScaleNormal="100" workbookViewId="0">
      <selection activeCell="G22" sqref="G22"/>
    </sheetView>
  </sheetViews>
  <sheetFormatPr defaultColWidth="11.5" defaultRowHeight="12.75"/>
  <cols>
    <col min="1" max="1" width="45.625" style="3" customWidth="1"/>
    <col min="2" max="3" width="12.625" style="3" customWidth="1"/>
    <col min="4" max="4" width="8.625" style="3" customWidth="1"/>
    <col min="5" max="16384" width="11.5" style="3"/>
  </cols>
  <sheetData>
    <row r="1" spans="1:4">
      <c r="A1" s="1" t="s">
        <v>0</v>
      </c>
      <c r="B1" s="2"/>
      <c r="C1" s="2"/>
      <c r="D1" s="2"/>
    </row>
    <row r="2" spans="1:4">
      <c r="A2" s="1" t="s">
        <v>392</v>
      </c>
      <c r="B2" s="2"/>
      <c r="C2" s="2"/>
      <c r="D2" s="2"/>
    </row>
    <row r="3" spans="1:4">
      <c r="A3" s="1" t="s">
        <v>172</v>
      </c>
      <c r="B3" s="2"/>
      <c r="C3" s="2"/>
      <c r="D3" s="2"/>
    </row>
    <row r="4" spans="1:4">
      <c r="A4" s="1" t="s">
        <v>393</v>
      </c>
      <c r="B4" s="2"/>
      <c r="C4" s="2"/>
      <c r="D4" s="2"/>
    </row>
    <row r="5" spans="1:4">
      <c r="A5" s="1" t="s">
        <v>394</v>
      </c>
      <c r="B5" s="2"/>
      <c r="C5" s="2"/>
      <c r="D5" s="2"/>
    </row>
    <row r="6" spans="1:4" ht="13.5" thickBot="1">
      <c r="A6" s="4" t="s">
        <v>4</v>
      </c>
      <c r="B6" s="5">
        <v>20000</v>
      </c>
      <c r="C6" s="6" t="s">
        <v>5</v>
      </c>
    </row>
    <row r="7" spans="1:4">
      <c r="A7" s="7"/>
      <c r="B7" s="8" t="s">
        <v>6</v>
      </c>
      <c r="C7" s="50" t="s">
        <v>69</v>
      </c>
      <c r="D7" s="10" t="s">
        <v>7</v>
      </c>
    </row>
    <row r="8" spans="1:4">
      <c r="A8" s="11" t="s">
        <v>8</v>
      </c>
      <c r="D8" s="12" t="s">
        <v>9</v>
      </c>
    </row>
    <row r="9" spans="1:4" ht="13.5" thickBot="1">
      <c r="A9" s="13"/>
      <c r="B9" s="14" t="s">
        <v>10</v>
      </c>
      <c r="C9" s="14" t="s">
        <v>169</v>
      </c>
      <c r="D9" s="15" t="s">
        <v>13</v>
      </c>
    </row>
    <row r="10" spans="1:4">
      <c r="A10" s="11" t="s">
        <v>14</v>
      </c>
      <c r="B10" s="16"/>
    </row>
    <row r="11" spans="1:4">
      <c r="A11" s="18" t="s">
        <v>15</v>
      </c>
      <c r="B11" s="16">
        <v>0</v>
      </c>
      <c r="C11" s="16">
        <v>0</v>
      </c>
      <c r="D11" s="51">
        <v>0</v>
      </c>
    </row>
    <row r="12" spans="1:4">
      <c r="A12" s="18" t="s">
        <v>16</v>
      </c>
      <c r="B12" s="3">
        <v>0</v>
      </c>
      <c r="C12" s="3">
        <v>0</v>
      </c>
      <c r="D12" s="51">
        <v>0</v>
      </c>
    </row>
    <row r="13" spans="1:4">
      <c r="A13" s="18" t="s">
        <v>17</v>
      </c>
      <c r="B13" s="16">
        <v>3270</v>
      </c>
      <c r="C13" s="16">
        <v>0.16999999999999998</v>
      </c>
      <c r="D13" s="51">
        <v>0.15890559030322315</v>
      </c>
    </row>
    <row r="14" spans="1:4">
      <c r="A14" s="18" t="s">
        <v>395</v>
      </c>
      <c r="B14" s="16">
        <v>75.599999999999994</v>
      </c>
      <c r="C14" s="16">
        <v>0</v>
      </c>
      <c r="D14" s="51">
        <v>3.6737806198543334E-3</v>
      </c>
    </row>
    <row r="15" spans="1:4">
      <c r="A15" s="18" t="s">
        <v>19</v>
      </c>
      <c r="B15" s="16">
        <v>0</v>
      </c>
      <c r="C15" s="16">
        <v>0</v>
      </c>
      <c r="D15" s="51">
        <v>0</v>
      </c>
    </row>
    <row r="16" spans="1:4">
      <c r="A16" s="6" t="s">
        <v>20</v>
      </c>
      <c r="B16" s="16">
        <v>5950</v>
      </c>
      <c r="C16" s="16">
        <v>0.30000000000000004</v>
      </c>
      <c r="D16" s="51">
        <v>0.28914014137742439</v>
      </c>
    </row>
    <row r="17" spans="1:4">
      <c r="A17" s="6" t="s">
        <v>70</v>
      </c>
      <c r="B17" s="16">
        <v>50.88</v>
      </c>
      <c r="C17" s="16">
        <v>0</v>
      </c>
      <c r="D17" s="51">
        <v>2.4725126711400594E-3</v>
      </c>
    </row>
    <row r="18" spans="1:4">
      <c r="A18" s="6" t="s">
        <v>22</v>
      </c>
      <c r="B18" s="16">
        <v>1500</v>
      </c>
      <c r="C18" s="16">
        <v>0.08</v>
      </c>
      <c r="D18" s="51">
        <v>7.2892472616157417E-2</v>
      </c>
    </row>
    <row r="19" spans="1:4">
      <c r="A19" s="6" t="s">
        <v>23</v>
      </c>
      <c r="B19" s="16">
        <v>3045</v>
      </c>
      <c r="C19" s="16">
        <v>0.15</v>
      </c>
      <c r="D19" s="51">
        <v>0.14797171941079956</v>
      </c>
    </row>
    <row r="20" spans="1:4">
      <c r="A20" s="6" t="s">
        <v>24</v>
      </c>
      <c r="B20" s="16">
        <v>2483.75</v>
      </c>
      <c r="C20" s="16">
        <v>0.08</v>
      </c>
      <c r="D20" s="51">
        <v>0.12069778590692065</v>
      </c>
    </row>
    <row r="21" spans="1:4">
      <c r="A21" s="6" t="s">
        <v>71</v>
      </c>
      <c r="B21" s="16">
        <v>0</v>
      </c>
      <c r="C21" s="16">
        <v>0</v>
      </c>
      <c r="D21" s="51">
        <v>0</v>
      </c>
    </row>
    <row r="22" spans="1:4">
      <c r="A22" s="22" t="s">
        <v>27</v>
      </c>
      <c r="B22" s="155">
        <v>16375.23</v>
      </c>
      <c r="C22" s="155">
        <v>0.78</v>
      </c>
      <c r="D22" s="52">
        <v>0.79575400290551968</v>
      </c>
    </row>
    <row r="23" spans="1:4">
      <c r="A23" s="25" t="s">
        <v>28</v>
      </c>
    </row>
    <row r="24" spans="1:4">
      <c r="A24" s="18" t="s">
        <v>29</v>
      </c>
      <c r="B24" s="16">
        <v>14</v>
      </c>
      <c r="C24" s="16">
        <v>0</v>
      </c>
      <c r="D24" s="51">
        <v>6.8032974441746921E-4</v>
      </c>
    </row>
    <row r="25" spans="1:4">
      <c r="A25" s="18" t="s">
        <v>30</v>
      </c>
      <c r="B25" s="16">
        <v>20</v>
      </c>
      <c r="C25" s="16">
        <v>0</v>
      </c>
      <c r="D25" s="51">
        <v>9.7189963488209885E-4</v>
      </c>
    </row>
    <row r="26" spans="1:4">
      <c r="A26" s="6" t="s">
        <v>72</v>
      </c>
      <c r="B26" s="16">
        <v>4.2</v>
      </c>
      <c r="C26" s="16">
        <v>0</v>
      </c>
      <c r="D26" s="51">
        <v>2.0409892332524078E-4</v>
      </c>
    </row>
    <row r="27" spans="1:4">
      <c r="A27" s="18" t="s">
        <v>73</v>
      </c>
      <c r="B27" s="16">
        <v>0</v>
      </c>
      <c r="C27" s="16">
        <v>0</v>
      </c>
      <c r="D27" s="51">
        <v>0</v>
      </c>
    </row>
    <row r="28" spans="1:4">
      <c r="A28" s="18" t="s">
        <v>74</v>
      </c>
      <c r="B28" s="16">
        <v>0</v>
      </c>
      <c r="C28" s="16">
        <v>0</v>
      </c>
      <c r="D28" s="51">
        <v>0</v>
      </c>
    </row>
    <row r="29" spans="1:4">
      <c r="A29" s="18" t="s">
        <v>75</v>
      </c>
      <c r="B29" s="16">
        <v>360</v>
      </c>
      <c r="C29" s="16">
        <v>0.02</v>
      </c>
      <c r="D29" s="51">
        <v>1.749419342787778E-2</v>
      </c>
    </row>
    <row r="30" spans="1:4">
      <c r="A30" s="18" t="s">
        <v>76</v>
      </c>
      <c r="B30" s="16">
        <v>0</v>
      </c>
      <c r="C30" s="16">
        <v>0</v>
      </c>
      <c r="D30" s="51">
        <v>0</v>
      </c>
    </row>
    <row r="31" spans="1:4">
      <c r="A31" s="18" t="s">
        <v>77</v>
      </c>
      <c r="B31" s="16">
        <v>0</v>
      </c>
      <c r="C31" s="16">
        <v>0</v>
      </c>
      <c r="D31" s="51">
        <v>0</v>
      </c>
    </row>
    <row r="32" spans="1:4">
      <c r="A32" s="18" t="s">
        <v>78</v>
      </c>
      <c r="B32" s="16">
        <v>0</v>
      </c>
      <c r="C32" s="16">
        <v>0</v>
      </c>
      <c r="D32" s="51">
        <v>0</v>
      </c>
    </row>
    <row r="33" spans="1:244">
      <c r="A33" s="27" t="s">
        <v>37</v>
      </c>
      <c r="B33" s="156">
        <v>398.2</v>
      </c>
      <c r="C33" s="156">
        <v>0.02</v>
      </c>
      <c r="D33" s="53">
        <v>1.9350521730502588E-2</v>
      </c>
    </row>
    <row r="34" spans="1:244" s="30" customFormat="1">
      <c r="A34" s="11" t="s">
        <v>38</v>
      </c>
      <c r="B34" s="3"/>
      <c r="C34" s="3"/>
      <c r="D34" s="3"/>
    </row>
    <row r="35" spans="1:244" s="30" customFormat="1">
      <c r="A35" s="18" t="s">
        <v>39</v>
      </c>
      <c r="B35" s="16">
        <v>624.56652175103454</v>
      </c>
      <c r="C35" s="16">
        <v>0.04</v>
      </c>
      <c r="D35" s="51">
        <v>3.0350798722470648E-2</v>
      </c>
    </row>
    <row r="36" spans="1:244" s="30" customFormat="1">
      <c r="A36" s="6" t="s">
        <v>40</v>
      </c>
      <c r="B36" s="16">
        <v>624.56652175103454</v>
      </c>
      <c r="C36" s="16">
        <v>0.04</v>
      </c>
      <c r="D36" s="51">
        <v>3.0350798722470648E-2</v>
      </c>
    </row>
    <row r="37" spans="1:244" s="31" customFormat="1">
      <c r="A37" s="22" t="s">
        <v>41</v>
      </c>
      <c r="B37" s="155">
        <v>17397.996521751036</v>
      </c>
      <c r="C37" s="155">
        <v>0.84000000000000008</v>
      </c>
      <c r="D37" s="52">
        <v>0.84545532335849283</v>
      </c>
    </row>
    <row r="38" spans="1:244" s="30" customFormat="1">
      <c r="A38" s="11" t="s">
        <v>42</v>
      </c>
      <c r="B38" s="3"/>
      <c r="C38" s="3"/>
      <c r="D38" s="3"/>
    </row>
    <row r="39" spans="1:244" s="30" customFormat="1">
      <c r="A39" s="6" t="s">
        <v>43</v>
      </c>
      <c r="B39" s="16">
        <v>2871</v>
      </c>
      <c r="C39" s="16">
        <v>0.14000000000000001</v>
      </c>
      <c r="D39" s="51">
        <v>0.13951619258732528</v>
      </c>
    </row>
    <row r="40" spans="1:244" s="30" customFormat="1">
      <c r="A40" s="6" t="s">
        <v>44</v>
      </c>
      <c r="B40" s="16">
        <v>0</v>
      </c>
      <c r="C40" s="16">
        <v>0</v>
      </c>
      <c r="D40" s="51">
        <v>0</v>
      </c>
    </row>
    <row r="41" spans="1:244" s="30" customFormat="1">
      <c r="A41" s="18" t="s">
        <v>45</v>
      </c>
      <c r="B41" s="16">
        <v>12.72</v>
      </c>
      <c r="C41" s="16">
        <v>0</v>
      </c>
      <c r="D41" s="51">
        <v>6.1812816778501485E-4</v>
      </c>
    </row>
    <row r="42" spans="1:244" s="30" customFormat="1">
      <c r="A42" s="18" t="s">
        <v>79</v>
      </c>
      <c r="B42" s="16">
        <v>0</v>
      </c>
      <c r="C42" s="16">
        <v>0</v>
      </c>
      <c r="D42" s="51">
        <v>0</v>
      </c>
    </row>
    <row r="43" spans="1:244" s="30" customFormat="1">
      <c r="A43" s="27" t="s">
        <v>46</v>
      </c>
      <c r="B43" s="156">
        <v>2883.72</v>
      </c>
      <c r="C43" s="156">
        <v>0.14000000000000001</v>
      </c>
      <c r="D43" s="53">
        <v>0.14013432075511029</v>
      </c>
      <c r="E43" s="32"/>
      <c r="F43" s="33"/>
      <c r="G43" s="33"/>
      <c r="H43" s="34"/>
      <c r="I43" s="32"/>
      <c r="J43" s="33"/>
      <c r="K43" s="33"/>
      <c r="L43" s="34"/>
      <c r="M43" s="32"/>
      <c r="N43" s="33"/>
      <c r="O43" s="33"/>
      <c r="P43" s="34"/>
      <c r="Q43" s="32"/>
      <c r="R43" s="33"/>
      <c r="S43" s="33"/>
      <c r="T43" s="34"/>
      <c r="U43" s="32"/>
      <c r="V43" s="33"/>
      <c r="W43" s="33"/>
      <c r="X43" s="34"/>
      <c r="Y43" s="32"/>
      <c r="Z43" s="33"/>
      <c r="AA43" s="33"/>
      <c r="AB43" s="34"/>
      <c r="AC43" s="32"/>
      <c r="AD43" s="33"/>
      <c r="AE43" s="33"/>
      <c r="AF43" s="34"/>
      <c r="AG43" s="32"/>
      <c r="AH43" s="33"/>
      <c r="AI43" s="33"/>
      <c r="AJ43" s="34"/>
      <c r="AK43" s="32"/>
      <c r="AL43" s="33"/>
      <c r="AM43" s="33"/>
      <c r="AN43" s="34"/>
      <c r="AO43" s="32"/>
      <c r="AP43" s="33"/>
      <c r="AQ43" s="33"/>
      <c r="AR43" s="34"/>
      <c r="AS43" s="32"/>
      <c r="AT43" s="33"/>
      <c r="AU43" s="33"/>
      <c r="AV43" s="34"/>
      <c r="AW43" s="32"/>
      <c r="AX43" s="33"/>
      <c r="AY43" s="33"/>
      <c r="AZ43" s="34"/>
      <c r="BA43" s="32"/>
      <c r="BB43" s="33"/>
      <c r="BC43" s="33"/>
      <c r="BD43" s="34"/>
      <c r="BE43" s="32"/>
      <c r="BF43" s="33"/>
      <c r="BG43" s="33"/>
      <c r="BH43" s="34"/>
      <c r="BI43" s="32"/>
      <c r="BJ43" s="33"/>
      <c r="BK43" s="33"/>
      <c r="BL43" s="34"/>
      <c r="BM43" s="32"/>
      <c r="BN43" s="33"/>
      <c r="BO43" s="33"/>
      <c r="BP43" s="34"/>
      <c r="BQ43" s="32"/>
      <c r="BR43" s="33"/>
      <c r="BS43" s="33"/>
      <c r="BT43" s="34"/>
      <c r="BU43" s="32"/>
      <c r="BV43" s="33"/>
      <c r="BW43" s="33"/>
      <c r="BX43" s="34"/>
      <c r="BY43" s="32"/>
      <c r="BZ43" s="33"/>
      <c r="CA43" s="33"/>
      <c r="CB43" s="34"/>
      <c r="CC43" s="32"/>
      <c r="CD43" s="33"/>
      <c r="CE43" s="33"/>
      <c r="CF43" s="34"/>
      <c r="CG43" s="32"/>
      <c r="CH43" s="33"/>
      <c r="CI43" s="33"/>
      <c r="CJ43" s="34"/>
      <c r="CK43" s="32"/>
      <c r="CL43" s="33"/>
      <c r="CM43" s="33"/>
      <c r="CN43" s="34"/>
      <c r="CO43" s="32"/>
      <c r="CP43" s="33"/>
      <c r="CQ43" s="33"/>
      <c r="CR43" s="34"/>
      <c r="CS43" s="32"/>
      <c r="CT43" s="33"/>
      <c r="CU43" s="33"/>
      <c r="CV43" s="34"/>
      <c r="CW43" s="32"/>
      <c r="CX43" s="33"/>
      <c r="CY43" s="33"/>
      <c r="CZ43" s="34"/>
      <c r="DA43" s="32"/>
      <c r="DB43" s="33"/>
      <c r="DC43" s="33"/>
      <c r="DD43" s="34"/>
      <c r="DE43" s="32"/>
      <c r="DF43" s="33"/>
      <c r="DG43" s="33"/>
      <c r="DH43" s="34"/>
      <c r="DI43" s="32"/>
      <c r="DJ43" s="33"/>
      <c r="DK43" s="33"/>
      <c r="DL43" s="34"/>
      <c r="DM43" s="32"/>
      <c r="DN43" s="33"/>
      <c r="DO43" s="33"/>
      <c r="DP43" s="34"/>
      <c r="DQ43" s="32"/>
      <c r="DR43" s="33"/>
      <c r="DS43" s="33"/>
      <c r="DT43" s="34"/>
      <c r="DU43" s="32"/>
      <c r="DV43" s="33"/>
      <c r="DW43" s="33"/>
      <c r="DX43" s="34"/>
      <c r="DY43" s="32"/>
      <c r="DZ43" s="33"/>
      <c r="EA43" s="33"/>
      <c r="EB43" s="34"/>
      <c r="EC43" s="32"/>
      <c r="ED43" s="33"/>
      <c r="EE43" s="33"/>
      <c r="EF43" s="34"/>
      <c r="EG43" s="32"/>
      <c r="EH43" s="33"/>
      <c r="EI43" s="33"/>
      <c r="EJ43" s="34"/>
      <c r="EK43" s="32"/>
      <c r="EL43" s="33"/>
      <c r="EM43" s="33"/>
      <c r="EN43" s="34"/>
      <c r="EO43" s="32"/>
      <c r="EP43" s="33"/>
      <c r="EQ43" s="33"/>
      <c r="ER43" s="34"/>
      <c r="ES43" s="32"/>
      <c r="ET43" s="33"/>
      <c r="EU43" s="33"/>
      <c r="EV43" s="34"/>
      <c r="EW43" s="32"/>
      <c r="EX43" s="33"/>
      <c r="EY43" s="33"/>
      <c r="EZ43" s="34"/>
      <c r="FA43" s="32"/>
      <c r="FB43" s="33"/>
      <c r="FC43" s="33"/>
      <c r="FD43" s="34"/>
      <c r="FE43" s="32"/>
      <c r="FF43" s="33"/>
      <c r="FG43" s="33"/>
      <c r="FH43" s="34"/>
      <c r="FI43" s="32"/>
      <c r="FJ43" s="33"/>
      <c r="FK43" s="33"/>
      <c r="FL43" s="34"/>
      <c r="FM43" s="32"/>
      <c r="FN43" s="33"/>
      <c r="FO43" s="33"/>
      <c r="FP43" s="34"/>
      <c r="FQ43" s="32"/>
      <c r="FR43" s="33"/>
      <c r="FS43" s="33"/>
      <c r="FT43" s="34"/>
      <c r="FU43" s="32"/>
      <c r="FV43" s="33"/>
      <c r="FW43" s="33"/>
      <c r="FX43" s="34"/>
      <c r="FY43" s="32"/>
      <c r="FZ43" s="33"/>
      <c r="GA43" s="33"/>
      <c r="GB43" s="34"/>
      <c r="GC43" s="32"/>
      <c r="GD43" s="33"/>
      <c r="GE43" s="33"/>
      <c r="GF43" s="34"/>
      <c r="GG43" s="32"/>
      <c r="GH43" s="33"/>
      <c r="GI43" s="33"/>
      <c r="GJ43" s="34"/>
      <c r="GK43" s="32"/>
      <c r="GL43" s="33"/>
      <c r="GM43" s="33"/>
      <c r="GN43" s="34"/>
      <c r="GO43" s="32"/>
      <c r="GP43" s="33"/>
      <c r="GQ43" s="33"/>
      <c r="GR43" s="34"/>
      <c r="GS43" s="32"/>
      <c r="GT43" s="33"/>
      <c r="GU43" s="33"/>
      <c r="GV43" s="34"/>
      <c r="GW43" s="32"/>
      <c r="GX43" s="33"/>
      <c r="GY43" s="33"/>
      <c r="GZ43" s="34"/>
      <c r="HA43" s="32"/>
      <c r="HB43" s="33"/>
      <c r="HC43" s="33"/>
      <c r="HD43" s="34"/>
      <c r="HE43" s="32"/>
      <c r="HF43" s="33"/>
      <c r="HG43" s="33"/>
      <c r="HH43" s="34"/>
      <c r="HI43" s="32"/>
      <c r="HJ43" s="33"/>
      <c r="HK43" s="33"/>
      <c r="HL43" s="34"/>
      <c r="HM43" s="32"/>
      <c r="HN43" s="33"/>
      <c r="HO43" s="33"/>
      <c r="HP43" s="34"/>
      <c r="HQ43" s="32"/>
      <c r="HR43" s="33"/>
      <c r="HS43" s="33"/>
      <c r="HT43" s="34"/>
      <c r="HU43" s="32"/>
      <c r="HV43" s="33"/>
      <c r="HW43" s="33"/>
      <c r="HX43" s="34"/>
      <c r="HY43" s="32"/>
      <c r="HZ43" s="33"/>
      <c r="IA43" s="33"/>
      <c r="IB43" s="34"/>
      <c r="IC43" s="32"/>
      <c r="ID43" s="33"/>
      <c r="IE43" s="33"/>
      <c r="IF43" s="34"/>
      <c r="IG43" s="32"/>
      <c r="IH43" s="33"/>
      <c r="II43" s="33"/>
      <c r="IJ43" s="34"/>
    </row>
    <row r="44" spans="1:244" s="30" customFormat="1">
      <c r="A44" s="11" t="s">
        <v>47</v>
      </c>
      <c r="B44" s="3"/>
      <c r="C44" s="3"/>
      <c r="D44" s="3"/>
    </row>
    <row r="45" spans="1:244" s="30" customFormat="1">
      <c r="A45" s="18" t="s">
        <v>80</v>
      </c>
      <c r="B45" s="16">
        <v>0</v>
      </c>
      <c r="C45" s="16">
        <v>0</v>
      </c>
      <c r="D45" s="51">
        <v>0</v>
      </c>
    </row>
    <row r="46" spans="1:244" s="30" customFormat="1">
      <c r="A46" s="18" t="s">
        <v>49</v>
      </c>
      <c r="B46" s="16">
        <v>23.2</v>
      </c>
      <c r="C46" s="16">
        <v>0</v>
      </c>
      <c r="D46" s="51">
        <v>1.1274035764632347E-3</v>
      </c>
    </row>
    <row r="47" spans="1:244" s="30" customFormat="1">
      <c r="A47" s="18" t="s">
        <v>50</v>
      </c>
      <c r="B47" s="16">
        <v>0.48</v>
      </c>
      <c r="C47" s="16">
        <v>0</v>
      </c>
      <c r="D47" s="51">
        <v>2.3325591237170372E-5</v>
      </c>
    </row>
    <row r="48" spans="1:244" s="30" customFormat="1">
      <c r="A48" s="27" t="s">
        <v>51</v>
      </c>
      <c r="B48" s="156">
        <v>23.68</v>
      </c>
      <c r="C48" s="156">
        <v>0</v>
      </c>
      <c r="D48" s="53">
        <v>1.1507291677004051E-3</v>
      </c>
      <c r="E48" s="32"/>
      <c r="F48" s="33"/>
      <c r="G48" s="33"/>
      <c r="H48" s="34"/>
      <c r="I48" s="32"/>
      <c r="J48" s="33"/>
      <c r="K48" s="33"/>
      <c r="L48" s="34"/>
      <c r="M48" s="32"/>
      <c r="N48" s="33"/>
      <c r="O48" s="33"/>
      <c r="P48" s="34"/>
      <c r="Q48" s="32"/>
      <c r="R48" s="33"/>
      <c r="S48" s="33"/>
      <c r="T48" s="34"/>
      <c r="U48" s="32"/>
      <c r="V48" s="33"/>
      <c r="W48" s="33"/>
      <c r="X48" s="34"/>
      <c r="Y48" s="32"/>
      <c r="Z48" s="33"/>
      <c r="AA48" s="33"/>
      <c r="AB48" s="34"/>
      <c r="AC48" s="32"/>
      <c r="AD48" s="33"/>
      <c r="AE48" s="33"/>
      <c r="AF48" s="34"/>
      <c r="AG48" s="32"/>
      <c r="AH48" s="33"/>
      <c r="AI48" s="33"/>
      <c r="AJ48" s="34"/>
      <c r="AK48" s="32"/>
      <c r="AL48" s="33"/>
      <c r="AM48" s="33"/>
      <c r="AN48" s="34"/>
      <c r="AO48" s="32"/>
      <c r="AP48" s="33"/>
      <c r="AQ48" s="33"/>
      <c r="AR48" s="34"/>
      <c r="AS48" s="32"/>
      <c r="AT48" s="33"/>
      <c r="AU48" s="33"/>
      <c r="AV48" s="34"/>
      <c r="AW48" s="32"/>
      <c r="AX48" s="33"/>
      <c r="AY48" s="33"/>
      <c r="AZ48" s="34"/>
      <c r="BA48" s="32"/>
      <c r="BB48" s="33"/>
      <c r="BC48" s="33"/>
      <c r="BD48" s="34"/>
      <c r="BE48" s="32"/>
      <c r="BF48" s="33"/>
      <c r="BG48" s="33"/>
      <c r="BH48" s="34"/>
      <c r="BI48" s="32"/>
      <c r="BJ48" s="33"/>
      <c r="BK48" s="33"/>
      <c r="BL48" s="34"/>
      <c r="BM48" s="32"/>
      <c r="BN48" s="33"/>
      <c r="BO48" s="33"/>
      <c r="BP48" s="34"/>
      <c r="BQ48" s="32"/>
      <c r="BR48" s="33"/>
      <c r="BS48" s="33"/>
      <c r="BT48" s="34"/>
      <c r="BU48" s="32"/>
      <c r="BV48" s="33"/>
      <c r="BW48" s="33"/>
      <c r="BX48" s="34"/>
      <c r="BY48" s="32"/>
      <c r="BZ48" s="33"/>
      <c r="CA48" s="33"/>
      <c r="CB48" s="34"/>
      <c r="CC48" s="32"/>
      <c r="CD48" s="33"/>
      <c r="CE48" s="33"/>
      <c r="CF48" s="34"/>
      <c r="CG48" s="32"/>
      <c r="CH48" s="33"/>
      <c r="CI48" s="33"/>
      <c r="CJ48" s="34"/>
      <c r="CK48" s="32"/>
      <c r="CL48" s="33"/>
      <c r="CM48" s="33"/>
      <c r="CN48" s="34"/>
      <c r="CO48" s="32"/>
      <c r="CP48" s="33"/>
      <c r="CQ48" s="33"/>
      <c r="CR48" s="34"/>
      <c r="CS48" s="32"/>
      <c r="CT48" s="33"/>
      <c r="CU48" s="33"/>
      <c r="CV48" s="34"/>
      <c r="CW48" s="32"/>
      <c r="CX48" s="33"/>
      <c r="CY48" s="33"/>
      <c r="CZ48" s="34"/>
      <c r="DA48" s="32"/>
      <c r="DB48" s="33"/>
      <c r="DC48" s="33"/>
      <c r="DD48" s="34"/>
      <c r="DE48" s="32"/>
      <c r="DF48" s="33"/>
      <c r="DG48" s="33"/>
      <c r="DH48" s="34"/>
      <c r="DI48" s="32"/>
      <c r="DJ48" s="33"/>
      <c r="DK48" s="33"/>
      <c r="DL48" s="34"/>
      <c r="DM48" s="32"/>
      <c r="DN48" s="33"/>
      <c r="DO48" s="33"/>
      <c r="DP48" s="34"/>
      <c r="DQ48" s="32"/>
      <c r="DR48" s="33"/>
      <c r="DS48" s="33"/>
      <c r="DT48" s="34"/>
      <c r="DU48" s="32"/>
      <c r="DV48" s="33"/>
      <c r="DW48" s="33"/>
      <c r="DX48" s="34"/>
      <c r="DY48" s="32"/>
      <c r="DZ48" s="33"/>
      <c r="EA48" s="33"/>
      <c r="EB48" s="34"/>
      <c r="EC48" s="32"/>
      <c r="ED48" s="33"/>
      <c r="EE48" s="33"/>
      <c r="EF48" s="34"/>
      <c r="EG48" s="32"/>
      <c r="EH48" s="33"/>
      <c r="EI48" s="33"/>
      <c r="EJ48" s="34"/>
      <c r="EK48" s="32"/>
      <c r="EL48" s="33"/>
      <c r="EM48" s="33"/>
      <c r="EN48" s="34"/>
      <c r="EO48" s="32"/>
      <c r="EP48" s="33"/>
      <c r="EQ48" s="33"/>
      <c r="ER48" s="34"/>
      <c r="ES48" s="32"/>
      <c r="ET48" s="33"/>
      <c r="EU48" s="33"/>
      <c r="EV48" s="34"/>
      <c r="EW48" s="32"/>
      <c r="EX48" s="33"/>
      <c r="EY48" s="33"/>
      <c r="EZ48" s="34"/>
      <c r="FA48" s="32"/>
      <c r="FB48" s="33"/>
      <c r="FC48" s="33"/>
      <c r="FD48" s="34"/>
      <c r="FE48" s="32"/>
      <c r="FF48" s="33"/>
      <c r="FG48" s="33"/>
      <c r="FH48" s="34"/>
      <c r="FI48" s="32"/>
      <c r="FJ48" s="33"/>
      <c r="FK48" s="33"/>
      <c r="FL48" s="34"/>
      <c r="FM48" s="32"/>
      <c r="FN48" s="33"/>
      <c r="FO48" s="33"/>
      <c r="FP48" s="34"/>
      <c r="FQ48" s="32"/>
      <c r="FR48" s="33"/>
      <c r="FS48" s="33"/>
      <c r="FT48" s="34"/>
      <c r="FU48" s="32"/>
      <c r="FV48" s="33"/>
      <c r="FW48" s="33"/>
      <c r="FX48" s="34"/>
      <c r="FY48" s="32"/>
      <c r="FZ48" s="33"/>
      <c r="GA48" s="33"/>
      <c r="GB48" s="34"/>
      <c r="GC48" s="32"/>
      <c r="GD48" s="33"/>
      <c r="GE48" s="33"/>
      <c r="GF48" s="34"/>
      <c r="GG48" s="32"/>
      <c r="GH48" s="33"/>
      <c r="GI48" s="33"/>
      <c r="GJ48" s="34"/>
      <c r="GK48" s="32"/>
      <c r="GL48" s="33"/>
      <c r="GM48" s="33"/>
      <c r="GN48" s="34"/>
      <c r="GO48" s="32"/>
      <c r="GP48" s="33"/>
      <c r="GQ48" s="33"/>
      <c r="GR48" s="34"/>
      <c r="GS48" s="32"/>
      <c r="GT48" s="33"/>
      <c r="GU48" s="33"/>
      <c r="GV48" s="34"/>
      <c r="GW48" s="32"/>
      <c r="GX48" s="33"/>
      <c r="GY48" s="33"/>
      <c r="GZ48" s="34"/>
      <c r="HA48" s="32"/>
      <c r="HB48" s="33"/>
      <c r="HC48" s="33"/>
      <c r="HD48" s="34"/>
      <c r="HE48" s="32"/>
      <c r="HF48" s="33"/>
      <c r="HG48" s="33"/>
      <c r="HH48" s="34"/>
      <c r="HI48" s="32"/>
      <c r="HJ48" s="33"/>
      <c r="HK48" s="33"/>
      <c r="HL48" s="34"/>
      <c r="HM48" s="32"/>
      <c r="HN48" s="33"/>
      <c r="HO48" s="33"/>
      <c r="HP48" s="34"/>
      <c r="HQ48" s="32"/>
      <c r="HR48" s="33"/>
      <c r="HS48" s="33"/>
      <c r="HT48" s="34"/>
      <c r="HU48" s="32"/>
      <c r="HV48" s="33"/>
      <c r="HW48" s="33"/>
      <c r="HX48" s="34"/>
      <c r="HY48" s="32"/>
      <c r="HZ48" s="33"/>
      <c r="IA48" s="33"/>
      <c r="IB48" s="34"/>
      <c r="IC48" s="32"/>
      <c r="ID48" s="33"/>
      <c r="IE48" s="33"/>
      <c r="IF48" s="34"/>
      <c r="IG48" s="32"/>
      <c r="IH48" s="33"/>
      <c r="II48" s="33"/>
      <c r="IJ48" s="34"/>
    </row>
    <row r="49" spans="1:244" s="30" customFormat="1">
      <c r="A49" s="35" t="s">
        <v>52</v>
      </c>
      <c r="B49" s="157">
        <v>2907.3999999999996</v>
      </c>
      <c r="C49" s="157">
        <v>0.14000000000000001</v>
      </c>
      <c r="D49" s="54">
        <v>0.14128504992281068</v>
      </c>
      <c r="E49" s="33"/>
      <c r="F49" s="33"/>
      <c r="G49" s="32"/>
      <c r="H49" s="33"/>
      <c r="I49" s="33"/>
      <c r="J49" s="33"/>
      <c r="K49" s="32"/>
      <c r="L49" s="33"/>
      <c r="M49" s="33"/>
      <c r="N49" s="33"/>
      <c r="O49" s="32"/>
      <c r="P49" s="33"/>
      <c r="Q49" s="33"/>
      <c r="R49" s="33"/>
      <c r="S49" s="32"/>
      <c r="T49" s="33"/>
      <c r="U49" s="33"/>
      <c r="V49" s="33"/>
      <c r="W49" s="32"/>
      <c r="X49" s="33"/>
      <c r="Y49" s="33"/>
      <c r="Z49" s="33"/>
      <c r="AA49" s="32"/>
      <c r="AB49" s="33"/>
      <c r="AC49" s="33"/>
      <c r="AD49" s="33"/>
      <c r="AE49" s="32"/>
      <c r="AF49" s="33"/>
      <c r="AG49" s="33"/>
      <c r="AH49" s="33"/>
      <c r="AI49" s="32"/>
      <c r="AJ49" s="33"/>
      <c r="AK49" s="33"/>
      <c r="AL49" s="33"/>
      <c r="AM49" s="32"/>
      <c r="AN49" s="33"/>
      <c r="AO49" s="33"/>
      <c r="AP49" s="33"/>
      <c r="AQ49" s="32"/>
      <c r="AR49" s="33"/>
      <c r="AS49" s="33"/>
      <c r="AT49" s="33"/>
      <c r="AU49" s="32"/>
      <c r="AV49" s="33"/>
      <c r="AW49" s="33"/>
      <c r="AX49" s="33"/>
      <c r="AY49" s="32"/>
      <c r="AZ49" s="33"/>
      <c r="BA49" s="33"/>
      <c r="BB49" s="33"/>
      <c r="BC49" s="32"/>
      <c r="BD49" s="33"/>
      <c r="BE49" s="33"/>
      <c r="BF49" s="33"/>
      <c r="BG49" s="32"/>
      <c r="BH49" s="33"/>
      <c r="BI49" s="33"/>
      <c r="BJ49" s="33"/>
      <c r="BK49" s="32"/>
      <c r="BL49" s="33"/>
      <c r="BM49" s="33"/>
      <c r="BN49" s="33"/>
      <c r="BO49" s="32"/>
      <c r="BP49" s="33"/>
      <c r="BQ49" s="33"/>
      <c r="BR49" s="33"/>
      <c r="BS49" s="32"/>
      <c r="BT49" s="33"/>
      <c r="BU49" s="33"/>
      <c r="BV49" s="33"/>
      <c r="BW49" s="32"/>
      <c r="BX49" s="33"/>
      <c r="BY49" s="33"/>
      <c r="BZ49" s="33"/>
      <c r="CA49" s="32"/>
      <c r="CB49" s="33"/>
      <c r="CC49" s="33"/>
      <c r="CD49" s="33"/>
      <c r="CE49" s="32"/>
      <c r="CF49" s="33"/>
      <c r="CG49" s="33"/>
      <c r="CH49" s="33"/>
      <c r="CI49" s="32"/>
      <c r="CJ49" s="33"/>
      <c r="CK49" s="33"/>
      <c r="CL49" s="33"/>
      <c r="CM49" s="32"/>
      <c r="CN49" s="33"/>
      <c r="CO49" s="33"/>
      <c r="CP49" s="33"/>
      <c r="CQ49" s="32"/>
      <c r="CR49" s="33"/>
      <c r="CS49" s="33"/>
      <c r="CT49" s="33"/>
      <c r="CU49" s="32"/>
      <c r="CV49" s="33"/>
      <c r="CW49" s="33"/>
      <c r="CX49" s="33"/>
      <c r="CY49" s="32"/>
      <c r="CZ49" s="33"/>
      <c r="DA49" s="33"/>
      <c r="DB49" s="33"/>
      <c r="DC49" s="32"/>
      <c r="DD49" s="33"/>
      <c r="DE49" s="33"/>
      <c r="DF49" s="33"/>
      <c r="DG49" s="32"/>
      <c r="DH49" s="33"/>
      <c r="DI49" s="33"/>
      <c r="DJ49" s="33"/>
      <c r="DK49" s="32"/>
      <c r="DL49" s="33"/>
      <c r="DM49" s="33"/>
      <c r="DN49" s="33"/>
      <c r="DO49" s="32"/>
      <c r="DP49" s="33"/>
      <c r="DQ49" s="33"/>
      <c r="DR49" s="33"/>
      <c r="DS49" s="32"/>
      <c r="DT49" s="33"/>
      <c r="DU49" s="33"/>
      <c r="DV49" s="33"/>
      <c r="DW49" s="32"/>
      <c r="DX49" s="33"/>
      <c r="DY49" s="33"/>
      <c r="DZ49" s="33"/>
      <c r="EA49" s="32"/>
      <c r="EB49" s="33"/>
      <c r="EC49" s="33"/>
      <c r="ED49" s="33"/>
      <c r="EE49" s="32"/>
      <c r="EF49" s="33"/>
      <c r="EG49" s="33"/>
      <c r="EH49" s="33"/>
      <c r="EI49" s="32"/>
      <c r="EJ49" s="33"/>
      <c r="EK49" s="33"/>
      <c r="EL49" s="33"/>
      <c r="EM49" s="32"/>
      <c r="EN49" s="33"/>
      <c r="EO49" s="33"/>
      <c r="EP49" s="33"/>
      <c r="EQ49" s="32"/>
      <c r="ER49" s="33"/>
      <c r="ES49" s="33"/>
      <c r="ET49" s="33"/>
      <c r="EU49" s="32"/>
      <c r="EV49" s="33"/>
      <c r="EW49" s="33"/>
      <c r="EX49" s="33"/>
      <c r="EY49" s="32"/>
      <c r="EZ49" s="33"/>
      <c r="FA49" s="33"/>
      <c r="FB49" s="33"/>
      <c r="FC49" s="32"/>
      <c r="FD49" s="33"/>
      <c r="FE49" s="33"/>
      <c r="FF49" s="33"/>
      <c r="FG49" s="32"/>
      <c r="FH49" s="33"/>
      <c r="FI49" s="33"/>
      <c r="FJ49" s="33"/>
      <c r="FK49" s="32"/>
      <c r="FL49" s="33"/>
      <c r="FM49" s="33"/>
      <c r="FN49" s="33"/>
      <c r="FO49" s="32"/>
      <c r="FP49" s="33"/>
      <c r="FQ49" s="33"/>
      <c r="FR49" s="33"/>
      <c r="FS49" s="32"/>
      <c r="FT49" s="33"/>
      <c r="FU49" s="33"/>
      <c r="FV49" s="33"/>
      <c r="FW49" s="32"/>
      <c r="FX49" s="33"/>
      <c r="FY49" s="33"/>
      <c r="FZ49" s="33"/>
      <c r="GA49" s="32"/>
      <c r="GB49" s="33"/>
      <c r="GC49" s="33"/>
      <c r="GD49" s="33"/>
      <c r="GE49" s="32"/>
      <c r="GF49" s="33"/>
      <c r="GG49" s="33"/>
      <c r="GH49" s="33"/>
      <c r="GI49" s="32"/>
      <c r="GJ49" s="33"/>
      <c r="GK49" s="33"/>
      <c r="GL49" s="33"/>
      <c r="GM49" s="32"/>
      <c r="GN49" s="33"/>
      <c r="GO49" s="33"/>
      <c r="GP49" s="33"/>
      <c r="GQ49" s="32"/>
      <c r="GR49" s="33"/>
      <c r="GS49" s="33"/>
      <c r="GT49" s="33"/>
      <c r="GU49" s="32"/>
      <c r="GV49" s="33"/>
      <c r="GW49" s="33"/>
      <c r="GX49" s="33"/>
      <c r="GY49" s="32"/>
      <c r="GZ49" s="33"/>
      <c r="HA49" s="33"/>
      <c r="HB49" s="33"/>
      <c r="HC49" s="32"/>
      <c r="HD49" s="33"/>
      <c r="HE49" s="33"/>
      <c r="HF49" s="33"/>
      <c r="HG49" s="32"/>
      <c r="HH49" s="33"/>
      <c r="HI49" s="33"/>
      <c r="HJ49" s="33"/>
      <c r="HK49" s="32"/>
      <c r="HL49" s="33"/>
      <c r="HM49" s="33"/>
      <c r="HN49" s="33"/>
      <c r="HO49" s="32"/>
      <c r="HP49" s="33"/>
      <c r="HQ49" s="33"/>
      <c r="HR49" s="33"/>
      <c r="HS49" s="32"/>
      <c r="HT49" s="33"/>
      <c r="HU49" s="33"/>
      <c r="HV49" s="33"/>
      <c r="HW49" s="32"/>
      <c r="HX49" s="33"/>
      <c r="HY49" s="33"/>
      <c r="HZ49" s="33"/>
      <c r="IA49" s="32"/>
      <c r="IB49" s="33"/>
      <c r="IC49" s="33"/>
      <c r="ID49" s="33"/>
      <c r="IE49" s="32"/>
      <c r="IF49" s="33"/>
      <c r="IG49" s="33"/>
      <c r="IH49" s="33"/>
    </row>
    <row r="50" spans="1:244" s="31" customFormat="1">
      <c r="A50" s="22" t="s">
        <v>53</v>
      </c>
      <c r="B50" s="155">
        <v>20305.396521751034</v>
      </c>
      <c r="C50" s="155">
        <v>0.98000000000000009</v>
      </c>
      <c r="D50" s="52">
        <v>0.98674037328130348</v>
      </c>
    </row>
    <row r="51" spans="1:244" s="30" customFormat="1">
      <c r="A51" s="11" t="s">
        <v>54</v>
      </c>
      <c r="B51" s="3"/>
      <c r="C51" s="3"/>
      <c r="D51" s="3"/>
    </row>
    <row r="52" spans="1:244" s="30" customFormat="1">
      <c r="A52" s="6" t="s">
        <v>55</v>
      </c>
      <c r="B52" s="16">
        <v>2.86</v>
      </c>
      <c r="C52" s="16">
        <v>0</v>
      </c>
      <c r="D52" s="51">
        <v>1.3898164778814012E-4</v>
      </c>
    </row>
    <row r="53" spans="1:244" s="30" customFormat="1">
      <c r="A53" s="6" t="s">
        <v>56</v>
      </c>
      <c r="B53" s="16">
        <v>270</v>
      </c>
      <c r="C53" s="16">
        <v>0.01</v>
      </c>
      <c r="D53" s="51">
        <v>1.3120645070908335E-2</v>
      </c>
    </row>
    <row r="54" spans="1:244" s="30" customFormat="1">
      <c r="A54" s="27" t="s">
        <v>57</v>
      </c>
      <c r="B54" s="156">
        <v>272.86</v>
      </c>
      <c r="C54" s="156">
        <v>0.01</v>
      </c>
      <c r="D54" s="53">
        <v>1.3259626718696476E-2</v>
      </c>
      <c r="E54" s="32"/>
      <c r="F54" s="33"/>
      <c r="G54" s="33"/>
      <c r="H54" s="34"/>
      <c r="I54" s="32"/>
      <c r="J54" s="33"/>
      <c r="K54" s="33"/>
      <c r="L54" s="34"/>
      <c r="M54" s="32"/>
      <c r="N54" s="33"/>
      <c r="O54" s="33"/>
      <c r="P54" s="34"/>
      <c r="Q54" s="32"/>
      <c r="R54" s="33"/>
      <c r="S54" s="33"/>
      <c r="T54" s="34"/>
      <c r="U54" s="32"/>
      <c r="V54" s="33"/>
      <c r="W54" s="33"/>
      <c r="X54" s="34"/>
      <c r="Y54" s="32"/>
      <c r="Z54" s="33"/>
      <c r="AA54" s="33"/>
      <c r="AB54" s="34"/>
      <c r="AC54" s="32"/>
      <c r="AD54" s="33"/>
      <c r="AE54" s="33"/>
      <c r="AF54" s="34"/>
      <c r="AG54" s="32"/>
      <c r="AH54" s="33"/>
      <c r="AI54" s="33"/>
      <c r="AJ54" s="34"/>
      <c r="AK54" s="32"/>
      <c r="AL54" s="33"/>
      <c r="AM54" s="33"/>
      <c r="AN54" s="34"/>
      <c r="AO54" s="32"/>
      <c r="AP54" s="33"/>
      <c r="AQ54" s="33"/>
      <c r="AR54" s="34"/>
      <c r="AS54" s="32"/>
      <c r="AT54" s="33"/>
      <c r="AU54" s="33"/>
      <c r="AV54" s="34"/>
      <c r="AW54" s="32"/>
      <c r="AX54" s="33"/>
      <c r="AY54" s="33"/>
      <c r="AZ54" s="34"/>
      <c r="BA54" s="32"/>
      <c r="BB54" s="33"/>
      <c r="BC54" s="33"/>
      <c r="BD54" s="34"/>
      <c r="BE54" s="32"/>
      <c r="BF54" s="33"/>
      <c r="BG54" s="33"/>
      <c r="BH54" s="34"/>
      <c r="BI54" s="32"/>
      <c r="BJ54" s="33"/>
      <c r="BK54" s="33"/>
      <c r="BL54" s="34"/>
      <c r="BM54" s="32"/>
      <c r="BN54" s="33"/>
      <c r="BO54" s="33"/>
      <c r="BP54" s="34"/>
      <c r="BQ54" s="32"/>
      <c r="BR54" s="33"/>
      <c r="BS54" s="33"/>
      <c r="BT54" s="34"/>
      <c r="BU54" s="32"/>
      <c r="BV54" s="33"/>
      <c r="BW54" s="33"/>
      <c r="BX54" s="34"/>
      <c r="BY54" s="32"/>
      <c r="BZ54" s="33"/>
      <c r="CA54" s="33"/>
      <c r="CB54" s="34"/>
      <c r="CC54" s="32"/>
      <c r="CD54" s="33"/>
      <c r="CE54" s="33"/>
      <c r="CF54" s="34"/>
      <c r="CG54" s="32"/>
      <c r="CH54" s="33"/>
      <c r="CI54" s="33"/>
      <c r="CJ54" s="34"/>
      <c r="CK54" s="32"/>
      <c r="CL54" s="33"/>
      <c r="CM54" s="33"/>
      <c r="CN54" s="34"/>
      <c r="CO54" s="32"/>
      <c r="CP54" s="33"/>
      <c r="CQ54" s="33"/>
      <c r="CR54" s="34"/>
      <c r="CS54" s="32"/>
      <c r="CT54" s="33"/>
      <c r="CU54" s="33"/>
      <c r="CV54" s="34"/>
      <c r="CW54" s="32"/>
      <c r="CX54" s="33"/>
      <c r="CY54" s="33"/>
      <c r="CZ54" s="34"/>
      <c r="DA54" s="32"/>
      <c r="DB54" s="33"/>
      <c r="DC54" s="33"/>
      <c r="DD54" s="34"/>
      <c r="DE54" s="32"/>
      <c r="DF54" s="33"/>
      <c r="DG54" s="33"/>
      <c r="DH54" s="34"/>
      <c r="DI54" s="32"/>
      <c r="DJ54" s="33"/>
      <c r="DK54" s="33"/>
      <c r="DL54" s="34"/>
      <c r="DM54" s="32"/>
      <c r="DN54" s="33"/>
      <c r="DO54" s="33"/>
      <c r="DP54" s="34"/>
      <c r="DQ54" s="32"/>
      <c r="DR54" s="33"/>
      <c r="DS54" s="33"/>
      <c r="DT54" s="34"/>
      <c r="DU54" s="32"/>
      <c r="DV54" s="33"/>
      <c r="DW54" s="33"/>
      <c r="DX54" s="34"/>
      <c r="DY54" s="32"/>
      <c r="DZ54" s="33"/>
      <c r="EA54" s="33"/>
      <c r="EB54" s="34"/>
      <c r="EC54" s="32"/>
      <c r="ED54" s="33"/>
      <c r="EE54" s="33"/>
      <c r="EF54" s="34"/>
      <c r="EG54" s="32"/>
      <c r="EH54" s="33"/>
      <c r="EI54" s="33"/>
      <c r="EJ54" s="34"/>
      <c r="EK54" s="32"/>
      <c r="EL54" s="33"/>
      <c r="EM54" s="33"/>
      <c r="EN54" s="34"/>
      <c r="EO54" s="32"/>
      <c r="EP54" s="33"/>
      <c r="EQ54" s="33"/>
      <c r="ER54" s="34"/>
      <c r="ES54" s="32"/>
      <c r="ET54" s="33"/>
      <c r="EU54" s="33"/>
      <c r="EV54" s="34"/>
      <c r="EW54" s="32"/>
      <c r="EX54" s="33"/>
      <c r="EY54" s="33"/>
      <c r="EZ54" s="34"/>
      <c r="FA54" s="32"/>
      <c r="FB54" s="33"/>
      <c r="FC54" s="33"/>
      <c r="FD54" s="34"/>
      <c r="FE54" s="32"/>
      <c r="FF54" s="33"/>
      <c r="FG54" s="33"/>
      <c r="FH54" s="34"/>
      <c r="FI54" s="32"/>
      <c r="FJ54" s="33"/>
      <c r="FK54" s="33"/>
      <c r="FL54" s="34"/>
      <c r="FM54" s="32"/>
      <c r="FN54" s="33"/>
      <c r="FO54" s="33"/>
      <c r="FP54" s="34"/>
      <c r="FQ54" s="32"/>
      <c r="FR54" s="33"/>
      <c r="FS54" s="33"/>
      <c r="FT54" s="34"/>
      <c r="FU54" s="32"/>
      <c r="FV54" s="33"/>
      <c r="FW54" s="33"/>
      <c r="FX54" s="34"/>
      <c r="FY54" s="32"/>
      <c r="FZ54" s="33"/>
      <c r="GA54" s="33"/>
      <c r="GB54" s="34"/>
      <c r="GC54" s="32"/>
      <c r="GD54" s="33"/>
      <c r="GE54" s="33"/>
      <c r="GF54" s="34"/>
      <c r="GG54" s="32"/>
      <c r="GH54" s="33"/>
      <c r="GI54" s="33"/>
      <c r="GJ54" s="34"/>
      <c r="GK54" s="32"/>
      <c r="GL54" s="33"/>
      <c r="GM54" s="33"/>
      <c r="GN54" s="34"/>
      <c r="GO54" s="32"/>
      <c r="GP54" s="33"/>
      <c r="GQ54" s="33"/>
      <c r="GR54" s="34"/>
      <c r="GS54" s="32"/>
      <c r="GT54" s="33"/>
      <c r="GU54" s="33"/>
      <c r="GV54" s="34"/>
      <c r="GW54" s="32"/>
      <c r="GX54" s="33"/>
      <c r="GY54" s="33"/>
      <c r="GZ54" s="34"/>
      <c r="HA54" s="32"/>
      <c r="HB54" s="33"/>
      <c r="HC54" s="33"/>
      <c r="HD54" s="34"/>
      <c r="HE54" s="32"/>
      <c r="HF54" s="33"/>
      <c r="HG54" s="33"/>
      <c r="HH54" s="34"/>
      <c r="HI54" s="32"/>
      <c r="HJ54" s="33"/>
      <c r="HK54" s="33"/>
      <c r="HL54" s="34"/>
      <c r="HM54" s="32"/>
      <c r="HN54" s="33"/>
      <c r="HO54" s="33"/>
      <c r="HP54" s="34"/>
      <c r="HQ54" s="32"/>
      <c r="HR54" s="33"/>
      <c r="HS54" s="33"/>
      <c r="HT54" s="34"/>
      <c r="HU54" s="32"/>
      <c r="HV54" s="33"/>
      <c r="HW54" s="33"/>
      <c r="HX54" s="34"/>
      <c r="HY54" s="32"/>
      <c r="HZ54" s="33"/>
      <c r="IA54" s="33"/>
      <c r="IB54" s="34"/>
      <c r="IC54" s="32"/>
      <c r="ID54" s="33"/>
      <c r="IE54" s="33"/>
      <c r="IF54" s="34"/>
      <c r="IG54" s="32"/>
      <c r="IH54" s="33"/>
      <c r="II54" s="33"/>
      <c r="IJ54" s="34"/>
    </row>
    <row r="55" spans="1:244" s="41" customFormat="1" ht="13.5" thickBot="1">
      <c r="A55" s="38" t="s">
        <v>58</v>
      </c>
      <c r="B55" s="158">
        <v>20578.256521751035</v>
      </c>
      <c r="C55" s="158">
        <v>0.9900000000000001</v>
      </c>
      <c r="D55" s="55">
        <v>1</v>
      </c>
    </row>
    <row r="56" spans="1:244">
      <c r="A56" s="42" t="s">
        <v>59</v>
      </c>
      <c r="D56" s="43"/>
    </row>
  </sheetData>
  <printOptions horizontalCentered="1"/>
  <pageMargins left="0.78740157480314965" right="0.39370078740157483" top="0.78740157480314965" bottom="0.78740157480314965" header="0.59055118110236227" footer="0.59055118110236227"/>
  <pageSetup paperSize="9" orientation="portrait" horizontalDpi="300" verticalDpi="300" r:id="rId1"/>
  <headerFooter alignWithMargins="0">
    <oddHeader>&amp;L&amp;"Tahoma,Negrito"&amp;8Companhia Nacional de Abastecimento - CONAB</oddHeader>
    <oddFooter>&amp;R&amp;6&amp;F - &amp;A
versão - jan/2008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5"/>
  <sheetViews>
    <sheetView workbookViewId="0"/>
  </sheetViews>
  <sheetFormatPr defaultRowHeight="12.75"/>
  <cols>
    <col min="1" max="1" width="4.375" style="57" customWidth="1"/>
    <col min="2" max="2" width="15.375" style="57" customWidth="1"/>
    <col min="3" max="3" width="0.5" style="57" customWidth="1"/>
    <col min="4" max="4" width="3.25" style="57" customWidth="1"/>
    <col min="5" max="5" width="15.25" style="57" customWidth="1"/>
    <col min="6" max="7" width="0.875" style="57" customWidth="1"/>
    <col min="8" max="8" width="7.375" style="57" customWidth="1"/>
    <col min="9" max="9" width="8.875" style="57" customWidth="1"/>
    <col min="10" max="10" width="8.125" style="57" customWidth="1"/>
    <col min="11" max="11" width="1.5" style="57" customWidth="1"/>
    <col min="12" max="12" width="3.375" style="57" customWidth="1"/>
    <col min="13" max="13" width="13.375" style="57" customWidth="1"/>
    <col min="14" max="14" width="4.375" style="57" customWidth="1"/>
    <col min="15" max="15" width="4.25" style="57" customWidth="1"/>
    <col min="16" max="16" width="28.125" style="57" customWidth="1"/>
    <col min="17" max="16384" width="9" style="57"/>
  </cols>
  <sheetData>
    <row r="1" spans="1:16" ht="20.100000000000001" customHeight="1">
      <c r="A1" s="56"/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</row>
    <row r="2" spans="1:16" ht="21" customHeight="1">
      <c r="A2" s="56"/>
      <c r="B2" s="56"/>
      <c r="C2" s="56"/>
      <c r="D2" s="56"/>
      <c r="E2" s="58" t="s">
        <v>81</v>
      </c>
      <c r="F2" s="58"/>
      <c r="G2" s="58"/>
      <c r="H2" s="58"/>
      <c r="I2" s="58"/>
      <c r="J2" s="58"/>
      <c r="K2" s="58"/>
      <c r="L2" s="58"/>
      <c r="M2" s="58"/>
      <c r="N2" s="58"/>
      <c r="O2" s="58"/>
      <c r="P2" s="56"/>
    </row>
    <row r="3" spans="1:16" ht="17.100000000000001" customHeight="1">
      <c r="A3" s="56"/>
      <c r="B3" s="56"/>
      <c r="C3" s="56"/>
      <c r="D3" s="56"/>
      <c r="E3" s="59" t="s">
        <v>82</v>
      </c>
      <c r="F3" s="59"/>
      <c r="G3" s="59"/>
      <c r="H3" s="59"/>
      <c r="I3" s="59"/>
      <c r="J3" s="59"/>
      <c r="K3" s="59"/>
      <c r="L3" s="59"/>
      <c r="M3" s="59"/>
      <c r="N3" s="59"/>
      <c r="O3" s="59"/>
      <c r="P3" s="56"/>
    </row>
    <row r="4" spans="1:16" ht="17.100000000000001" customHeight="1">
      <c r="A4" s="56"/>
      <c r="B4" s="56"/>
      <c r="C4" s="56"/>
      <c r="D4" s="56"/>
      <c r="E4" s="59" t="s">
        <v>83</v>
      </c>
      <c r="F4" s="59"/>
      <c r="G4" s="59"/>
      <c r="H4" s="59"/>
      <c r="I4" s="59"/>
      <c r="J4" s="59"/>
      <c r="K4" s="59"/>
      <c r="L4" s="59"/>
      <c r="M4" s="59"/>
      <c r="N4" s="59"/>
      <c r="O4" s="59"/>
      <c r="P4" s="56"/>
    </row>
    <row r="5" spans="1:16" ht="15" customHeight="1">
      <c r="A5" s="56"/>
      <c r="B5" s="59" t="s">
        <v>84</v>
      </c>
      <c r="C5" s="59"/>
      <c r="D5" s="59"/>
      <c r="E5" s="59"/>
      <c r="F5" s="59"/>
      <c r="G5" s="59" t="s">
        <v>85</v>
      </c>
      <c r="H5" s="59"/>
      <c r="I5" s="59"/>
      <c r="J5" s="59"/>
      <c r="K5" s="59"/>
      <c r="L5" s="59"/>
      <c r="M5" s="59"/>
      <c r="N5" s="59"/>
      <c r="O5" s="59"/>
      <c r="P5" s="56"/>
    </row>
    <row r="6" spans="1:16" ht="15" customHeight="1">
      <c r="A6" s="56"/>
      <c r="B6" s="60" t="s">
        <v>86</v>
      </c>
      <c r="C6" s="60"/>
      <c r="D6" s="60"/>
      <c r="E6" s="60"/>
      <c r="F6" s="60"/>
      <c r="G6" s="56"/>
      <c r="H6" s="56"/>
      <c r="I6" s="56"/>
      <c r="J6" s="56"/>
      <c r="K6" s="56"/>
      <c r="L6" s="56"/>
      <c r="M6" s="56"/>
      <c r="N6" s="56"/>
      <c r="O6" s="56"/>
      <c r="P6" s="56"/>
    </row>
    <row r="7" spans="1:16" ht="15" customHeight="1">
      <c r="A7" s="56"/>
      <c r="B7" s="61" t="s">
        <v>87</v>
      </c>
      <c r="C7" s="56"/>
      <c r="D7" s="62" t="s">
        <v>88</v>
      </c>
      <c r="E7" s="62"/>
      <c r="F7" s="62"/>
      <c r="G7" s="62"/>
      <c r="H7" s="62"/>
      <c r="I7" s="62"/>
      <c r="J7" s="62"/>
      <c r="K7" s="56"/>
      <c r="L7" s="62" t="s">
        <v>89</v>
      </c>
      <c r="M7" s="62"/>
      <c r="N7" s="56"/>
      <c r="O7" s="56"/>
      <c r="P7" s="56"/>
    </row>
    <row r="8" spans="1:16" ht="30" customHeight="1">
      <c r="A8" s="56"/>
      <c r="B8" s="63" t="s">
        <v>8</v>
      </c>
      <c r="C8" s="63"/>
      <c r="D8" s="63"/>
      <c r="E8" s="63"/>
      <c r="F8" s="64" t="s">
        <v>90</v>
      </c>
      <c r="G8" s="64"/>
      <c r="H8" s="64"/>
      <c r="I8" s="65" t="s">
        <v>91</v>
      </c>
      <c r="J8" s="64" t="s">
        <v>92</v>
      </c>
      <c r="K8" s="64"/>
      <c r="L8" s="64"/>
      <c r="M8" s="65" t="s">
        <v>93</v>
      </c>
      <c r="N8" s="56"/>
      <c r="O8" s="56"/>
      <c r="P8" s="56"/>
    </row>
    <row r="9" spans="1:16" ht="9.9499999999999993" customHeight="1">
      <c r="A9" s="56"/>
      <c r="B9" s="66" t="s">
        <v>14</v>
      </c>
      <c r="C9" s="66"/>
      <c r="D9" s="66"/>
      <c r="E9" s="66"/>
      <c r="F9" s="66"/>
      <c r="G9" s="66"/>
      <c r="H9" s="66"/>
      <c r="I9" s="66"/>
      <c r="J9" s="66"/>
      <c r="K9" s="66"/>
      <c r="L9" s="66"/>
      <c r="M9" s="66"/>
      <c r="N9" s="56"/>
      <c r="O9" s="56"/>
      <c r="P9" s="56"/>
    </row>
    <row r="10" spans="1:16" ht="9.9499999999999993" customHeight="1">
      <c r="A10" s="56"/>
      <c r="B10" s="67" t="s">
        <v>94</v>
      </c>
      <c r="C10" s="67"/>
      <c r="D10" s="67"/>
      <c r="E10" s="67"/>
      <c r="F10" s="67"/>
      <c r="G10" s="67"/>
      <c r="H10" s="68">
        <v>0</v>
      </c>
      <c r="I10" s="68">
        <v>0</v>
      </c>
      <c r="J10" s="69">
        <v>0</v>
      </c>
      <c r="K10" s="69"/>
      <c r="L10" s="69"/>
      <c r="M10" s="68">
        <v>0</v>
      </c>
      <c r="N10" s="56"/>
      <c r="O10" s="56"/>
      <c r="P10" s="56"/>
    </row>
    <row r="11" spans="1:16" ht="9.9499999999999993" customHeight="1">
      <c r="A11" s="56"/>
      <c r="B11" s="67" t="s">
        <v>95</v>
      </c>
      <c r="C11" s="67"/>
      <c r="D11" s="67"/>
      <c r="E11" s="67"/>
      <c r="F11" s="67"/>
      <c r="G11" s="67"/>
      <c r="H11" s="68">
        <v>0</v>
      </c>
      <c r="I11" s="68">
        <v>0</v>
      </c>
      <c r="J11" s="69">
        <v>0</v>
      </c>
      <c r="K11" s="69"/>
      <c r="L11" s="69"/>
      <c r="M11" s="68">
        <v>0</v>
      </c>
      <c r="N11" s="56"/>
      <c r="O11" s="56"/>
      <c r="P11" s="56"/>
    </row>
    <row r="12" spans="1:16" ht="9.9499999999999993" customHeight="1">
      <c r="A12" s="56"/>
      <c r="B12" s="67" t="s">
        <v>96</v>
      </c>
      <c r="C12" s="67"/>
      <c r="D12" s="67"/>
      <c r="E12" s="67"/>
      <c r="F12" s="67"/>
      <c r="G12" s="67"/>
      <c r="H12" s="68"/>
      <c r="I12" s="68"/>
      <c r="J12" s="69"/>
      <c r="K12" s="69"/>
      <c r="L12" s="69"/>
      <c r="M12" s="68"/>
      <c r="N12" s="56"/>
      <c r="O12" s="56"/>
      <c r="P12" s="56"/>
    </row>
    <row r="13" spans="1:16" ht="9.9499999999999993" customHeight="1">
      <c r="A13" s="56"/>
      <c r="B13" s="67" t="s">
        <v>97</v>
      </c>
      <c r="C13" s="67"/>
      <c r="D13" s="67"/>
      <c r="E13" s="67"/>
      <c r="F13" s="67"/>
      <c r="G13" s="67"/>
      <c r="H13" s="68">
        <v>0</v>
      </c>
      <c r="I13" s="68">
        <v>0</v>
      </c>
      <c r="J13" s="69">
        <v>0</v>
      </c>
      <c r="K13" s="69"/>
      <c r="L13" s="69"/>
      <c r="M13" s="68">
        <v>0</v>
      </c>
      <c r="N13" s="56"/>
      <c r="O13" s="56"/>
      <c r="P13" s="56"/>
    </row>
    <row r="14" spans="1:16" ht="9.9499999999999993" customHeight="1">
      <c r="A14" s="56"/>
      <c r="B14" s="67" t="s">
        <v>98</v>
      </c>
      <c r="C14" s="67"/>
      <c r="D14" s="67"/>
      <c r="E14" s="67"/>
      <c r="F14" s="67"/>
      <c r="G14" s="67"/>
      <c r="H14" s="68">
        <v>0</v>
      </c>
      <c r="I14" s="68">
        <v>0</v>
      </c>
      <c r="J14" s="69">
        <v>0</v>
      </c>
      <c r="K14" s="69"/>
      <c r="L14" s="69"/>
      <c r="M14" s="68">
        <v>0</v>
      </c>
      <c r="N14" s="56"/>
      <c r="O14" s="56"/>
      <c r="P14" s="56"/>
    </row>
    <row r="15" spans="1:16" ht="9.9499999999999993" customHeight="1">
      <c r="A15" s="56"/>
      <c r="B15" s="67" t="s">
        <v>99</v>
      </c>
      <c r="C15" s="67"/>
      <c r="D15" s="67"/>
      <c r="E15" s="67"/>
      <c r="F15" s="67"/>
      <c r="G15" s="67"/>
      <c r="H15" s="68">
        <v>0</v>
      </c>
      <c r="I15" s="68">
        <v>0</v>
      </c>
      <c r="J15" s="69">
        <v>0</v>
      </c>
      <c r="K15" s="69"/>
      <c r="L15" s="69"/>
      <c r="M15" s="68">
        <v>0</v>
      </c>
      <c r="N15" s="56"/>
      <c r="O15" s="56"/>
      <c r="P15" s="56"/>
    </row>
    <row r="16" spans="1:16" ht="9.9499999999999993" customHeight="1">
      <c r="A16" s="56"/>
      <c r="B16" s="67" t="s">
        <v>100</v>
      </c>
      <c r="C16" s="67"/>
      <c r="D16" s="67"/>
      <c r="E16" s="67"/>
      <c r="F16" s="67"/>
      <c r="G16" s="67"/>
      <c r="H16" s="68">
        <v>0</v>
      </c>
      <c r="I16" s="68">
        <v>0</v>
      </c>
      <c r="J16" s="69">
        <v>0</v>
      </c>
      <c r="K16" s="69"/>
      <c r="L16" s="69"/>
      <c r="M16" s="68">
        <v>0</v>
      </c>
      <c r="N16" s="56"/>
      <c r="O16" s="56"/>
      <c r="P16" s="56"/>
    </row>
    <row r="17" spans="1:16" ht="9.9499999999999993" customHeight="1">
      <c r="A17" s="56"/>
      <c r="B17" s="67" t="s">
        <v>101</v>
      </c>
      <c r="C17" s="67"/>
      <c r="D17" s="67"/>
      <c r="E17" s="67"/>
      <c r="F17" s="67"/>
      <c r="G17" s="67"/>
      <c r="H17" s="68">
        <v>1800</v>
      </c>
      <c r="I17" s="68">
        <v>1.2</v>
      </c>
      <c r="J17" s="69">
        <v>90.08</v>
      </c>
      <c r="K17" s="69"/>
      <c r="L17" s="69"/>
      <c r="M17" s="68">
        <v>88.1</v>
      </c>
      <c r="N17" s="56"/>
      <c r="O17" s="56"/>
      <c r="P17" s="56"/>
    </row>
    <row r="18" spans="1:16" ht="9.9499999999999993" customHeight="1">
      <c r="A18" s="56"/>
      <c r="B18" s="67" t="s">
        <v>102</v>
      </c>
      <c r="C18" s="67"/>
      <c r="D18" s="67"/>
      <c r="E18" s="67"/>
      <c r="F18" s="67"/>
      <c r="G18" s="67"/>
      <c r="H18" s="68">
        <v>9.5399999999999991</v>
      </c>
      <c r="I18" s="68">
        <v>0.01</v>
      </c>
      <c r="J18" s="69">
        <v>0.48</v>
      </c>
      <c r="K18" s="69"/>
      <c r="L18" s="69"/>
      <c r="M18" s="68">
        <v>0.47</v>
      </c>
      <c r="N18" s="56"/>
      <c r="O18" s="56"/>
      <c r="P18" s="56"/>
    </row>
    <row r="19" spans="1:16" ht="9.9499999999999993" customHeight="1">
      <c r="A19" s="56"/>
      <c r="B19" s="67" t="s">
        <v>103</v>
      </c>
      <c r="C19" s="67"/>
      <c r="D19" s="67"/>
      <c r="E19" s="67"/>
      <c r="F19" s="67"/>
      <c r="G19" s="67"/>
      <c r="H19" s="68">
        <v>0</v>
      </c>
      <c r="I19" s="68">
        <v>0</v>
      </c>
      <c r="J19" s="69">
        <v>0</v>
      </c>
      <c r="K19" s="69"/>
      <c r="L19" s="69"/>
      <c r="M19" s="68">
        <v>0</v>
      </c>
      <c r="N19" s="56"/>
      <c r="O19" s="56"/>
      <c r="P19" s="56"/>
    </row>
    <row r="20" spans="1:16" ht="9.9499999999999993" customHeight="1">
      <c r="A20" s="56"/>
      <c r="B20" s="67" t="s">
        <v>104</v>
      </c>
      <c r="C20" s="67"/>
      <c r="D20" s="67"/>
      <c r="E20" s="67"/>
      <c r="F20" s="67"/>
      <c r="G20" s="67"/>
      <c r="H20" s="68">
        <v>0</v>
      </c>
      <c r="I20" s="68">
        <v>0</v>
      </c>
      <c r="J20" s="69">
        <v>0</v>
      </c>
      <c r="K20" s="69"/>
      <c r="L20" s="69"/>
      <c r="M20" s="68">
        <v>0</v>
      </c>
      <c r="N20" s="56"/>
      <c r="O20" s="56"/>
      <c r="P20" s="56"/>
    </row>
    <row r="21" spans="1:16" ht="9.9499999999999993" customHeight="1">
      <c r="A21" s="56"/>
      <c r="B21" s="67" t="s">
        <v>105</v>
      </c>
      <c r="C21" s="67"/>
      <c r="D21" s="67"/>
      <c r="E21" s="67"/>
      <c r="F21" s="67"/>
      <c r="G21" s="67"/>
      <c r="H21" s="68">
        <v>0</v>
      </c>
      <c r="I21" s="68">
        <v>0</v>
      </c>
      <c r="J21" s="69">
        <v>0</v>
      </c>
      <c r="K21" s="69"/>
      <c r="L21" s="69"/>
      <c r="M21" s="68">
        <v>0</v>
      </c>
      <c r="N21" s="56"/>
      <c r="O21" s="56"/>
      <c r="P21" s="56"/>
    </row>
    <row r="22" spans="1:16" ht="9.9499999999999993" customHeight="1">
      <c r="A22" s="56"/>
      <c r="B22" s="67" t="s">
        <v>106</v>
      </c>
      <c r="C22" s="67"/>
      <c r="D22" s="67"/>
      <c r="E22" s="67"/>
      <c r="F22" s="67"/>
      <c r="G22" s="67"/>
      <c r="H22" s="68">
        <v>0</v>
      </c>
      <c r="I22" s="68">
        <v>0</v>
      </c>
      <c r="J22" s="69">
        <v>0</v>
      </c>
      <c r="K22" s="69"/>
      <c r="L22" s="69"/>
      <c r="M22" s="68">
        <v>0</v>
      </c>
      <c r="N22" s="56"/>
      <c r="O22" s="56"/>
      <c r="P22" s="56"/>
    </row>
    <row r="23" spans="1:16" ht="9.9499999999999993" customHeight="1">
      <c r="A23" s="56"/>
      <c r="B23" s="67" t="s">
        <v>107</v>
      </c>
      <c r="C23" s="67"/>
      <c r="D23" s="67"/>
      <c r="E23" s="67"/>
      <c r="F23" s="67"/>
      <c r="G23" s="67"/>
      <c r="H23" s="68">
        <v>0</v>
      </c>
      <c r="I23" s="68">
        <v>0</v>
      </c>
      <c r="J23" s="69">
        <v>0</v>
      </c>
      <c r="K23" s="69"/>
      <c r="L23" s="69"/>
      <c r="M23" s="68">
        <v>0</v>
      </c>
      <c r="N23" s="56"/>
      <c r="O23" s="56"/>
      <c r="P23" s="56"/>
    </row>
    <row r="24" spans="1:16" ht="9.9499999999999993" customHeight="1">
      <c r="A24" s="56"/>
      <c r="B24" s="67" t="s">
        <v>108</v>
      </c>
      <c r="C24" s="67"/>
      <c r="D24" s="67"/>
      <c r="E24" s="67"/>
      <c r="F24" s="67"/>
      <c r="G24" s="67"/>
      <c r="H24" s="68">
        <v>0</v>
      </c>
      <c r="I24" s="68">
        <v>0</v>
      </c>
      <c r="J24" s="69">
        <v>0</v>
      </c>
      <c r="K24" s="69"/>
      <c r="L24" s="69"/>
      <c r="M24" s="68">
        <v>0</v>
      </c>
      <c r="N24" s="56"/>
      <c r="O24" s="56"/>
      <c r="P24" s="56"/>
    </row>
    <row r="25" spans="1:16" ht="9.9499999999999993" customHeight="1">
      <c r="A25" s="56"/>
      <c r="B25" s="67" t="s">
        <v>109</v>
      </c>
      <c r="C25" s="67"/>
      <c r="D25" s="67"/>
      <c r="E25" s="67"/>
      <c r="F25" s="67"/>
      <c r="G25" s="67"/>
      <c r="H25" s="68"/>
      <c r="I25" s="68"/>
      <c r="J25" s="69"/>
      <c r="K25" s="69"/>
      <c r="L25" s="69"/>
      <c r="M25" s="68"/>
      <c r="N25" s="56"/>
      <c r="O25" s="56"/>
      <c r="P25" s="56"/>
    </row>
    <row r="26" spans="1:16" ht="9.9499999999999993" customHeight="1">
      <c r="A26" s="56"/>
      <c r="B26" s="67" t="s">
        <v>110</v>
      </c>
      <c r="C26" s="67"/>
      <c r="D26" s="67"/>
      <c r="E26" s="67"/>
      <c r="F26" s="67"/>
      <c r="G26" s="67"/>
      <c r="H26" s="68">
        <v>0</v>
      </c>
      <c r="I26" s="68">
        <v>0</v>
      </c>
      <c r="J26" s="69">
        <v>0</v>
      </c>
      <c r="K26" s="69"/>
      <c r="L26" s="69"/>
      <c r="M26" s="68">
        <v>0</v>
      </c>
      <c r="N26" s="56"/>
      <c r="O26" s="56"/>
      <c r="P26" s="56"/>
    </row>
    <row r="27" spans="1:16" ht="9.9499999999999993" customHeight="1">
      <c r="A27" s="56"/>
      <c r="B27" s="67" t="s">
        <v>111</v>
      </c>
      <c r="C27" s="67"/>
      <c r="D27" s="67"/>
      <c r="E27" s="67"/>
      <c r="F27" s="67"/>
      <c r="G27" s="67"/>
      <c r="H27" s="68">
        <v>33</v>
      </c>
      <c r="I27" s="68">
        <v>0.02</v>
      </c>
      <c r="J27" s="69">
        <v>1.65</v>
      </c>
      <c r="K27" s="69"/>
      <c r="L27" s="69"/>
      <c r="M27" s="68">
        <v>1.62</v>
      </c>
      <c r="N27" s="56"/>
      <c r="O27" s="56"/>
      <c r="P27" s="56"/>
    </row>
    <row r="28" spans="1:16" ht="9.9499999999999993" customHeight="1">
      <c r="A28" s="56"/>
      <c r="B28" s="67" t="s">
        <v>112</v>
      </c>
      <c r="C28" s="67"/>
      <c r="D28" s="67"/>
      <c r="E28" s="67"/>
      <c r="F28" s="67"/>
      <c r="G28" s="67"/>
      <c r="H28" s="68">
        <v>0</v>
      </c>
      <c r="I28" s="68">
        <v>0</v>
      </c>
      <c r="J28" s="69">
        <v>0</v>
      </c>
      <c r="K28" s="69"/>
      <c r="L28" s="69"/>
      <c r="M28" s="68">
        <v>0</v>
      </c>
      <c r="N28" s="56"/>
      <c r="O28" s="56"/>
      <c r="P28" s="56"/>
    </row>
    <row r="29" spans="1:16" ht="9.9499999999999993" customHeight="1">
      <c r="A29" s="56"/>
      <c r="B29" s="67" t="s">
        <v>113</v>
      </c>
      <c r="C29" s="67"/>
      <c r="D29" s="67"/>
      <c r="E29" s="67"/>
      <c r="F29" s="67"/>
      <c r="G29" s="67"/>
      <c r="H29" s="68">
        <v>0</v>
      </c>
      <c r="I29" s="68">
        <v>0</v>
      </c>
      <c r="J29" s="69">
        <v>0</v>
      </c>
      <c r="K29" s="69"/>
      <c r="L29" s="69"/>
      <c r="M29" s="68">
        <v>0</v>
      </c>
      <c r="N29" s="56"/>
      <c r="O29" s="56"/>
      <c r="P29" s="56"/>
    </row>
    <row r="30" spans="1:16" ht="9.9499999999999993" customHeight="1">
      <c r="A30" s="56"/>
      <c r="B30" s="67" t="s">
        <v>114</v>
      </c>
      <c r="C30" s="67"/>
      <c r="D30" s="67"/>
      <c r="E30" s="67"/>
      <c r="F30" s="67"/>
      <c r="G30" s="67"/>
      <c r="H30" s="68">
        <v>0</v>
      </c>
      <c r="I30" s="68">
        <v>0</v>
      </c>
      <c r="J30" s="69">
        <v>0</v>
      </c>
      <c r="K30" s="69"/>
      <c r="L30" s="69"/>
      <c r="M30" s="68">
        <v>0</v>
      </c>
      <c r="N30" s="56"/>
      <c r="O30" s="56"/>
      <c r="P30" s="56"/>
    </row>
    <row r="31" spans="1:16" ht="9.9499999999999993" customHeight="1">
      <c r="A31" s="56"/>
      <c r="B31" s="67" t="s">
        <v>115</v>
      </c>
      <c r="C31" s="67"/>
      <c r="D31" s="67"/>
      <c r="E31" s="67"/>
      <c r="F31" s="67"/>
      <c r="G31" s="67"/>
      <c r="H31" s="68">
        <v>0</v>
      </c>
      <c r="I31" s="68">
        <v>0</v>
      </c>
      <c r="J31" s="69">
        <v>0</v>
      </c>
      <c r="K31" s="69"/>
      <c r="L31" s="69"/>
      <c r="M31" s="68">
        <v>0</v>
      </c>
      <c r="N31" s="56"/>
      <c r="O31" s="56"/>
      <c r="P31" s="56"/>
    </row>
    <row r="32" spans="1:16" ht="9.9499999999999993" customHeight="1">
      <c r="A32" s="56"/>
      <c r="B32" s="67" t="s">
        <v>116</v>
      </c>
      <c r="C32" s="67"/>
      <c r="D32" s="67"/>
      <c r="E32" s="67"/>
      <c r="F32" s="67"/>
      <c r="G32" s="67"/>
      <c r="H32" s="68">
        <v>0</v>
      </c>
      <c r="I32" s="68">
        <v>0</v>
      </c>
      <c r="J32" s="69">
        <v>0</v>
      </c>
      <c r="K32" s="69"/>
      <c r="L32" s="69"/>
      <c r="M32" s="68">
        <v>0</v>
      </c>
      <c r="N32" s="56"/>
      <c r="O32" s="56"/>
      <c r="P32" s="56"/>
    </row>
    <row r="33" spans="1:16" ht="9.9499999999999993" customHeight="1">
      <c r="A33" s="56"/>
      <c r="B33" s="67" t="s">
        <v>117</v>
      </c>
      <c r="C33" s="67"/>
      <c r="D33" s="67"/>
      <c r="E33" s="67"/>
      <c r="F33" s="67"/>
      <c r="G33" s="67"/>
      <c r="H33" s="68">
        <v>0</v>
      </c>
      <c r="I33" s="68">
        <v>0</v>
      </c>
      <c r="J33" s="69">
        <v>0</v>
      </c>
      <c r="K33" s="69"/>
      <c r="L33" s="69"/>
      <c r="M33" s="68">
        <v>0</v>
      </c>
      <c r="N33" s="56"/>
      <c r="O33" s="56"/>
      <c r="P33" s="56"/>
    </row>
    <row r="34" spans="1:16" ht="9.9499999999999993" customHeight="1">
      <c r="A34" s="56"/>
      <c r="B34" s="67" t="s">
        <v>118</v>
      </c>
      <c r="C34" s="67"/>
      <c r="D34" s="67"/>
      <c r="E34" s="67"/>
      <c r="F34" s="67"/>
      <c r="G34" s="67"/>
      <c r="H34" s="68">
        <v>0</v>
      </c>
      <c r="I34" s="68">
        <v>0</v>
      </c>
      <c r="J34" s="69">
        <v>0</v>
      </c>
      <c r="K34" s="69"/>
      <c r="L34" s="69"/>
      <c r="M34" s="68">
        <v>0</v>
      </c>
      <c r="N34" s="56"/>
      <c r="O34" s="56"/>
      <c r="P34" s="56"/>
    </row>
    <row r="35" spans="1:16" ht="9.9499999999999993" customHeight="1">
      <c r="A35" s="56"/>
      <c r="B35" s="70" t="s">
        <v>27</v>
      </c>
      <c r="C35" s="70"/>
      <c r="D35" s="70"/>
      <c r="E35" s="70"/>
      <c r="F35" s="71">
        <v>1842.54</v>
      </c>
      <c r="G35" s="71"/>
      <c r="H35" s="71"/>
      <c r="I35" s="72">
        <v>1.23</v>
      </c>
      <c r="J35" s="73">
        <v>92.21</v>
      </c>
      <c r="K35" s="73"/>
      <c r="L35" s="73"/>
      <c r="M35" s="72">
        <v>90.19</v>
      </c>
      <c r="N35" s="56"/>
      <c r="O35" s="56"/>
      <c r="P35" s="56"/>
    </row>
    <row r="36" spans="1:16" ht="9.9499999999999993" customHeight="1">
      <c r="A36" s="56"/>
      <c r="B36" s="66" t="s">
        <v>119</v>
      </c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56"/>
      <c r="O36" s="56"/>
      <c r="P36" s="56"/>
    </row>
    <row r="37" spans="1:16" ht="9.9499999999999993" customHeight="1">
      <c r="A37" s="56"/>
      <c r="B37" s="67" t="s">
        <v>120</v>
      </c>
      <c r="C37" s="67"/>
      <c r="D37" s="67"/>
      <c r="E37" s="67"/>
      <c r="F37" s="67"/>
      <c r="G37" s="67"/>
      <c r="H37" s="68">
        <v>60</v>
      </c>
      <c r="I37" s="68">
        <v>0.04</v>
      </c>
      <c r="J37" s="69">
        <v>3</v>
      </c>
      <c r="K37" s="69"/>
      <c r="L37" s="69"/>
      <c r="M37" s="68">
        <v>2.94</v>
      </c>
      <c r="N37" s="56"/>
      <c r="O37" s="56"/>
      <c r="P37" s="56"/>
    </row>
    <row r="38" spans="1:16" ht="9.9499999999999993" customHeight="1">
      <c r="A38" s="56"/>
      <c r="B38" s="67" t="s">
        <v>121</v>
      </c>
      <c r="C38" s="67"/>
      <c r="D38" s="67"/>
      <c r="E38" s="67"/>
      <c r="F38" s="67"/>
      <c r="G38" s="67"/>
      <c r="H38" s="68"/>
      <c r="I38" s="68"/>
      <c r="J38" s="69"/>
      <c r="K38" s="69"/>
      <c r="L38" s="69"/>
      <c r="M38" s="68"/>
      <c r="N38" s="56"/>
      <c r="O38" s="56"/>
      <c r="P38" s="56"/>
    </row>
    <row r="39" spans="1:16" ht="9.9499999999999993" customHeight="1">
      <c r="A39" s="56"/>
      <c r="B39" s="67" t="s">
        <v>122</v>
      </c>
      <c r="C39" s="67"/>
      <c r="D39" s="67"/>
      <c r="E39" s="67"/>
      <c r="F39" s="67"/>
      <c r="G39" s="67"/>
      <c r="H39" s="68">
        <v>55.28</v>
      </c>
      <c r="I39" s="68">
        <v>0.04</v>
      </c>
      <c r="J39" s="69">
        <v>2.77</v>
      </c>
      <c r="K39" s="69"/>
      <c r="L39" s="69"/>
      <c r="M39" s="68">
        <v>2.71</v>
      </c>
      <c r="N39" s="56"/>
      <c r="O39" s="56"/>
      <c r="P39" s="56"/>
    </row>
    <row r="40" spans="1:16" ht="9.9499999999999993" customHeight="1">
      <c r="A40" s="56"/>
      <c r="B40" s="67" t="s">
        <v>123</v>
      </c>
      <c r="C40" s="67"/>
      <c r="D40" s="67"/>
      <c r="E40" s="67"/>
      <c r="F40" s="67"/>
      <c r="G40" s="67"/>
      <c r="H40" s="68">
        <v>0</v>
      </c>
      <c r="I40" s="68">
        <v>0</v>
      </c>
      <c r="J40" s="69">
        <v>0</v>
      </c>
      <c r="K40" s="69"/>
      <c r="L40" s="69"/>
      <c r="M40" s="68">
        <v>0</v>
      </c>
      <c r="N40" s="56"/>
      <c r="O40" s="56"/>
      <c r="P40" s="56"/>
    </row>
    <row r="41" spans="1:16" ht="9.9499999999999993" customHeight="1">
      <c r="A41" s="56"/>
      <c r="B41" s="67" t="s">
        <v>124</v>
      </c>
      <c r="C41" s="67"/>
      <c r="D41" s="67"/>
      <c r="E41" s="67"/>
      <c r="F41" s="67"/>
      <c r="G41" s="67"/>
      <c r="H41" s="68">
        <v>0</v>
      </c>
      <c r="I41" s="68">
        <v>0</v>
      </c>
      <c r="J41" s="69">
        <v>0</v>
      </c>
      <c r="K41" s="69"/>
      <c r="L41" s="69"/>
      <c r="M41" s="68">
        <v>0</v>
      </c>
      <c r="N41" s="56"/>
      <c r="O41" s="56"/>
      <c r="P41" s="56"/>
    </row>
    <row r="42" spans="1:16" ht="9.9499999999999993" customHeight="1">
      <c r="A42" s="56"/>
      <c r="B42" s="67" t="s">
        <v>125</v>
      </c>
      <c r="C42" s="67"/>
      <c r="D42" s="67"/>
      <c r="E42" s="67"/>
      <c r="F42" s="67"/>
      <c r="G42" s="67"/>
      <c r="H42" s="68">
        <v>0</v>
      </c>
      <c r="I42" s="68">
        <v>0</v>
      </c>
      <c r="J42" s="69">
        <v>0</v>
      </c>
      <c r="K42" s="69"/>
      <c r="L42" s="69"/>
      <c r="M42" s="68">
        <v>0</v>
      </c>
      <c r="N42" s="56"/>
      <c r="O42" s="56"/>
      <c r="P42" s="56"/>
    </row>
    <row r="43" spans="1:16" ht="9.9499999999999993" customHeight="1">
      <c r="A43" s="56"/>
      <c r="B43" s="67" t="s">
        <v>126</v>
      </c>
      <c r="C43" s="67"/>
      <c r="D43" s="67"/>
      <c r="E43" s="67"/>
      <c r="F43" s="67"/>
      <c r="G43" s="67"/>
      <c r="H43" s="68">
        <v>0</v>
      </c>
      <c r="I43" s="68">
        <v>0</v>
      </c>
      <c r="J43" s="69">
        <v>0</v>
      </c>
      <c r="K43" s="69"/>
      <c r="L43" s="69"/>
      <c r="M43" s="68">
        <v>0</v>
      </c>
      <c r="N43" s="56"/>
      <c r="O43" s="56"/>
      <c r="P43" s="56"/>
    </row>
    <row r="44" spans="1:16" ht="9.9499999999999993" customHeight="1">
      <c r="A44" s="56"/>
      <c r="B44" s="67" t="s">
        <v>127</v>
      </c>
      <c r="C44" s="67"/>
      <c r="D44" s="67"/>
      <c r="E44" s="67"/>
      <c r="F44" s="67"/>
      <c r="G44" s="67"/>
      <c r="H44" s="68">
        <v>0</v>
      </c>
      <c r="I44" s="68">
        <v>0</v>
      </c>
      <c r="J44" s="69">
        <v>0</v>
      </c>
      <c r="K44" s="69"/>
      <c r="L44" s="69"/>
      <c r="M44" s="68">
        <v>0</v>
      </c>
      <c r="N44" s="56"/>
      <c r="O44" s="56"/>
      <c r="P44" s="56"/>
    </row>
    <row r="45" spans="1:16" ht="9.9499999999999993" customHeight="1">
      <c r="A45" s="56"/>
      <c r="B45" s="67" t="s">
        <v>128</v>
      </c>
      <c r="C45" s="67"/>
      <c r="D45" s="67"/>
      <c r="E45" s="67"/>
      <c r="F45" s="67"/>
      <c r="G45" s="67"/>
      <c r="H45" s="68">
        <v>0</v>
      </c>
      <c r="I45" s="68">
        <v>0</v>
      </c>
      <c r="J45" s="69">
        <v>0</v>
      </c>
      <c r="K45" s="69"/>
      <c r="L45" s="69"/>
      <c r="M45" s="68">
        <v>0</v>
      </c>
      <c r="N45" s="56"/>
      <c r="O45" s="56"/>
      <c r="P45" s="56"/>
    </row>
    <row r="46" spans="1:16" ht="9.9499999999999993" customHeight="1">
      <c r="A46" s="56"/>
      <c r="B46" s="67" t="s">
        <v>129</v>
      </c>
      <c r="C46" s="67"/>
      <c r="D46" s="67"/>
      <c r="E46" s="67"/>
      <c r="F46" s="67"/>
      <c r="G46" s="67"/>
      <c r="H46" s="68">
        <v>0</v>
      </c>
      <c r="I46" s="68">
        <v>0</v>
      </c>
      <c r="J46" s="69">
        <v>0</v>
      </c>
      <c r="K46" s="69"/>
      <c r="L46" s="69"/>
      <c r="M46" s="68">
        <v>0</v>
      </c>
      <c r="N46" s="56"/>
      <c r="O46" s="56"/>
      <c r="P46" s="56"/>
    </row>
    <row r="47" spans="1:16" ht="9.9499999999999993" customHeight="1">
      <c r="A47" s="56"/>
      <c r="B47" s="67" t="s">
        <v>130</v>
      </c>
      <c r="C47" s="67"/>
      <c r="D47" s="67"/>
      <c r="E47" s="67"/>
      <c r="F47" s="67"/>
      <c r="G47" s="67"/>
      <c r="H47" s="68">
        <v>0</v>
      </c>
      <c r="I47" s="68">
        <v>0</v>
      </c>
      <c r="J47" s="69">
        <v>0</v>
      </c>
      <c r="K47" s="69"/>
      <c r="L47" s="69"/>
      <c r="M47" s="68">
        <v>0</v>
      </c>
      <c r="N47" s="56"/>
      <c r="O47" s="56"/>
      <c r="P47" s="56"/>
    </row>
    <row r="48" spans="1:16" ht="9.9499999999999993" customHeight="1">
      <c r="A48" s="56"/>
      <c r="B48" s="67" t="s">
        <v>131</v>
      </c>
      <c r="C48" s="67"/>
      <c r="D48" s="67"/>
      <c r="E48" s="67"/>
      <c r="F48" s="67"/>
      <c r="G48" s="67"/>
      <c r="H48" s="68">
        <v>35.64</v>
      </c>
      <c r="I48" s="68">
        <v>0.02</v>
      </c>
      <c r="J48" s="69">
        <v>1.78</v>
      </c>
      <c r="K48" s="69"/>
      <c r="L48" s="69"/>
      <c r="M48" s="68">
        <v>1.74</v>
      </c>
      <c r="N48" s="56"/>
      <c r="O48" s="56"/>
      <c r="P48" s="56"/>
    </row>
    <row r="49" spans="1:16" ht="9.9499999999999993" customHeight="1">
      <c r="A49" s="56"/>
      <c r="B49" s="67" t="s">
        <v>132</v>
      </c>
      <c r="C49" s="67"/>
      <c r="D49" s="67"/>
      <c r="E49" s="67"/>
      <c r="F49" s="67"/>
      <c r="G49" s="67"/>
      <c r="H49" s="68">
        <v>0</v>
      </c>
      <c r="I49" s="68">
        <v>0</v>
      </c>
      <c r="J49" s="69">
        <v>0</v>
      </c>
      <c r="K49" s="69"/>
      <c r="L49" s="69"/>
      <c r="M49" s="68">
        <v>0</v>
      </c>
      <c r="N49" s="56"/>
      <c r="O49" s="56"/>
      <c r="P49" s="56"/>
    </row>
    <row r="50" spans="1:16" ht="9.9499999999999993" customHeight="1">
      <c r="A50" s="56"/>
      <c r="B50" s="70" t="s">
        <v>133</v>
      </c>
      <c r="C50" s="70"/>
      <c r="D50" s="70"/>
      <c r="E50" s="70"/>
      <c r="F50" s="71">
        <v>150.91999999999999</v>
      </c>
      <c r="G50" s="71"/>
      <c r="H50" s="71"/>
      <c r="I50" s="72">
        <v>0.1</v>
      </c>
      <c r="J50" s="73">
        <v>7.55</v>
      </c>
      <c r="K50" s="73"/>
      <c r="L50" s="73"/>
      <c r="M50" s="72">
        <v>7.39</v>
      </c>
      <c r="N50" s="56"/>
      <c r="O50" s="56"/>
      <c r="P50" s="56"/>
    </row>
    <row r="51" spans="1:16" ht="9.9499999999999993" customHeight="1">
      <c r="A51" s="56"/>
      <c r="B51" s="66" t="s">
        <v>38</v>
      </c>
      <c r="C51" s="66"/>
      <c r="D51" s="66"/>
      <c r="E51" s="66"/>
      <c r="F51" s="66"/>
      <c r="G51" s="66"/>
      <c r="H51" s="66"/>
      <c r="I51" s="66"/>
      <c r="J51" s="66"/>
      <c r="K51" s="66"/>
      <c r="L51" s="66"/>
      <c r="M51" s="66"/>
      <c r="N51" s="56"/>
      <c r="O51" s="56"/>
      <c r="P51" s="56"/>
    </row>
    <row r="52" spans="1:16" ht="9.9499999999999993" customHeight="1">
      <c r="A52" s="56"/>
      <c r="B52" s="67" t="s">
        <v>134</v>
      </c>
      <c r="C52" s="67"/>
      <c r="D52" s="67"/>
      <c r="E52" s="67"/>
      <c r="F52" s="67"/>
      <c r="G52" s="67"/>
      <c r="H52" s="68">
        <v>4.7699999999999996</v>
      </c>
      <c r="I52" s="68">
        <v>0</v>
      </c>
      <c r="J52" s="69">
        <v>0.24</v>
      </c>
      <c r="K52" s="69"/>
      <c r="L52" s="69"/>
      <c r="M52" s="68">
        <v>0.23</v>
      </c>
      <c r="N52" s="56"/>
      <c r="O52" s="56"/>
      <c r="P52" s="56"/>
    </row>
    <row r="53" spans="1:16" ht="9.9499999999999993" customHeight="1">
      <c r="A53" s="56"/>
      <c r="B53" s="70" t="s">
        <v>135</v>
      </c>
      <c r="C53" s="70"/>
      <c r="D53" s="70"/>
      <c r="E53" s="70"/>
      <c r="F53" s="71">
        <v>4.7699999999999996</v>
      </c>
      <c r="G53" s="71"/>
      <c r="H53" s="71"/>
      <c r="I53" s="72">
        <v>0</v>
      </c>
      <c r="J53" s="73">
        <v>0.24</v>
      </c>
      <c r="K53" s="73"/>
      <c r="L53" s="73"/>
      <c r="M53" s="72">
        <v>0.23</v>
      </c>
      <c r="N53" s="56"/>
      <c r="O53" s="56"/>
      <c r="P53" s="56"/>
    </row>
    <row r="54" spans="1:16" ht="9.9499999999999993" customHeight="1">
      <c r="A54" s="56"/>
      <c r="B54" s="74" t="s">
        <v>136</v>
      </c>
      <c r="C54" s="74"/>
      <c r="D54" s="74"/>
      <c r="E54" s="74"/>
      <c r="F54" s="75">
        <v>1998.23</v>
      </c>
      <c r="G54" s="75"/>
      <c r="H54" s="75"/>
      <c r="I54" s="76">
        <v>1.33</v>
      </c>
      <c r="J54" s="77">
        <v>100</v>
      </c>
      <c r="K54" s="77"/>
      <c r="L54" s="77"/>
      <c r="M54" s="76">
        <v>97.81</v>
      </c>
      <c r="N54" s="56"/>
      <c r="O54" s="56"/>
      <c r="P54" s="56"/>
    </row>
    <row r="55" spans="1:16" ht="9.9499999999999993" customHeight="1">
      <c r="A55" s="56"/>
      <c r="B55" s="66" t="s">
        <v>137</v>
      </c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56"/>
      <c r="O55" s="56"/>
      <c r="P55" s="56"/>
    </row>
    <row r="56" spans="1:16" ht="9.9499999999999993" customHeight="1">
      <c r="A56" s="56"/>
      <c r="B56" s="67" t="s">
        <v>138</v>
      </c>
      <c r="C56" s="67"/>
      <c r="D56" s="67"/>
      <c r="E56" s="67"/>
      <c r="F56" s="67"/>
      <c r="G56" s="67"/>
      <c r="H56" s="68">
        <v>0</v>
      </c>
      <c r="I56" s="68">
        <v>0</v>
      </c>
      <c r="J56" s="69">
        <v>0</v>
      </c>
      <c r="K56" s="69"/>
      <c r="L56" s="69"/>
      <c r="M56" s="68">
        <v>0</v>
      </c>
      <c r="N56" s="56"/>
      <c r="O56" s="56"/>
      <c r="P56" s="56"/>
    </row>
    <row r="57" spans="1:16" ht="9.9499999999999993" customHeight="1">
      <c r="A57" s="56"/>
      <c r="B57" s="67" t="s">
        <v>139</v>
      </c>
      <c r="C57" s="67"/>
      <c r="D57" s="67"/>
      <c r="E57" s="67"/>
      <c r="F57" s="67"/>
      <c r="G57" s="67"/>
      <c r="H57" s="68">
        <v>0</v>
      </c>
      <c r="I57" s="68">
        <v>0</v>
      </c>
      <c r="J57" s="69">
        <v>0</v>
      </c>
      <c r="K57" s="69"/>
      <c r="L57" s="69"/>
      <c r="M57" s="68">
        <v>0</v>
      </c>
      <c r="N57" s="56"/>
      <c r="O57" s="56"/>
      <c r="P57" s="56"/>
    </row>
    <row r="58" spans="1:16" ht="9.9499999999999993" customHeight="1">
      <c r="A58" s="56"/>
      <c r="B58" s="67" t="s">
        <v>140</v>
      </c>
      <c r="C58" s="67"/>
      <c r="D58" s="67"/>
      <c r="E58" s="67"/>
      <c r="F58" s="67"/>
      <c r="G58" s="67"/>
      <c r="H58" s="68">
        <v>0</v>
      </c>
      <c r="I58" s="68">
        <v>0</v>
      </c>
      <c r="J58" s="69">
        <v>0</v>
      </c>
      <c r="K58" s="69"/>
      <c r="L58" s="69"/>
      <c r="M58" s="68">
        <v>0</v>
      </c>
      <c r="N58" s="56"/>
      <c r="O58" s="56"/>
      <c r="P58" s="56"/>
    </row>
    <row r="59" spans="1:16" ht="9.9499999999999993" customHeight="1">
      <c r="A59" s="56"/>
      <c r="B59" s="70" t="s">
        <v>141</v>
      </c>
      <c r="C59" s="70"/>
      <c r="D59" s="70"/>
      <c r="E59" s="70"/>
      <c r="F59" s="71">
        <v>0</v>
      </c>
      <c r="G59" s="71"/>
      <c r="H59" s="71"/>
      <c r="I59" s="72">
        <v>0</v>
      </c>
      <c r="J59" s="73">
        <v>0</v>
      </c>
      <c r="K59" s="73"/>
      <c r="L59" s="73"/>
      <c r="M59" s="72">
        <v>0</v>
      </c>
      <c r="N59" s="56"/>
      <c r="O59" s="56"/>
      <c r="P59" s="56"/>
    </row>
    <row r="60" spans="1:16" ht="9.9499999999999993" customHeight="1">
      <c r="A60" s="56"/>
      <c r="B60" s="66" t="s">
        <v>142</v>
      </c>
      <c r="C60" s="66"/>
      <c r="D60" s="66"/>
      <c r="E60" s="66"/>
      <c r="F60" s="66"/>
      <c r="G60" s="66"/>
      <c r="H60" s="66"/>
      <c r="I60" s="66"/>
      <c r="J60" s="66"/>
      <c r="K60" s="66"/>
      <c r="L60" s="66"/>
      <c r="M60" s="66"/>
      <c r="N60" s="56"/>
      <c r="O60" s="56"/>
      <c r="P60" s="56"/>
    </row>
    <row r="61" spans="1:16" ht="9.9499999999999993" customHeight="1">
      <c r="A61" s="56"/>
      <c r="B61" s="67" t="s">
        <v>143</v>
      </c>
      <c r="C61" s="67"/>
      <c r="D61" s="67"/>
      <c r="E61" s="67"/>
      <c r="F61" s="67"/>
      <c r="G61" s="67"/>
      <c r="H61" s="68">
        <v>0</v>
      </c>
      <c r="I61" s="68">
        <v>0</v>
      </c>
      <c r="J61" s="69">
        <v>0</v>
      </c>
      <c r="K61" s="69"/>
      <c r="L61" s="69"/>
      <c r="M61" s="68">
        <v>0</v>
      </c>
      <c r="N61" s="56"/>
      <c r="O61" s="56"/>
      <c r="P61" s="56"/>
    </row>
    <row r="62" spans="1:16" ht="9.9499999999999993" customHeight="1">
      <c r="A62" s="56"/>
      <c r="B62" s="67" t="s">
        <v>144</v>
      </c>
      <c r="C62" s="67"/>
      <c r="D62" s="67"/>
      <c r="E62" s="67"/>
      <c r="F62" s="67"/>
      <c r="G62" s="67"/>
      <c r="H62" s="68">
        <v>4.3499999999999996</v>
      </c>
      <c r="I62" s="68">
        <v>0</v>
      </c>
      <c r="J62" s="69">
        <v>0.22</v>
      </c>
      <c r="K62" s="69"/>
      <c r="L62" s="69"/>
      <c r="M62" s="68">
        <v>0.21</v>
      </c>
      <c r="N62" s="56"/>
      <c r="O62" s="56"/>
      <c r="P62" s="56"/>
    </row>
    <row r="63" spans="1:16" ht="9.9499999999999993" customHeight="1">
      <c r="A63" s="56"/>
      <c r="B63" s="67" t="s">
        <v>145</v>
      </c>
      <c r="C63" s="67"/>
      <c r="D63" s="67"/>
      <c r="E63" s="67"/>
      <c r="F63" s="67"/>
      <c r="G63" s="67"/>
      <c r="H63" s="68">
        <v>0</v>
      </c>
      <c r="I63" s="68">
        <v>0</v>
      </c>
      <c r="J63" s="69">
        <v>0</v>
      </c>
      <c r="K63" s="69"/>
      <c r="L63" s="69"/>
      <c r="M63" s="68">
        <v>0</v>
      </c>
      <c r="N63" s="56"/>
      <c r="O63" s="56"/>
      <c r="P63" s="56"/>
    </row>
    <row r="64" spans="1:16" ht="9.9499999999999993" customHeight="1">
      <c r="A64" s="56"/>
      <c r="B64" s="70" t="s">
        <v>146</v>
      </c>
      <c r="C64" s="70"/>
      <c r="D64" s="70"/>
      <c r="E64" s="70"/>
      <c r="F64" s="71">
        <v>4.3499999999999996</v>
      </c>
      <c r="G64" s="71"/>
      <c r="H64" s="71"/>
      <c r="I64" s="72">
        <v>0</v>
      </c>
      <c r="J64" s="73">
        <v>0.22</v>
      </c>
      <c r="K64" s="73"/>
      <c r="L64" s="73"/>
      <c r="M64" s="72">
        <v>0.21</v>
      </c>
      <c r="N64" s="56"/>
      <c r="O64" s="56"/>
      <c r="P64" s="56"/>
    </row>
    <row r="65" spans="1:16" ht="9.9499999999999993" customHeight="1">
      <c r="A65" s="56"/>
      <c r="B65" s="74" t="s">
        <v>147</v>
      </c>
      <c r="C65" s="74"/>
      <c r="D65" s="74"/>
      <c r="E65" s="74"/>
      <c r="F65" s="77">
        <v>4.3499999999999996</v>
      </c>
      <c r="G65" s="77"/>
      <c r="H65" s="77"/>
      <c r="I65" s="76">
        <v>0</v>
      </c>
      <c r="J65" s="77">
        <v>0.22</v>
      </c>
      <c r="K65" s="77"/>
      <c r="L65" s="77"/>
      <c r="M65" s="76">
        <v>0.21</v>
      </c>
      <c r="N65" s="56"/>
      <c r="O65" s="56"/>
      <c r="P65" s="56"/>
    </row>
    <row r="66" spans="1:16" ht="9.9499999999999993" customHeight="1">
      <c r="A66" s="56"/>
      <c r="B66" s="74" t="s">
        <v>148</v>
      </c>
      <c r="C66" s="74"/>
      <c r="D66" s="74"/>
      <c r="E66" s="74"/>
      <c r="F66" s="75">
        <v>2002.58</v>
      </c>
      <c r="G66" s="75"/>
      <c r="H66" s="75"/>
      <c r="I66" s="76">
        <v>1.33</v>
      </c>
      <c r="J66" s="77">
        <v>100.22</v>
      </c>
      <c r="K66" s="77"/>
      <c r="L66" s="77"/>
      <c r="M66" s="76">
        <v>98.02</v>
      </c>
      <c r="N66" s="56"/>
      <c r="O66" s="56"/>
      <c r="P66" s="56"/>
    </row>
    <row r="67" spans="1:16" ht="9.9499999999999993" customHeight="1">
      <c r="A67" s="56"/>
      <c r="B67" s="66" t="s">
        <v>54</v>
      </c>
      <c r="C67" s="66"/>
      <c r="D67" s="66"/>
      <c r="E67" s="66"/>
      <c r="F67" s="66"/>
      <c r="G67" s="66"/>
      <c r="H67" s="66"/>
      <c r="I67" s="66"/>
      <c r="J67" s="66"/>
      <c r="K67" s="66"/>
      <c r="L67" s="66"/>
      <c r="M67" s="66"/>
      <c r="N67" s="56"/>
      <c r="O67" s="56"/>
      <c r="P67" s="56"/>
    </row>
    <row r="68" spans="1:16" ht="9.9499999999999993" customHeight="1">
      <c r="A68" s="56"/>
      <c r="B68" s="67" t="s">
        <v>149</v>
      </c>
      <c r="C68" s="67"/>
      <c r="D68" s="67"/>
      <c r="E68" s="67"/>
      <c r="F68" s="67"/>
      <c r="G68" s="67"/>
      <c r="H68" s="68">
        <v>0</v>
      </c>
      <c r="I68" s="68">
        <v>0</v>
      </c>
      <c r="J68" s="69">
        <v>0</v>
      </c>
      <c r="K68" s="69"/>
      <c r="L68" s="69"/>
      <c r="M68" s="68">
        <v>0</v>
      </c>
      <c r="N68" s="56"/>
      <c r="O68" s="56"/>
      <c r="P68" s="56"/>
    </row>
    <row r="69" spans="1:16" ht="9.9499999999999993" customHeight="1">
      <c r="A69" s="56"/>
      <c r="B69" s="67" t="s">
        <v>150</v>
      </c>
      <c r="C69" s="67"/>
      <c r="D69" s="67"/>
      <c r="E69" s="67"/>
      <c r="F69" s="67"/>
      <c r="G69" s="67"/>
      <c r="H69" s="68">
        <v>40.450000000000003</v>
      </c>
      <c r="I69" s="68">
        <v>0.03</v>
      </c>
      <c r="J69" s="69">
        <v>2.02</v>
      </c>
      <c r="K69" s="69"/>
      <c r="L69" s="69"/>
      <c r="M69" s="68">
        <v>1.98</v>
      </c>
      <c r="N69" s="56"/>
      <c r="O69" s="56"/>
      <c r="P69" s="56"/>
    </row>
    <row r="70" spans="1:16" ht="9.9499999999999993" customHeight="1">
      <c r="A70" s="56"/>
      <c r="B70" s="67" t="s">
        <v>151</v>
      </c>
      <c r="C70" s="67"/>
      <c r="D70" s="67"/>
      <c r="E70" s="67"/>
      <c r="F70" s="67"/>
      <c r="G70" s="67"/>
      <c r="H70" s="68">
        <v>0</v>
      </c>
      <c r="I70" s="68">
        <v>0</v>
      </c>
      <c r="J70" s="69">
        <v>0</v>
      </c>
      <c r="K70" s="69"/>
      <c r="L70" s="69"/>
      <c r="M70" s="68">
        <v>0</v>
      </c>
      <c r="N70" s="56"/>
      <c r="O70" s="56"/>
      <c r="P70" s="56"/>
    </row>
    <row r="71" spans="1:16" ht="9.9499999999999993" customHeight="1">
      <c r="A71" s="56"/>
      <c r="B71" s="70" t="s">
        <v>152</v>
      </c>
      <c r="C71" s="70"/>
      <c r="D71" s="70"/>
      <c r="E71" s="70"/>
      <c r="F71" s="71">
        <v>40.450000000000003</v>
      </c>
      <c r="G71" s="71"/>
      <c r="H71" s="71"/>
      <c r="I71" s="72">
        <v>0.03</v>
      </c>
      <c r="J71" s="73">
        <v>2.02</v>
      </c>
      <c r="K71" s="73"/>
      <c r="L71" s="73"/>
      <c r="M71" s="72">
        <v>1.98</v>
      </c>
      <c r="N71" s="56"/>
      <c r="O71" s="56"/>
      <c r="P71" s="56"/>
    </row>
    <row r="72" spans="1:16" ht="9.9499999999999993" customHeight="1">
      <c r="A72" s="56"/>
      <c r="B72" s="74" t="s">
        <v>153</v>
      </c>
      <c r="C72" s="74"/>
      <c r="D72" s="74"/>
      <c r="E72" s="74"/>
      <c r="F72" s="75">
        <v>2043.03</v>
      </c>
      <c r="G72" s="75"/>
      <c r="H72" s="75"/>
      <c r="I72" s="76">
        <v>1.36</v>
      </c>
      <c r="J72" s="77">
        <v>102.24</v>
      </c>
      <c r="K72" s="77"/>
      <c r="L72" s="77"/>
      <c r="M72" s="78" t="s">
        <v>154</v>
      </c>
      <c r="N72" s="56"/>
      <c r="O72" s="56"/>
      <c r="P72" s="56"/>
    </row>
    <row r="73" spans="1:16" ht="17.100000000000001" customHeight="1">
      <c r="A73" s="56"/>
      <c r="B73" s="5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</row>
    <row r="74" spans="1:16" ht="15" customHeight="1">
      <c r="A74" s="56"/>
      <c r="B74" s="79" t="s">
        <v>59</v>
      </c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</row>
    <row r="75" spans="1:16" ht="20.100000000000001" customHeight="1">
      <c r="A75" s="56"/>
      <c r="B75" s="56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</row>
  </sheetData>
  <mergeCells count="144">
    <mergeCell ref="B74:P74"/>
    <mergeCell ref="B71:E71"/>
    <mergeCell ref="F71:H71"/>
    <mergeCell ref="J71:L71"/>
    <mergeCell ref="B72:E72"/>
    <mergeCell ref="F72:H72"/>
    <mergeCell ref="J72:L72"/>
    <mergeCell ref="B67:M67"/>
    <mergeCell ref="B68:G68"/>
    <mergeCell ref="J68:L68"/>
    <mergeCell ref="B69:G69"/>
    <mergeCell ref="J69:L69"/>
    <mergeCell ref="B70:G70"/>
    <mergeCell ref="J70:L70"/>
    <mergeCell ref="B65:E65"/>
    <mergeCell ref="F65:H65"/>
    <mergeCell ref="J65:L65"/>
    <mergeCell ref="B66:E66"/>
    <mergeCell ref="F66:H66"/>
    <mergeCell ref="J66:L66"/>
    <mergeCell ref="B62:G62"/>
    <mergeCell ref="J62:L62"/>
    <mergeCell ref="B63:G63"/>
    <mergeCell ref="J63:L63"/>
    <mergeCell ref="B64:E64"/>
    <mergeCell ref="F64:H64"/>
    <mergeCell ref="J64:L64"/>
    <mergeCell ref="B59:E59"/>
    <mergeCell ref="F59:H59"/>
    <mergeCell ref="J59:L59"/>
    <mergeCell ref="B60:M60"/>
    <mergeCell ref="B61:G61"/>
    <mergeCell ref="J61:L61"/>
    <mergeCell ref="B55:M55"/>
    <mergeCell ref="B56:G56"/>
    <mergeCell ref="J56:L56"/>
    <mergeCell ref="B57:G57"/>
    <mergeCell ref="J57:L57"/>
    <mergeCell ref="B58:G58"/>
    <mergeCell ref="J58:L58"/>
    <mergeCell ref="B52:G52"/>
    <mergeCell ref="J52:L52"/>
    <mergeCell ref="B53:E53"/>
    <mergeCell ref="F53:H53"/>
    <mergeCell ref="J53:L53"/>
    <mergeCell ref="B54:E54"/>
    <mergeCell ref="F54:H54"/>
    <mergeCell ref="J54:L54"/>
    <mergeCell ref="B49:G49"/>
    <mergeCell ref="J49:L49"/>
    <mergeCell ref="B50:E50"/>
    <mergeCell ref="F50:H50"/>
    <mergeCell ref="J50:L50"/>
    <mergeCell ref="B51:M51"/>
    <mergeCell ref="B46:G46"/>
    <mergeCell ref="J46:L46"/>
    <mergeCell ref="B47:G47"/>
    <mergeCell ref="J47:L47"/>
    <mergeCell ref="B48:G48"/>
    <mergeCell ref="J48:L48"/>
    <mergeCell ref="B43:G43"/>
    <mergeCell ref="J43:L43"/>
    <mergeCell ref="B44:G44"/>
    <mergeCell ref="J44:L44"/>
    <mergeCell ref="B45:G45"/>
    <mergeCell ref="J45:L45"/>
    <mergeCell ref="B40:G40"/>
    <mergeCell ref="J40:L40"/>
    <mergeCell ref="B41:G41"/>
    <mergeCell ref="J41:L41"/>
    <mergeCell ref="B42:G42"/>
    <mergeCell ref="J42:L42"/>
    <mergeCell ref="B37:G37"/>
    <mergeCell ref="J37:L37"/>
    <mergeCell ref="B38:G38"/>
    <mergeCell ref="J38:L38"/>
    <mergeCell ref="B39:G39"/>
    <mergeCell ref="J39:L39"/>
    <mergeCell ref="B34:G34"/>
    <mergeCell ref="J34:L34"/>
    <mergeCell ref="B35:E35"/>
    <mergeCell ref="F35:H35"/>
    <mergeCell ref="J35:L35"/>
    <mergeCell ref="B36:M36"/>
    <mergeCell ref="B31:G31"/>
    <mergeCell ref="J31:L31"/>
    <mergeCell ref="B32:G32"/>
    <mergeCell ref="J32:L32"/>
    <mergeCell ref="B33:G33"/>
    <mergeCell ref="J33:L33"/>
    <mergeCell ref="B28:G28"/>
    <mergeCell ref="J28:L28"/>
    <mergeCell ref="B29:G29"/>
    <mergeCell ref="J29:L29"/>
    <mergeCell ref="B30:G30"/>
    <mergeCell ref="J30:L30"/>
    <mergeCell ref="B25:G25"/>
    <mergeCell ref="J25:L25"/>
    <mergeCell ref="B26:G26"/>
    <mergeCell ref="J26:L26"/>
    <mergeCell ref="B27:G27"/>
    <mergeCell ref="J27:L27"/>
    <mergeCell ref="B22:G22"/>
    <mergeCell ref="J22:L22"/>
    <mergeCell ref="B23:G23"/>
    <mergeCell ref="J23:L23"/>
    <mergeCell ref="B24:G24"/>
    <mergeCell ref="J24:L24"/>
    <mergeCell ref="B19:G19"/>
    <mergeCell ref="J19:L19"/>
    <mergeCell ref="B20:G20"/>
    <mergeCell ref="J20:L20"/>
    <mergeCell ref="B21:G21"/>
    <mergeCell ref="J21:L21"/>
    <mergeCell ref="B16:G16"/>
    <mergeCell ref="J16:L16"/>
    <mergeCell ref="B17:G17"/>
    <mergeCell ref="J17:L17"/>
    <mergeCell ref="B18:G18"/>
    <mergeCell ref="J18:L18"/>
    <mergeCell ref="B13:G13"/>
    <mergeCell ref="J13:L13"/>
    <mergeCell ref="B14:G14"/>
    <mergeCell ref="J14:L14"/>
    <mergeCell ref="B15:G15"/>
    <mergeCell ref="J15:L15"/>
    <mergeCell ref="B10:G10"/>
    <mergeCell ref="J10:L10"/>
    <mergeCell ref="B11:G11"/>
    <mergeCell ref="J11:L11"/>
    <mergeCell ref="B12:G12"/>
    <mergeCell ref="J12:L12"/>
    <mergeCell ref="D7:J7"/>
    <mergeCell ref="L7:M7"/>
    <mergeCell ref="B8:E8"/>
    <mergeCell ref="F8:H8"/>
    <mergeCell ref="J8:L8"/>
    <mergeCell ref="B9:M9"/>
    <mergeCell ref="E2:O2"/>
    <mergeCell ref="E3:O3"/>
    <mergeCell ref="E4:O4"/>
    <mergeCell ref="B5:F5"/>
    <mergeCell ref="G5:O5"/>
    <mergeCell ref="B6:F6"/>
  </mergeCells>
  <pageMargins left="0.78740157499999996" right="0.78740157499999996" top="0.984251969" bottom="0.984251969" header="0.5" footer="0.5"/>
  <pageSetup orientation="portrait" horizontalDpi="300" verticalDpi="300" copies="0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J344"/>
  <sheetViews>
    <sheetView zoomScaleNormal="100" workbookViewId="0">
      <selection activeCell="A3" sqref="A3"/>
    </sheetView>
  </sheetViews>
  <sheetFormatPr defaultColWidth="11.5" defaultRowHeight="12.75"/>
  <cols>
    <col min="1" max="1" width="45.625" style="3" customWidth="1"/>
    <col min="2" max="3" width="12.625" style="3" customWidth="1"/>
    <col min="4" max="4" width="8.625" style="3" customWidth="1"/>
    <col min="5" max="16384" width="11.5" style="3"/>
  </cols>
  <sheetData>
    <row r="1" spans="1:4">
      <c r="A1" s="1" t="s">
        <v>0</v>
      </c>
      <c r="B1" s="2"/>
      <c r="C1" s="2"/>
      <c r="D1" s="2"/>
    </row>
    <row r="2" spans="1:4">
      <c r="A2" s="1" t="s">
        <v>396</v>
      </c>
      <c r="B2" s="2"/>
      <c r="C2" s="2"/>
      <c r="D2" s="2"/>
    </row>
    <row r="3" spans="1:4">
      <c r="A3" s="1" t="s">
        <v>167</v>
      </c>
      <c r="B3" s="2"/>
      <c r="C3" s="2"/>
      <c r="D3" s="2"/>
    </row>
    <row r="4" spans="1:4">
      <c r="A4" s="1" t="s">
        <v>397</v>
      </c>
      <c r="B4" s="2"/>
      <c r="C4" s="2"/>
      <c r="D4" s="2"/>
    </row>
    <row r="5" spans="1:4" ht="13.5" thickBot="1">
      <c r="A5" s="4" t="s">
        <v>4</v>
      </c>
      <c r="B5" s="5">
        <v>22000</v>
      </c>
      <c r="C5" s="6" t="s">
        <v>5</v>
      </c>
    </row>
    <row r="6" spans="1:4">
      <c r="A6" s="7"/>
      <c r="B6" s="8" t="s">
        <v>6</v>
      </c>
      <c r="C6" s="9">
        <v>43160</v>
      </c>
      <c r="D6" s="10" t="s">
        <v>7</v>
      </c>
    </row>
    <row r="7" spans="1:4">
      <c r="A7" s="11" t="s">
        <v>8</v>
      </c>
      <c r="D7" s="12" t="s">
        <v>9</v>
      </c>
    </row>
    <row r="8" spans="1:4" ht="13.5" thickBot="1">
      <c r="A8" s="13"/>
      <c r="B8" s="14" t="s">
        <v>10</v>
      </c>
      <c r="C8" s="14" t="s">
        <v>169</v>
      </c>
      <c r="D8" s="15" t="s">
        <v>13</v>
      </c>
    </row>
    <row r="9" spans="1:4">
      <c r="A9" s="11" t="s">
        <v>14</v>
      </c>
      <c r="B9" s="16"/>
    </row>
    <row r="10" spans="1:4">
      <c r="A10" s="18" t="s">
        <v>230</v>
      </c>
      <c r="B10" s="144">
        <v>831.5</v>
      </c>
      <c r="C10" s="144">
        <v>0.04</v>
      </c>
      <c r="D10" s="143">
        <v>4.6562051913360512E-2</v>
      </c>
    </row>
    <row r="11" spans="1:4">
      <c r="A11" s="18" t="s">
        <v>398</v>
      </c>
      <c r="B11" s="143">
        <v>58.52</v>
      </c>
      <c r="C11" s="143">
        <v>0</v>
      </c>
      <c r="D11" s="143">
        <v>3.2769828959348856E-3</v>
      </c>
    </row>
    <row r="12" spans="1:4">
      <c r="A12" s="6" t="s">
        <v>384</v>
      </c>
      <c r="B12" s="143">
        <v>7429</v>
      </c>
      <c r="C12" s="143">
        <v>0.32</v>
      </c>
      <c r="D12" s="143">
        <v>0.41600659490601954</v>
      </c>
    </row>
    <row r="13" spans="1:4">
      <c r="A13" s="6" t="s">
        <v>399</v>
      </c>
      <c r="B13" s="143">
        <v>45</v>
      </c>
      <c r="C13" s="143">
        <v>0</v>
      </c>
      <c r="D13" s="143">
        <v>2.5198945713785005E-3</v>
      </c>
    </row>
    <row r="14" spans="1:4">
      <c r="A14" s="6" t="s">
        <v>386</v>
      </c>
      <c r="B14" s="143">
        <v>781.83</v>
      </c>
      <c r="C14" s="143">
        <v>0.04</v>
      </c>
      <c r="D14" s="143">
        <v>4.3780648283130073E-2</v>
      </c>
    </row>
    <row r="15" spans="1:4">
      <c r="A15" s="6" t="s">
        <v>387</v>
      </c>
      <c r="B15" s="143">
        <v>2141.7600000000002</v>
      </c>
      <c r="C15" s="143">
        <v>0.1</v>
      </c>
      <c r="D15" s="143">
        <v>0.11993354215990262</v>
      </c>
    </row>
    <row r="16" spans="1:4">
      <c r="A16" s="6" t="s">
        <v>388</v>
      </c>
      <c r="B16" s="143">
        <v>3557.2900000000004</v>
      </c>
      <c r="C16" s="143">
        <v>0.14000000000000001</v>
      </c>
      <c r="D16" s="143">
        <v>0.19919990577375615</v>
      </c>
    </row>
    <row r="17" spans="1:4">
      <c r="A17" s="22" t="s">
        <v>27</v>
      </c>
      <c r="B17" s="145">
        <v>14844.900000000001</v>
      </c>
      <c r="C17" s="145">
        <v>0.64</v>
      </c>
      <c r="D17" s="145">
        <v>0.83127962050348225</v>
      </c>
    </row>
    <row r="18" spans="1:4">
      <c r="A18" s="25" t="s">
        <v>28</v>
      </c>
      <c r="B18" s="144"/>
      <c r="C18" s="144"/>
      <c r="D18" s="144"/>
    </row>
    <row r="19" spans="1:4">
      <c r="A19" s="18" t="s">
        <v>29</v>
      </c>
      <c r="B19" s="143">
        <v>148.44999999999999</v>
      </c>
      <c r="C19" s="143">
        <v>0.01</v>
      </c>
      <c r="D19" s="143">
        <v>8.3128522026919647E-3</v>
      </c>
    </row>
    <row r="20" spans="1:4">
      <c r="A20" s="18" t="s">
        <v>30</v>
      </c>
      <c r="B20" s="143">
        <v>0</v>
      </c>
      <c r="C20" s="143">
        <v>0</v>
      </c>
      <c r="D20" s="143">
        <v>0</v>
      </c>
    </row>
    <row r="21" spans="1:4">
      <c r="A21" s="6" t="s">
        <v>72</v>
      </c>
      <c r="B21" s="143">
        <v>445.35</v>
      </c>
      <c r="C21" s="143">
        <v>0.02</v>
      </c>
      <c r="D21" s="143">
        <v>2.4938556608075896E-2</v>
      </c>
    </row>
    <row r="22" spans="1:4">
      <c r="A22" s="18" t="s">
        <v>73</v>
      </c>
      <c r="B22" s="143">
        <v>0</v>
      </c>
      <c r="C22" s="143">
        <v>0</v>
      </c>
      <c r="D22" s="143">
        <v>0</v>
      </c>
    </row>
    <row r="23" spans="1:4">
      <c r="A23" s="18" t="s">
        <v>74</v>
      </c>
      <c r="B23" s="143">
        <v>0</v>
      </c>
      <c r="C23" s="143">
        <v>0</v>
      </c>
      <c r="D23" s="143">
        <v>0</v>
      </c>
    </row>
    <row r="24" spans="1:4">
      <c r="A24" s="18" t="s">
        <v>75</v>
      </c>
      <c r="B24" s="143">
        <v>336.6</v>
      </c>
      <c r="C24" s="143">
        <v>0.02</v>
      </c>
      <c r="D24" s="143">
        <v>1.8848811393911185E-2</v>
      </c>
    </row>
    <row r="25" spans="1:4">
      <c r="A25" s="18" t="s">
        <v>76</v>
      </c>
      <c r="B25" s="143">
        <v>0</v>
      </c>
      <c r="C25" s="143">
        <v>0</v>
      </c>
      <c r="D25" s="143">
        <v>0</v>
      </c>
    </row>
    <row r="26" spans="1:4">
      <c r="A26" s="18" t="s">
        <v>77</v>
      </c>
      <c r="B26" s="143">
        <v>0</v>
      </c>
      <c r="C26" s="143">
        <v>0</v>
      </c>
      <c r="D26" s="143">
        <v>0</v>
      </c>
    </row>
    <row r="27" spans="1:4">
      <c r="A27" s="18" t="s">
        <v>78</v>
      </c>
      <c r="B27" s="143">
        <v>0</v>
      </c>
      <c r="C27" s="143">
        <v>0</v>
      </c>
      <c r="D27" s="143">
        <v>0</v>
      </c>
    </row>
    <row r="28" spans="1:4">
      <c r="A28" s="27" t="s">
        <v>37</v>
      </c>
      <c r="B28" s="146">
        <v>930.4</v>
      </c>
      <c r="C28" s="146">
        <v>0.05</v>
      </c>
      <c r="D28" s="146">
        <v>5.210022020467904E-2</v>
      </c>
    </row>
    <row r="29" spans="1:4" s="30" customFormat="1">
      <c r="A29" s="11" t="s">
        <v>38</v>
      </c>
      <c r="B29" s="144"/>
      <c r="C29" s="144"/>
      <c r="D29" s="144"/>
    </row>
    <row r="30" spans="1:4" s="30" customFormat="1">
      <c r="A30" s="18" t="s">
        <v>39</v>
      </c>
      <c r="B30" s="143">
        <v>342.58845330268508</v>
      </c>
      <c r="C30" s="143">
        <v>0.01</v>
      </c>
      <c r="D30" s="143">
        <v>1.9184150748764291E-2</v>
      </c>
    </row>
    <row r="31" spans="1:4" s="30" customFormat="1">
      <c r="A31" s="6" t="s">
        <v>40</v>
      </c>
      <c r="B31" s="143">
        <v>342.58845330268508</v>
      </c>
      <c r="C31" s="143">
        <v>0.01</v>
      </c>
      <c r="D31" s="143">
        <v>1.9184150748764291E-2</v>
      </c>
    </row>
    <row r="32" spans="1:4" s="31" customFormat="1">
      <c r="A32" s="22" t="s">
        <v>41</v>
      </c>
      <c r="B32" s="145">
        <v>16117.888453302687</v>
      </c>
      <c r="C32" s="145">
        <v>0.70000000000000007</v>
      </c>
      <c r="D32" s="145">
        <v>0.90256399145692567</v>
      </c>
    </row>
    <row r="33" spans="1:244" s="30" customFormat="1">
      <c r="A33" s="11" t="s">
        <v>42</v>
      </c>
      <c r="B33" s="144"/>
      <c r="C33" s="144"/>
      <c r="D33" s="144"/>
    </row>
    <row r="34" spans="1:244" s="30" customFormat="1">
      <c r="A34" s="6" t="s">
        <v>43</v>
      </c>
      <c r="B34" s="143">
        <v>406.01</v>
      </c>
      <c r="C34" s="143">
        <v>0.02</v>
      </c>
      <c r="D34" s="143">
        <v>2.2735608776119666E-2</v>
      </c>
    </row>
    <row r="35" spans="1:244" s="30" customFormat="1">
      <c r="A35" s="6" t="s">
        <v>44</v>
      </c>
      <c r="B35" s="143">
        <v>95.6</v>
      </c>
      <c r="C35" s="143">
        <v>0</v>
      </c>
      <c r="D35" s="143">
        <v>5.35337602275077E-3</v>
      </c>
    </row>
    <row r="36" spans="1:244" s="30" customFormat="1">
      <c r="A36" s="18" t="s">
        <v>45</v>
      </c>
      <c r="B36" s="143">
        <v>147.63</v>
      </c>
      <c r="C36" s="143">
        <v>0.01</v>
      </c>
      <c r="D36" s="143">
        <v>8.2669341238357334E-3</v>
      </c>
    </row>
    <row r="37" spans="1:244" s="30" customFormat="1">
      <c r="A37" s="27" t="s">
        <v>46</v>
      </c>
      <c r="B37" s="146">
        <v>649.24</v>
      </c>
      <c r="C37" s="146">
        <v>0.03</v>
      </c>
      <c r="D37" s="146">
        <v>3.6355918922706169E-2</v>
      </c>
      <c r="E37" s="32"/>
      <c r="F37" s="33"/>
      <c r="G37" s="33"/>
      <c r="H37" s="34"/>
      <c r="I37" s="32"/>
      <c r="J37" s="33"/>
      <c r="K37" s="33"/>
      <c r="L37" s="34"/>
      <c r="M37" s="32"/>
      <c r="N37" s="33"/>
      <c r="O37" s="33"/>
      <c r="P37" s="34"/>
      <c r="Q37" s="32"/>
      <c r="R37" s="33"/>
      <c r="S37" s="33"/>
      <c r="T37" s="34"/>
      <c r="U37" s="32"/>
      <c r="V37" s="33"/>
      <c r="W37" s="33"/>
      <c r="X37" s="34"/>
      <c r="Y37" s="32"/>
      <c r="Z37" s="33"/>
      <c r="AA37" s="33"/>
      <c r="AB37" s="34"/>
      <c r="AC37" s="32"/>
      <c r="AD37" s="33"/>
      <c r="AE37" s="33"/>
      <c r="AF37" s="34"/>
      <c r="AG37" s="32"/>
      <c r="AH37" s="33"/>
      <c r="AI37" s="33"/>
      <c r="AJ37" s="34"/>
      <c r="AK37" s="32"/>
      <c r="AL37" s="33"/>
      <c r="AM37" s="33"/>
      <c r="AN37" s="34"/>
      <c r="AO37" s="32"/>
      <c r="AP37" s="33"/>
      <c r="AQ37" s="33"/>
      <c r="AR37" s="34"/>
      <c r="AS37" s="32"/>
      <c r="AT37" s="33"/>
      <c r="AU37" s="33"/>
      <c r="AV37" s="34"/>
      <c r="AW37" s="32"/>
      <c r="AX37" s="33"/>
      <c r="AY37" s="33"/>
      <c r="AZ37" s="34"/>
      <c r="BA37" s="32"/>
      <c r="BB37" s="33"/>
      <c r="BC37" s="33"/>
      <c r="BD37" s="34"/>
      <c r="BE37" s="32"/>
      <c r="BF37" s="33"/>
      <c r="BG37" s="33"/>
      <c r="BH37" s="34"/>
      <c r="BI37" s="32"/>
      <c r="BJ37" s="33"/>
      <c r="BK37" s="33"/>
      <c r="BL37" s="34"/>
      <c r="BM37" s="32"/>
      <c r="BN37" s="33"/>
      <c r="BO37" s="33"/>
      <c r="BP37" s="34"/>
      <c r="BQ37" s="32"/>
      <c r="BR37" s="33"/>
      <c r="BS37" s="33"/>
      <c r="BT37" s="34"/>
      <c r="BU37" s="32"/>
      <c r="BV37" s="33"/>
      <c r="BW37" s="33"/>
      <c r="BX37" s="34"/>
      <c r="BY37" s="32"/>
      <c r="BZ37" s="33"/>
      <c r="CA37" s="33"/>
      <c r="CB37" s="34"/>
      <c r="CC37" s="32"/>
      <c r="CD37" s="33"/>
      <c r="CE37" s="33"/>
      <c r="CF37" s="34"/>
      <c r="CG37" s="32"/>
      <c r="CH37" s="33"/>
      <c r="CI37" s="33"/>
      <c r="CJ37" s="34"/>
      <c r="CK37" s="32"/>
      <c r="CL37" s="33"/>
      <c r="CM37" s="33"/>
      <c r="CN37" s="34"/>
      <c r="CO37" s="32"/>
      <c r="CP37" s="33"/>
      <c r="CQ37" s="33"/>
      <c r="CR37" s="34"/>
      <c r="CS37" s="32"/>
      <c r="CT37" s="33"/>
      <c r="CU37" s="33"/>
      <c r="CV37" s="34"/>
      <c r="CW37" s="32"/>
      <c r="CX37" s="33"/>
      <c r="CY37" s="33"/>
      <c r="CZ37" s="34"/>
      <c r="DA37" s="32"/>
      <c r="DB37" s="33"/>
      <c r="DC37" s="33"/>
      <c r="DD37" s="34"/>
      <c r="DE37" s="32"/>
      <c r="DF37" s="33"/>
      <c r="DG37" s="33"/>
      <c r="DH37" s="34"/>
      <c r="DI37" s="32"/>
      <c r="DJ37" s="33"/>
      <c r="DK37" s="33"/>
      <c r="DL37" s="34"/>
      <c r="DM37" s="32"/>
      <c r="DN37" s="33"/>
      <c r="DO37" s="33"/>
      <c r="DP37" s="34"/>
      <c r="DQ37" s="32"/>
      <c r="DR37" s="33"/>
      <c r="DS37" s="33"/>
      <c r="DT37" s="34"/>
      <c r="DU37" s="32"/>
      <c r="DV37" s="33"/>
      <c r="DW37" s="33"/>
      <c r="DX37" s="34"/>
      <c r="DY37" s="32"/>
      <c r="DZ37" s="33"/>
      <c r="EA37" s="33"/>
      <c r="EB37" s="34"/>
      <c r="EC37" s="32"/>
      <c r="ED37" s="33"/>
      <c r="EE37" s="33"/>
      <c r="EF37" s="34"/>
      <c r="EG37" s="32"/>
      <c r="EH37" s="33"/>
      <c r="EI37" s="33"/>
      <c r="EJ37" s="34"/>
      <c r="EK37" s="32"/>
      <c r="EL37" s="33"/>
      <c r="EM37" s="33"/>
      <c r="EN37" s="34"/>
      <c r="EO37" s="32"/>
      <c r="EP37" s="33"/>
      <c r="EQ37" s="33"/>
      <c r="ER37" s="34"/>
      <c r="ES37" s="32"/>
      <c r="ET37" s="33"/>
      <c r="EU37" s="33"/>
      <c r="EV37" s="34"/>
      <c r="EW37" s="32"/>
      <c r="EX37" s="33"/>
      <c r="EY37" s="33"/>
      <c r="EZ37" s="34"/>
      <c r="FA37" s="32"/>
      <c r="FB37" s="33"/>
      <c r="FC37" s="33"/>
      <c r="FD37" s="34"/>
      <c r="FE37" s="32"/>
      <c r="FF37" s="33"/>
      <c r="FG37" s="33"/>
      <c r="FH37" s="34"/>
      <c r="FI37" s="32"/>
      <c r="FJ37" s="33"/>
      <c r="FK37" s="33"/>
      <c r="FL37" s="34"/>
      <c r="FM37" s="32"/>
      <c r="FN37" s="33"/>
      <c r="FO37" s="33"/>
      <c r="FP37" s="34"/>
      <c r="FQ37" s="32"/>
      <c r="FR37" s="33"/>
      <c r="FS37" s="33"/>
      <c r="FT37" s="34"/>
      <c r="FU37" s="32"/>
      <c r="FV37" s="33"/>
      <c r="FW37" s="33"/>
      <c r="FX37" s="34"/>
      <c r="FY37" s="32"/>
      <c r="FZ37" s="33"/>
      <c r="GA37" s="33"/>
      <c r="GB37" s="34"/>
      <c r="GC37" s="32"/>
      <c r="GD37" s="33"/>
      <c r="GE37" s="33"/>
      <c r="GF37" s="34"/>
      <c r="GG37" s="32"/>
      <c r="GH37" s="33"/>
      <c r="GI37" s="33"/>
      <c r="GJ37" s="34"/>
      <c r="GK37" s="32"/>
      <c r="GL37" s="33"/>
      <c r="GM37" s="33"/>
      <c r="GN37" s="34"/>
      <c r="GO37" s="32"/>
      <c r="GP37" s="33"/>
      <c r="GQ37" s="33"/>
      <c r="GR37" s="34"/>
      <c r="GS37" s="32"/>
      <c r="GT37" s="33"/>
      <c r="GU37" s="33"/>
      <c r="GV37" s="34"/>
      <c r="GW37" s="32"/>
      <c r="GX37" s="33"/>
      <c r="GY37" s="33"/>
      <c r="GZ37" s="34"/>
      <c r="HA37" s="32"/>
      <c r="HB37" s="33"/>
      <c r="HC37" s="33"/>
      <c r="HD37" s="34"/>
      <c r="HE37" s="32"/>
      <c r="HF37" s="33"/>
      <c r="HG37" s="33"/>
      <c r="HH37" s="34"/>
      <c r="HI37" s="32"/>
      <c r="HJ37" s="33"/>
      <c r="HK37" s="33"/>
      <c r="HL37" s="34"/>
      <c r="HM37" s="32"/>
      <c r="HN37" s="33"/>
      <c r="HO37" s="33"/>
      <c r="HP37" s="34"/>
      <c r="HQ37" s="32"/>
      <c r="HR37" s="33"/>
      <c r="HS37" s="33"/>
      <c r="HT37" s="34"/>
      <c r="HU37" s="32"/>
      <c r="HV37" s="33"/>
      <c r="HW37" s="33"/>
      <c r="HX37" s="34"/>
      <c r="HY37" s="32"/>
      <c r="HZ37" s="33"/>
      <c r="IA37" s="33"/>
      <c r="IB37" s="34"/>
      <c r="IC37" s="32"/>
      <c r="ID37" s="33"/>
      <c r="IE37" s="33"/>
      <c r="IF37" s="34"/>
      <c r="IG37" s="32"/>
      <c r="IH37" s="33"/>
      <c r="II37" s="33"/>
      <c r="IJ37" s="34"/>
    </row>
    <row r="38" spans="1:244" s="30" customFormat="1">
      <c r="A38" s="11" t="s">
        <v>47</v>
      </c>
      <c r="B38" s="144"/>
      <c r="C38" s="144"/>
      <c r="D38" s="144"/>
    </row>
    <row r="39" spans="1:244" s="30" customFormat="1">
      <c r="A39" s="18" t="s">
        <v>80</v>
      </c>
      <c r="B39" s="143">
        <v>1.6915200000000001</v>
      </c>
      <c r="C39" s="143">
        <v>0</v>
      </c>
      <c r="D39" s="143">
        <v>9.4721157008403596E-5</v>
      </c>
    </row>
    <row r="40" spans="1:244" s="30" customFormat="1">
      <c r="A40" s="18" t="s">
        <v>198</v>
      </c>
      <c r="B40" s="143">
        <v>27.009999999999998</v>
      </c>
      <c r="C40" s="143">
        <v>0</v>
      </c>
      <c r="D40" s="143">
        <v>1.5124967193985176E-3</v>
      </c>
    </row>
    <row r="41" spans="1:244" s="30" customFormat="1">
      <c r="A41" s="27" t="s">
        <v>51</v>
      </c>
      <c r="B41" s="146">
        <v>28.701519999999999</v>
      </c>
      <c r="C41" s="146">
        <v>0</v>
      </c>
      <c r="D41" s="146">
        <v>1.6072178764069212E-3</v>
      </c>
      <c r="E41" s="32"/>
      <c r="F41" s="33"/>
      <c r="G41" s="33"/>
      <c r="H41" s="34"/>
      <c r="I41" s="32"/>
      <c r="J41" s="33"/>
      <c r="K41" s="33"/>
      <c r="L41" s="34"/>
      <c r="M41" s="32"/>
      <c r="N41" s="33"/>
      <c r="O41" s="33"/>
      <c r="P41" s="34"/>
      <c r="Q41" s="32"/>
      <c r="R41" s="33"/>
      <c r="S41" s="33"/>
      <c r="T41" s="34"/>
      <c r="U41" s="32"/>
      <c r="V41" s="33"/>
      <c r="W41" s="33"/>
      <c r="X41" s="34"/>
      <c r="Y41" s="32"/>
      <c r="Z41" s="33"/>
      <c r="AA41" s="33"/>
      <c r="AB41" s="34"/>
      <c r="AC41" s="32"/>
      <c r="AD41" s="33"/>
      <c r="AE41" s="33"/>
      <c r="AF41" s="34"/>
      <c r="AG41" s="32"/>
      <c r="AH41" s="33"/>
      <c r="AI41" s="33"/>
      <c r="AJ41" s="34"/>
      <c r="AK41" s="32"/>
      <c r="AL41" s="33"/>
      <c r="AM41" s="33"/>
      <c r="AN41" s="34"/>
      <c r="AO41" s="32"/>
      <c r="AP41" s="33"/>
      <c r="AQ41" s="33"/>
      <c r="AR41" s="34"/>
      <c r="AS41" s="32"/>
      <c r="AT41" s="33"/>
      <c r="AU41" s="33"/>
      <c r="AV41" s="34"/>
      <c r="AW41" s="32"/>
      <c r="AX41" s="33"/>
      <c r="AY41" s="33"/>
      <c r="AZ41" s="34"/>
      <c r="BA41" s="32"/>
      <c r="BB41" s="33"/>
      <c r="BC41" s="33"/>
      <c r="BD41" s="34"/>
      <c r="BE41" s="32"/>
      <c r="BF41" s="33"/>
      <c r="BG41" s="33"/>
      <c r="BH41" s="34"/>
      <c r="BI41" s="32"/>
      <c r="BJ41" s="33"/>
      <c r="BK41" s="33"/>
      <c r="BL41" s="34"/>
      <c r="BM41" s="32"/>
      <c r="BN41" s="33"/>
      <c r="BO41" s="33"/>
      <c r="BP41" s="34"/>
      <c r="BQ41" s="32"/>
      <c r="BR41" s="33"/>
      <c r="BS41" s="33"/>
      <c r="BT41" s="34"/>
      <c r="BU41" s="32"/>
      <c r="BV41" s="33"/>
      <c r="BW41" s="33"/>
      <c r="BX41" s="34"/>
      <c r="BY41" s="32"/>
      <c r="BZ41" s="33"/>
      <c r="CA41" s="33"/>
      <c r="CB41" s="34"/>
      <c r="CC41" s="32"/>
      <c r="CD41" s="33"/>
      <c r="CE41" s="33"/>
      <c r="CF41" s="34"/>
      <c r="CG41" s="32"/>
      <c r="CH41" s="33"/>
      <c r="CI41" s="33"/>
      <c r="CJ41" s="34"/>
      <c r="CK41" s="32"/>
      <c r="CL41" s="33"/>
      <c r="CM41" s="33"/>
      <c r="CN41" s="34"/>
      <c r="CO41" s="32"/>
      <c r="CP41" s="33"/>
      <c r="CQ41" s="33"/>
      <c r="CR41" s="34"/>
      <c r="CS41" s="32"/>
      <c r="CT41" s="33"/>
      <c r="CU41" s="33"/>
      <c r="CV41" s="34"/>
      <c r="CW41" s="32"/>
      <c r="CX41" s="33"/>
      <c r="CY41" s="33"/>
      <c r="CZ41" s="34"/>
      <c r="DA41" s="32"/>
      <c r="DB41" s="33"/>
      <c r="DC41" s="33"/>
      <c r="DD41" s="34"/>
      <c r="DE41" s="32"/>
      <c r="DF41" s="33"/>
      <c r="DG41" s="33"/>
      <c r="DH41" s="34"/>
      <c r="DI41" s="32"/>
      <c r="DJ41" s="33"/>
      <c r="DK41" s="33"/>
      <c r="DL41" s="34"/>
      <c r="DM41" s="32"/>
      <c r="DN41" s="33"/>
      <c r="DO41" s="33"/>
      <c r="DP41" s="34"/>
      <c r="DQ41" s="32"/>
      <c r="DR41" s="33"/>
      <c r="DS41" s="33"/>
      <c r="DT41" s="34"/>
      <c r="DU41" s="32"/>
      <c r="DV41" s="33"/>
      <c r="DW41" s="33"/>
      <c r="DX41" s="34"/>
      <c r="DY41" s="32"/>
      <c r="DZ41" s="33"/>
      <c r="EA41" s="33"/>
      <c r="EB41" s="34"/>
      <c r="EC41" s="32"/>
      <c r="ED41" s="33"/>
      <c r="EE41" s="33"/>
      <c r="EF41" s="34"/>
      <c r="EG41" s="32"/>
      <c r="EH41" s="33"/>
      <c r="EI41" s="33"/>
      <c r="EJ41" s="34"/>
      <c r="EK41" s="32"/>
      <c r="EL41" s="33"/>
      <c r="EM41" s="33"/>
      <c r="EN41" s="34"/>
      <c r="EO41" s="32"/>
      <c r="EP41" s="33"/>
      <c r="EQ41" s="33"/>
      <c r="ER41" s="34"/>
      <c r="ES41" s="32"/>
      <c r="ET41" s="33"/>
      <c r="EU41" s="33"/>
      <c r="EV41" s="34"/>
      <c r="EW41" s="32"/>
      <c r="EX41" s="33"/>
      <c r="EY41" s="33"/>
      <c r="EZ41" s="34"/>
      <c r="FA41" s="32"/>
      <c r="FB41" s="33"/>
      <c r="FC41" s="33"/>
      <c r="FD41" s="34"/>
      <c r="FE41" s="32"/>
      <c r="FF41" s="33"/>
      <c r="FG41" s="33"/>
      <c r="FH41" s="34"/>
      <c r="FI41" s="32"/>
      <c r="FJ41" s="33"/>
      <c r="FK41" s="33"/>
      <c r="FL41" s="34"/>
      <c r="FM41" s="32"/>
      <c r="FN41" s="33"/>
      <c r="FO41" s="33"/>
      <c r="FP41" s="34"/>
      <c r="FQ41" s="32"/>
      <c r="FR41" s="33"/>
      <c r="FS41" s="33"/>
      <c r="FT41" s="34"/>
      <c r="FU41" s="32"/>
      <c r="FV41" s="33"/>
      <c r="FW41" s="33"/>
      <c r="FX41" s="34"/>
      <c r="FY41" s="32"/>
      <c r="FZ41" s="33"/>
      <c r="GA41" s="33"/>
      <c r="GB41" s="34"/>
      <c r="GC41" s="32"/>
      <c r="GD41" s="33"/>
      <c r="GE41" s="33"/>
      <c r="GF41" s="34"/>
      <c r="GG41" s="32"/>
      <c r="GH41" s="33"/>
      <c r="GI41" s="33"/>
      <c r="GJ41" s="34"/>
      <c r="GK41" s="32"/>
      <c r="GL41" s="33"/>
      <c r="GM41" s="33"/>
      <c r="GN41" s="34"/>
      <c r="GO41" s="32"/>
      <c r="GP41" s="33"/>
      <c r="GQ41" s="33"/>
      <c r="GR41" s="34"/>
      <c r="GS41" s="32"/>
      <c r="GT41" s="33"/>
      <c r="GU41" s="33"/>
      <c r="GV41" s="34"/>
      <c r="GW41" s="32"/>
      <c r="GX41" s="33"/>
      <c r="GY41" s="33"/>
      <c r="GZ41" s="34"/>
      <c r="HA41" s="32"/>
      <c r="HB41" s="33"/>
      <c r="HC41" s="33"/>
      <c r="HD41" s="34"/>
      <c r="HE41" s="32"/>
      <c r="HF41" s="33"/>
      <c r="HG41" s="33"/>
      <c r="HH41" s="34"/>
      <c r="HI41" s="32"/>
      <c r="HJ41" s="33"/>
      <c r="HK41" s="33"/>
      <c r="HL41" s="34"/>
      <c r="HM41" s="32"/>
      <c r="HN41" s="33"/>
      <c r="HO41" s="33"/>
      <c r="HP41" s="34"/>
      <c r="HQ41" s="32"/>
      <c r="HR41" s="33"/>
      <c r="HS41" s="33"/>
      <c r="HT41" s="34"/>
      <c r="HU41" s="32"/>
      <c r="HV41" s="33"/>
      <c r="HW41" s="33"/>
      <c r="HX41" s="34"/>
      <c r="HY41" s="32"/>
      <c r="HZ41" s="33"/>
      <c r="IA41" s="33"/>
      <c r="IB41" s="34"/>
      <c r="IC41" s="32"/>
      <c r="ID41" s="33"/>
      <c r="IE41" s="33"/>
      <c r="IF41" s="34"/>
      <c r="IG41" s="32"/>
      <c r="IH41" s="33"/>
      <c r="II41" s="33"/>
      <c r="IJ41" s="34"/>
    </row>
    <row r="42" spans="1:244" s="30" customFormat="1">
      <c r="A42" s="35" t="s">
        <v>52</v>
      </c>
      <c r="B42" s="147">
        <v>677.94151999999997</v>
      </c>
      <c r="C42" s="147">
        <v>0.03</v>
      </c>
      <c r="D42" s="147">
        <v>3.796313679911309E-2</v>
      </c>
      <c r="E42" s="33"/>
      <c r="F42" s="33"/>
      <c r="G42" s="32"/>
      <c r="H42" s="33"/>
      <c r="I42" s="33"/>
      <c r="J42" s="33"/>
      <c r="K42" s="32"/>
      <c r="L42" s="33"/>
      <c r="M42" s="33"/>
      <c r="N42" s="33"/>
      <c r="O42" s="32"/>
      <c r="P42" s="33"/>
      <c r="Q42" s="33"/>
      <c r="R42" s="33"/>
      <c r="S42" s="32"/>
      <c r="T42" s="33"/>
      <c r="U42" s="33"/>
      <c r="V42" s="33"/>
      <c r="W42" s="32"/>
      <c r="X42" s="33"/>
      <c r="Y42" s="33"/>
      <c r="Z42" s="33"/>
      <c r="AA42" s="32"/>
      <c r="AB42" s="33"/>
      <c r="AC42" s="33"/>
      <c r="AD42" s="33"/>
      <c r="AE42" s="32"/>
      <c r="AF42" s="33"/>
      <c r="AG42" s="33"/>
      <c r="AH42" s="33"/>
      <c r="AI42" s="32"/>
      <c r="AJ42" s="33"/>
      <c r="AK42" s="33"/>
      <c r="AL42" s="33"/>
      <c r="AM42" s="32"/>
      <c r="AN42" s="33"/>
      <c r="AO42" s="33"/>
      <c r="AP42" s="33"/>
      <c r="AQ42" s="32"/>
      <c r="AR42" s="33"/>
      <c r="AS42" s="33"/>
      <c r="AT42" s="33"/>
      <c r="AU42" s="32"/>
      <c r="AV42" s="33"/>
      <c r="AW42" s="33"/>
      <c r="AX42" s="33"/>
      <c r="AY42" s="32"/>
      <c r="AZ42" s="33"/>
      <c r="BA42" s="33"/>
      <c r="BB42" s="33"/>
      <c r="BC42" s="32"/>
      <c r="BD42" s="33"/>
      <c r="BE42" s="33"/>
      <c r="BF42" s="33"/>
      <c r="BG42" s="32"/>
      <c r="BH42" s="33"/>
      <c r="BI42" s="33"/>
      <c r="BJ42" s="33"/>
      <c r="BK42" s="32"/>
      <c r="BL42" s="33"/>
      <c r="BM42" s="33"/>
      <c r="BN42" s="33"/>
      <c r="BO42" s="32"/>
      <c r="BP42" s="33"/>
      <c r="BQ42" s="33"/>
      <c r="BR42" s="33"/>
      <c r="BS42" s="32"/>
      <c r="BT42" s="33"/>
      <c r="BU42" s="33"/>
      <c r="BV42" s="33"/>
      <c r="BW42" s="32"/>
      <c r="BX42" s="33"/>
      <c r="BY42" s="33"/>
      <c r="BZ42" s="33"/>
      <c r="CA42" s="32"/>
      <c r="CB42" s="33"/>
      <c r="CC42" s="33"/>
      <c r="CD42" s="33"/>
      <c r="CE42" s="32"/>
      <c r="CF42" s="33"/>
      <c r="CG42" s="33"/>
      <c r="CH42" s="33"/>
      <c r="CI42" s="32"/>
      <c r="CJ42" s="33"/>
      <c r="CK42" s="33"/>
      <c r="CL42" s="33"/>
      <c r="CM42" s="32"/>
      <c r="CN42" s="33"/>
      <c r="CO42" s="33"/>
      <c r="CP42" s="33"/>
      <c r="CQ42" s="32"/>
      <c r="CR42" s="33"/>
      <c r="CS42" s="33"/>
      <c r="CT42" s="33"/>
      <c r="CU42" s="32"/>
      <c r="CV42" s="33"/>
      <c r="CW42" s="33"/>
      <c r="CX42" s="33"/>
      <c r="CY42" s="32"/>
      <c r="CZ42" s="33"/>
      <c r="DA42" s="33"/>
      <c r="DB42" s="33"/>
      <c r="DC42" s="32"/>
      <c r="DD42" s="33"/>
      <c r="DE42" s="33"/>
      <c r="DF42" s="33"/>
      <c r="DG42" s="32"/>
      <c r="DH42" s="33"/>
      <c r="DI42" s="33"/>
      <c r="DJ42" s="33"/>
      <c r="DK42" s="32"/>
      <c r="DL42" s="33"/>
      <c r="DM42" s="33"/>
      <c r="DN42" s="33"/>
      <c r="DO42" s="32"/>
      <c r="DP42" s="33"/>
      <c r="DQ42" s="33"/>
      <c r="DR42" s="33"/>
      <c r="DS42" s="32"/>
      <c r="DT42" s="33"/>
      <c r="DU42" s="33"/>
      <c r="DV42" s="33"/>
      <c r="DW42" s="32"/>
      <c r="DX42" s="33"/>
      <c r="DY42" s="33"/>
      <c r="DZ42" s="33"/>
      <c r="EA42" s="32"/>
      <c r="EB42" s="33"/>
      <c r="EC42" s="33"/>
      <c r="ED42" s="33"/>
      <c r="EE42" s="32"/>
      <c r="EF42" s="33"/>
      <c r="EG42" s="33"/>
      <c r="EH42" s="33"/>
      <c r="EI42" s="32"/>
      <c r="EJ42" s="33"/>
      <c r="EK42" s="33"/>
      <c r="EL42" s="33"/>
      <c r="EM42" s="32"/>
      <c r="EN42" s="33"/>
      <c r="EO42" s="33"/>
      <c r="EP42" s="33"/>
      <c r="EQ42" s="32"/>
      <c r="ER42" s="33"/>
      <c r="ES42" s="33"/>
      <c r="ET42" s="33"/>
      <c r="EU42" s="32"/>
      <c r="EV42" s="33"/>
      <c r="EW42" s="33"/>
      <c r="EX42" s="33"/>
      <c r="EY42" s="32"/>
      <c r="EZ42" s="33"/>
      <c r="FA42" s="33"/>
      <c r="FB42" s="33"/>
      <c r="FC42" s="32"/>
      <c r="FD42" s="33"/>
      <c r="FE42" s="33"/>
      <c r="FF42" s="33"/>
      <c r="FG42" s="32"/>
      <c r="FH42" s="33"/>
      <c r="FI42" s="33"/>
      <c r="FJ42" s="33"/>
      <c r="FK42" s="32"/>
      <c r="FL42" s="33"/>
      <c r="FM42" s="33"/>
      <c r="FN42" s="33"/>
      <c r="FO42" s="32"/>
      <c r="FP42" s="33"/>
      <c r="FQ42" s="33"/>
      <c r="FR42" s="33"/>
      <c r="FS42" s="32"/>
      <c r="FT42" s="33"/>
      <c r="FU42" s="33"/>
      <c r="FV42" s="33"/>
      <c r="FW42" s="32"/>
      <c r="FX42" s="33"/>
      <c r="FY42" s="33"/>
      <c r="FZ42" s="33"/>
      <c r="GA42" s="32"/>
      <c r="GB42" s="33"/>
      <c r="GC42" s="33"/>
      <c r="GD42" s="33"/>
      <c r="GE42" s="32"/>
      <c r="GF42" s="33"/>
      <c r="GG42" s="33"/>
      <c r="GH42" s="33"/>
      <c r="GI42" s="32"/>
      <c r="GJ42" s="33"/>
      <c r="GK42" s="33"/>
      <c r="GL42" s="33"/>
      <c r="GM42" s="32"/>
      <c r="GN42" s="33"/>
      <c r="GO42" s="33"/>
      <c r="GP42" s="33"/>
      <c r="GQ42" s="32"/>
      <c r="GR42" s="33"/>
      <c r="GS42" s="33"/>
      <c r="GT42" s="33"/>
      <c r="GU42" s="32"/>
      <c r="GV42" s="33"/>
      <c r="GW42" s="33"/>
      <c r="GX42" s="33"/>
      <c r="GY42" s="32"/>
      <c r="GZ42" s="33"/>
      <c r="HA42" s="33"/>
      <c r="HB42" s="33"/>
      <c r="HC42" s="32"/>
      <c r="HD42" s="33"/>
      <c r="HE42" s="33"/>
      <c r="HF42" s="33"/>
      <c r="HG42" s="32"/>
      <c r="HH42" s="33"/>
      <c r="HI42" s="33"/>
      <c r="HJ42" s="33"/>
      <c r="HK42" s="32"/>
      <c r="HL42" s="33"/>
      <c r="HM42" s="33"/>
      <c r="HN42" s="33"/>
      <c r="HO42" s="32"/>
      <c r="HP42" s="33"/>
      <c r="HQ42" s="33"/>
      <c r="HR42" s="33"/>
      <c r="HS42" s="32"/>
      <c r="HT42" s="33"/>
      <c r="HU42" s="33"/>
      <c r="HV42" s="33"/>
      <c r="HW42" s="32"/>
      <c r="HX42" s="33"/>
      <c r="HY42" s="33"/>
      <c r="HZ42" s="33"/>
      <c r="IA42" s="32"/>
      <c r="IB42" s="33"/>
      <c r="IC42" s="33"/>
      <c r="ID42" s="33"/>
      <c r="IE42" s="32"/>
      <c r="IF42" s="33"/>
      <c r="IG42" s="33"/>
      <c r="IH42" s="33"/>
    </row>
    <row r="43" spans="1:244" s="31" customFormat="1">
      <c r="A43" s="22" t="s">
        <v>53</v>
      </c>
      <c r="B43" s="145">
        <v>16795.829973302687</v>
      </c>
      <c r="C43" s="145">
        <v>0.73000000000000009</v>
      </c>
      <c r="D43" s="145">
        <v>0.94052712825603879</v>
      </c>
    </row>
    <row r="44" spans="1:244" s="30" customFormat="1">
      <c r="A44" s="11" t="s">
        <v>54</v>
      </c>
      <c r="B44" s="144"/>
      <c r="C44" s="144"/>
      <c r="D44" s="144"/>
    </row>
    <row r="45" spans="1:244" s="30" customFormat="1">
      <c r="A45" s="6" t="s">
        <v>55</v>
      </c>
      <c r="B45" s="143">
        <v>162.06</v>
      </c>
      <c r="C45" s="143">
        <v>0.01</v>
      </c>
      <c r="D45" s="143">
        <v>9.0749803163911059E-3</v>
      </c>
    </row>
    <row r="46" spans="1:244" s="30" customFormat="1">
      <c r="A46" s="6" t="s">
        <v>56</v>
      </c>
      <c r="B46" s="143">
        <v>900</v>
      </c>
      <c r="C46" s="143">
        <v>0.04</v>
      </c>
      <c r="D46" s="143">
        <v>5.0397891427570007E-2</v>
      </c>
    </row>
    <row r="47" spans="1:244" s="30" customFormat="1">
      <c r="A47" s="27" t="s">
        <v>57</v>
      </c>
      <c r="B47" s="146">
        <v>1062.06</v>
      </c>
      <c r="C47" s="146">
        <v>0.05</v>
      </c>
      <c r="D47" s="146">
        <v>5.9472871743961112E-2</v>
      </c>
      <c r="E47" s="32"/>
      <c r="F47" s="33"/>
      <c r="G47" s="33"/>
      <c r="H47" s="34"/>
      <c r="I47" s="32"/>
      <c r="J47" s="33"/>
      <c r="K47" s="33"/>
      <c r="L47" s="34"/>
      <c r="M47" s="32"/>
      <c r="N47" s="33"/>
      <c r="O47" s="33"/>
      <c r="P47" s="34"/>
      <c r="Q47" s="32"/>
      <c r="R47" s="33"/>
      <c r="S47" s="33"/>
      <c r="T47" s="34"/>
      <c r="U47" s="32"/>
      <c r="V47" s="33"/>
      <c r="W47" s="33"/>
      <c r="X47" s="34"/>
      <c r="Y47" s="32"/>
      <c r="Z47" s="33"/>
      <c r="AA47" s="33"/>
      <c r="AB47" s="34"/>
      <c r="AC47" s="32"/>
      <c r="AD47" s="33"/>
      <c r="AE47" s="33"/>
      <c r="AF47" s="34"/>
      <c r="AG47" s="32"/>
      <c r="AH47" s="33"/>
      <c r="AI47" s="33"/>
      <c r="AJ47" s="34"/>
      <c r="AK47" s="32"/>
      <c r="AL47" s="33"/>
      <c r="AM47" s="33"/>
      <c r="AN47" s="34"/>
      <c r="AO47" s="32"/>
      <c r="AP47" s="33"/>
      <c r="AQ47" s="33"/>
      <c r="AR47" s="34"/>
      <c r="AS47" s="32"/>
      <c r="AT47" s="33"/>
      <c r="AU47" s="33"/>
      <c r="AV47" s="34"/>
      <c r="AW47" s="32"/>
      <c r="AX47" s="33"/>
      <c r="AY47" s="33"/>
      <c r="AZ47" s="34"/>
      <c r="BA47" s="32"/>
      <c r="BB47" s="33"/>
      <c r="BC47" s="33"/>
      <c r="BD47" s="34"/>
      <c r="BE47" s="32"/>
      <c r="BF47" s="33"/>
      <c r="BG47" s="33"/>
      <c r="BH47" s="34"/>
      <c r="BI47" s="32"/>
      <c r="BJ47" s="33"/>
      <c r="BK47" s="33"/>
      <c r="BL47" s="34"/>
      <c r="BM47" s="32"/>
      <c r="BN47" s="33"/>
      <c r="BO47" s="33"/>
      <c r="BP47" s="34"/>
      <c r="BQ47" s="32"/>
      <c r="BR47" s="33"/>
      <c r="BS47" s="33"/>
      <c r="BT47" s="34"/>
      <c r="BU47" s="32"/>
      <c r="BV47" s="33"/>
      <c r="BW47" s="33"/>
      <c r="BX47" s="34"/>
      <c r="BY47" s="32"/>
      <c r="BZ47" s="33"/>
      <c r="CA47" s="33"/>
      <c r="CB47" s="34"/>
      <c r="CC47" s="32"/>
      <c r="CD47" s="33"/>
      <c r="CE47" s="33"/>
      <c r="CF47" s="34"/>
      <c r="CG47" s="32"/>
      <c r="CH47" s="33"/>
      <c r="CI47" s="33"/>
      <c r="CJ47" s="34"/>
      <c r="CK47" s="32"/>
      <c r="CL47" s="33"/>
      <c r="CM47" s="33"/>
      <c r="CN47" s="34"/>
      <c r="CO47" s="32"/>
      <c r="CP47" s="33"/>
      <c r="CQ47" s="33"/>
      <c r="CR47" s="34"/>
      <c r="CS47" s="32"/>
      <c r="CT47" s="33"/>
      <c r="CU47" s="33"/>
      <c r="CV47" s="34"/>
      <c r="CW47" s="32"/>
      <c r="CX47" s="33"/>
      <c r="CY47" s="33"/>
      <c r="CZ47" s="34"/>
      <c r="DA47" s="32"/>
      <c r="DB47" s="33"/>
      <c r="DC47" s="33"/>
      <c r="DD47" s="34"/>
      <c r="DE47" s="32"/>
      <c r="DF47" s="33"/>
      <c r="DG47" s="33"/>
      <c r="DH47" s="34"/>
      <c r="DI47" s="32"/>
      <c r="DJ47" s="33"/>
      <c r="DK47" s="33"/>
      <c r="DL47" s="34"/>
      <c r="DM47" s="32"/>
      <c r="DN47" s="33"/>
      <c r="DO47" s="33"/>
      <c r="DP47" s="34"/>
      <c r="DQ47" s="32"/>
      <c r="DR47" s="33"/>
      <c r="DS47" s="33"/>
      <c r="DT47" s="34"/>
      <c r="DU47" s="32"/>
      <c r="DV47" s="33"/>
      <c r="DW47" s="33"/>
      <c r="DX47" s="34"/>
      <c r="DY47" s="32"/>
      <c r="DZ47" s="33"/>
      <c r="EA47" s="33"/>
      <c r="EB47" s="34"/>
      <c r="EC47" s="32"/>
      <c r="ED47" s="33"/>
      <c r="EE47" s="33"/>
      <c r="EF47" s="34"/>
      <c r="EG47" s="32"/>
      <c r="EH47" s="33"/>
      <c r="EI47" s="33"/>
      <c r="EJ47" s="34"/>
      <c r="EK47" s="32"/>
      <c r="EL47" s="33"/>
      <c r="EM47" s="33"/>
      <c r="EN47" s="34"/>
      <c r="EO47" s="32"/>
      <c r="EP47" s="33"/>
      <c r="EQ47" s="33"/>
      <c r="ER47" s="34"/>
      <c r="ES47" s="32"/>
      <c r="ET47" s="33"/>
      <c r="EU47" s="33"/>
      <c r="EV47" s="34"/>
      <c r="EW47" s="32"/>
      <c r="EX47" s="33"/>
      <c r="EY47" s="33"/>
      <c r="EZ47" s="34"/>
      <c r="FA47" s="32"/>
      <c r="FB47" s="33"/>
      <c r="FC47" s="33"/>
      <c r="FD47" s="34"/>
      <c r="FE47" s="32"/>
      <c r="FF47" s="33"/>
      <c r="FG47" s="33"/>
      <c r="FH47" s="34"/>
      <c r="FI47" s="32"/>
      <c r="FJ47" s="33"/>
      <c r="FK47" s="33"/>
      <c r="FL47" s="34"/>
      <c r="FM47" s="32"/>
      <c r="FN47" s="33"/>
      <c r="FO47" s="33"/>
      <c r="FP47" s="34"/>
      <c r="FQ47" s="32"/>
      <c r="FR47" s="33"/>
      <c r="FS47" s="33"/>
      <c r="FT47" s="34"/>
      <c r="FU47" s="32"/>
      <c r="FV47" s="33"/>
      <c r="FW47" s="33"/>
      <c r="FX47" s="34"/>
      <c r="FY47" s="32"/>
      <c r="FZ47" s="33"/>
      <c r="GA47" s="33"/>
      <c r="GB47" s="34"/>
      <c r="GC47" s="32"/>
      <c r="GD47" s="33"/>
      <c r="GE47" s="33"/>
      <c r="GF47" s="34"/>
      <c r="GG47" s="32"/>
      <c r="GH47" s="33"/>
      <c r="GI47" s="33"/>
      <c r="GJ47" s="34"/>
      <c r="GK47" s="32"/>
      <c r="GL47" s="33"/>
      <c r="GM47" s="33"/>
      <c r="GN47" s="34"/>
      <c r="GO47" s="32"/>
      <c r="GP47" s="33"/>
      <c r="GQ47" s="33"/>
      <c r="GR47" s="34"/>
      <c r="GS47" s="32"/>
      <c r="GT47" s="33"/>
      <c r="GU47" s="33"/>
      <c r="GV47" s="34"/>
      <c r="GW47" s="32"/>
      <c r="GX47" s="33"/>
      <c r="GY47" s="33"/>
      <c r="GZ47" s="34"/>
      <c r="HA47" s="32"/>
      <c r="HB47" s="33"/>
      <c r="HC47" s="33"/>
      <c r="HD47" s="34"/>
      <c r="HE47" s="32"/>
      <c r="HF47" s="33"/>
      <c r="HG47" s="33"/>
      <c r="HH47" s="34"/>
      <c r="HI47" s="32"/>
      <c r="HJ47" s="33"/>
      <c r="HK47" s="33"/>
      <c r="HL47" s="34"/>
      <c r="HM47" s="32"/>
      <c r="HN47" s="33"/>
      <c r="HO47" s="33"/>
      <c r="HP47" s="34"/>
      <c r="HQ47" s="32"/>
      <c r="HR47" s="33"/>
      <c r="HS47" s="33"/>
      <c r="HT47" s="34"/>
      <c r="HU47" s="32"/>
      <c r="HV47" s="33"/>
      <c r="HW47" s="33"/>
      <c r="HX47" s="34"/>
      <c r="HY47" s="32"/>
      <c r="HZ47" s="33"/>
      <c r="IA47" s="33"/>
      <c r="IB47" s="34"/>
      <c r="IC47" s="32"/>
      <c r="ID47" s="33"/>
      <c r="IE47" s="33"/>
      <c r="IF47" s="34"/>
      <c r="IG47" s="32"/>
      <c r="IH47" s="33"/>
      <c r="II47" s="33"/>
      <c r="IJ47" s="34"/>
    </row>
    <row r="48" spans="1:244" s="41" customFormat="1" ht="13.5" thickBot="1">
      <c r="A48" s="38" t="s">
        <v>58</v>
      </c>
      <c r="B48" s="148">
        <v>17857.889973302688</v>
      </c>
      <c r="C48" s="148">
        <v>0.78000000000000014</v>
      </c>
      <c r="D48" s="148">
        <v>0.99999999999999989</v>
      </c>
    </row>
    <row r="49" spans="1:4">
      <c r="A49" s="42" t="s">
        <v>59</v>
      </c>
      <c r="B49" s="144"/>
      <c r="C49" s="144"/>
      <c r="D49" s="234"/>
    </row>
    <row r="50" spans="1:4">
      <c r="B50" s="144"/>
      <c r="C50" s="144"/>
      <c r="D50" s="144"/>
    </row>
    <row r="51" spans="1:4">
      <c r="B51" s="144"/>
      <c r="C51" s="144"/>
      <c r="D51" s="144"/>
    </row>
    <row r="52" spans="1:4">
      <c r="B52" s="144"/>
      <c r="C52" s="144"/>
      <c r="D52" s="144"/>
    </row>
    <row r="53" spans="1:4">
      <c r="B53" s="144"/>
      <c r="C53" s="144"/>
      <c r="D53" s="144"/>
    </row>
    <row r="54" spans="1:4">
      <c r="B54" s="144"/>
      <c r="C54" s="144"/>
      <c r="D54" s="144"/>
    </row>
    <row r="55" spans="1:4">
      <c r="B55" s="144"/>
      <c r="C55" s="144"/>
      <c r="D55" s="144"/>
    </row>
    <row r="56" spans="1:4">
      <c r="B56" s="144"/>
      <c r="C56" s="144"/>
      <c r="D56" s="144"/>
    </row>
    <row r="57" spans="1:4">
      <c r="B57" s="144"/>
      <c r="C57" s="144"/>
      <c r="D57" s="144"/>
    </row>
    <row r="58" spans="1:4">
      <c r="B58" s="144"/>
      <c r="C58" s="144"/>
      <c r="D58" s="144"/>
    </row>
    <row r="59" spans="1:4">
      <c r="B59" s="144"/>
      <c r="C59" s="144"/>
      <c r="D59" s="144"/>
    </row>
    <row r="60" spans="1:4">
      <c r="B60" s="144"/>
      <c r="C60" s="144"/>
      <c r="D60" s="144"/>
    </row>
    <row r="61" spans="1:4">
      <c r="B61" s="144"/>
      <c r="C61" s="144"/>
      <c r="D61" s="144"/>
    </row>
    <row r="62" spans="1:4">
      <c r="B62" s="144"/>
      <c r="C62" s="144"/>
      <c r="D62" s="144"/>
    </row>
    <row r="63" spans="1:4">
      <c r="B63" s="144"/>
      <c r="C63" s="144"/>
      <c r="D63" s="144"/>
    </row>
    <row r="64" spans="1:4">
      <c r="B64" s="144"/>
      <c r="C64" s="144"/>
      <c r="D64" s="144"/>
    </row>
    <row r="65" spans="2:4">
      <c r="B65" s="144"/>
      <c r="C65" s="144"/>
      <c r="D65" s="144"/>
    </row>
    <row r="66" spans="2:4">
      <c r="B66" s="144"/>
      <c r="C66" s="144"/>
      <c r="D66" s="144"/>
    </row>
    <row r="67" spans="2:4">
      <c r="B67" s="144"/>
      <c r="C67" s="144"/>
      <c r="D67" s="144"/>
    </row>
    <row r="68" spans="2:4">
      <c r="B68" s="144"/>
      <c r="C68" s="144"/>
      <c r="D68" s="144"/>
    </row>
    <row r="69" spans="2:4">
      <c r="B69" s="144"/>
      <c r="C69" s="144"/>
      <c r="D69" s="144"/>
    </row>
    <row r="70" spans="2:4">
      <c r="B70" s="144"/>
      <c r="C70" s="144"/>
      <c r="D70" s="144"/>
    </row>
    <row r="71" spans="2:4">
      <c r="B71" s="144"/>
      <c r="C71" s="144"/>
      <c r="D71" s="144"/>
    </row>
    <row r="72" spans="2:4">
      <c r="B72" s="144"/>
      <c r="C72" s="144"/>
      <c r="D72" s="144"/>
    </row>
    <row r="73" spans="2:4">
      <c r="B73" s="144"/>
      <c r="C73" s="144"/>
      <c r="D73" s="144"/>
    </row>
    <row r="74" spans="2:4">
      <c r="B74" s="144"/>
      <c r="C74" s="144"/>
      <c r="D74" s="144"/>
    </row>
    <row r="75" spans="2:4">
      <c r="B75" s="144"/>
      <c r="C75" s="144"/>
      <c r="D75" s="144"/>
    </row>
    <row r="76" spans="2:4">
      <c r="B76" s="144"/>
      <c r="C76" s="144"/>
      <c r="D76" s="144"/>
    </row>
    <row r="77" spans="2:4">
      <c r="B77" s="144"/>
      <c r="C77" s="144"/>
      <c r="D77" s="144"/>
    </row>
    <row r="78" spans="2:4">
      <c r="B78" s="144"/>
      <c r="C78" s="144"/>
      <c r="D78" s="144"/>
    </row>
    <row r="79" spans="2:4">
      <c r="B79" s="144"/>
      <c r="C79" s="144"/>
      <c r="D79" s="144"/>
    </row>
    <row r="80" spans="2:4">
      <c r="B80" s="144"/>
      <c r="C80" s="144"/>
      <c r="D80" s="144"/>
    </row>
    <row r="81" spans="2:4">
      <c r="B81" s="144"/>
      <c r="C81" s="144"/>
      <c r="D81" s="144"/>
    </row>
    <row r="82" spans="2:4">
      <c r="B82" s="144"/>
      <c r="C82" s="144"/>
      <c r="D82" s="144"/>
    </row>
    <row r="83" spans="2:4">
      <c r="B83" s="144"/>
      <c r="C83" s="144"/>
      <c r="D83" s="144"/>
    </row>
    <row r="84" spans="2:4">
      <c r="B84" s="144"/>
      <c r="C84" s="144"/>
      <c r="D84" s="144"/>
    </row>
    <row r="85" spans="2:4">
      <c r="B85" s="144"/>
      <c r="C85" s="144"/>
      <c r="D85" s="144"/>
    </row>
    <row r="86" spans="2:4">
      <c r="B86" s="144"/>
      <c r="C86" s="144"/>
      <c r="D86" s="144"/>
    </row>
    <row r="87" spans="2:4">
      <c r="B87" s="144"/>
      <c r="C87" s="144"/>
      <c r="D87" s="144"/>
    </row>
    <row r="88" spans="2:4">
      <c r="B88" s="144"/>
      <c r="C88" s="144"/>
      <c r="D88" s="144"/>
    </row>
    <row r="89" spans="2:4">
      <c r="B89" s="144"/>
      <c r="C89" s="144"/>
      <c r="D89" s="144"/>
    </row>
    <row r="90" spans="2:4">
      <c r="B90" s="144"/>
      <c r="C90" s="144"/>
      <c r="D90" s="144"/>
    </row>
    <row r="91" spans="2:4">
      <c r="B91" s="144"/>
      <c r="C91" s="144"/>
      <c r="D91" s="144"/>
    </row>
    <row r="92" spans="2:4">
      <c r="B92" s="144"/>
      <c r="C92" s="144"/>
      <c r="D92" s="144"/>
    </row>
    <row r="93" spans="2:4">
      <c r="B93" s="144"/>
      <c r="C93" s="144"/>
      <c r="D93" s="144"/>
    </row>
    <row r="94" spans="2:4">
      <c r="B94" s="144"/>
      <c r="C94" s="144"/>
      <c r="D94" s="144"/>
    </row>
    <row r="95" spans="2:4">
      <c r="B95" s="144"/>
      <c r="C95" s="144"/>
      <c r="D95" s="144"/>
    </row>
    <row r="96" spans="2:4">
      <c r="B96" s="144"/>
      <c r="C96" s="144"/>
      <c r="D96" s="144"/>
    </row>
    <row r="97" spans="2:4">
      <c r="B97" s="144"/>
      <c r="C97" s="144"/>
      <c r="D97" s="144"/>
    </row>
    <row r="98" spans="2:4">
      <c r="B98" s="144"/>
      <c r="C98" s="144"/>
      <c r="D98" s="144"/>
    </row>
    <row r="99" spans="2:4">
      <c r="B99" s="144"/>
      <c r="C99" s="144"/>
      <c r="D99" s="144"/>
    </row>
    <row r="100" spans="2:4">
      <c r="B100" s="144"/>
      <c r="C100" s="144"/>
      <c r="D100" s="144"/>
    </row>
    <row r="101" spans="2:4">
      <c r="B101" s="144"/>
      <c r="C101" s="144"/>
      <c r="D101" s="144"/>
    </row>
    <row r="102" spans="2:4">
      <c r="B102" s="144"/>
      <c r="C102" s="144"/>
      <c r="D102" s="144"/>
    </row>
    <row r="103" spans="2:4">
      <c r="B103" s="144"/>
      <c r="C103" s="144"/>
      <c r="D103" s="144"/>
    </row>
    <row r="104" spans="2:4">
      <c r="B104" s="144"/>
      <c r="C104" s="144"/>
      <c r="D104" s="144"/>
    </row>
    <row r="105" spans="2:4">
      <c r="B105" s="144"/>
      <c r="C105" s="144"/>
      <c r="D105" s="144"/>
    </row>
    <row r="106" spans="2:4">
      <c r="B106" s="144"/>
      <c r="C106" s="144"/>
      <c r="D106" s="144"/>
    </row>
    <row r="107" spans="2:4">
      <c r="B107" s="144"/>
      <c r="C107" s="144"/>
      <c r="D107" s="144"/>
    </row>
    <row r="108" spans="2:4">
      <c r="B108" s="144"/>
      <c r="C108" s="144"/>
      <c r="D108" s="144"/>
    </row>
    <row r="109" spans="2:4">
      <c r="B109" s="144"/>
      <c r="C109" s="144"/>
      <c r="D109" s="144"/>
    </row>
    <row r="110" spans="2:4">
      <c r="B110" s="144"/>
      <c r="C110" s="144"/>
      <c r="D110" s="144"/>
    </row>
    <row r="111" spans="2:4">
      <c r="B111" s="144"/>
      <c r="C111" s="144"/>
      <c r="D111" s="144"/>
    </row>
    <row r="112" spans="2:4">
      <c r="B112" s="144"/>
      <c r="C112" s="144"/>
      <c r="D112" s="144"/>
    </row>
    <row r="113" spans="2:4">
      <c r="B113" s="144"/>
      <c r="C113" s="144"/>
      <c r="D113" s="144"/>
    </row>
    <row r="114" spans="2:4">
      <c r="B114" s="144"/>
      <c r="C114" s="144"/>
      <c r="D114" s="144"/>
    </row>
    <row r="115" spans="2:4">
      <c r="B115" s="144"/>
      <c r="C115" s="144"/>
      <c r="D115" s="144"/>
    </row>
    <row r="116" spans="2:4">
      <c r="B116" s="144"/>
      <c r="C116" s="144"/>
      <c r="D116" s="144"/>
    </row>
    <row r="117" spans="2:4">
      <c r="B117" s="144"/>
      <c r="C117" s="144"/>
      <c r="D117" s="144"/>
    </row>
    <row r="118" spans="2:4">
      <c r="B118" s="144"/>
      <c r="C118" s="144"/>
      <c r="D118" s="144"/>
    </row>
    <row r="119" spans="2:4">
      <c r="B119" s="144"/>
      <c r="C119" s="144"/>
      <c r="D119" s="144"/>
    </row>
    <row r="120" spans="2:4">
      <c r="B120" s="144"/>
      <c r="C120" s="144"/>
      <c r="D120" s="144"/>
    </row>
    <row r="121" spans="2:4">
      <c r="B121" s="144"/>
      <c r="C121" s="144"/>
      <c r="D121" s="144"/>
    </row>
    <row r="122" spans="2:4">
      <c r="B122" s="144"/>
      <c r="C122" s="144"/>
      <c r="D122" s="144"/>
    </row>
    <row r="123" spans="2:4">
      <c r="B123" s="144"/>
      <c r="C123" s="144"/>
      <c r="D123" s="144"/>
    </row>
    <row r="124" spans="2:4">
      <c r="B124" s="144"/>
      <c r="C124" s="144"/>
      <c r="D124" s="144"/>
    </row>
    <row r="125" spans="2:4">
      <c r="B125" s="144"/>
      <c r="C125" s="144"/>
      <c r="D125" s="144"/>
    </row>
    <row r="126" spans="2:4">
      <c r="B126" s="144"/>
      <c r="C126" s="144"/>
      <c r="D126" s="144"/>
    </row>
    <row r="127" spans="2:4">
      <c r="B127" s="144"/>
      <c r="C127" s="144"/>
      <c r="D127" s="144"/>
    </row>
    <row r="128" spans="2:4">
      <c r="B128" s="144"/>
      <c r="C128" s="144"/>
      <c r="D128" s="144"/>
    </row>
    <row r="129" spans="2:4">
      <c r="B129" s="144"/>
      <c r="C129" s="144"/>
      <c r="D129" s="144"/>
    </row>
    <row r="130" spans="2:4">
      <c r="B130" s="144"/>
      <c r="C130" s="144"/>
      <c r="D130" s="144"/>
    </row>
    <row r="131" spans="2:4">
      <c r="B131" s="144"/>
      <c r="C131" s="144"/>
      <c r="D131" s="144"/>
    </row>
    <row r="132" spans="2:4">
      <c r="B132" s="144"/>
      <c r="C132" s="144"/>
      <c r="D132" s="144"/>
    </row>
    <row r="133" spans="2:4">
      <c r="B133" s="144"/>
      <c r="C133" s="144"/>
      <c r="D133" s="144"/>
    </row>
    <row r="134" spans="2:4">
      <c r="B134" s="144"/>
      <c r="C134" s="144"/>
      <c r="D134" s="144"/>
    </row>
    <row r="135" spans="2:4">
      <c r="B135" s="144"/>
      <c r="C135" s="144"/>
      <c r="D135" s="144"/>
    </row>
    <row r="136" spans="2:4">
      <c r="B136" s="144"/>
      <c r="C136" s="144"/>
      <c r="D136" s="144"/>
    </row>
    <row r="137" spans="2:4">
      <c r="B137" s="144"/>
      <c r="C137" s="144"/>
      <c r="D137" s="144"/>
    </row>
    <row r="138" spans="2:4">
      <c r="B138" s="144"/>
      <c r="C138" s="144"/>
      <c r="D138" s="144"/>
    </row>
    <row r="139" spans="2:4">
      <c r="B139" s="144"/>
      <c r="C139" s="144"/>
      <c r="D139" s="144"/>
    </row>
    <row r="140" spans="2:4">
      <c r="B140" s="144"/>
      <c r="C140" s="144"/>
      <c r="D140" s="144"/>
    </row>
    <row r="141" spans="2:4">
      <c r="B141" s="144"/>
      <c r="C141" s="144"/>
      <c r="D141" s="144"/>
    </row>
    <row r="142" spans="2:4">
      <c r="B142" s="144"/>
      <c r="C142" s="144"/>
      <c r="D142" s="144"/>
    </row>
    <row r="143" spans="2:4">
      <c r="B143" s="144"/>
      <c r="C143" s="144"/>
      <c r="D143" s="144"/>
    </row>
    <row r="144" spans="2:4">
      <c r="B144" s="144"/>
      <c r="C144" s="144"/>
      <c r="D144" s="144"/>
    </row>
    <row r="145" spans="2:4">
      <c r="B145" s="144"/>
      <c r="C145" s="144"/>
      <c r="D145" s="144"/>
    </row>
    <row r="146" spans="2:4">
      <c r="B146" s="144"/>
      <c r="C146" s="144"/>
      <c r="D146" s="144"/>
    </row>
    <row r="147" spans="2:4">
      <c r="B147" s="144"/>
      <c r="C147" s="144"/>
      <c r="D147" s="144"/>
    </row>
    <row r="148" spans="2:4">
      <c r="B148" s="144"/>
      <c r="C148" s="144"/>
      <c r="D148" s="144"/>
    </row>
    <row r="149" spans="2:4">
      <c r="B149" s="144"/>
      <c r="C149" s="144"/>
      <c r="D149" s="144"/>
    </row>
    <row r="150" spans="2:4">
      <c r="B150" s="144"/>
      <c r="C150" s="144"/>
      <c r="D150" s="144"/>
    </row>
    <row r="151" spans="2:4">
      <c r="B151" s="144"/>
      <c r="C151" s="144"/>
      <c r="D151" s="144"/>
    </row>
    <row r="152" spans="2:4">
      <c r="B152" s="144"/>
      <c r="C152" s="144"/>
      <c r="D152" s="144"/>
    </row>
    <row r="153" spans="2:4">
      <c r="B153" s="144"/>
      <c r="C153" s="144"/>
      <c r="D153" s="144"/>
    </row>
    <row r="154" spans="2:4">
      <c r="B154" s="144"/>
      <c r="C154" s="144"/>
      <c r="D154" s="144"/>
    </row>
    <row r="155" spans="2:4">
      <c r="B155" s="144"/>
      <c r="C155" s="144"/>
      <c r="D155" s="144"/>
    </row>
    <row r="156" spans="2:4">
      <c r="B156" s="144"/>
      <c r="C156" s="144"/>
      <c r="D156" s="144"/>
    </row>
    <row r="157" spans="2:4">
      <c r="B157" s="144"/>
      <c r="C157" s="144"/>
      <c r="D157" s="144"/>
    </row>
    <row r="158" spans="2:4">
      <c r="B158" s="144"/>
      <c r="C158" s="144"/>
      <c r="D158" s="144"/>
    </row>
    <row r="159" spans="2:4">
      <c r="B159" s="144"/>
      <c r="C159" s="144"/>
      <c r="D159" s="144"/>
    </row>
    <row r="160" spans="2:4">
      <c r="B160" s="144"/>
      <c r="C160" s="144"/>
      <c r="D160" s="144"/>
    </row>
    <row r="161" spans="2:4">
      <c r="B161" s="144"/>
      <c r="C161" s="144"/>
      <c r="D161" s="144"/>
    </row>
    <row r="162" spans="2:4">
      <c r="B162" s="144"/>
      <c r="C162" s="144"/>
      <c r="D162" s="144"/>
    </row>
    <row r="163" spans="2:4">
      <c r="B163" s="144"/>
      <c r="C163" s="144"/>
      <c r="D163" s="144"/>
    </row>
    <row r="164" spans="2:4">
      <c r="B164" s="144"/>
      <c r="C164" s="144"/>
      <c r="D164" s="144"/>
    </row>
    <row r="165" spans="2:4">
      <c r="B165" s="144"/>
      <c r="C165" s="144"/>
      <c r="D165" s="144"/>
    </row>
    <row r="166" spans="2:4">
      <c r="B166" s="144"/>
      <c r="C166" s="144"/>
      <c r="D166" s="144"/>
    </row>
    <row r="167" spans="2:4">
      <c r="B167" s="144"/>
      <c r="C167" s="144"/>
      <c r="D167" s="144"/>
    </row>
    <row r="168" spans="2:4">
      <c r="B168" s="144"/>
      <c r="C168" s="144"/>
      <c r="D168" s="144"/>
    </row>
    <row r="169" spans="2:4">
      <c r="B169" s="144"/>
      <c r="C169" s="144"/>
      <c r="D169" s="144"/>
    </row>
    <row r="170" spans="2:4">
      <c r="B170" s="144"/>
      <c r="C170" s="144"/>
      <c r="D170" s="144"/>
    </row>
    <row r="171" spans="2:4">
      <c r="B171" s="144"/>
      <c r="C171" s="144"/>
      <c r="D171" s="144"/>
    </row>
    <row r="172" spans="2:4">
      <c r="B172" s="144"/>
      <c r="C172" s="144"/>
      <c r="D172" s="144"/>
    </row>
    <row r="173" spans="2:4">
      <c r="B173" s="144"/>
      <c r="C173" s="144"/>
      <c r="D173" s="144"/>
    </row>
    <row r="174" spans="2:4">
      <c r="B174" s="144"/>
      <c r="C174" s="144"/>
      <c r="D174" s="144"/>
    </row>
    <row r="175" spans="2:4">
      <c r="B175" s="144"/>
      <c r="C175" s="144"/>
      <c r="D175" s="144"/>
    </row>
    <row r="176" spans="2:4">
      <c r="B176" s="144"/>
      <c r="C176" s="144"/>
      <c r="D176" s="144"/>
    </row>
    <row r="177" spans="2:4">
      <c r="B177" s="144"/>
      <c r="C177" s="144"/>
      <c r="D177" s="144"/>
    </row>
    <row r="178" spans="2:4">
      <c r="B178" s="144"/>
      <c r="C178" s="144"/>
      <c r="D178" s="144"/>
    </row>
    <row r="179" spans="2:4">
      <c r="B179" s="144"/>
      <c r="C179" s="144"/>
      <c r="D179" s="144"/>
    </row>
    <row r="180" spans="2:4">
      <c r="B180" s="144"/>
      <c r="C180" s="144"/>
      <c r="D180" s="144"/>
    </row>
    <row r="181" spans="2:4">
      <c r="B181" s="144"/>
      <c r="C181" s="144"/>
      <c r="D181" s="144"/>
    </row>
    <row r="182" spans="2:4">
      <c r="B182" s="144"/>
      <c r="C182" s="144"/>
      <c r="D182" s="144"/>
    </row>
    <row r="183" spans="2:4">
      <c r="B183" s="144"/>
      <c r="C183" s="144"/>
      <c r="D183" s="144"/>
    </row>
    <row r="184" spans="2:4">
      <c r="B184" s="144"/>
      <c r="C184" s="144"/>
      <c r="D184" s="144"/>
    </row>
    <row r="185" spans="2:4">
      <c r="B185" s="144"/>
      <c r="C185" s="144"/>
      <c r="D185" s="144"/>
    </row>
    <row r="186" spans="2:4">
      <c r="B186" s="144"/>
      <c r="C186" s="144"/>
      <c r="D186" s="144"/>
    </row>
    <row r="187" spans="2:4">
      <c r="B187" s="144"/>
      <c r="C187" s="144"/>
      <c r="D187" s="144"/>
    </row>
    <row r="188" spans="2:4">
      <c r="B188" s="144"/>
      <c r="C188" s="144"/>
      <c r="D188" s="144"/>
    </row>
    <row r="189" spans="2:4">
      <c r="B189" s="144"/>
      <c r="C189" s="144"/>
      <c r="D189" s="144"/>
    </row>
    <row r="190" spans="2:4">
      <c r="B190" s="144"/>
      <c r="C190" s="144"/>
      <c r="D190" s="144"/>
    </row>
    <row r="191" spans="2:4">
      <c r="B191" s="144"/>
      <c r="C191" s="144"/>
      <c r="D191" s="144"/>
    </row>
    <row r="192" spans="2:4">
      <c r="B192" s="144"/>
      <c r="C192" s="144"/>
      <c r="D192" s="144"/>
    </row>
    <row r="193" spans="2:4">
      <c r="B193" s="144"/>
      <c r="C193" s="144"/>
      <c r="D193" s="144"/>
    </row>
    <row r="194" spans="2:4">
      <c r="B194" s="144"/>
      <c r="C194" s="144"/>
      <c r="D194" s="144"/>
    </row>
    <row r="195" spans="2:4">
      <c r="B195" s="144"/>
      <c r="C195" s="144"/>
      <c r="D195" s="144"/>
    </row>
    <row r="196" spans="2:4">
      <c r="B196" s="144"/>
      <c r="C196" s="144"/>
      <c r="D196" s="144"/>
    </row>
    <row r="197" spans="2:4">
      <c r="B197" s="144"/>
      <c r="C197" s="144"/>
      <c r="D197" s="144"/>
    </row>
    <row r="198" spans="2:4">
      <c r="B198" s="144"/>
      <c r="C198" s="144"/>
      <c r="D198" s="144"/>
    </row>
    <row r="199" spans="2:4">
      <c r="B199" s="144"/>
      <c r="C199" s="144"/>
      <c r="D199" s="144"/>
    </row>
    <row r="200" spans="2:4">
      <c r="B200" s="144"/>
      <c r="C200" s="144"/>
      <c r="D200" s="144"/>
    </row>
    <row r="201" spans="2:4">
      <c r="B201" s="144"/>
      <c r="C201" s="144"/>
      <c r="D201" s="144"/>
    </row>
    <row r="202" spans="2:4">
      <c r="B202" s="144"/>
      <c r="C202" s="144"/>
      <c r="D202" s="144"/>
    </row>
    <row r="203" spans="2:4">
      <c r="B203" s="144"/>
      <c r="C203" s="144"/>
      <c r="D203" s="144"/>
    </row>
    <row r="204" spans="2:4">
      <c r="B204" s="144"/>
      <c r="C204" s="144"/>
      <c r="D204" s="144"/>
    </row>
    <row r="205" spans="2:4">
      <c r="B205" s="144"/>
      <c r="C205" s="144"/>
      <c r="D205" s="144"/>
    </row>
    <row r="206" spans="2:4">
      <c r="B206" s="144"/>
      <c r="C206" s="144"/>
      <c r="D206" s="144"/>
    </row>
    <row r="207" spans="2:4">
      <c r="B207" s="144"/>
      <c r="C207" s="144"/>
      <c r="D207" s="144"/>
    </row>
    <row r="208" spans="2:4">
      <c r="B208" s="144"/>
      <c r="C208" s="144"/>
      <c r="D208" s="144"/>
    </row>
    <row r="209" spans="2:4">
      <c r="B209" s="144"/>
      <c r="C209" s="144"/>
      <c r="D209" s="144"/>
    </row>
    <row r="210" spans="2:4">
      <c r="B210" s="144"/>
      <c r="C210" s="144"/>
      <c r="D210" s="144"/>
    </row>
    <row r="211" spans="2:4">
      <c r="B211" s="144"/>
      <c r="C211" s="144"/>
      <c r="D211" s="144"/>
    </row>
    <row r="212" spans="2:4">
      <c r="B212" s="144"/>
      <c r="C212" s="144"/>
      <c r="D212" s="144"/>
    </row>
    <row r="213" spans="2:4">
      <c r="B213" s="144"/>
      <c r="C213" s="144"/>
      <c r="D213" s="144"/>
    </row>
    <row r="214" spans="2:4">
      <c r="B214" s="144"/>
      <c r="C214" s="144"/>
      <c r="D214" s="144"/>
    </row>
    <row r="215" spans="2:4">
      <c r="B215" s="144"/>
      <c r="C215" s="144"/>
      <c r="D215" s="144"/>
    </row>
    <row r="216" spans="2:4">
      <c r="B216" s="144"/>
      <c r="C216" s="144"/>
      <c r="D216" s="144"/>
    </row>
    <row r="217" spans="2:4">
      <c r="B217" s="144"/>
      <c r="C217" s="144"/>
      <c r="D217" s="144"/>
    </row>
    <row r="218" spans="2:4">
      <c r="B218" s="144"/>
      <c r="C218" s="144"/>
      <c r="D218" s="144"/>
    </row>
    <row r="219" spans="2:4">
      <c r="B219" s="144"/>
      <c r="C219" s="144"/>
      <c r="D219" s="144"/>
    </row>
    <row r="220" spans="2:4">
      <c r="B220" s="144"/>
      <c r="C220" s="144"/>
      <c r="D220" s="144"/>
    </row>
    <row r="221" spans="2:4">
      <c r="B221" s="144"/>
      <c r="C221" s="144"/>
      <c r="D221" s="144"/>
    </row>
    <row r="222" spans="2:4">
      <c r="B222" s="144"/>
      <c r="C222" s="144"/>
      <c r="D222" s="144"/>
    </row>
    <row r="223" spans="2:4">
      <c r="B223" s="144"/>
      <c r="C223" s="144"/>
      <c r="D223" s="144"/>
    </row>
    <row r="224" spans="2:4">
      <c r="B224" s="144"/>
      <c r="C224" s="144"/>
      <c r="D224" s="144"/>
    </row>
    <row r="225" spans="2:4">
      <c r="B225" s="144"/>
      <c r="C225" s="144"/>
      <c r="D225" s="144"/>
    </row>
    <row r="226" spans="2:4">
      <c r="B226" s="144"/>
      <c r="C226" s="144"/>
      <c r="D226" s="144"/>
    </row>
    <row r="227" spans="2:4">
      <c r="B227" s="144"/>
      <c r="C227" s="144"/>
      <c r="D227" s="144"/>
    </row>
    <row r="228" spans="2:4">
      <c r="B228" s="144"/>
      <c r="C228" s="144"/>
      <c r="D228" s="144"/>
    </row>
    <row r="229" spans="2:4">
      <c r="B229" s="144"/>
      <c r="C229" s="144"/>
      <c r="D229" s="144"/>
    </row>
    <row r="230" spans="2:4">
      <c r="B230" s="144"/>
      <c r="C230" s="144"/>
      <c r="D230" s="144"/>
    </row>
    <row r="231" spans="2:4">
      <c r="B231" s="144"/>
      <c r="C231" s="144"/>
      <c r="D231" s="144"/>
    </row>
    <row r="232" spans="2:4">
      <c r="B232" s="144"/>
      <c r="C232" s="144"/>
      <c r="D232" s="144"/>
    </row>
    <row r="233" spans="2:4">
      <c r="B233" s="144"/>
      <c r="C233" s="144"/>
      <c r="D233" s="144"/>
    </row>
    <row r="234" spans="2:4">
      <c r="B234" s="144"/>
      <c r="C234" s="144"/>
      <c r="D234" s="144"/>
    </row>
    <row r="235" spans="2:4">
      <c r="B235" s="144"/>
      <c r="C235" s="144"/>
      <c r="D235" s="144"/>
    </row>
    <row r="236" spans="2:4">
      <c r="B236" s="144"/>
      <c r="C236" s="144"/>
      <c r="D236" s="144"/>
    </row>
    <row r="237" spans="2:4">
      <c r="B237" s="144"/>
      <c r="C237" s="144"/>
      <c r="D237" s="144"/>
    </row>
    <row r="238" spans="2:4">
      <c r="B238" s="144"/>
      <c r="C238" s="144"/>
      <c r="D238" s="144"/>
    </row>
    <row r="239" spans="2:4">
      <c r="B239" s="144"/>
      <c r="C239" s="144"/>
      <c r="D239" s="144"/>
    </row>
    <row r="240" spans="2:4">
      <c r="B240" s="144"/>
      <c r="C240" s="144"/>
      <c r="D240" s="144"/>
    </row>
    <row r="241" spans="2:4">
      <c r="B241" s="144"/>
      <c r="C241" s="144"/>
      <c r="D241" s="144"/>
    </row>
    <row r="242" spans="2:4">
      <c r="B242" s="144"/>
      <c r="C242" s="144"/>
      <c r="D242" s="144"/>
    </row>
    <row r="243" spans="2:4">
      <c r="B243" s="144"/>
      <c r="C243" s="144"/>
      <c r="D243" s="144"/>
    </row>
    <row r="244" spans="2:4">
      <c r="B244" s="144"/>
      <c r="C244" s="144"/>
      <c r="D244" s="144"/>
    </row>
    <row r="245" spans="2:4">
      <c r="B245" s="144"/>
      <c r="C245" s="144"/>
      <c r="D245" s="144"/>
    </row>
    <row r="246" spans="2:4">
      <c r="B246" s="144"/>
      <c r="C246" s="144"/>
      <c r="D246" s="144"/>
    </row>
    <row r="247" spans="2:4">
      <c r="B247" s="144"/>
      <c r="C247" s="144"/>
      <c r="D247" s="144"/>
    </row>
    <row r="248" spans="2:4">
      <c r="B248" s="144"/>
      <c r="C248" s="144"/>
      <c r="D248" s="144"/>
    </row>
    <row r="249" spans="2:4">
      <c r="B249" s="144"/>
      <c r="C249" s="144"/>
      <c r="D249" s="144"/>
    </row>
    <row r="250" spans="2:4">
      <c r="B250" s="144"/>
      <c r="C250" s="144"/>
      <c r="D250" s="144"/>
    </row>
    <row r="251" spans="2:4">
      <c r="B251" s="144"/>
      <c r="C251" s="144"/>
      <c r="D251" s="144"/>
    </row>
    <row r="252" spans="2:4">
      <c r="B252" s="144"/>
      <c r="C252" s="144"/>
      <c r="D252" s="144"/>
    </row>
    <row r="253" spans="2:4">
      <c r="B253" s="144"/>
      <c r="C253" s="144"/>
      <c r="D253" s="144"/>
    </row>
    <row r="254" spans="2:4">
      <c r="B254" s="144"/>
      <c r="C254" s="144"/>
      <c r="D254" s="144"/>
    </row>
    <row r="255" spans="2:4">
      <c r="B255" s="144"/>
      <c r="C255" s="144"/>
      <c r="D255" s="144"/>
    </row>
    <row r="256" spans="2:4">
      <c r="B256" s="144"/>
      <c r="C256" s="144"/>
      <c r="D256" s="144"/>
    </row>
    <row r="257" spans="2:4">
      <c r="B257" s="144"/>
      <c r="C257" s="144"/>
      <c r="D257" s="144"/>
    </row>
    <row r="258" spans="2:4">
      <c r="B258" s="144"/>
      <c r="C258" s="144"/>
      <c r="D258" s="144"/>
    </row>
    <row r="259" spans="2:4">
      <c r="B259" s="144"/>
      <c r="C259" s="144"/>
      <c r="D259" s="144"/>
    </row>
    <row r="260" spans="2:4">
      <c r="B260" s="144"/>
      <c r="C260" s="144"/>
      <c r="D260" s="144"/>
    </row>
    <row r="261" spans="2:4">
      <c r="B261" s="144"/>
      <c r="C261" s="144"/>
      <c r="D261" s="144"/>
    </row>
    <row r="262" spans="2:4">
      <c r="B262" s="144"/>
      <c r="C262" s="144"/>
      <c r="D262" s="144"/>
    </row>
    <row r="263" spans="2:4">
      <c r="B263" s="144"/>
      <c r="C263" s="144"/>
      <c r="D263" s="144"/>
    </row>
    <row r="264" spans="2:4">
      <c r="B264" s="144"/>
      <c r="C264" s="144"/>
      <c r="D264" s="144"/>
    </row>
    <row r="265" spans="2:4">
      <c r="B265" s="144"/>
      <c r="C265" s="144"/>
      <c r="D265" s="144"/>
    </row>
    <row r="266" spans="2:4">
      <c r="B266" s="144"/>
      <c r="C266" s="144"/>
      <c r="D266" s="144"/>
    </row>
    <row r="267" spans="2:4">
      <c r="B267" s="144"/>
      <c r="C267" s="144"/>
      <c r="D267" s="144"/>
    </row>
    <row r="268" spans="2:4">
      <c r="B268" s="144"/>
      <c r="C268" s="144"/>
      <c r="D268" s="144"/>
    </row>
    <row r="269" spans="2:4">
      <c r="B269" s="144"/>
      <c r="C269" s="144"/>
      <c r="D269" s="144"/>
    </row>
    <row r="270" spans="2:4">
      <c r="B270" s="144"/>
      <c r="C270" s="144"/>
      <c r="D270" s="144"/>
    </row>
    <row r="271" spans="2:4">
      <c r="B271" s="144"/>
      <c r="C271" s="144"/>
      <c r="D271" s="144"/>
    </row>
    <row r="272" spans="2:4">
      <c r="B272" s="144"/>
      <c r="C272" s="144"/>
      <c r="D272" s="144"/>
    </row>
    <row r="273" spans="2:4">
      <c r="B273" s="144"/>
      <c r="C273" s="144"/>
      <c r="D273" s="144"/>
    </row>
    <row r="274" spans="2:4">
      <c r="B274" s="144"/>
      <c r="C274" s="144"/>
      <c r="D274" s="144"/>
    </row>
    <row r="275" spans="2:4">
      <c r="B275" s="144"/>
      <c r="C275" s="144"/>
      <c r="D275" s="144"/>
    </row>
    <row r="276" spans="2:4">
      <c r="B276" s="144"/>
      <c r="C276" s="144"/>
      <c r="D276" s="144"/>
    </row>
    <row r="277" spans="2:4">
      <c r="B277" s="144"/>
      <c r="C277" s="144"/>
      <c r="D277" s="144"/>
    </row>
    <row r="278" spans="2:4">
      <c r="B278" s="144"/>
      <c r="C278" s="144"/>
      <c r="D278" s="144"/>
    </row>
    <row r="279" spans="2:4">
      <c r="B279" s="144"/>
      <c r="C279" s="144"/>
      <c r="D279" s="144"/>
    </row>
    <row r="280" spans="2:4">
      <c r="B280" s="144"/>
      <c r="C280" s="144"/>
      <c r="D280" s="144"/>
    </row>
    <row r="281" spans="2:4">
      <c r="B281" s="144"/>
      <c r="C281" s="144"/>
      <c r="D281" s="144"/>
    </row>
    <row r="282" spans="2:4">
      <c r="B282" s="144"/>
      <c r="C282" s="144"/>
      <c r="D282" s="144"/>
    </row>
    <row r="283" spans="2:4">
      <c r="B283" s="144"/>
      <c r="C283" s="144"/>
      <c r="D283" s="144"/>
    </row>
    <row r="284" spans="2:4">
      <c r="B284" s="144"/>
      <c r="C284" s="144"/>
      <c r="D284" s="144"/>
    </row>
    <row r="285" spans="2:4">
      <c r="B285" s="144"/>
      <c r="C285" s="144"/>
      <c r="D285" s="144"/>
    </row>
    <row r="286" spans="2:4">
      <c r="B286" s="144"/>
      <c r="C286" s="144"/>
      <c r="D286" s="144"/>
    </row>
    <row r="287" spans="2:4">
      <c r="B287" s="144"/>
      <c r="C287" s="144"/>
      <c r="D287" s="144"/>
    </row>
    <row r="288" spans="2:4">
      <c r="B288" s="144"/>
      <c r="C288" s="144"/>
      <c r="D288" s="144"/>
    </row>
    <row r="289" spans="2:4">
      <c r="B289" s="144"/>
      <c r="C289" s="144"/>
      <c r="D289" s="144"/>
    </row>
    <row r="290" spans="2:4">
      <c r="B290" s="144"/>
      <c r="C290" s="144"/>
      <c r="D290" s="144"/>
    </row>
    <row r="291" spans="2:4">
      <c r="B291" s="144"/>
      <c r="C291" s="144"/>
      <c r="D291" s="144"/>
    </row>
    <row r="292" spans="2:4">
      <c r="B292" s="144"/>
      <c r="C292" s="144"/>
      <c r="D292" s="144"/>
    </row>
    <row r="293" spans="2:4">
      <c r="B293" s="144"/>
      <c r="C293" s="144"/>
      <c r="D293" s="144"/>
    </row>
    <row r="294" spans="2:4">
      <c r="B294" s="144"/>
      <c r="C294" s="144"/>
      <c r="D294" s="144"/>
    </row>
    <row r="295" spans="2:4">
      <c r="B295" s="144"/>
      <c r="C295" s="144"/>
      <c r="D295" s="144"/>
    </row>
    <row r="296" spans="2:4">
      <c r="B296" s="144"/>
      <c r="C296" s="144"/>
      <c r="D296" s="144"/>
    </row>
    <row r="297" spans="2:4">
      <c r="B297" s="144"/>
      <c r="C297" s="144"/>
      <c r="D297" s="144"/>
    </row>
    <row r="298" spans="2:4">
      <c r="B298" s="144"/>
      <c r="C298" s="144"/>
      <c r="D298" s="144"/>
    </row>
    <row r="299" spans="2:4">
      <c r="B299" s="144"/>
      <c r="C299" s="144"/>
      <c r="D299" s="144"/>
    </row>
    <row r="300" spans="2:4">
      <c r="B300" s="144"/>
      <c r="C300" s="144"/>
      <c r="D300" s="144"/>
    </row>
    <row r="301" spans="2:4">
      <c r="B301" s="144"/>
      <c r="C301" s="144"/>
      <c r="D301" s="144"/>
    </row>
    <row r="302" spans="2:4">
      <c r="B302" s="144"/>
      <c r="C302" s="144"/>
      <c r="D302" s="144"/>
    </row>
    <row r="303" spans="2:4">
      <c r="B303" s="144"/>
      <c r="C303" s="144"/>
      <c r="D303" s="144"/>
    </row>
    <row r="304" spans="2:4">
      <c r="B304" s="144"/>
      <c r="C304" s="144"/>
      <c r="D304" s="144"/>
    </row>
    <row r="305" spans="2:4">
      <c r="B305" s="144"/>
      <c r="C305" s="144"/>
      <c r="D305" s="144"/>
    </row>
    <row r="306" spans="2:4">
      <c r="B306" s="144"/>
      <c r="C306" s="144"/>
      <c r="D306" s="144"/>
    </row>
    <row r="307" spans="2:4">
      <c r="B307" s="144"/>
      <c r="C307" s="144"/>
      <c r="D307" s="144"/>
    </row>
    <row r="308" spans="2:4">
      <c r="B308" s="144"/>
      <c r="C308" s="144"/>
      <c r="D308" s="144"/>
    </row>
    <row r="309" spans="2:4">
      <c r="B309" s="144"/>
      <c r="C309" s="144"/>
      <c r="D309" s="144"/>
    </row>
    <row r="310" spans="2:4">
      <c r="B310" s="144"/>
      <c r="C310" s="144"/>
      <c r="D310" s="144"/>
    </row>
    <row r="311" spans="2:4">
      <c r="B311" s="144"/>
      <c r="C311" s="144"/>
      <c r="D311" s="144"/>
    </row>
    <row r="312" spans="2:4">
      <c r="B312" s="144"/>
      <c r="C312" s="144"/>
      <c r="D312" s="144"/>
    </row>
    <row r="313" spans="2:4">
      <c r="B313" s="144"/>
      <c r="C313" s="144"/>
      <c r="D313" s="144"/>
    </row>
    <row r="314" spans="2:4">
      <c r="B314" s="144"/>
      <c r="C314" s="144"/>
      <c r="D314" s="144"/>
    </row>
    <row r="315" spans="2:4">
      <c r="B315" s="144"/>
      <c r="C315" s="144"/>
      <c r="D315" s="144"/>
    </row>
    <row r="316" spans="2:4">
      <c r="B316" s="144"/>
      <c r="C316" s="144"/>
      <c r="D316" s="144"/>
    </row>
    <row r="317" spans="2:4">
      <c r="B317" s="144"/>
      <c r="C317" s="144"/>
      <c r="D317" s="144"/>
    </row>
    <row r="318" spans="2:4">
      <c r="B318" s="144"/>
      <c r="C318" s="144"/>
      <c r="D318" s="144"/>
    </row>
    <row r="319" spans="2:4">
      <c r="B319" s="144"/>
      <c r="C319" s="144"/>
      <c r="D319" s="144"/>
    </row>
    <row r="320" spans="2:4">
      <c r="B320" s="144"/>
      <c r="C320" s="144"/>
      <c r="D320" s="144"/>
    </row>
    <row r="321" spans="2:4">
      <c r="B321" s="144"/>
      <c r="C321" s="144"/>
      <c r="D321" s="144"/>
    </row>
    <row r="322" spans="2:4">
      <c r="B322" s="144"/>
      <c r="C322" s="144"/>
      <c r="D322" s="144"/>
    </row>
    <row r="323" spans="2:4">
      <c r="B323" s="144"/>
      <c r="C323" s="144"/>
      <c r="D323" s="144"/>
    </row>
    <row r="324" spans="2:4">
      <c r="B324" s="144"/>
      <c r="C324" s="144"/>
      <c r="D324" s="144"/>
    </row>
    <row r="325" spans="2:4">
      <c r="B325" s="144"/>
      <c r="C325" s="144"/>
      <c r="D325" s="144"/>
    </row>
    <row r="326" spans="2:4">
      <c r="B326" s="144"/>
      <c r="C326" s="144"/>
      <c r="D326" s="144"/>
    </row>
    <row r="327" spans="2:4">
      <c r="B327" s="144"/>
      <c r="C327" s="144"/>
      <c r="D327" s="144"/>
    </row>
    <row r="328" spans="2:4">
      <c r="B328" s="144"/>
      <c r="C328" s="144"/>
      <c r="D328" s="144"/>
    </row>
    <row r="329" spans="2:4">
      <c r="B329" s="144"/>
      <c r="C329" s="144"/>
      <c r="D329" s="144"/>
    </row>
    <row r="330" spans="2:4">
      <c r="B330" s="144"/>
      <c r="C330" s="144"/>
      <c r="D330" s="144"/>
    </row>
    <row r="331" spans="2:4">
      <c r="B331" s="144"/>
      <c r="C331" s="144"/>
      <c r="D331" s="144"/>
    </row>
    <row r="332" spans="2:4">
      <c r="B332" s="144"/>
      <c r="C332" s="144"/>
      <c r="D332" s="144"/>
    </row>
    <row r="333" spans="2:4">
      <c r="B333" s="144"/>
      <c r="C333" s="144"/>
      <c r="D333" s="144"/>
    </row>
    <row r="334" spans="2:4">
      <c r="B334" s="144"/>
      <c r="C334" s="144"/>
      <c r="D334" s="144"/>
    </row>
    <row r="335" spans="2:4">
      <c r="B335" s="144"/>
      <c r="C335" s="144"/>
      <c r="D335" s="144"/>
    </row>
    <row r="336" spans="2:4">
      <c r="B336" s="144"/>
      <c r="C336" s="144"/>
      <c r="D336" s="144"/>
    </row>
    <row r="337" spans="2:4">
      <c r="B337" s="144"/>
      <c r="C337" s="144"/>
      <c r="D337" s="144"/>
    </row>
    <row r="338" spans="2:4">
      <c r="B338" s="144"/>
      <c r="C338" s="144"/>
      <c r="D338" s="144"/>
    </row>
    <row r="339" spans="2:4">
      <c r="B339" s="144"/>
      <c r="C339" s="144"/>
      <c r="D339" s="144"/>
    </row>
    <row r="340" spans="2:4">
      <c r="B340" s="144"/>
      <c r="C340" s="144"/>
      <c r="D340" s="144"/>
    </row>
    <row r="341" spans="2:4">
      <c r="B341" s="144"/>
      <c r="C341" s="144"/>
      <c r="D341" s="144"/>
    </row>
    <row r="342" spans="2:4">
      <c r="B342" s="144"/>
      <c r="C342" s="144"/>
      <c r="D342" s="144"/>
    </row>
    <row r="343" spans="2:4">
      <c r="B343" s="144"/>
      <c r="C343" s="144"/>
      <c r="D343" s="144"/>
    </row>
    <row r="344" spans="2:4">
      <c r="B344" s="144"/>
      <c r="C344" s="144"/>
      <c r="D344" s="144"/>
    </row>
  </sheetData>
  <printOptions horizontalCentered="1"/>
  <pageMargins left="0.78740157480314965" right="0.39370078740157483" top="0.78740157480314965" bottom="0.78740157480314965" header="0.59055118110236227" footer="0.59055118110236227"/>
  <pageSetup paperSize="9" orientation="portrait" horizontalDpi="300" verticalDpi="300" r:id="rId1"/>
  <headerFooter alignWithMargins="0">
    <oddHeader>&amp;L&amp;"Tahoma,Negrito"&amp;8Companhia Nacional de Abastecimento - CONAB</oddHeader>
    <oddFooter>&amp;R&amp;6&amp;F - &amp;A
versão - jan/2008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J58"/>
  <sheetViews>
    <sheetView zoomScaleNormal="100" workbookViewId="0">
      <selection activeCell="G23" sqref="G23"/>
    </sheetView>
  </sheetViews>
  <sheetFormatPr defaultColWidth="11.5" defaultRowHeight="12.75"/>
  <cols>
    <col min="1" max="1" width="45.625" style="3" customWidth="1"/>
    <col min="2" max="3" width="12.625" style="3" customWidth="1"/>
    <col min="4" max="4" width="8.625" style="3" customWidth="1"/>
    <col min="5" max="254" width="11.5" style="3"/>
    <col min="255" max="255" width="45.625" style="3" customWidth="1"/>
    <col min="256" max="257" width="12.625" style="3" customWidth="1"/>
    <col min="258" max="258" width="8.625" style="3" customWidth="1"/>
    <col min="259" max="510" width="11.5" style="3"/>
    <col min="511" max="511" width="45.625" style="3" customWidth="1"/>
    <col min="512" max="513" width="12.625" style="3" customWidth="1"/>
    <col min="514" max="514" width="8.625" style="3" customWidth="1"/>
    <col min="515" max="766" width="11.5" style="3"/>
    <col min="767" max="767" width="45.625" style="3" customWidth="1"/>
    <col min="768" max="769" width="12.625" style="3" customWidth="1"/>
    <col min="770" max="770" width="8.625" style="3" customWidth="1"/>
    <col min="771" max="1022" width="11.5" style="3"/>
    <col min="1023" max="1023" width="45.625" style="3" customWidth="1"/>
    <col min="1024" max="1025" width="12.625" style="3" customWidth="1"/>
    <col min="1026" max="1026" width="8.625" style="3" customWidth="1"/>
    <col min="1027" max="1278" width="11.5" style="3"/>
    <col min="1279" max="1279" width="45.625" style="3" customWidth="1"/>
    <col min="1280" max="1281" width="12.625" style="3" customWidth="1"/>
    <col min="1282" max="1282" width="8.625" style="3" customWidth="1"/>
    <col min="1283" max="1534" width="11.5" style="3"/>
    <col min="1535" max="1535" width="45.625" style="3" customWidth="1"/>
    <col min="1536" max="1537" width="12.625" style="3" customWidth="1"/>
    <col min="1538" max="1538" width="8.625" style="3" customWidth="1"/>
    <col min="1539" max="1790" width="11.5" style="3"/>
    <col min="1791" max="1791" width="45.625" style="3" customWidth="1"/>
    <col min="1792" max="1793" width="12.625" style="3" customWidth="1"/>
    <col min="1794" max="1794" width="8.625" style="3" customWidth="1"/>
    <col min="1795" max="2046" width="11.5" style="3"/>
    <col min="2047" max="2047" width="45.625" style="3" customWidth="1"/>
    <col min="2048" max="2049" width="12.625" style="3" customWidth="1"/>
    <col min="2050" max="2050" width="8.625" style="3" customWidth="1"/>
    <col min="2051" max="2302" width="11.5" style="3"/>
    <col min="2303" max="2303" width="45.625" style="3" customWidth="1"/>
    <col min="2304" max="2305" width="12.625" style="3" customWidth="1"/>
    <col min="2306" max="2306" width="8.625" style="3" customWidth="1"/>
    <col min="2307" max="2558" width="11.5" style="3"/>
    <col min="2559" max="2559" width="45.625" style="3" customWidth="1"/>
    <col min="2560" max="2561" width="12.625" style="3" customWidth="1"/>
    <col min="2562" max="2562" width="8.625" style="3" customWidth="1"/>
    <col min="2563" max="2814" width="11.5" style="3"/>
    <col min="2815" max="2815" width="45.625" style="3" customWidth="1"/>
    <col min="2816" max="2817" width="12.625" style="3" customWidth="1"/>
    <col min="2818" max="2818" width="8.625" style="3" customWidth="1"/>
    <col min="2819" max="3070" width="11.5" style="3"/>
    <col min="3071" max="3071" width="45.625" style="3" customWidth="1"/>
    <col min="3072" max="3073" width="12.625" style="3" customWidth="1"/>
    <col min="3074" max="3074" width="8.625" style="3" customWidth="1"/>
    <col min="3075" max="3326" width="11.5" style="3"/>
    <col min="3327" max="3327" width="45.625" style="3" customWidth="1"/>
    <col min="3328" max="3329" width="12.625" style="3" customWidth="1"/>
    <col min="3330" max="3330" width="8.625" style="3" customWidth="1"/>
    <col min="3331" max="3582" width="11.5" style="3"/>
    <col min="3583" max="3583" width="45.625" style="3" customWidth="1"/>
    <col min="3584" max="3585" width="12.625" style="3" customWidth="1"/>
    <col min="3586" max="3586" width="8.625" style="3" customWidth="1"/>
    <col min="3587" max="3838" width="11.5" style="3"/>
    <col min="3839" max="3839" width="45.625" style="3" customWidth="1"/>
    <col min="3840" max="3841" width="12.625" style="3" customWidth="1"/>
    <col min="3842" max="3842" width="8.625" style="3" customWidth="1"/>
    <col min="3843" max="4094" width="11.5" style="3"/>
    <col min="4095" max="4095" width="45.625" style="3" customWidth="1"/>
    <col min="4096" max="4097" width="12.625" style="3" customWidth="1"/>
    <col min="4098" max="4098" width="8.625" style="3" customWidth="1"/>
    <col min="4099" max="4350" width="11.5" style="3"/>
    <col min="4351" max="4351" width="45.625" style="3" customWidth="1"/>
    <col min="4352" max="4353" width="12.625" style="3" customWidth="1"/>
    <col min="4354" max="4354" width="8.625" style="3" customWidth="1"/>
    <col min="4355" max="4606" width="11.5" style="3"/>
    <col min="4607" max="4607" width="45.625" style="3" customWidth="1"/>
    <col min="4608" max="4609" width="12.625" style="3" customWidth="1"/>
    <col min="4610" max="4610" width="8.625" style="3" customWidth="1"/>
    <col min="4611" max="4862" width="11.5" style="3"/>
    <col min="4863" max="4863" width="45.625" style="3" customWidth="1"/>
    <col min="4864" max="4865" width="12.625" style="3" customWidth="1"/>
    <col min="4866" max="4866" width="8.625" style="3" customWidth="1"/>
    <col min="4867" max="5118" width="11.5" style="3"/>
    <col min="5119" max="5119" width="45.625" style="3" customWidth="1"/>
    <col min="5120" max="5121" width="12.625" style="3" customWidth="1"/>
    <col min="5122" max="5122" width="8.625" style="3" customWidth="1"/>
    <col min="5123" max="5374" width="11.5" style="3"/>
    <col min="5375" max="5375" width="45.625" style="3" customWidth="1"/>
    <col min="5376" max="5377" width="12.625" style="3" customWidth="1"/>
    <col min="5378" max="5378" width="8.625" style="3" customWidth="1"/>
    <col min="5379" max="5630" width="11.5" style="3"/>
    <col min="5631" max="5631" width="45.625" style="3" customWidth="1"/>
    <col min="5632" max="5633" width="12.625" style="3" customWidth="1"/>
    <col min="5634" max="5634" width="8.625" style="3" customWidth="1"/>
    <col min="5635" max="5886" width="11.5" style="3"/>
    <col min="5887" max="5887" width="45.625" style="3" customWidth="1"/>
    <col min="5888" max="5889" width="12.625" style="3" customWidth="1"/>
    <col min="5890" max="5890" width="8.625" style="3" customWidth="1"/>
    <col min="5891" max="6142" width="11.5" style="3"/>
    <col min="6143" max="6143" width="45.625" style="3" customWidth="1"/>
    <col min="6144" max="6145" width="12.625" style="3" customWidth="1"/>
    <col min="6146" max="6146" width="8.625" style="3" customWidth="1"/>
    <col min="6147" max="6398" width="11.5" style="3"/>
    <col min="6399" max="6399" width="45.625" style="3" customWidth="1"/>
    <col min="6400" max="6401" width="12.625" style="3" customWidth="1"/>
    <col min="6402" max="6402" width="8.625" style="3" customWidth="1"/>
    <col min="6403" max="6654" width="11.5" style="3"/>
    <col min="6655" max="6655" width="45.625" style="3" customWidth="1"/>
    <col min="6656" max="6657" width="12.625" style="3" customWidth="1"/>
    <col min="6658" max="6658" width="8.625" style="3" customWidth="1"/>
    <col min="6659" max="6910" width="11.5" style="3"/>
    <col min="6911" max="6911" width="45.625" style="3" customWidth="1"/>
    <col min="6912" max="6913" width="12.625" style="3" customWidth="1"/>
    <col min="6914" max="6914" width="8.625" style="3" customWidth="1"/>
    <col min="6915" max="7166" width="11.5" style="3"/>
    <col min="7167" max="7167" width="45.625" style="3" customWidth="1"/>
    <col min="7168" max="7169" width="12.625" style="3" customWidth="1"/>
    <col min="7170" max="7170" width="8.625" style="3" customWidth="1"/>
    <col min="7171" max="7422" width="11.5" style="3"/>
    <col min="7423" max="7423" width="45.625" style="3" customWidth="1"/>
    <col min="7424" max="7425" width="12.625" style="3" customWidth="1"/>
    <col min="7426" max="7426" width="8.625" style="3" customWidth="1"/>
    <col min="7427" max="7678" width="11.5" style="3"/>
    <col min="7679" max="7679" width="45.625" style="3" customWidth="1"/>
    <col min="7680" max="7681" width="12.625" style="3" customWidth="1"/>
    <col min="7682" max="7682" width="8.625" style="3" customWidth="1"/>
    <col min="7683" max="7934" width="11.5" style="3"/>
    <col min="7935" max="7935" width="45.625" style="3" customWidth="1"/>
    <col min="7936" max="7937" width="12.625" style="3" customWidth="1"/>
    <col min="7938" max="7938" width="8.625" style="3" customWidth="1"/>
    <col min="7939" max="8190" width="11.5" style="3"/>
    <col min="8191" max="8191" width="45.625" style="3" customWidth="1"/>
    <col min="8192" max="8193" width="12.625" style="3" customWidth="1"/>
    <col min="8194" max="8194" width="8.625" style="3" customWidth="1"/>
    <col min="8195" max="8446" width="11.5" style="3"/>
    <col min="8447" max="8447" width="45.625" style="3" customWidth="1"/>
    <col min="8448" max="8449" width="12.625" style="3" customWidth="1"/>
    <col min="8450" max="8450" width="8.625" style="3" customWidth="1"/>
    <col min="8451" max="8702" width="11.5" style="3"/>
    <col min="8703" max="8703" width="45.625" style="3" customWidth="1"/>
    <col min="8704" max="8705" width="12.625" style="3" customWidth="1"/>
    <col min="8706" max="8706" width="8.625" style="3" customWidth="1"/>
    <col min="8707" max="8958" width="11.5" style="3"/>
    <col min="8959" max="8959" width="45.625" style="3" customWidth="1"/>
    <col min="8960" max="8961" width="12.625" style="3" customWidth="1"/>
    <col min="8962" max="8962" width="8.625" style="3" customWidth="1"/>
    <col min="8963" max="9214" width="11.5" style="3"/>
    <col min="9215" max="9215" width="45.625" style="3" customWidth="1"/>
    <col min="9216" max="9217" width="12.625" style="3" customWidth="1"/>
    <col min="9218" max="9218" width="8.625" style="3" customWidth="1"/>
    <col min="9219" max="9470" width="11.5" style="3"/>
    <col min="9471" max="9471" width="45.625" style="3" customWidth="1"/>
    <col min="9472" max="9473" width="12.625" style="3" customWidth="1"/>
    <col min="9474" max="9474" width="8.625" style="3" customWidth="1"/>
    <col min="9475" max="9726" width="11.5" style="3"/>
    <col min="9727" max="9727" width="45.625" style="3" customWidth="1"/>
    <col min="9728" max="9729" width="12.625" style="3" customWidth="1"/>
    <col min="9730" max="9730" width="8.625" style="3" customWidth="1"/>
    <col min="9731" max="9982" width="11.5" style="3"/>
    <col min="9983" max="9983" width="45.625" style="3" customWidth="1"/>
    <col min="9984" max="9985" width="12.625" style="3" customWidth="1"/>
    <col min="9986" max="9986" width="8.625" style="3" customWidth="1"/>
    <col min="9987" max="10238" width="11.5" style="3"/>
    <col min="10239" max="10239" width="45.625" style="3" customWidth="1"/>
    <col min="10240" max="10241" width="12.625" style="3" customWidth="1"/>
    <col min="10242" max="10242" width="8.625" style="3" customWidth="1"/>
    <col min="10243" max="10494" width="11.5" style="3"/>
    <col min="10495" max="10495" width="45.625" style="3" customWidth="1"/>
    <col min="10496" max="10497" width="12.625" style="3" customWidth="1"/>
    <col min="10498" max="10498" width="8.625" style="3" customWidth="1"/>
    <col min="10499" max="10750" width="11.5" style="3"/>
    <col min="10751" max="10751" width="45.625" style="3" customWidth="1"/>
    <col min="10752" max="10753" width="12.625" style="3" customWidth="1"/>
    <col min="10754" max="10754" width="8.625" style="3" customWidth="1"/>
    <col min="10755" max="11006" width="11.5" style="3"/>
    <col min="11007" max="11007" width="45.625" style="3" customWidth="1"/>
    <col min="11008" max="11009" width="12.625" style="3" customWidth="1"/>
    <col min="11010" max="11010" width="8.625" style="3" customWidth="1"/>
    <col min="11011" max="11262" width="11.5" style="3"/>
    <col min="11263" max="11263" width="45.625" style="3" customWidth="1"/>
    <col min="11264" max="11265" width="12.625" style="3" customWidth="1"/>
    <col min="11266" max="11266" width="8.625" style="3" customWidth="1"/>
    <col min="11267" max="11518" width="11.5" style="3"/>
    <col min="11519" max="11519" width="45.625" style="3" customWidth="1"/>
    <col min="11520" max="11521" width="12.625" style="3" customWidth="1"/>
    <col min="11522" max="11522" width="8.625" style="3" customWidth="1"/>
    <col min="11523" max="11774" width="11.5" style="3"/>
    <col min="11775" max="11775" width="45.625" style="3" customWidth="1"/>
    <col min="11776" max="11777" width="12.625" style="3" customWidth="1"/>
    <col min="11778" max="11778" width="8.625" style="3" customWidth="1"/>
    <col min="11779" max="12030" width="11.5" style="3"/>
    <col min="12031" max="12031" width="45.625" style="3" customWidth="1"/>
    <col min="12032" max="12033" width="12.625" style="3" customWidth="1"/>
    <col min="12034" max="12034" width="8.625" style="3" customWidth="1"/>
    <col min="12035" max="12286" width="11.5" style="3"/>
    <col min="12287" max="12287" width="45.625" style="3" customWidth="1"/>
    <col min="12288" max="12289" width="12.625" style="3" customWidth="1"/>
    <col min="12290" max="12290" width="8.625" style="3" customWidth="1"/>
    <col min="12291" max="12542" width="11.5" style="3"/>
    <col min="12543" max="12543" width="45.625" style="3" customWidth="1"/>
    <col min="12544" max="12545" width="12.625" style="3" customWidth="1"/>
    <col min="12546" max="12546" width="8.625" style="3" customWidth="1"/>
    <col min="12547" max="12798" width="11.5" style="3"/>
    <col min="12799" max="12799" width="45.625" style="3" customWidth="1"/>
    <col min="12800" max="12801" width="12.625" style="3" customWidth="1"/>
    <col min="12802" max="12802" width="8.625" style="3" customWidth="1"/>
    <col min="12803" max="13054" width="11.5" style="3"/>
    <col min="13055" max="13055" width="45.625" style="3" customWidth="1"/>
    <col min="13056" max="13057" width="12.625" style="3" customWidth="1"/>
    <col min="13058" max="13058" width="8.625" style="3" customWidth="1"/>
    <col min="13059" max="13310" width="11.5" style="3"/>
    <col min="13311" max="13311" width="45.625" style="3" customWidth="1"/>
    <col min="13312" max="13313" width="12.625" style="3" customWidth="1"/>
    <col min="13314" max="13314" width="8.625" style="3" customWidth="1"/>
    <col min="13315" max="13566" width="11.5" style="3"/>
    <col min="13567" max="13567" width="45.625" style="3" customWidth="1"/>
    <col min="13568" max="13569" width="12.625" style="3" customWidth="1"/>
    <col min="13570" max="13570" width="8.625" style="3" customWidth="1"/>
    <col min="13571" max="13822" width="11.5" style="3"/>
    <col min="13823" max="13823" width="45.625" style="3" customWidth="1"/>
    <col min="13824" max="13825" width="12.625" style="3" customWidth="1"/>
    <col min="13826" max="13826" width="8.625" style="3" customWidth="1"/>
    <col min="13827" max="14078" width="11.5" style="3"/>
    <col min="14079" max="14079" width="45.625" style="3" customWidth="1"/>
    <col min="14080" max="14081" width="12.625" style="3" customWidth="1"/>
    <col min="14082" max="14082" width="8.625" style="3" customWidth="1"/>
    <col min="14083" max="14334" width="11.5" style="3"/>
    <col min="14335" max="14335" width="45.625" style="3" customWidth="1"/>
    <col min="14336" max="14337" width="12.625" style="3" customWidth="1"/>
    <col min="14338" max="14338" width="8.625" style="3" customWidth="1"/>
    <col min="14339" max="14590" width="11.5" style="3"/>
    <col min="14591" max="14591" width="45.625" style="3" customWidth="1"/>
    <col min="14592" max="14593" width="12.625" style="3" customWidth="1"/>
    <col min="14594" max="14594" width="8.625" style="3" customWidth="1"/>
    <col min="14595" max="14846" width="11.5" style="3"/>
    <col min="14847" max="14847" width="45.625" style="3" customWidth="1"/>
    <col min="14848" max="14849" width="12.625" style="3" customWidth="1"/>
    <col min="14850" max="14850" width="8.625" style="3" customWidth="1"/>
    <col min="14851" max="15102" width="11.5" style="3"/>
    <col min="15103" max="15103" width="45.625" style="3" customWidth="1"/>
    <col min="15104" max="15105" width="12.625" style="3" customWidth="1"/>
    <col min="15106" max="15106" width="8.625" style="3" customWidth="1"/>
    <col min="15107" max="15358" width="11.5" style="3"/>
    <col min="15359" max="15359" width="45.625" style="3" customWidth="1"/>
    <col min="15360" max="15361" width="12.625" style="3" customWidth="1"/>
    <col min="15362" max="15362" width="8.625" style="3" customWidth="1"/>
    <col min="15363" max="15614" width="11.5" style="3"/>
    <col min="15615" max="15615" width="45.625" style="3" customWidth="1"/>
    <col min="15616" max="15617" width="12.625" style="3" customWidth="1"/>
    <col min="15618" max="15618" width="8.625" style="3" customWidth="1"/>
    <col min="15619" max="15870" width="11.5" style="3"/>
    <col min="15871" max="15871" width="45.625" style="3" customWidth="1"/>
    <col min="15872" max="15873" width="12.625" style="3" customWidth="1"/>
    <col min="15874" max="15874" width="8.625" style="3" customWidth="1"/>
    <col min="15875" max="16126" width="11.5" style="3"/>
    <col min="16127" max="16127" width="45.625" style="3" customWidth="1"/>
    <col min="16128" max="16129" width="12.625" style="3" customWidth="1"/>
    <col min="16130" max="16130" width="8.625" style="3" customWidth="1"/>
    <col min="16131" max="16384" width="11.5" style="3"/>
  </cols>
  <sheetData>
    <row r="1" spans="1:4">
      <c r="A1" s="1" t="s">
        <v>400</v>
      </c>
      <c r="B1" s="2"/>
      <c r="C1" s="2"/>
      <c r="D1" s="2"/>
    </row>
    <row r="2" spans="1:4">
      <c r="A2" s="1" t="s">
        <v>401</v>
      </c>
      <c r="B2" s="2"/>
      <c r="C2" s="2"/>
      <c r="D2" s="2"/>
    </row>
    <row r="3" spans="1:4">
      <c r="A3" s="1" t="s">
        <v>402</v>
      </c>
      <c r="B3" s="2"/>
      <c r="C3" s="2"/>
      <c r="D3" s="2"/>
    </row>
    <row r="4" spans="1:4">
      <c r="A4" s="1" t="s">
        <v>62</v>
      </c>
      <c r="B4" s="2"/>
      <c r="C4" s="2"/>
      <c r="D4" s="2"/>
    </row>
    <row r="5" spans="1:4">
      <c r="A5" s="1" t="s">
        <v>403</v>
      </c>
      <c r="B5" s="2"/>
      <c r="C5" s="2"/>
      <c r="D5" s="2"/>
    </row>
    <row r="6" spans="1:4" ht="13.5" thickBot="1">
      <c r="A6" s="4" t="s">
        <v>4</v>
      </c>
      <c r="B6" s="5">
        <v>14500</v>
      </c>
      <c r="C6" s="6" t="s">
        <v>5</v>
      </c>
    </row>
    <row r="7" spans="1:4">
      <c r="A7" s="7"/>
      <c r="B7" s="8" t="s">
        <v>6</v>
      </c>
      <c r="C7" s="50">
        <v>43160</v>
      </c>
      <c r="D7" s="10" t="s">
        <v>7</v>
      </c>
    </row>
    <row r="8" spans="1:4">
      <c r="A8" s="11" t="s">
        <v>8</v>
      </c>
      <c r="D8" s="12" t="s">
        <v>9</v>
      </c>
    </row>
    <row r="9" spans="1:4" ht="13.5" thickBot="1">
      <c r="A9" s="13"/>
      <c r="B9" s="14" t="s">
        <v>10</v>
      </c>
      <c r="C9" s="14" t="s">
        <v>404</v>
      </c>
      <c r="D9" s="15" t="s">
        <v>13</v>
      </c>
    </row>
    <row r="10" spans="1:4">
      <c r="A10" s="11" t="s">
        <v>14</v>
      </c>
      <c r="B10" s="16"/>
    </row>
    <row r="11" spans="1:4">
      <c r="A11" s="18" t="s">
        <v>15</v>
      </c>
      <c r="B11" s="16">
        <v>0</v>
      </c>
      <c r="C11" s="16">
        <v>0</v>
      </c>
      <c r="D11" s="51">
        <v>0</v>
      </c>
    </row>
    <row r="12" spans="1:4">
      <c r="A12" s="18" t="s">
        <v>16</v>
      </c>
      <c r="B12" s="3">
        <v>0</v>
      </c>
      <c r="C12" s="3">
        <v>0</v>
      </c>
      <c r="D12" s="51">
        <v>0</v>
      </c>
    </row>
    <row r="13" spans="1:4">
      <c r="A13" s="18" t="s">
        <v>17</v>
      </c>
      <c r="B13" s="16">
        <v>0</v>
      </c>
      <c r="C13" s="16">
        <v>0</v>
      </c>
      <c r="D13" s="51">
        <v>0</v>
      </c>
    </row>
    <row r="14" spans="1:4">
      <c r="A14" s="18" t="s">
        <v>18</v>
      </c>
      <c r="B14" s="16">
        <v>0</v>
      </c>
      <c r="C14" s="16">
        <v>0</v>
      </c>
      <c r="D14" s="51">
        <v>0</v>
      </c>
    </row>
    <row r="15" spans="1:4">
      <c r="A15" s="18" t="s">
        <v>19</v>
      </c>
      <c r="B15" s="16">
        <v>0</v>
      </c>
      <c r="C15" s="16">
        <v>0</v>
      </c>
      <c r="D15" s="51">
        <v>0</v>
      </c>
    </row>
    <row r="16" spans="1:4">
      <c r="A16" s="6" t="s">
        <v>206</v>
      </c>
      <c r="B16" s="16">
        <v>8518</v>
      </c>
      <c r="C16" s="16">
        <v>8.81</v>
      </c>
      <c r="D16" s="51">
        <v>0.91455534085241019</v>
      </c>
    </row>
    <row r="17" spans="1:4">
      <c r="A17" s="6" t="s">
        <v>207</v>
      </c>
      <c r="B17" s="16">
        <v>171.72</v>
      </c>
      <c r="C17" s="16">
        <v>0.16</v>
      </c>
      <c r="D17" s="51">
        <v>1.7861794239890386E-2</v>
      </c>
    </row>
    <row r="18" spans="1:4">
      <c r="A18" s="6" t="s">
        <v>208</v>
      </c>
      <c r="B18" s="16">
        <v>0</v>
      </c>
      <c r="C18" s="16">
        <v>0</v>
      </c>
      <c r="D18" s="51">
        <v>0</v>
      </c>
    </row>
    <row r="19" spans="1:4">
      <c r="A19" s="6" t="s">
        <v>23</v>
      </c>
      <c r="B19" s="16">
        <v>354</v>
      </c>
      <c r="C19" s="16">
        <v>0.37</v>
      </c>
      <c r="D19" s="51">
        <v>3.6822007692296745E-2</v>
      </c>
    </row>
    <row r="20" spans="1:4">
      <c r="A20" s="6" t="s">
        <v>24</v>
      </c>
      <c r="B20" s="16">
        <v>0</v>
      </c>
      <c r="C20" s="16">
        <v>0</v>
      </c>
      <c r="D20" s="51">
        <v>0</v>
      </c>
    </row>
    <row r="21" spans="1:4">
      <c r="A21" s="6" t="s">
        <v>25</v>
      </c>
      <c r="B21" s="16">
        <v>34.67</v>
      </c>
      <c r="C21" s="16">
        <v>0.04</v>
      </c>
      <c r="D21" s="51">
        <v>3.6062683804856726E-3</v>
      </c>
    </row>
    <row r="22" spans="1:4">
      <c r="A22" s="6" t="s">
        <v>26</v>
      </c>
      <c r="B22" s="16">
        <v>0</v>
      </c>
      <c r="C22" s="16">
        <v>0</v>
      </c>
      <c r="D22" s="51">
        <v>0</v>
      </c>
    </row>
    <row r="23" spans="1:4">
      <c r="A23" s="22" t="s">
        <v>27</v>
      </c>
      <c r="B23" s="155">
        <v>9078.39</v>
      </c>
      <c r="C23" s="155">
        <v>9.379999999999999</v>
      </c>
      <c r="D23" s="52">
        <v>0.97284541116508305</v>
      </c>
    </row>
    <row r="24" spans="1:4">
      <c r="A24" s="25" t="s">
        <v>28</v>
      </c>
    </row>
    <row r="25" spans="1:4">
      <c r="A25" s="18" t="s">
        <v>29</v>
      </c>
      <c r="B25" s="16">
        <v>0</v>
      </c>
      <c r="C25" s="16">
        <v>0</v>
      </c>
      <c r="D25" s="51">
        <v>0</v>
      </c>
    </row>
    <row r="26" spans="1:4">
      <c r="A26" s="18" t="s">
        <v>30</v>
      </c>
      <c r="B26" s="16">
        <v>0</v>
      </c>
      <c r="C26" s="16">
        <v>0</v>
      </c>
      <c r="D26" s="51">
        <v>0</v>
      </c>
    </row>
    <row r="27" spans="1:4">
      <c r="A27" s="18" t="s">
        <v>31</v>
      </c>
      <c r="B27" s="16">
        <v>0</v>
      </c>
      <c r="C27" s="16">
        <v>0</v>
      </c>
      <c r="D27" s="51">
        <v>0</v>
      </c>
    </row>
    <row r="28" spans="1:4">
      <c r="A28" s="18" t="s">
        <v>32</v>
      </c>
      <c r="B28" s="16">
        <v>0</v>
      </c>
      <c r="C28" s="16">
        <v>0</v>
      </c>
      <c r="D28" s="51">
        <v>0</v>
      </c>
    </row>
    <row r="29" spans="1:4">
      <c r="A29" s="18" t="s">
        <v>33</v>
      </c>
      <c r="B29" s="16">
        <v>174</v>
      </c>
      <c r="C29" s="16">
        <v>0.18</v>
      </c>
      <c r="D29" s="51">
        <v>1.8098952933501788E-2</v>
      </c>
    </row>
    <row r="30" spans="1:4">
      <c r="A30" s="18" t="s">
        <v>34</v>
      </c>
      <c r="B30" s="16">
        <v>0</v>
      </c>
      <c r="C30" s="16">
        <v>0</v>
      </c>
      <c r="D30" s="51">
        <v>0</v>
      </c>
    </row>
    <row r="31" spans="1:4">
      <c r="A31" s="18" t="s">
        <v>35</v>
      </c>
      <c r="B31" s="16">
        <v>0</v>
      </c>
      <c r="C31" s="16">
        <v>0</v>
      </c>
      <c r="D31" s="51">
        <v>0</v>
      </c>
    </row>
    <row r="32" spans="1:4">
      <c r="A32" s="18" t="s">
        <v>36</v>
      </c>
      <c r="B32" s="16">
        <v>0</v>
      </c>
      <c r="C32" s="16">
        <v>0</v>
      </c>
      <c r="D32" s="51">
        <v>0</v>
      </c>
    </row>
    <row r="33" spans="1:244">
      <c r="A33" s="27" t="s">
        <v>37</v>
      </c>
      <c r="B33" s="156">
        <v>174</v>
      </c>
      <c r="C33" s="156">
        <v>0.18</v>
      </c>
      <c r="D33" s="53">
        <v>1.8098952933501788E-2</v>
      </c>
    </row>
    <row r="34" spans="1:244" s="30" customFormat="1">
      <c r="A34" s="11" t="s">
        <v>38</v>
      </c>
      <c r="B34" s="3"/>
      <c r="C34" s="3"/>
      <c r="D34" s="3"/>
    </row>
    <row r="35" spans="1:244" s="30" customFormat="1">
      <c r="A35" s="18" t="s">
        <v>39</v>
      </c>
      <c r="B35" s="16">
        <v>61.425817926128275</v>
      </c>
      <c r="C35" s="16">
        <v>0.06</v>
      </c>
      <c r="D35" s="51">
        <v>6.3893275146370467E-3</v>
      </c>
    </row>
    <row r="36" spans="1:244" s="30" customFormat="1">
      <c r="A36" s="6" t="s">
        <v>40</v>
      </c>
      <c r="B36" s="16">
        <v>61.425817926128275</v>
      </c>
      <c r="C36" s="16">
        <v>0.06</v>
      </c>
      <c r="D36" s="51">
        <v>6.3893275146370467E-3</v>
      </c>
    </row>
    <row r="37" spans="1:244" s="31" customFormat="1">
      <c r="A37" s="22" t="s">
        <v>41</v>
      </c>
      <c r="B37" s="155">
        <v>9313.8158179261281</v>
      </c>
      <c r="C37" s="155">
        <v>9.6199999999999992</v>
      </c>
      <c r="D37" s="52">
        <v>0.99733369161322194</v>
      </c>
    </row>
    <row r="38" spans="1:244" s="30" customFormat="1">
      <c r="A38" s="11" t="s">
        <v>42</v>
      </c>
      <c r="B38" s="3"/>
      <c r="C38" s="3"/>
      <c r="D38" s="3"/>
    </row>
    <row r="39" spans="1:244" s="30" customFormat="1">
      <c r="A39" s="6" t="s">
        <v>43</v>
      </c>
      <c r="B39" s="16">
        <v>0</v>
      </c>
      <c r="C39" s="16">
        <v>0</v>
      </c>
      <c r="D39" s="51">
        <v>0</v>
      </c>
    </row>
    <row r="40" spans="1:244" s="30" customFormat="1">
      <c r="A40" s="6" t="s">
        <v>44</v>
      </c>
      <c r="B40" s="16">
        <v>0</v>
      </c>
      <c r="C40" s="16">
        <v>0</v>
      </c>
      <c r="D40" s="51">
        <v>0</v>
      </c>
    </row>
    <row r="41" spans="1:244" s="30" customFormat="1">
      <c r="A41" s="18" t="s">
        <v>45</v>
      </c>
      <c r="B41" s="16">
        <v>0</v>
      </c>
      <c r="C41" s="16">
        <v>0</v>
      </c>
      <c r="D41" s="51">
        <v>0</v>
      </c>
    </row>
    <row r="42" spans="1:244" s="30" customFormat="1">
      <c r="A42" s="18" t="s">
        <v>79</v>
      </c>
      <c r="B42" s="16">
        <v>0</v>
      </c>
      <c r="C42" s="16">
        <v>0</v>
      </c>
      <c r="D42" s="51">
        <v>0</v>
      </c>
    </row>
    <row r="43" spans="1:244" s="30" customFormat="1">
      <c r="A43" s="18" t="s">
        <v>211</v>
      </c>
      <c r="B43" s="16">
        <v>0</v>
      </c>
      <c r="C43" s="16">
        <v>0</v>
      </c>
      <c r="D43" s="51">
        <v>0</v>
      </c>
    </row>
    <row r="44" spans="1:244" s="30" customFormat="1">
      <c r="A44" s="27" t="s">
        <v>46</v>
      </c>
      <c r="B44" s="156">
        <v>0</v>
      </c>
      <c r="C44" s="156">
        <v>0</v>
      </c>
      <c r="D44" s="53">
        <v>0</v>
      </c>
      <c r="E44" s="32"/>
      <c r="F44" s="33"/>
      <c r="G44" s="33"/>
      <c r="H44" s="34"/>
      <c r="I44" s="32"/>
      <c r="J44" s="33"/>
      <c r="K44" s="33"/>
      <c r="L44" s="34"/>
      <c r="M44" s="32"/>
      <c r="N44" s="33"/>
      <c r="O44" s="33"/>
      <c r="P44" s="34"/>
      <c r="Q44" s="32"/>
      <c r="R44" s="33"/>
      <c r="S44" s="33"/>
      <c r="T44" s="34"/>
      <c r="U44" s="32"/>
      <c r="V44" s="33"/>
      <c r="W44" s="33"/>
      <c r="X44" s="34"/>
      <c r="Y44" s="32"/>
      <c r="Z44" s="33"/>
      <c r="AA44" s="33"/>
      <c r="AB44" s="34"/>
      <c r="AC44" s="32"/>
      <c r="AD44" s="33"/>
      <c r="AE44" s="33"/>
      <c r="AF44" s="34"/>
      <c r="AG44" s="32"/>
      <c r="AH44" s="33"/>
      <c r="AI44" s="33"/>
      <c r="AJ44" s="34"/>
      <c r="AK44" s="32"/>
      <c r="AL44" s="33"/>
      <c r="AM44" s="33"/>
      <c r="AN44" s="34"/>
      <c r="AO44" s="32"/>
      <c r="AP44" s="33"/>
      <c r="AQ44" s="33"/>
      <c r="AR44" s="34"/>
      <c r="AS44" s="32"/>
      <c r="AT44" s="33"/>
      <c r="AU44" s="33"/>
      <c r="AV44" s="34"/>
      <c r="AW44" s="32"/>
      <c r="AX44" s="33"/>
      <c r="AY44" s="33"/>
      <c r="AZ44" s="34"/>
      <c r="BA44" s="32"/>
      <c r="BB44" s="33"/>
      <c r="BC44" s="33"/>
      <c r="BD44" s="34"/>
      <c r="BE44" s="32"/>
      <c r="BF44" s="33"/>
      <c r="BG44" s="33"/>
      <c r="BH44" s="34"/>
      <c r="BI44" s="32"/>
      <c r="BJ44" s="33"/>
      <c r="BK44" s="33"/>
      <c r="BL44" s="34"/>
      <c r="BM44" s="32"/>
      <c r="BN44" s="33"/>
      <c r="BO44" s="33"/>
      <c r="BP44" s="34"/>
      <c r="BQ44" s="32"/>
      <c r="BR44" s="33"/>
      <c r="BS44" s="33"/>
      <c r="BT44" s="34"/>
      <c r="BU44" s="32"/>
      <c r="BV44" s="33"/>
      <c r="BW44" s="33"/>
      <c r="BX44" s="34"/>
      <c r="BY44" s="32"/>
      <c r="BZ44" s="33"/>
      <c r="CA44" s="33"/>
      <c r="CB44" s="34"/>
      <c r="CC44" s="32"/>
      <c r="CD44" s="33"/>
      <c r="CE44" s="33"/>
      <c r="CF44" s="34"/>
      <c r="CG44" s="32"/>
      <c r="CH44" s="33"/>
      <c r="CI44" s="33"/>
      <c r="CJ44" s="34"/>
      <c r="CK44" s="32"/>
      <c r="CL44" s="33"/>
      <c r="CM44" s="33"/>
      <c r="CN44" s="34"/>
      <c r="CO44" s="32"/>
      <c r="CP44" s="33"/>
      <c r="CQ44" s="33"/>
      <c r="CR44" s="34"/>
      <c r="CS44" s="32"/>
      <c r="CT44" s="33"/>
      <c r="CU44" s="33"/>
      <c r="CV44" s="34"/>
      <c r="CW44" s="32"/>
      <c r="CX44" s="33"/>
      <c r="CY44" s="33"/>
      <c r="CZ44" s="34"/>
      <c r="DA44" s="32"/>
      <c r="DB44" s="33"/>
      <c r="DC44" s="33"/>
      <c r="DD44" s="34"/>
      <c r="DE44" s="32"/>
      <c r="DF44" s="33"/>
      <c r="DG44" s="33"/>
      <c r="DH44" s="34"/>
      <c r="DI44" s="32"/>
      <c r="DJ44" s="33"/>
      <c r="DK44" s="33"/>
      <c r="DL44" s="34"/>
      <c r="DM44" s="32"/>
      <c r="DN44" s="33"/>
      <c r="DO44" s="33"/>
      <c r="DP44" s="34"/>
      <c r="DQ44" s="32"/>
      <c r="DR44" s="33"/>
      <c r="DS44" s="33"/>
      <c r="DT44" s="34"/>
      <c r="DU44" s="32"/>
      <c r="DV44" s="33"/>
      <c r="DW44" s="33"/>
      <c r="DX44" s="34"/>
      <c r="DY44" s="32"/>
      <c r="DZ44" s="33"/>
      <c r="EA44" s="33"/>
      <c r="EB44" s="34"/>
      <c r="EC44" s="32"/>
      <c r="ED44" s="33"/>
      <c r="EE44" s="33"/>
      <c r="EF44" s="34"/>
      <c r="EG44" s="32"/>
      <c r="EH44" s="33"/>
      <c r="EI44" s="33"/>
      <c r="EJ44" s="34"/>
      <c r="EK44" s="32"/>
      <c r="EL44" s="33"/>
      <c r="EM44" s="33"/>
      <c r="EN44" s="34"/>
      <c r="EO44" s="32"/>
      <c r="EP44" s="33"/>
      <c r="EQ44" s="33"/>
      <c r="ER44" s="34"/>
      <c r="ES44" s="32"/>
      <c r="ET44" s="33"/>
      <c r="EU44" s="33"/>
      <c r="EV44" s="34"/>
      <c r="EW44" s="32"/>
      <c r="EX44" s="33"/>
      <c r="EY44" s="33"/>
      <c r="EZ44" s="34"/>
      <c r="FA44" s="32"/>
      <c r="FB44" s="33"/>
      <c r="FC44" s="33"/>
      <c r="FD44" s="34"/>
      <c r="FE44" s="32"/>
      <c r="FF44" s="33"/>
      <c r="FG44" s="33"/>
      <c r="FH44" s="34"/>
      <c r="FI44" s="32"/>
      <c r="FJ44" s="33"/>
      <c r="FK44" s="33"/>
      <c r="FL44" s="34"/>
      <c r="FM44" s="32"/>
      <c r="FN44" s="33"/>
      <c r="FO44" s="33"/>
      <c r="FP44" s="34"/>
      <c r="FQ44" s="32"/>
      <c r="FR44" s="33"/>
      <c r="FS44" s="33"/>
      <c r="FT44" s="34"/>
      <c r="FU44" s="32"/>
      <c r="FV44" s="33"/>
      <c r="FW44" s="33"/>
      <c r="FX44" s="34"/>
      <c r="FY44" s="32"/>
      <c r="FZ44" s="33"/>
      <c r="GA44" s="33"/>
      <c r="GB44" s="34"/>
      <c r="GC44" s="32"/>
      <c r="GD44" s="33"/>
      <c r="GE44" s="33"/>
      <c r="GF44" s="34"/>
      <c r="GG44" s="32"/>
      <c r="GH44" s="33"/>
      <c r="GI44" s="33"/>
      <c r="GJ44" s="34"/>
      <c r="GK44" s="32"/>
      <c r="GL44" s="33"/>
      <c r="GM44" s="33"/>
      <c r="GN44" s="34"/>
      <c r="GO44" s="32"/>
      <c r="GP44" s="33"/>
      <c r="GQ44" s="33"/>
      <c r="GR44" s="34"/>
      <c r="GS44" s="32"/>
      <c r="GT44" s="33"/>
      <c r="GU44" s="33"/>
      <c r="GV44" s="34"/>
      <c r="GW44" s="32"/>
      <c r="GX44" s="33"/>
      <c r="GY44" s="33"/>
      <c r="GZ44" s="34"/>
      <c r="HA44" s="32"/>
      <c r="HB44" s="33"/>
      <c r="HC44" s="33"/>
      <c r="HD44" s="34"/>
      <c r="HE44" s="32"/>
      <c r="HF44" s="33"/>
      <c r="HG44" s="33"/>
      <c r="HH44" s="34"/>
      <c r="HI44" s="32"/>
      <c r="HJ44" s="33"/>
      <c r="HK44" s="33"/>
      <c r="HL44" s="34"/>
      <c r="HM44" s="32"/>
      <c r="HN44" s="33"/>
      <c r="HO44" s="33"/>
      <c r="HP44" s="34"/>
      <c r="HQ44" s="32"/>
      <c r="HR44" s="33"/>
      <c r="HS44" s="33"/>
      <c r="HT44" s="34"/>
      <c r="HU44" s="32"/>
      <c r="HV44" s="33"/>
      <c r="HW44" s="33"/>
      <c r="HX44" s="34"/>
      <c r="HY44" s="32"/>
      <c r="HZ44" s="33"/>
      <c r="IA44" s="33"/>
      <c r="IB44" s="34"/>
      <c r="IC44" s="32"/>
      <c r="ID44" s="33"/>
      <c r="IE44" s="33"/>
      <c r="IF44" s="34"/>
      <c r="IG44" s="32"/>
      <c r="IH44" s="33"/>
      <c r="II44" s="33"/>
      <c r="IJ44" s="34"/>
    </row>
    <row r="45" spans="1:244" s="30" customFormat="1">
      <c r="A45" s="11" t="s">
        <v>47</v>
      </c>
      <c r="B45" s="3"/>
      <c r="C45" s="3"/>
      <c r="D45" s="3"/>
    </row>
    <row r="46" spans="1:244" s="30" customFormat="1">
      <c r="A46" s="18" t="s">
        <v>80</v>
      </c>
      <c r="B46" s="16">
        <v>0</v>
      </c>
      <c r="C46" s="16">
        <v>0</v>
      </c>
      <c r="D46" s="51">
        <v>0</v>
      </c>
    </row>
    <row r="47" spans="1:244" s="30" customFormat="1">
      <c r="A47" s="18" t="s">
        <v>49</v>
      </c>
      <c r="B47" s="16">
        <v>0</v>
      </c>
      <c r="C47" s="16">
        <v>0</v>
      </c>
      <c r="D47" s="51">
        <v>0</v>
      </c>
    </row>
    <row r="48" spans="1:244" s="30" customFormat="1">
      <c r="A48" s="18" t="s">
        <v>50</v>
      </c>
      <c r="B48" s="16">
        <v>0</v>
      </c>
      <c r="C48" s="16">
        <v>0</v>
      </c>
      <c r="D48" s="51">
        <v>0</v>
      </c>
    </row>
    <row r="49" spans="1:244" s="30" customFormat="1">
      <c r="A49" s="27" t="s">
        <v>51</v>
      </c>
      <c r="B49" s="156">
        <v>0</v>
      </c>
      <c r="C49" s="156">
        <v>0</v>
      </c>
      <c r="D49" s="53">
        <v>0</v>
      </c>
      <c r="E49" s="32"/>
      <c r="F49" s="33"/>
      <c r="G49" s="33"/>
      <c r="H49" s="34"/>
      <c r="I49" s="32"/>
      <c r="J49" s="33"/>
      <c r="K49" s="33"/>
      <c r="L49" s="34"/>
      <c r="M49" s="32"/>
      <c r="N49" s="33"/>
      <c r="O49" s="33"/>
      <c r="P49" s="34"/>
      <c r="Q49" s="32"/>
      <c r="R49" s="33"/>
      <c r="S49" s="33"/>
      <c r="T49" s="34"/>
      <c r="U49" s="32"/>
      <c r="V49" s="33"/>
      <c r="W49" s="33"/>
      <c r="X49" s="34"/>
      <c r="Y49" s="32"/>
      <c r="Z49" s="33"/>
      <c r="AA49" s="33"/>
      <c r="AB49" s="34"/>
      <c r="AC49" s="32"/>
      <c r="AD49" s="33"/>
      <c r="AE49" s="33"/>
      <c r="AF49" s="34"/>
      <c r="AG49" s="32"/>
      <c r="AH49" s="33"/>
      <c r="AI49" s="33"/>
      <c r="AJ49" s="34"/>
      <c r="AK49" s="32"/>
      <c r="AL49" s="33"/>
      <c r="AM49" s="33"/>
      <c r="AN49" s="34"/>
      <c r="AO49" s="32"/>
      <c r="AP49" s="33"/>
      <c r="AQ49" s="33"/>
      <c r="AR49" s="34"/>
      <c r="AS49" s="32"/>
      <c r="AT49" s="33"/>
      <c r="AU49" s="33"/>
      <c r="AV49" s="34"/>
      <c r="AW49" s="32"/>
      <c r="AX49" s="33"/>
      <c r="AY49" s="33"/>
      <c r="AZ49" s="34"/>
      <c r="BA49" s="32"/>
      <c r="BB49" s="33"/>
      <c r="BC49" s="33"/>
      <c r="BD49" s="34"/>
      <c r="BE49" s="32"/>
      <c r="BF49" s="33"/>
      <c r="BG49" s="33"/>
      <c r="BH49" s="34"/>
      <c r="BI49" s="32"/>
      <c r="BJ49" s="33"/>
      <c r="BK49" s="33"/>
      <c r="BL49" s="34"/>
      <c r="BM49" s="32"/>
      <c r="BN49" s="33"/>
      <c r="BO49" s="33"/>
      <c r="BP49" s="34"/>
      <c r="BQ49" s="32"/>
      <c r="BR49" s="33"/>
      <c r="BS49" s="33"/>
      <c r="BT49" s="34"/>
      <c r="BU49" s="32"/>
      <c r="BV49" s="33"/>
      <c r="BW49" s="33"/>
      <c r="BX49" s="34"/>
      <c r="BY49" s="32"/>
      <c r="BZ49" s="33"/>
      <c r="CA49" s="33"/>
      <c r="CB49" s="34"/>
      <c r="CC49" s="32"/>
      <c r="CD49" s="33"/>
      <c r="CE49" s="33"/>
      <c r="CF49" s="34"/>
      <c r="CG49" s="32"/>
      <c r="CH49" s="33"/>
      <c r="CI49" s="33"/>
      <c r="CJ49" s="34"/>
      <c r="CK49" s="32"/>
      <c r="CL49" s="33"/>
      <c r="CM49" s="33"/>
      <c r="CN49" s="34"/>
      <c r="CO49" s="32"/>
      <c r="CP49" s="33"/>
      <c r="CQ49" s="33"/>
      <c r="CR49" s="34"/>
      <c r="CS49" s="32"/>
      <c r="CT49" s="33"/>
      <c r="CU49" s="33"/>
      <c r="CV49" s="34"/>
      <c r="CW49" s="32"/>
      <c r="CX49" s="33"/>
      <c r="CY49" s="33"/>
      <c r="CZ49" s="34"/>
      <c r="DA49" s="32"/>
      <c r="DB49" s="33"/>
      <c r="DC49" s="33"/>
      <c r="DD49" s="34"/>
      <c r="DE49" s="32"/>
      <c r="DF49" s="33"/>
      <c r="DG49" s="33"/>
      <c r="DH49" s="34"/>
      <c r="DI49" s="32"/>
      <c r="DJ49" s="33"/>
      <c r="DK49" s="33"/>
      <c r="DL49" s="34"/>
      <c r="DM49" s="32"/>
      <c r="DN49" s="33"/>
      <c r="DO49" s="33"/>
      <c r="DP49" s="34"/>
      <c r="DQ49" s="32"/>
      <c r="DR49" s="33"/>
      <c r="DS49" s="33"/>
      <c r="DT49" s="34"/>
      <c r="DU49" s="32"/>
      <c r="DV49" s="33"/>
      <c r="DW49" s="33"/>
      <c r="DX49" s="34"/>
      <c r="DY49" s="32"/>
      <c r="DZ49" s="33"/>
      <c r="EA49" s="33"/>
      <c r="EB49" s="34"/>
      <c r="EC49" s="32"/>
      <c r="ED49" s="33"/>
      <c r="EE49" s="33"/>
      <c r="EF49" s="34"/>
      <c r="EG49" s="32"/>
      <c r="EH49" s="33"/>
      <c r="EI49" s="33"/>
      <c r="EJ49" s="34"/>
      <c r="EK49" s="32"/>
      <c r="EL49" s="33"/>
      <c r="EM49" s="33"/>
      <c r="EN49" s="34"/>
      <c r="EO49" s="32"/>
      <c r="EP49" s="33"/>
      <c r="EQ49" s="33"/>
      <c r="ER49" s="34"/>
      <c r="ES49" s="32"/>
      <c r="ET49" s="33"/>
      <c r="EU49" s="33"/>
      <c r="EV49" s="34"/>
      <c r="EW49" s="32"/>
      <c r="EX49" s="33"/>
      <c r="EY49" s="33"/>
      <c r="EZ49" s="34"/>
      <c r="FA49" s="32"/>
      <c r="FB49" s="33"/>
      <c r="FC49" s="33"/>
      <c r="FD49" s="34"/>
      <c r="FE49" s="32"/>
      <c r="FF49" s="33"/>
      <c r="FG49" s="33"/>
      <c r="FH49" s="34"/>
      <c r="FI49" s="32"/>
      <c r="FJ49" s="33"/>
      <c r="FK49" s="33"/>
      <c r="FL49" s="34"/>
      <c r="FM49" s="32"/>
      <c r="FN49" s="33"/>
      <c r="FO49" s="33"/>
      <c r="FP49" s="34"/>
      <c r="FQ49" s="32"/>
      <c r="FR49" s="33"/>
      <c r="FS49" s="33"/>
      <c r="FT49" s="34"/>
      <c r="FU49" s="32"/>
      <c r="FV49" s="33"/>
      <c r="FW49" s="33"/>
      <c r="FX49" s="34"/>
      <c r="FY49" s="32"/>
      <c r="FZ49" s="33"/>
      <c r="GA49" s="33"/>
      <c r="GB49" s="34"/>
      <c r="GC49" s="32"/>
      <c r="GD49" s="33"/>
      <c r="GE49" s="33"/>
      <c r="GF49" s="34"/>
      <c r="GG49" s="32"/>
      <c r="GH49" s="33"/>
      <c r="GI49" s="33"/>
      <c r="GJ49" s="34"/>
      <c r="GK49" s="32"/>
      <c r="GL49" s="33"/>
      <c r="GM49" s="33"/>
      <c r="GN49" s="34"/>
      <c r="GO49" s="32"/>
      <c r="GP49" s="33"/>
      <c r="GQ49" s="33"/>
      <c r="GR49" s="34"/>
      <c r="GS49" s="32"/>
      <c r="GT49" s="33"/>
      <c r="GU49" s="33"/>
      <c r="GV49" s="34"/>
      <c r="GW49" s="32"/>
      <c r="GX49" s="33"/>
      <c r="GY49" s="33"/>
      <c r="GZ49" s="34"/>
      <c r="HA49" s="32"/>
      <c r="HB49" s="33"/>
      <c r="HC49" s="33"/>
      <c r="HD49" s="34"/>
      <c r="HE49" s="32"/>
      <c r="HF49" s="33"/>
      <c r="HG49" s="33"/>
      <c r="HH49" s="34"/>
      <c r="HI49" s="32"/>
      <c r="HJ49" s="33"/>
      <c r="HK49" s="33"/>
      <c r="HL49" s="34"/>
      <c r="HM49" s="32"/>
      <c r="HN49" s="33"/>
      <c r="HO49" s="33"/>
      <c r="HP49" s="34"/>
      <c r="HQ49" s="32"/>
      <c r="HR49" s="33"/>
      <c r="HS49" s="33"/>
      <c r="HT49" s="34"/>
      <c r="HU49" s="32"/>
      <c r="HV49" s="33"/>
      <c r="HW49" s="33"/>
      <c r="HX49" s="34"/>
      <c r="HY49" s="32"/>
      <c r="HZ49" s="33"/>
      <c r="IA49" s="33"/>
      <c r="IB49" s="34"/>
      <c r="IC49" s="32"/>
      <c r="ID49" s="33"/>
      <c r="IE49" s="33"/>
      <c r="IF49" s="34"/>
      <c r="IG49" s="32"/>
      <c r="IH49" s="33"/>
      <c r="II49" s="33"/>
      <c r="IJ49" s="34"/>
    </row>
    <row r="50" spans="1:244" s="30" customFormat="1">
      <c r="A50" s="35" t="s">
        <v>52</v>
      </c>
      <c r="B50" s="157">
        <v>0</v>
      </c>
      <c r="C50" s="157">
        <v>0</v>
      </c>
      <c r="D50" s="54">
        <v>0</v>
      </c>
      <c r="E50" s="33"/>
      <c r="F50" s="33"/>
      <c r="G50" s="32"/>
      <c r="H50" s="33"/>
      <c r="I50" s="33"/>
      <c r="J50" s="33"/>
      <c r="K50" s="32"/>
      <c r="L50" s="33"/>
      <c r="M50" s="33"/>
      <c r="N50" s="33"/>
      <c r="O50" s="32"/>
      <c r="P50" s="33"/>
      <c r="Q50" s="33"/>
      <c r="R50" s="33"/>
      <c r="S50" s="32"/>
      <c r="T50" s="33"/>
      <c r="U50" s="33"/>
      <c r="V50" s="33"/>
      <c r="W50" s="32"/>
      <c r="X50" s="33"/>
      <c r="Y50" s="33"/>
      <c r="Z50" s="33"/>
      <c r="AA50" s="32"/>
      <c r="AB50" s="33"/>
      <c r="AC50" s="33"/>
      <c r="AD50" s="33"/>
      <c r="AE50" s="32"/>
      <c r="AF50" s="33"/>
      <c r="AG50" s="33"/>
      <c r="AH50" s="33"/>
      <c r="AI50" s="32"/>
      <c r="AJ50" s="33"/>
      <c r="AK50" s="33"/>
      <c r="AL50" s="33"/>
      <c r="AM50" s="32"/>
      <c r="AN50" s="33"/>
      <c r="AO50" s="33"/>
      <c r="AP50" s="33"/>
      <c r="AQ50" s="32"/>
      <c r="AR50" s="33"/>
      <c r="AS50" s="33"/>
      <c r="AT50" s="33"/>
      <c r="AU50" s="32"/>
      <c r="AV50" s="33"/>
      <c r="AW50" s="33"/>
      <c r="AX50" s="33"/>
      <c r="AY50" s="32"/>
      <c r="AZ50" s="33"/>
      <c r="BA50" s="33"/>
      <c r="BB50" s="33"/>
      <c r="BC50" s="32"/>
      <c r="BD50" s="33"/>
      <c r="BE50" s="33"/>
      <c r="BF50" s="33"/>
      <c r="BG50" s="32"/>
      <c r="BH50" s="33"/>
      <c r="BI50" s="33"/>
      <c r="BJ50" s="33"/>
      <c r="BK50" s="32"/>
      <c r="BL50" s="33"/>
      <c r="BM50" s="33"/>
      <c r="BN50" s="33"/>
      <c r="BO50" s="32"/>
      <c r="BP50" s="33"/>
      <c r="BQ50" s="33"/>
      <c r="BR50" s="33"/>
      <c r="BS50" s="32"/>
      <c r="BT50" s="33"/>
      <c r="BU50" s="33"/>
      <c r="BV50" s="33"/>
      <c r="BW50" s="32"/>
      <c r="BX50" s="33"/>
      <c r="BY50" s="33"/>
      <c r="BZ50" s="33"/>
      <c r="CA50" s="32"/>
      <c r="CB50" s="33"/>
      <c r="CC50" s="33"/>
      <c r="CD50" s="33"/>
      <c r="CE50" s="32"/>
      <c r="CF50" s="33"/>
      <c r="CG50" s="33"/>
      <c r="CH50" s="33"/>
      <c r="CI50" s="32"/>
      <c r="CJ50" s="33"/>
      <c r="CK50" s="33"/>
      <c r="CL50" s="33"/>
      <c r="CM50" s="32"/>
      <c r="CN50" s="33"/>
      <c r="CO50" s="33"/>
      <c r="CP50" s="33"/>
      <c r="CQ50" s="32"/>
      <c r="CR50" s="33"/>
      <c r="CS50" s="33"/>
      <c r="CT50" s="33"/>
      <c r="CU50" s="32"/>
      <c r="CV50" s="33"/>
      <c r="CW50" s="33"/>
      <c r="CX50" s="33"/>
      <c r="CY50" s="32"/>
      <c r="CZ50" s="33"/>
      <c r="DA50" s="33"/>
      <c r="DB50" s="33"/>
      <c r="DC50" s="32"/>
      <c r="DD50" s="33"/>
      <c r="DE50" s="33"/>
      <c r="DF50" s="33"/>
      <c r="DG50" s="32"/>
      <c r="DH50" s="33"/>
      <c r="DI50" s="33"/>
      <c r="DJ50" s="33"/>
      <c r="DK50" s="32"/>
      <c r="DL50" s="33"/>
      <c r="DM50" s="33"/>
      <c r="DN50" s="33"/>
      <c r="DO50" s="32"/>
      <c r="DP50" s="33"/>
      <c r="DQ50" s="33"/>
      <c r="DR50" s="33"/>
      <c r="DS50" s="32"/>
      <c r="DT50" s="33"/>
      <c r="DU50" s="33"/>
      <c r="DV50" s="33"/>
      <c r="DW50" s="32"/>
      <c r="DX50" s="33"/>
      <c r="DY50" s="33"/>
      <c r="DZ50" s="33"/>
      <c r="EA50" s="32"/>
      <c r="EB50" s="33"/>
      <c r="EC50" s="33"/>
      <c r="ED50" s="33"/>
      <c r="EE50" s="32"/>
      <c r="EF50" s="33"/>
      <c r="EG50" s="33"/>
      <c r="EH50" s="33"/>
      <c r="EI50" s="32"/>
      <c r="EJ50" s="33"/>
      <c r="EK50" s="33"/>
      <c r="EL50" s="33"/>
      <c r="EM50" s="32"/>
      <c r="EN50" s="33"/>
      <c r="EO50" s="33"/>
      <c r="EP50" s="33"/>
      <c r="EQ50" s="32"/>
      <c r="ER50" s="33"/>
      <c r="ES50" s="33"/>
      <c r="ET50" s="33"/>
      <c r="EU50" s="32"/>
      <c r="EV50" s="33"/>
      <c r="EW50" s="33"/>
      <c r="EX50" s="33"/>
      <c r="EY50" s="32"/>
      <c r="EZ50" s="33"/>
      <c r="FA50" s="33"/>
      <c r="FB50" s="33"/>
      <c r="FC50" s="32"/>
      <c r="FD50" s="33"/>
      <c r="FE50" s="33"/>
      <c r="FF50" s="33"/>
      <c r="FG50" s="32"/>
      <c r="FH50" s="33"/>
      <c r="FI50" s="33"/>
      <c r="FJ50" s="33"/>
      <c r="FK50" s="32"/>
      <c r="FL50" s="33"/>
      <c r="FM50" s="33"/>
      <c r="FN50" s="33"/>
      <c r="FO50" s="32"/>
      <c r="FP50" s="33"/>
      <c r="FQ50" s="33"/>
      <c r="FR50" s="33"/>
      <c r="FS50" s="32"/>
      <c r="FT50" s="33"/>
      <c r="FU50" s="33"/>
      <c r="FV50" s="33"/>
      <c r="FW50" s="32"/>
      <c r="FX50" s="33"/>
      <c r="FY50" s="33"/>
      <c r="FZ50" s="33"/>
      <c r="GA50" s="32"/>
      <c r="GB50" s="33"/>
      <c r="GC50" s="33"/>
      <c r="GD50" s="33"/>
      <c r="GE50" s="32"/>
      <c r="GF50" s="33"/>
      <c r="GG50" s="33"/>
      <c r="GH50" s="33"/>
      <c r="GI50" s="32"/>
      <c r="GJ50" s="33"/>
      <c r="GK50" s="33"/>
      <c r="GL50" s="33"/>
      <c r="GM50" s="32"/>
      <c r="GN50" s="33"/>
      <c r="GO50" s="33"/>
      <c r="GP50" s="33"/>
      <c r="GQ50" s="32"/>
      <c r="GR50" s="33"/>
      <c r="GS50" s="33"/>
      <c r="GT50" s="33"/>
      <c r="GU50" s="32"/>
      <c r="GV50" s="33"/>
      <c r="GW50" s="33"/>
      <c r="GX50" s="33"/>
      <c r="GY50" s="32"/>
      <c r="GZ50" s="33"/>
      <c r="HA50" s="33"/>
      <c r="HB50" s="33"/>
      <c r="HC50" s="32"/>
      <c r="HD50" s="33"/>
      <c r="HE50" s="33"/>
      <c r="HF50" s="33"/>
      <c r="HG50" s="32"/>
      <c r="HH50" s="33"/>
      <c r="HI50" s="33"/>
      <c r="HJ50" s="33"/>
      <c r="HK50" s="32"/>
      <c r="HL50" s="33"/>
      <c r="HM50" s="33"/>
      <c r="HN50" s="33"/>
      <c r="HO50" s="32"/>
      <c r="HP50" s="33"/>
      <c r="HQ50" s="33"/>
      <c r="HR50" s="33"/>
      <c r="HS50" s="32"/>
      <c r="HT50" s="33"/>
      <c r="HU50" s="33"/>
      <c r="HV50" s="33"/>
      <c r="HW50" s="32"/>
      <c r="HX50" s="33"/>
      <c r="HY50" s="33"/>
      <c r="HZ50" s="33"/>
      <c r="IA50" s="32"/>
      <c r="IB50" s="33"/>
      <c r="IC50" s="33"/>
      <c r="ID50" s="33"/>
      <c r="IE50" s="32"/>
      <c r="IF50" s="33"/>
      <c r="IG50" s="33"/>
      <c r="IH50" s="33"/>
    </row>
    <row r="51" spans="1:244" s="31" customFormat="1">
      <c r="A51" s="22" t="s">
        <v>53</v>
      </c>
      <c r="B51" s="155">
        <v>9313.8158179261281</v>
      </c>
      <c r="C51" s="155">
        <v>9.6199999999999992</v>
      </c>
      <c r="D51" s="52">
        <v>0.99733369161322194</v>
      </c>
    </row>
    <row r="52" spans="1:244" s="30" customFormat="1">
      <c r="A52" s="11" t="s">
        <v>54</v>
      </c>
      <c r="B52" s="3"/>
      <c r="C52" s="3"/>
      <c r="D52" s="3"/>
    </row>
    <row r="53" spans="1:244" s="30" customFormat="1">
      <c r="A53" s="6" t="s">
        <v>55</v>
      </c>
      <c r="B53" s="16">
        <v>0</v>
      </c>
      <c r="C53" s="16">
        <v>0</v>
      </c>
      <c r="D53" s="51">
        <v>0</v>
      </c>
    </row>
    <row r="54" spans="1:244" s="30" customFormat="1">
      <c r="A54" s="6" t="s">
        <v>212</v>
      </c>
      <c r="B54" s="16">
        <v>0</v>
      </c>
      <c r="C54" s="16">
        <v>0</v>
      </c>
      <c r="D54" s="51">
        <v>0</v>
      </c>
    </row>
    <row r="55" spans="1:244" s="30" customFormat="1">
      <c r="A55" s="6" t="s">
        <v>213</v>
      </c>
      <c r="B55" s="16">
        <v>300</v>
      </c>
      <c r="C55" s="16">
        <v>0.31</v>
      </c>
      <c r="D55" s="51">
        <v>3.1205091264658258E-2</v>
      </c>
    </row>
    <row r="56" spans="1:244" s="30" customFormat="1">
      <c r="A56" s="27" t="s">
        <v>57</v>
      </c>
      <c r="B56" s="156">
        <v>300</v>
      </c>
      <c r="C56" s="156">
        <v>0.31</v>
      </c>
      <c r="D56" s="53">
        <v>3.1205091264658258E-2</v>
      </c>
      <c r="E56" s="32"/>
      <c r="F56" s="33"/>
      <c r="G56" s="33"/>
      <c r="H56" s="34"/>
      <c r="I56" s="32"/>
      <c r="J56" s="33"/>
      <c r="K56" s="33"/>
      <c r="L56" s="34"/>
      <c r="M56" s="32"/>
      <c r="N56" s="33"/>
      <c r="O56" s="33"/>
      <c r="P56" s="34"/>
      <c r="Q56" s="32"/>
      <c r="R56" s="33"/>
      <c r="S56" s="33"/>
      <c r="T56" s="34"/>
      <c r="U56" s="32"/>
      <c r="V56" s="33"/>
      <c r="W56" s="33"/>
      <c r="X56" s="34"/>
      <c r="Y56" s="32"/>
      <c r="Z56" s="33"/>
      <c r="AA56" s="33"/>
      <c r="AB56" s="34"/>
      <c r="AC56" s="32"/>
      <c r="AD56" s="33"/>
      <c r="AE56" s="33"/>
      <c r="AF56" s="34"/>
      <c r="AG56" s="32"/>
      <c r="AH56" s="33"/>
      <c r="AI56" s="33"/>
      <c r="AJ56" s="34"/>
      <c r="AK56" s="32"/>
      <c r="AL56" s="33"/>
      <c r="AM56" s="33"/>
      <c r="AN56" s="34"/>
      <c r="AO56" s="32"/>
      <c r="AP56" s="33"/>
      <c r="AQ56" s="33"/>
      <c r="AR56" s="34"/>
      <c r="AS56" s="32"/>
      <c r="AT56" s="33"/>
      <c r="AU56" s="33"/>
      <c r="AV56" s="34"/>
      <c r="AW56" s="32"/>
      <c r="AX56" s="33"/>
      <c r="AY56" s="33"/>
      <c r="AZ56" s="34"/>
      <c r="BA56" s="32"/>
      <c r="BB56" s="33"/>
      <c r="BC56" s="33"/>
      <c r="BD56" s="34"/>
      <c r="BE56" s="32"/>
      <c r="BF56" s="33"/>
      <c r="BG56" s="33"/>
      <c r="BH56" s="34"/>
      <c r="BI56" s="32"/>
      <c r="BJ56" s="33"/>
      <c r="BK56" s="33"/>
      <c r="BL56" s="34"/>
      <c r="BM56" s="32"/>
      <c r="BN56" s="33"/>
      <c r="BO56" s="33"/>
      <c r="BP56" s="34"/>
      <c r="BQ56" s="32"/>
      <c r="BR56" s="33"/>
      <c r="BS56" s="33"/>
      <c r="BT56" s="34"/>
      <c r="BU56" s="32"/>
      <c r="BV56" s="33"/>
      <c r="BW56" s="33"/>
      <c r="BX56" s="34"/>
      <c r="BY56" s="32"/>
      <c r="BZ56" s="33"/>
      <c r="CA56" s="33"/>
      <c r="CB56" s="34"/>
      <c r="CC56" s="32"/>
      <c r="CD56" s="33"/>
      <c r="CE56" s="33"/>
      <c r="CF56" s="34"/>
      <c r="CG56" s="32"/>
      <c r="CH56" s="33"/>
      <c r="CI56" s="33"/>
      <c r="CJ56" s="34"/>
      <c r="CK56" s="32"/>
      <c r="CL56" s="33"/>
      <c r="CM56" s="33"/>
      <c r="CN56" s="34"/>
      <c r="CO56" s="32"/>
      <c r="CP56" s="33"/>
      <c r="CQ56" s="33"/>
      <c r="CR56" s="34"/>
      <c r="CS56" s="32"/>
      <c r="CT56" s="33"/>
      <c r="CU56" s="33"/>
      <c r="CV56" s="34"/>
      <c r="CW56" s="32"/>
      <c r="CX56" s="33"/>
      <c r="CY56" s="33"/>
      <c r="CZ56" s="34"/>
      <c r="DA56" s="32"/>
      <c r="DB56" s="33"/>
      <c r="DC56" s="33"/>
      <c r="DD56" s="34"/>
      <c r="DE56" s="32"/>
      <c r="DF56" s="33"/>
      <c r="DG56" s="33"/>
      <c r="DH56" s="34"/>
      <c r="DI56" s="32"/>
      <c r="DJ56" s="33"/>
      <c r="DK56" s="33"/>
      <c r="DL56" s="34"/>
      <c r="DM56" s="32"/>
      <c r="DN56" s="33"/>
      <c r="DO56" s="33"/>
      <c r="DP56" s="34"/>
      <c r="DQ56" s="32"/>
      <c r="DR56" s="33"/>
      <c r="DS56" s="33"/>
      <c r="DT56" s="34"/>
      <c r="DU56" s="32"/>
      <c r="DV56" s="33"/>
      <c r="DW56" s="33"/>
      <c r="DX56" s="34"/>
      <c r="DY56" s="32"/>
      <c r="DZ56" s="33"/>
      <c r="EA56" s="33"/>
      <c r="EB56" s="34"/>
      <c r="EC56" s="32"/>
      <c r="ED56" s="33"/>
      <c r="EE56" s="33"/>
      <c r="EF56" s="34"/>
      <c r="EG56" s="32"/>
      <c r="EH56" s="33"/>
      <c r="EI56" s="33"/>
      <c r="EJ56" s="34"/>
      <c r="EK56" s="32"/>
      <c r="EL56" s="33"/>
      <c r="EM56" s="33"/>
      <c r="EN56" s="34"/>
      <c r="EO56" s="32"/>
      <c r="EP56" s="33"/>
      <c r="EQ56" s="33"/>
      <c r="ER56" s="34"/>
      <c r="ES56" s="32"/>
      <c r="ET56" s="33"/>
      <c r="EU56" s="33"/>
      <c r="EV56" s="34"/>
      <c r="EW56" s="32"/>
      <c r="EX56" s="33"/>
      <c r="EY56" s="33"/>
      <c r="EZ56" s="34"/>
      <c r="FA56" s="32"/>
      <c r="FB56" s="33"/>
      <c r="FC56" s="33"/>
      <c r="FD56" s="34"/>
      <c r="FE56" s="32"/>
      <c r="FF56" s="33"/>
      <c r="FG56" s="33"/>
      <c r="FH56" s="34"/>
      <c r="FI56" s="32"/>
      <c r="FJ56" s="33"/>
      <c r="FK56" s="33"/>
      <c r="FL56" s="34"/>
      <c r="FM56" s="32"/>
      <c r="FN56" s="33"/>
      <c r="FO56" s="33"/>
      <c r="FP56" s="34"/>
      <c r="FQ56" s="32"/>
      <c r="FR56" s="33"/>
      <c r="FS56" s="33"/>
      <c r="FT56" s="34"/>
      <c r="FU56" s="32"/>
      <c r="FV56" s="33"/>
      <c r="FW56" s="33"/>
      <c r="FX56" s="34"/>
      <c r="FY56" s="32"/>
      <c r="FZ56" s="33"/>
      <c r="GA56" s="33"/>
      <c r="GB56" s="34"/>
      <c r="GC56" s="32"/>
      <c r="GD56" s="33"/>
      <c r="GE56" s="33"/>
      <c r="GF56" s="34"/>
      <c r="GG56" s="32"/>
      <c r="GH56" s="33"/>
      <c r="GI56" s="33"/>
      <c r="GJ56" s="34"/>
      <c r="GK56" s="32"/>
      <c r="GL56" s="33"/>
      <c r="GM56" s="33"/>
      <c r="GN56" s="34"/>
      <c r="GO56" s="32"/>
      <c r="GP56" s="33"/>
      <c r="GQ56" s="33"/>
      <c r="GR56" s="34"/>
      <c r="GS56" s="32"/>
      <c r="GT56" s="33"/>
      <c r="GU56" s="33"/>
      <c r="GV56" s="34"/>
      <c r="GW56" s="32"/>
      <c r="GX56" s="33"/>
      <c r="GY56" s="33"/>
      <c r="GZ56" s="34"/>
      <c r="HA56" s="32"/>
      <c r="HB56" s="33"/>
      <c r="HC56" s="33"/>
      <c r="HD56" s="34"/>
      <c r="HE56" s="32"/>
      <c r="HF56" s="33"/>
      <c r="HG56" s="33"/>
      <c r="HH56" s="34"/>
      <c r="HI56" s="32"/>
      <c r="HJ56" s="33"/>
      <c r="HK56" s="33"/>
      <c r="HL56" s="34"/>
      <c r="HM56" s="32"/>
      <c r="HN56" s="33"/>
      <c r="HO56" s="33"/>
      <c r="HP56" s="34"/>
      <c r="HQ56" s="32"/>
      <c r="HR56" s="33"/>
      <c r="HS56" s="33"/>
      <c r="HT56" s="34"/>
      <c r="HU56" s="32"/>
      <c r="HV56" s="33"/>
      <c r="HW56" s="33"/>
      <c r="HX56" s="34"/>
      <c r="HY56" s="32"/>
      <c r="HZ56" s="33"/>
      <c r="IA56" s="33"/>
      <c r="IB56" s="34"/>
      <c r="IC56" s="32"/>
      <c r="ID56" s="33"/>
      <c r="IE56" s="33"/>
      <c r="IF56" s="34"/>
      <c r="IG56" s="32"/>
      <c r="IH56" s="33"/>
      <c r="II56" s="33"/>
      <c r="IJ56" s="34"/>
    </row>
    <row r="57" spans="1:244" s="41" customFormat="1" ht="13.5" thickBot="1">
      <c r="A57" s="38" t="s">
        <v>58</v>
      </c>
      <c r="B57" s="158">
        <v>9613.8158179261281</v>
      </c>
      <c r="C57" s="158">
        <v>9.93</v>
      </c>
      <c r="D57" s="55">
        <v>1.0285387828778803</v>
      </c>
    </row>
    <row r="58" spans="1:244">
      <c r="A58" s="42" t="s">
        <v>59</v>
      </c>
      <c r="D58" s="43"/>
    </row>
  </sheetData>
  <printOptions horizontalCentered="1"/>
  <pageMargins left="0.78740157480314965" right="0.39370078740157483" top="0.78740157480314965" bottom="0.78740157480314965" header="0.59055118110236227" footer="0.59055118110236227"/>
  <pageSetup paperSize="9" scale="95" orientation="portrait" horizontalDpi="300" verticalDpi="300" r:id="rId1"/>
  <headerFooter alignWithMargins="0">
    <oddHeader>&amp;L&amp;"Tahoma,Negrito"&amp;8Companhia Nacional de Abastecimento - CONAB</oddHeader>
    <oddFooter>&amp;R&amp;6&amp;F - &amp;A
versão - jan/2008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J55"/>
  <sheetViews>
    <sheetView zoomScaleNormal="100" workbookViewId="0">
      <selection activeCell="G23" sqref="G23"/>
    </sheetView>
  </sheetViews>
  <sheetFormatPr defaultColWidth="11.5" defaultRowHeight="12.75"/>
  <cols>
    <col min="1" max="1" width="45.625" style="3" customWidth="1"/>
    <col min="2" max="3" width="12.625" style="3" customWidth="1"/>
    <col min="4" max="4" width="8.625" style="3" customWidth="1"/>
    <col min="5" max="16384" width="11.5" style="3"/>
  </cols>
  <sheetData>
    <row r="1" spans="1:4">
      <c r="A1" s="1" t="s">
        <v>0</v>
      </c>
      <c r="B1" s="2"/>
      <c r="C1" s="2"/>
      <c r="D1" s="2"/>
    </row>
    <row r="2" spans="1:4">
      <c r="A2" s="1" t="s">
        <v>405</v>
      </c>
      <c r="B2" s="2"/>
      <c r="C2" s="2"/>
      <c r="D2" s="2"/>
    </row>
    <row r="3" spans="1:4">
      <c r="A3" s="1" t="s">
        <v>377</v>
      </c>
      <c r="B3" s="2"/>
      <c r="C3" s="2"/>
      <c r="D3" s="2"/>
    </row>
    <row r="4" spans="1:4">
      <c r="A4" s="1" t="s">
        <v>406</v>
      </c>
      <c r="B4" s="2"/>
      <c r="C4" s="2"/>
      <c r="D4" s="2"/>
    </row>
    <row r="5" spans="1:4" ht="13.5" thickBot="1">
      <c r="A5" s="4" t="s">
        <v>4</v>
      </c>
      <c r="B5" s="5">
        <v>660</v>
      </c>
      <c r="C5" s="6" t="s">
        <v>5</v>
      </c>
    </row>
    <row r="6" spans="1:4">
      <c r="A6" s="7"/>
      <c r="B6" s="8" t="s">
        <v>6</v>
      </c>
      <c r="C6" s="235">
        <v>43160</v>
      </c>
      <c r="D6" s="10" t="s">
        <v>7</v>
      </c>
    </row>
    <row r="7" spans="1:4">
      <c r="A7" s="11" t="s">
        <v>8</v>
      </c>
      <c r="D7" s="12" t="s">
        <v>9</v>
      </c>
    </row>
    <row r="8" spans="1:4" ht="13.5" thickBot="1">
      <c r="A8" s="13"/>
      <c r="B8" s="14" t="s">
        <v>10</v>
      </c>
      <c r="C8" s="14" t="s">
        <v>174</v>
      </c>
      <c r="D8" s="15" t="s">
        <v>13</v>
      </c>
    </row>
    <row r="9" spans="1:4">
      <c r="A9" s="11" t="s">
        <v>14</v>
      </c>
      <c r="B9" s="16"/>
    </row>
    <row r="10" spans="1:4">
      <c r="A10" s="18" t="s">
        <v>15</v>
      </c>
      <c r="B10" s="16">
        <v>0</v>
      </c>
      <c r="C10" s="16">
        <v>0</v>
      </c>
      <c r="D10" s="51">
        <v>0</v>
      </c>
    </row>
    <row r="11" spans="1:4">
      <c r="A11" s="18" t="s">
        <v>16</v>
      </c>
      <c r="B11" s="3">
        <v>0</v>
      </c>
      <c r="C11" s="3">
        <v>0</v>
      </c>
      <c r="D11" s="51">
        <v>0</v>
      </c>
    </row>
    <row r="12" spans="1:4">
      <c r="A12" s="18" t="s">
        <v>17</v>
      </c>
      <c r="B12" s="16">
        <v>220</v>
      </c>
      <c r="C12" s="16">
        <v>20</v>
      </c>
      <c r="D12" s="51">
        <v>0.13074850254198578</v>
      </c>
    </row>
    <row r="13" spans="1:4">
      <c r="A13" s="18" t="s">
        <v>18</v>
      </c>
      <c r="B13" s="16">
        <v>0</v>
      </c>
      <c r="C13" s="16">
        <v>0</v>
      </c>
      <c r="D13" s="51">
        <v>0</v>
      </c>
    </row>
    <row r="14" spans="1:4">
      <c r="A14" s="18" t="s">
        <v>19</v>
      </c>
      <c r="B14" s="16">
        <v>337.5</v>
      </c>
      <c r="C14" s="16">
        <v>30.69</v>
      </c>
      <c r="D14" s="51">
        <v>0.20058008912691003</v>
      </c>
    </row>
    <row r="15" spans="1:4">
      <c r="A15" s="6" t="s">
        <v>20</v>
      </c>
      <c r="B15" s="16">
        <v>700</v>
      </c>
      <c r="C15" s="16">
        <v>63.64</v>
      </c>
      <c r="D15" s="51">
        <v>0.41601796263359114</v>
      </c>
    </row>
    <row r="16" spans="1:4">
      <c r="A16" s="6" t="s">
        <v>70</v>
      </c>
      <c r="B16" s="16">
        <v>50.88</v>
      </c>
      <c r="C16" s="16">
        <v>4.6399999999999997</v>
      </c>
      <c r="D16" s="51">
        <v>3.0238562769710171E-2</v>
      </c>
    </row>
    <row r="17" spans="1:4">
      <c r="A17" s="6" t="s">
        <v>22</v>
      </c>
      <c r="B17" s="16">
        <v>70</v>
      </c>
      <c r="C17" s="16">
        <v>6.36</v>
      </c>
      <c r="D17" s="51">
        <v>4.1601796263359116E-2</v>
      </c>
    </row>
    <row r="18" spans="1:4">
      <c r="A18" s="6" t="s">
        <v>23</v>
      </c>
      <c r="B18" s="16">
        <v>0</v>
      </c>
      <c r="C18" s="16">
        <v>0</v>
      </c>
      <c r="D18" s="51">
        <v>0</v>
      </c>
    </row>
    <row r="19" spans="1:4">
      <c r="A19" s="6" t="s">
        <v>24</v>
      </c>
      <c r="B19" s="16">
        <v>37.5</v>
      </c>
      <c r="C19" s="16">
        <v>3.41</v>
      </c>
      <c r="D19" s="51">
        <v>2.2286676569656667E-2</v>
      </c>
    </row>
    <row r="20" spans="1:4">
      <c r="A20" s="6" t="s">
        <v>407</v>
      </c>
      <c r="B20" s="16">
        <v>82.5</v>
      </c>
      <c r="C20" s="16">
        <v>7.5</v>
      </c>
      <c r="D20" s="51">
        <v>4.9030688453244674E-2</v>
      </c>
    </row>
    <row r="21" spans="1:4">
      <c r="A21" s="22" t="s">
        <v>27</v>
      </c>
      <c r="B21" s="155">
        <v>1498.38</v>
      </c>
      <c r="C21" s="155">
        <v>136.24</v>
      </c>
      <c r="D21" s="52">
        <v>0.89050427835845758</v>
      </c>
    </row>
    <row r="22" spans="1:4">
      <c r="A22" s="25" t="s">
        <v>28</v>
      </c>
    </row>
    <row r="23" spans="1:4">
      <c r="A23" s="18" t="s">
        <v>29</v>
      </c>
      <c r="B23" s="16">
        <v>29.97</v>
      </c>
      <c r="C23" s="16">
        <v>2.72</v>
      </c>
      <c r="D23" s="51">
        <v>1.781151191446961E-2</v>
      </c>
    </row>
    <row r="24" spans="1:4">
      <c r="A24" s="18" t="s">
        <v>30</v>
      </c>
      <c r="B24" s="16">
        <v>0</v>
      </c>
      <c r="C24" s="16">
        <v>0</v>
      </c>
      <c r="D24" s="51">
        <v>0</v>
      </c>
    </row>
    <row r="25" spans="1:4">
      <c r="A25" s="6" t="s">
        <v>72</v>
      </c>
      <c r="B25" s="16">
        <v>44.95</v>
      </c>
      <c r="C25" s="16">
        <v>4.09</v>
      </c>
      <c r="D25" s="51">
        <v>2.671429631482846E-2</v>
      </c>
    </row>
    <row r="26" spans="1:4">
      <c r="A26" s="18" t="s">
        <v>73</v>
      </c>
      <c r="B26" s="16">
        <v>0</v>
      </c>
      <c r="C26" s="16">
        <v>0</v>
      </c>
      <c r="D26" s="51">
        <v>0</v>
      </c>
    </row>
    <row r="27" spans="1:4">
      <c r="A27" s="18" t="s">
        <v>74</v>
      </c>
      <c r="B27" s="16">
        <v>0</v>
      </c>
      <c r="C27" s="16">
        <v>0</v>
      </c>
      <c r="D27" s="51">
        <v>0</v>
      </c>
    </row>
    <row r="28" spans="1:4">
      <c r="A28" s="18" t="s">
        <v>75</v>
      </c>
      <c r="B28" s="16">
        <v>29.7</v>
      </c>
      <c r="C28" s="16">
        <v>2.7</v>
      </c>
      <c r="D28" s="51">
        <v>1.765104784316808E-2</v>
      </c>
    </row>
    <row r="29" spans="1:4">
      <c r="A29" s="18" t="s">
        <v>76</v>
      </c>
      <c r="B29" s="16">
        <v>0</v>
      </c>
      <c r="C29" s="16">
        <v>0</v>
      </c>
      <c r="D29" s="51">
        <v>0</v>
      </c>
    </row>
    <row r="30" spans="1:4">
      <c r="A30" s="18" t="s">
        <v>77</v>
      </c>
      <c r="B30" s="16">
        <v>0</v>
      </c>
      <c r="C30" s="16">
        <v>0</v>
      </c>
      <c r="D30" s="51">
        <v>0</v>
      </c>
    </row>
    <row r="31" spans="1:4">
      <c r="A31" s="18" t="s">
        <v>78</v>
      </c>
      <c r="B31" s="16">
        <v>0</v>
      </c>
      <c r="C31" s="16">
        <v>0</v>
      </c>
      <c r="D31" s="51">
        <v>0</v>
      </c>
    </row>
    <row r="32" spans="1:4">
      <c r="A32" s="27" t="s">
        <v>37</v>
      </c>
      <c r="B32" s="156">
        <v>104.62</v>
      </c>
      <c r="C32" s="156">
        <v>9.5100000000000016</v>
      </c>
      <c r="D32" s="53">
        <v>6.2176856072466147E-2</v>
      </c>
    </row>
    <row r="33" spans="1:244" s="30" customFormat="1">
      <c r="A33" s="11" t="s">
        <v>38</v>
      </c>
      <c r="B33" s="3"/>
      <c r="C33" s="3"/>
      <c r="D33" s="3"/>
    </row>
    <row r="34" spans="1:244" s="30" customFormat="1">
      <c r="A34" s="18" t="s">
        <v>39</v>
      </c>
      <c r="B34" s="16">
        <v>12.119653172348027</v>
      </c>
      <c r="C34" s="16">
        <v>1.1000000000000001</v>
      </c>
      <c r="D34" s="51">
        <v>7.2028477436942373E-3</v>
      </c>
    </row>
    <row r="35" spans="1:244" s="30" customFormat="1">
      <c r="A35" s="6" t="s">
        <v>40</v>
      </c>
      <c r="B35" s="16">
        <v>12.119653172348027</v>
      </c>
      <c r="C35" s="16">
        <v>1.1000000000000001</v>
      </c>
      <c r="D35" s="51">
        <v>7.2028477436942373E-3</v>
      </c>
    </row>
    <row r="36" spans="1:244" s="31" customFormat="1">
      <c r="A36" s="22" t="s">
        <v>41</v>
      </c>
      <c r="B36" s="155">
        <v>1615.1196531723481</v>
      </c>
      <c r="C36" s="155">
        <v>146.85</v>
      </c>
      <c r="D36" s="52">
        <v>0.95988398217461801</v>
      </c>
    </row>
    <row r="37" spans="1:244" s="30" customFormat="1">
      <c r="A37" s="11" t="s">
        <v>42</v>
      </c>
      <c r="B37" s="3"/>
      <c r="C37" s="3"/>
      <c r="D37" s="3"/>
    </row>
    <row r="38" spans="1:244" s="30" customFormat="1">
      <c r="A38" s="6" t="s">
        <v>43</v>
      </c>
      <c r="B38" s="16">
        <v>0</v>
      </c>
      <c r="C38" s="16">
        <v>0</v>
      </c>
      <c r="D38" s="51">
        <v>0</v>
      </c>
    </row>
    <row r="39" spans="1:244" s="30" customFormat="1">
      <c r="A39" s="6" t="s">
        <v>44</v>
      </c>
      <c r="B39" s="16">
        <v>0</v>
      </c>
      <c r="C39" s="16">
        <v>0</v>
      </c>
      <c r="D39" s="51">
        <v>0</v>
      </c>
    </row>
    <row r="40" spans="1:244" s="30" customFormat="1">
      <c r="A40" s="18" t="s">
        <v>45</v>
      </c>
      <c r="B40" s="16">
        <v>0</v>
      </c>
      <c r="C40" s="16">
        <v>0</v>
      </c>
      <c r="D40" s="51">
        <v>0</v>
      </c>
    </row>
    <row r="41" spans="1:244" s="30" customFormat="1">
      <c r="A41" s="18" t="s">
        <v>79</v>
      </c>
      <c r="B41" s="16">
        <v>0</v>
      </c>
      <c r="C41" s="16">
        <v>0</v>
      </c>
      <c r="D41" s="51">
        <v>0</v>
      </c>
    </row>
    <row r="42" spans="1:244" s="30" customFormat="1">
      <c r="A42" s="27" t="s">
        <v>46</v>
      </c>
      <c r="B42" s="156">
        <v>0</v>
      </c>
      <c r="C42" s="156">
        <v>0</v>
      </c>
      <c r="D42" s="53">
        <v>0</v>
      </c>
      <c r="E42" s="32"/>
      <c r="F42" s="33"/>
      <c r="G42" s="33"/>
      <c r="H42" s="34"/>
      <c r="I42" s="32"/>
      <c r="J42" s="33"/>
      <c r="K42" s="33"/>
      <c r="L42" s="34"/>
      <c r="M42" s="32"/>
      <c r="N42" s="33"/>
      <c r="O42" s="33"/>
      <c r="P42" s="34"/>
      <c r="Q42" s="32"/>
      <c r="R42" s="33"/>
      <c r="S42" s="33"/>
      <c r="T42" s="34"/>
      <c r="U42" s="32"/>
      <c r="V42" s="33"/>
      <c r="W42" s="33"/>
      <c r="X42" s="34"/>
      <c r="Y42" s="32"/>
      <c r="Z42" s="33"/>
      <c r="AA42" s="33"/>
      <c r="AB42" s="34"/>
      <c r="AC42" s="32"/>
      <c r="AD42" s="33"/>
      <c r="AE42" s="33"/>
      <c r="AF42" s="34"/>
      <c r="AG42" s="32"/>
      <c r="AH42" s="33"/>
      <c r="AI42" s="33"/>
      <c r="AJ42" s="34"/>
      <c r="AK42" s="32"/>
      <c r="AL42" s="33"/>
      <c r="AM42" s="33"/>
      <c r="AN42" s="34"/>
      <c r="AO42" s="32"/>
      <c r="AP42" s="33"/>
      <c r="AQ42" s="33"/>
      <c r="AR42" s="34"/>
      <c r="AS42" s="32"/>
      <c r="AT42" s="33"/>
      <c r="AU42" s="33"/>
      <c r="AV42" s="34"/>
      <c r="AW42" s="32"/>
      <c r="AX42" s="33"/>
      <c r="AY42" s="33"/>
      <c r="AZ42" s="34"/>
      <c r="BA42" s="32"/>
      <c r="BB42" s="33"/>
      <c r="BC42" s="33"/>
      <c r="BD42" s="34"/>
      <c r="BE42" s="32"/>
      <c r="BF42" s="33"/>
      <c r="BG42" s="33"/>
      <c r="BH42" s="34"/>
      <c r="BI42" s="32"/>
      <c r="BJ42" s="33"/>
      <c r="BK42" s="33"/>
      <c r="BL42" s="34"/>
      <c r="BM42" s="32"/>
      <c r="BN42" s="33"/>
      <c r="BO42" s="33"/>
      <c r="BP42" s="34"/>
      <c r="BQ42" s="32"/>
      <c r="BR42" s="33"/>
      <c r="BS42" s="33"/>
      <c r="BT42" s="34"/>
      <c r="BU42" s="32"/>
      <c r="BV42" s="33"/>
      <c r="BW42" s="33"/>
      <c r="BX42" s="34"/>
      <c r="BY42" s="32"/>
      <c r="BZ42" s="33"/>
      <c r="CA42" s="33"/>
      <c r="CB42" s="34"/>
      <c r="CC42" s="32"/>
      <c r="CD42" s="33"/>
      <c r="CE42" s="33"/>
      <c r="CF42" s="34"/>
      <c r="CG42" s="32"/>
      <c r="CH42" s="33"/>
      <c r="CI42" s="33"/>
      <c r="CJ42" s="34"/>
      <c r="CK42" s="32"/>
      <c r="CL42" s="33"/>
      <c r="CM42" s="33"/>
      <c r="CN42" s="34"/>
      <c r="CO42" s="32"/>
      <c r="CP42" s="33"/>
      <c r="CQ42" s="33"/>
      <c r="CR42" s="34"/>
      <c r="CS42" s="32"/>
      <c r="CT42" s="33"/>
      <c r="CU42" s="33"/>
      <c r="CV42" s="34"/>
      <c r="CW42" s="32"/>
      <c r="CX42" s="33"/>
      <c r="CY42" s="33"/>
      <c r="CZ42" s="34"/>
      <c r="DA42" s="32"/>
      <c r="DB42" s="33"/>
      <c r="DC42" s="33"/>
      <c r="DD42" s="34"/>
      <c r="DE42" s="32"/>
      <c r="DF42" s="33"/>
      <c r="DG42" s="33"/>
      <c r="DH42" s="34"/>
      <c r="DI42" s="32"/>
      <c r="DJ42" s="33"/>
      <c r="DK42" s="33"/>
      <c r="DL42" s="34"/>
      <c r="DM42" s="32"/>
      <c r="DN42" s="33"/>
      <c r="DO42" s="33"/>
      <c r="DP42" s="34"/>
      <c r="DQ42" s="32"/>
      <c r="DR42" s="33"/>
      <c r="DS42" s="33"/>
      <c r="DT42" s="34"/>
      <c r="DU42" s="32"/>
      <c r="DV42" s="33"/>
      <c r="DW42" s="33"/>
      <c r="DX42" s="34"/>
      <c r="DY42" s="32"/>
      <c r="DZ42" s="33"/>
      <c r="EA42" s="33"/>
      <c r="EB42" s="34"/>
      <c r="EC42" s="32"/>
      <c r="ED42" s="33"/>
      <c r="EE42" s="33"/>
      <c r="EF42" s="34"/>
      <c r="EG42" s="32"/>
      <c r="EH42" s="33"/>
      <c r="EI42" s="33"/>
      <c r="EJ42" s="34"/>
      <c r="EK42" s="32"/>
      <c r="EL42" s="33"/>
      <c r="EM42" s="33"/>
      <c r="EN42" s="34"/>
      <c r="EO42" s="32"/>
      <c r="EP42" s="33"/>
      <c r="EQ42" s="33"/>
      <c r="ER42" s="34"/>
      <c r="ES42" s="32"/>
      <c r="ET42" s="33"/>
      <c r="EU42" s="33"/>
      <c r="EV42" s="34"/>
      <c r="EW42" s="32"/>
      <c r="EX42" s="33"/>
      <c r="EY42" s="33"/>
      <c r="EZ42" s="34"/>
      <c r="FA42" s="32"/>
      <c r="FB42" s="33"/>
      <c r="FC42" s="33"/>
      <c r="FD42" s="34"/>
      <c r="FE42" s="32"/>
      <c r="FF42" s="33"/>
      <c r="FG42" s="33"/>
      <c r="FH42" s="34"/>
      <c r="FI42" s="32"/>
      <c r="FJ42" s="33"/>
      <c r="FK42" s="33"/>
      <c r="FL42" s="34"/>
      <c r="FM42" s="32"/>
      <c r="FN42" s="33"/>
      <c r="FO42" s="33"/>
      <c r="FP42" s="34"/>
      <c r="FQ42" s="32"/>
      <c r="FR42" s="33"/>
      <c r="FS42" s="33"/>
      <c r="FT42" s="34"/>
      <c r="FU42" s="32"/>
      <c r="FV42" s="33"/>
      <c r="FW42" s="33"/>
      <c r="FX42" s="34"/>
      <c r="FY42" s="32"/>
      <c r="FZ42" s="33"/>
      <c r="GA42" s="33"/>
      <c r="GB42" s="34"/>
      <c r="GC42" s="32"/>
      <c r="GD42" s="33"/>
      <c r="GE42" s="33"/>
      <c r="GF42" s="34"/>
      <c r="GG42" s="32"/>
      <c r="GH42" s="33"/>
      <c r="GI42" s="33"/>
      <c r="GJ42" s="34"/>
      <c r="GK42" s="32"/>
      <c r="GL42" s="33"/>
      <c r="GM42" s="33"/>
      <c r="GN42" s="34"/>
      <c r="GO42" s="32"/>
      <c r="GP42" s="33"/>
      <c r="GQ42" s="33"/>
      <c r="GR42" s="34"/>
      <c r="GS42" s="32"/>
      <c r="GT42" s="33"/>
      <c r="GU42" s="33"/>
      <c r="GV42" s="34"/>
      <c r="GW42" s="32"/>
      <c r="GX42" s="33"/>
      <c r="GY42" s="33"/>
      <c r="GZ42" s="34"/>
      <c r="HA42" s="32"/>
      <c r="HB42" s="33"/>
      <c r="HC42" s="33"/>
      <c r="HD42" s="34"/>
      <c r="HE42" s="32"/>
      <c r="HF42" s="33"/>
      <c r="HG42" s="33"/>
      <c r="HH42" s="34"/>
      <c r="HI42" s="32"/>
      <c r="HJ42" s="33"/>
      <c r="HK42" s="33"/>
      <c r="HL42" s="34"/>
      <c r="HM42" s="32"/>
      <c r="HN42" s="33"/>
      <c r="HO42" s="33"/>
      <c r="HP42" s="34"/>
      <c r="HQ42" s="32"/>
      <c r="HR42" s="33"/>
      <c r="HS42" s="33"/>
      <c r="HT42" s="34"/>
      <c r="HU42" s="32"/>
      <c r="HV42" s="33"/>
      <c r="HW42" s="33"/>
      <c r="HX42" s="34"/>
      <c r="HY42" s="32"/>
      <c r="HZ42" s="33"/>
      <c r="IA42" s="33"/>
      <c r="IB42" s="34"/>
      <c r="IC42" s="32"/>
      <c r="ID42" s="33"/>
      <c r="IE42" s="33"/>
      <c r="IF42" s="34"/>
      <c r="IG42" s="32"/>
      <c r="IH42" s="33"/>
      <c r="II42" s="33"/>
      <c r="IJ42" s="34"/>
    </row>
    <row r="43" spans="1:244" s="30" customFormat="1">
      <c r="A43" s="11" t="s">
        <v>47</v>
      </c>
      <c r="B43" s="3"/>
      <c r="C43" s="3"/>
      <c r="D43" s="3"/>
    </row>
    <row r="44" spans="1:244" s="30" customFormat="1">
      <c r="A44" s="18" t="s">
        <v>80</v>
      </c>
      <c r="B44" s="16">
        <v>0</v>
      </c>
      <c r="C44" s="16">
        <v>0</v>
      </c>
      <c r="D44" s="51">
        <v>0</v>
      </c>
    </row>
    <row r="45" spans="1:244" s="30" customFormat="1">
      <c r="A45" s="18" t="s">
        <v>49</v>
      </c>
      <c r="B45" s="16">
        <v>0</v>
      </c>
      <c r="C45" s="16">
        <v>0</v>
      </c>
      <c r="D45" s="51">
        <v>0</v>
      </c>
    </row>
    <row r="46" spans="1:244" s="30" customFormat="1">
      <c r="A46" s="18" t="s">
        <v>50</v>
      </c>
      <c r="B46" s="16">
        <v>0</v>
      </c>
      <c r="C46" s="16">
        <v>0</v>
      </c>
      <c r="D46" s="51">
        <v>0</v>
      </c>
    </row>
    <row r="47" spans="1:244" s="30" customFormat="1">
      <c r="A47" s="27" t="s">
        <v>51</v>
      </c>
      <c r="B47" s="156">
        <v>0</v>
      </c>
      <c r="C47" s="156">
        <v>0</v>
      </c>
      <c r="D47" s="53">
        <v>0</v>
      </c>
      <c r="E47" s="32"/>
      <c r="F47" s="33"/>
      <c r="G47" s="33"/>
      <c r="H47" s="34"/>
      <c r="I47" s="32"/>
      <c r="J47" s="33"/>
      <c r="K47" s="33"/>
      <c r="L47" s="34"/>
      <c r="M47" s="32"/>
      <c r="N47" s="33"/>
      <c r="O47" s="33"/>
      <c r="P47" s="34"/>
      <c r="Q47" s="32"/>
      <c r="R47" s="33"/>
      <c r="S47" s="33"/>
      <c r="T47" s="34"/>
      <c r="U47" s="32"/>
      <c r="V47" s="33"/>
      <c r="W47" s="33"/>
      <c r="X47" s="34"/>
      <c r="Y47" s="32"/>
      <c r="Z47" s="33"/>
      <c r="AA47" s="33"/>
      <c r="AB47" s="34"/>
      <c r="AC47" s="32"/>
      <c r="AD47" s="33"/>
      <c r="AE47" s="33"/>
      <c r="AF47" s="34"/>
      <c r="AG47" s="32"/>
      <c r="AH47" s="33"/>
      <c r="AI47" s="33"/>
      <c r="AJ47" s="34"/>
      <c r="AK47" s="32"/>
      <c r="AL47" s="33"/>
      <c r="AM47" s="33"/>
      <c r="AN47" s="34"/>
      <c r="AO47" s="32"/>
      <c r="AP47" s="33"/>
      <c r="AQ47" s="33"/>
      <c r="AR47" s="34"/>
      <c r="AS47" s="32"/>
      <c r="AT47" s="33"/>
      <c r="AU47" s="33"/>
      <c r="AV47" s="34"/>
      <c r="AW47" s="32"/>
      <c r="AX47" s="33"/>
      <c r="AY47" s="33"/>
      <c r="AZ47" s="34"/>
      <c r="BA47" s="32"/>
      <c r="BB47" s="33"/>
      <c r="BC47" s="33"/>
      <c r="BD47" s="34"/>
      <c r="BE47" s="32"/>
      <c r="BF47" s="33"/>
      <c r="BG47" s="33"/>
      <c r="BH47" s="34"/>
      <c r="BI47" s="32"/>
      <c r="BJ47" s="33"/>
      <c r="BK47" s="33"/>
      <c r="BL47" s="34"/>
      <c r="BM47" s="32"/>
      <c r="BN47" s="33"/>
      <c r="BO47" s="33"/>
      <c r="BP47" s="34"/>
      <c r="BQ47" s="32"/>
      <c r="BR47" s="33"/>
      <c r="BS47" s="33"/>
      <c r="BT47" s="34"/>
      <c r="BU47" s="32"/>
      <c r="BV47" s="33"/>
      <c r="BW47" s="33"/>
      <c r="BX47" s="34"/>
      <c r="BY47" s="32"/>
      <c r="BZ47" s="33"/>
      <c r="CA47" s="33"/>
      <c r="CB47" s="34"/>
      <c r="CC47" s="32"/>
      <c r="CD47" s="33"/>
      <c r="CE47" s="33"/>
      <c r="CF47" s="34"/>
      <c r="CG47" s="32"/>
      <c r="CH47" s="33"/>
      <c r="CI47" s="33"/>
      <c r="CJ47" s="34"/>
      <c r="CK47" s="32"/>
      <c r="CL47" s="33"/>
      <c r="CM47" s="33"/>
      <c r="CN47" s="34"/>
      <c r="CO47" s="32"/>
      <c r="CP47" s="33"/>
      <c r="CQ47" s="33"/>
      <c r="CR47" s="34"/>
      <c r="CS47" s="32"/>
      <c r="CT47" s="33"/>
      <c r="CU47" s="33"/>
      <c r="CV47" s="34"/>
      <c r="CW47" s="32"/>
      <c r="CX47" s="33"/>
      <c r="CY47" s="33"/>
      <c r="CZ47" s="34"/>
      <c r="DA47" s="32"/>
      <c r="DB47" s="33"/>
      <c r="DC47" s="33"/>
      <c r="DD47" s="34"/>
      <c r="DE47" s="32"/>
      <c r="DF47" s="33"/>
      <c r="DG47" s="33"/>
      <c r="DH47" s="34"/>
      <c r="DI47" s="32"/>
      <c r="DJ47" s="33"/>
      <c r="DK47" s="33"/>
      <c r="DL47" s="34"/>
      <c r="DM47" s="32"/>
      <c r="DN47" s="33"/>
      <c r="DO47" s="33"/>
      <c r="DP47" s="34"/>
      <c r="DQ47" s="32"/>
      <c r="DR47" s="33"/>
      <c r="DS47" s="33"/>
      <c r="DT47" s="34"/>
      <c r="DU47" s="32"/>
      <c r="DV47" s="33"/>
      <c r="DW47" s="33"/>
      <c r="DX47" s="34"/>
      <c r="DY47" s="32"/>
      <c r="DZ47" s="33"/>
      <c r="EA47" s="33"/>
      <c r="EB47" s="34"/>
      <c r="EC47" s="32"/>
      <c r="ED47" s="33"/>
      <c r="EE47" s="33"/>
      <c r="EF47" s="34"/>
      <c r="EG47" s="32"/>
      <c r="EH47" s="33"/>
      <c r="EI47" s="33"/>
      <c r="EJ47" s="34"/>
      <c r="EK47" s="32"/>
      <c r="EL47" s="33"/>
      <c r="EM47" s="33"/>
      <c r="EN47" s="34"/>
      <c r="EO47" s="32"/>
      <c r="EP47" s="33"/>
      <c r="EQ47" s="33"/>
      <c r="ER47" s="34"/>
      <c r="ES47" s="32"/>
      <c r="ET47" s="33"/>
      <c r="EU47" s="33"/>
      <c r="EV47" s="34"/>
      <c r="EW47" s="32"/>
      <c r="EX47" s="33"/>
      <c r="EY47" s="33"/>
      <c r="EZ47" s="34"/>
      <c r="FA47" s="32"/>
      <c r="FB47" s="33"/>
      <c r="FC47" s="33"/>
      <c r="FD47" s="34"/>
      <c r="FE47" s="32"/>
      <c r="FF47" s="33"/>
      <c r="FG47" s="33"/>
      <c r="FH47" s="34"/>
      <c r="FI47" s="32"/>
      <c r="FJ47" s="33"/>
      <c r="FK47" s="33"/>
      <c r="FL47" s="34"/>
      <c r="FM47" s="32"/>
      <c r="FN47" s="33"/>
      <c r="FO47" s="33"/>
      <c r="FP47" s="34"/>
      <c r="FQ47" s="32"/>
      <c r="FR47" s="33"/>
      <c r="FS47" s="33"/>
      <c r="FT47" s="34"/>
      <c r="FU47" s="32"/>
      <c r="FV47" s="33"/>
      <c r="FW47" s="33"/>
      <c r="FX47" s="34"/>
      <c r="FY47" s="32"/>
      <c r="FZ47" s="33"/>
      <c r="GA47" s="33"/>
      <c r="GB47" s="34"/>
      <c r="GC47" s="32"/>
      <c r="GD47" s="33"/>
      <c r="GE47" s="33"/>
      <c r="GF47" s="34"/>
      <c r="GG47" s="32"/>
      <c r="GH47" s="33"/>
      <c r="GI47" s="33"/>
      <c r="GJ47" s="34"/>
      <c r="GK47" s="32"/>
      <c r="GL47" s="33"/>
      <c r="GM47" s="33"/>
      <c r="GN47" s="34"/>
      <c r="GO47" s="32"/>
      <c r="GP47" s="33"/>
      <c r="GQ47" s="33"/>
      <c r="GR47" s="34"/>
      <c r="GS47" s="32"/>
      <c r="GT47" s="33"/>
      <c r="GU47" s="33"/>
      <c r="GV47" s="34"/>
      <c r="GW47" s="32"/>
      <c r="GX47" s="33"/>
      <c r="GY47" s="33"/>
      <c r="GZ47" s="34"/>
      <c r="HA47" s="32"/>
      <c r="HB47" s="33"/>
      <c r="HC47" s="33"/>
      <c r="HD47" s="34"/>
      <c r="HE47" s="32"/>
      <c r="HF47" s="33"/>
      <c r="HG47" s="33"/>
      <c r="HH47" s="34"/>
      <c r="HI47" s="32"/>
      <c r="HJ47" s="33"/>
      <c r="HK47" s="33"/>
      <c r="HL47" s="34"/>
      <c r="HM47" s="32"/>
      <c r="HN47" s="33"/>
      <c r="HO47" s="33"/>
      <c r="HP47" s="34"/>
      <c r="HQ47" s="32"/>
      <c r="HR47" s="33"/>
      <c r="HS47" s="33"/>
      <c r="HT47" s="34"/>
      <c r="HU47" s="32"/>
      <c r="HV47" s="33"/>
      <c r="HW47" s="33"/>
      <c r="HX47" s="34"/>
      <c r="HY47" s="32"/>
      <c r="HZ47" s="33"/>
      <c r="IA47" s="33"/>
      <c r="IB47" s="34"/>
      <c r="IC47" s="32"/>
      <c r="ID47" s="33"/>
      <c r="IE47" s="33"/>
      <c r="IF47" s="34"/>
      <c r="IG47" s="32"/>
      <c r="IH47" s="33"/>
      <c r="II47" s="33"/>
      <c r="IJ47" s="34"/>
    </row>
    <row r="48" spans="1:244" s="30" customFormat="1">
      <c r="A48" s="35" t="s">
        <v>52</v>
      </c>
      <c r="B48" s="157">
        <v>0</v>
      </c>
      <c r="C48" s="157">
        <v>0</v>
      </c>
      <c r="D48" s="54">
        <v>0</v>
      </c>
      <c r="E48" s="33"/>
      <c r="F48" s="33"/>
      <c r="G48" s="32"/>
      <c r="H48" s="33"/>
      <c r="I48" s="33"/>
      <c r="J48" s="33"/>
      <c r="K48" s="32"/>
      <c r="L48" s="33"/>
      <c r="M48" s="33"/>
      <c r="N48" s="33"/>
      <c r="O48" s="32"/>
      <c r="P48" s="33"/>
      <c r="Q48" s="33"/>
      <c r="R48" s="33"/>
      <c r="S48" s="32"/>
      <c r="T48" s="33"/>
      <c r="U48" s="33"/>
      <c r="V48" s="33"/>
      <c r="W48" s="32"/>
      <c r="X48" s="33"/>
      <c r="Y48" s="33"/>
      <c r="Z48" s="33"/>
      <c r="AA48" s="32"/>
      <c r="AB48" s="33"/>
      <c r="AC48" s="33"/>
      <c r="AD48" s="33"/>
      <c r="AE48" s="32"/>
      <c r="AF48" s="33"/>
      <c r="AG48" s="33"/>
      <c r="AH48" s="33"/>
      <c r="AI48" s="32"/>
      <c r="AJ48" s="33"/>
      <c r="AK48" s="33"/>
      <c r="AL48" s="33"/>
      <c r="AM48" s="32"/>
      <c r="AN48" s="33"/>
      <c r="AO48" s="33"/>
      <c r="AP48" s="33"/>
      <c r="AQ48" s="32"/>
      <c r="AR48" s="33"/>
      <c r="AS48" s="33"/>
      <c r="AT48" s="33"/>
      <c r="AU48" s="32"/>
      <c r="AV48" s="33"/>
      <c r="AW48" s="33"/>
      <c r="AX48" s="33"/>
      <c r="AY48" s="32"/>
      <c r="AZ48" s="33"/>
      <c r="BA48" s="33"/>
      <c r="BB48" s="33"/>
      <c r="BC48" s="32"/>
      <c r="BD48" s="33"/>
      <c r="BE48" s="33"/>
      <c r="BF48" s="33"/>
      <c r="BG48" s="32"/>
      <c r="BH48" s="33"/>
      <c r="BI48" s="33"/>
      <c r="BJ48" s="33"/>
      <c r="BK48" s="32"/>
      <c r="BL48" s="33"/>
      <c r="BM48" s="33"/>
      <c r="BN48" s="33"/>
      <c r="BO48" s="32"/>
      <c r="BP48" s="33"/>
      <c r="BQ48" s="33"/>
      <c r="BR48" s="33"/>
      <c r="BS48" s="32"/>
      <c r="BT48" s="33"/>
      <c r="BU48" s="33"/>
      <c r="BV48" s="33"/>
      <c r="BW48" s="32"/>
      <c r="BX48" s="33"/>
      <c r="BY48" s="33"/>
      <c r="BZ48" s="33"/>
      <c r="CA48" s="32"/>
      <c r="CB48" s="33"/>
      <c r="CC48" s="33"/>
      <c r="CD48" s="33"/>
      <c r="CE48" s="32"/>
      <c r="CF48" s="33"/>
      <c r="CG48" s="33"/>
      <c r="CH48" s="33"/>
      <c r="CI48" s="32"/>
      <c r="CJ48" s="33"/>
      <c r="CK48" s="33"/>
      <c r="CL48" s="33"/>
      <c r="CM48" s="32"/>
      <c r="CN48" s="33"/>
      <c r="CO48" s="33"/>
      <c r="CP48" s="33"/>
      <c r="CQ48" s="32"/>
      <c r="CR48" s="33"/>
      <c r="CS48" s="33"/>
      <c r="CT48" s="33"/>
      <c r="CU48" s="32"/>
      <c r="CV48" s="33"/>
      <c r="CW48" s="33"/>
      <c r="CX48" s="33"/>
      <c r="CY48" s="32"/>
      <c r="CZ48" s="33"/>
      <c r="DA48" s="33"/>
      <c r="DB48" s="33"/>
      <c r="DC48" s="32"/>
      <c r="DD48" s="33"/>
      <c r="DE48" s="33"/>
      <c r="DF48" s="33"/>
      <c r="DG48" s="32"/>
      <c r="DH48" s="33"/>
      <c r="DI48" s="33"/>
      <c r="DJ48" s="33"/>
      <c r="DK48" s="32"/>
      <c r="DL48" s="33"/>
      <c r="DM48" s="33"/>
      <c r="DN48" s="33"/>
      <c r="DO48" s="32"/>
      <c r="DP48" s="33"/>
      <c r="DQ48" s="33"/>
      <c r="DR48" s="33"/>
      <c r="DS48" s="32"/>
      <c r="DT48" s="33"/>
      <c r="DU48" s="33"/>
      <c r="DV48" s="33"/>
      <c r="DW48" s="32"/>
      <c r="DX48" s="33"/>
      <c r="DY48" s="33"/>
      <c r="DZ48" s="33"/>
      <c r="EA48" s="32"/>
      <c r="EB48" s="33"/>
      <c r="EC48" s="33"/>
      <c r="ED48" s="33"/>
      <c r="EE48" s="32"/>
      <c r="EF48" s="33"/>
      <c r="EG48" s="33"/>
      <c r="EH48" s="33"/>
      <c r="EI48" s="32"/>
      <c r="EJ48" s="33"/>
      <c r="EK48" s="33"/>
      <c r="EL48" s="33"/>
      <c r="EM48" s="32"/>
      <c r="EN48" s="33"/>
      <c r="EO48" s="33"/>
      <c r="EP48" s="33"/>
      <c r="EQ48" s="32"/>
      <c r="ER48" s="33"/>
      <c r="ES48" s="33"/>
      <c r="ET48" s="33"/>
      <c r="EU48" s="32"/>
      <c r="EV48" s="33"/>
      <c r="EW48" s="33"/>
      <c r="EX48" s="33"/>
      <c r="EY48" s="32"/>
      <c r="EZ48" s="33"/>
      <c r="FA48" s="33"/>
      <c r="FB48" s="33"/>
      <c r="FC48" s="32"/>
      <c r="FD48" s="33"/>
      <c r="FE48" s="33"/>
      <c r="FF48" s="33"/>
      <c r="FG48" s="32"/>
      <c r="FH48" s="33"/>
      <c r="FI48" s="33"/>
      <c r="FJ48" s="33"/>
      <c r="FK48" s="32"/>
      <c r="FL48" s="33"/>
      <c r="FM48" s="33"/>
      <c r="FN48" s="33"/>
      <c r="FO48" s="32"/>
      <c r="FP48" s="33"/>
      <c r="FQ48" s="33"/>
      <c r="FR48" s="33"/>
      <c r="FS48" s="32"/>
      <c r="FT48" s="33"/>
      <c r="FU48" s="33"/>
      <c r="FV48" s="33"/>
      <c r="FW48" s="32"/>
      <c r="FX48" s="33"/>
      <c r="FY48" s="33"/>
      <c r="FZ48" s="33"/>
      <c r="GA48" s="32"/>
      <c r="GB48" s="33"/>
      <c r="GC48" s="33"/>
      <c r="GD48" s="33"/>
      <c r="GE48" s="32"/>
      <c r="GF48" s="33"/>
      <c r="GG48" s="33"/>
      <c r="GH48" s="33"/>
      <c r="GI48" s="32"/>
      <c r="GJ48" s="33"/>
      <c r="GK48" s="33"/>
      <c r="GL48" s="33"/>
      <c r="GM48" s="32"/>
      <c r="GN48" s="33"/>
      <c r="GO48" s="33"/>
      <c r="GP48" s="33"/>
      <c r="GQ48" s="32"/>
      <c r="GR48" s="33"/>
      <c r="GS48" s="33"/>
      <c r="GT48" s="33"/>
      <c r="GU48" s="32"/>
      <c r="GV48" s="33"/>
      <c r="GW48" s="33"/>
      <c r="GX48" s="33"/>
      <c r="GY48" s="32"/>
      <c r="GZ48" s="33"/>
      <c r="HA48" s="33"/>
      <c r="HB48" s="33"/>
      <c r="HC48" s="32"/>
      <c r="HD48" s="33"/>
      <c r="HE48" s="33"/>
      <c r="HF48" s="33"/>
      <c r="HG48" s="32"/>
      <c r="HH48" s="33"/>
      <c r="HI48" s="33"/>
      <c r="HJ48" s="33"/>
      <c r="HK48" s="32"/>
      <c r="HL48" s="33"/>
      <c r="HM48" s="33"/>
      <c r="HN48" s="33"/>
      <c r="HO48" s="32"/>
      <c r="HP48" s="33"/>
      <c r="HQ48" s="33"/>
      <c r="HR48" s="33"/>
      <c r="HS48" s="32"/>
      <c r="HT48" s="33"/>
      <c r="HU48" s="33"/>
      <c r="HV48" s="33"/>
      <c r="HW48" s="32"/>
      <c r="HX48" s="33"/>
      <c r="HY48" s="33"/>
      <c r="HZ48" s="33"/>
      <c r="IA48" s="32"/>
      <c r="IB48" s="33"/>
      <c r="IC48" s="33"/>
      <c r="ID48" s="33"/>
      <c r="IE48" s="32"/>
      <c r="IF48" s="33"/>
      <c r="IG48" s="33"/>
      <c r="IH48" s="33"/>
    </row>
    <row r="49" spans="1:244" s="31" customFormat="1">
      <c r="A49" s="22" t="s">
        <v>53</v>
      </c>
      <c r="B49" s="155">
        <v>1615.1196531723481</v>
      </c>
      <c r="C49" s="155">
        <v>146.85</v>
      </c>
      <c r="D49" s="52">
        <v>0.95988398217461801</v>
      </c>
    </row>
    <row r="50" spans="1:244" s="30" customFormat="1">
      <c r="A50" s="11" t="s">
        <v>54</v>
      </c>
      <c r="B50" s="3"/>
      <c r="C50" s="3"/>
      <c r="D50" s="3"/>
    </row>
    <row r="51" spans="1:244" s="30" customFormat="1">
      <c r="A51" s="6" t="s">
        <v>55</v>
      </c>
      <c r="B51" s="16">
        <v>0</v>
      </c>
      <c r="C51" s="16">
        <v>0</v>
      </c>
      <c r="D51" s="51">
        <v>0</v>
      </c>
    </row>
    <row r="52" spans="1:244" s="30" customFormat="1">
      <c r="A52" s="6" t="s">
        <v>56</v>
      </c>
      <c r="B52" s="16">
        <v>67.5</v>
      </c>
      <c r="C52" s="16">
        <v>6.14</v>
      </c>
      <c r="D52" s="51">
        <v>4.0116017825382003E-2</v>
      </c>
    </row>
    <row r="53" spans="1:244" s="30" customFormat="1">
      <c r="A53" s="27" t="s">
        <v>57</v>
      </c>
      <c r="B53" s="156">
        <v>67.5</v>
      </c>
      <c r="C53" s="156">
        <v>6.14</v>
      </c>
      <c r="D53" s="53">
        <v>4.0116017825382003E-2</v>
      </c>
      <c r="E53" s="32"/>
      <c r="F53" s="33"/>
      <c r="G53" s="33"/>
      <c r="H53" s="34"/>
      <c r="I53" s="32"/>
      <c r="J53" s="33"/>
      <c r="K53" s="33"/>
      <c r="L53" s="34"/>
      <c r="M53" s="32"/>
      <c r="N53" s="33"/>
      <c r="O53" s="33"/>
      <c r="P53" s="34"/>
      <c r="Q53" s="32"/>
      <c r="R53" s="33"/>
      <c r="S53" s="33"/>
      <c r="T53" s="34"/>
      <c r="U53" s="32"/>
      <c r="V53" s="33"/>
      <c r="W53" s="33"/>
      <c r="X53" s="34"/>
      <c r="Y53" s="32"/>
      <c r="Z53" s="33"/>
      <c r="AA53" s="33"/>
      <c r="AB53" s="34"/>
      <c r="AC53" s="32"/>
      <c r="AD53" s="33"/>
      <c r="AE53" s="33"/>
      <c r="AF53" s="34"/>
      <c r="AG53" s="32"/>
      <c r="AH53" s="33"/>
      <c r="AI53" s="33"/>
      <c r="AJ53" s="34"/>
      <c r="AK53" s="32"/>
      <c r="AL53" s="33"/>
      <c r="AM53" s="33"/>
      <c r="AN53" s="34"/>
      <c r="AO53" s="32"/>
      <c r="AP53" s="33"/>
      <c r="AQ53" s="33"/>
      <c r="AR53" s="34"/>
      <c r="AS53" s="32"/>
      <c r="AT53" s="33"/>
      <c r="AU53" s="33"/>
      <c r="AV53" s="34"/>
      <c r="AW53" s="32"/>
      <c r="AX53" s="33"/>
      <c r="AY53" s="33"/>
      <c r="AZ53" s="34"/>
      <c r="BA53" s="32"/>
      <c r="BB53" s="33"/>
      <c r="BC53" s="33"/>
      <c r="BD53" s="34"/>
      <c r="BE53" s="32"/>
      <c r="BF53" s="33"/>
      <c r="BG53" s="33"/>
      <c r="BH53" s="34"/>
      <c r="BI53" s="32"/>
      <c r="BJ53" s="33"/>
      <c r="BK53" s="33"/>
      <c r="BL53" s="34"/>
      <c r="BM53" s="32"/>
      <c r="BN53" s="33"/>
      <c r="BO53" s="33"/>
      <c r="BP53" s="34"/>
      <c r="BQ53" s="32"/>
      <c r="BR53" s="33"/>
      <c r="BS53" s="33"/>
      <c r="BT53" s="34"/>
      <c r="BU53" s="32"/>
      <c r="BV53" s="33"/>
      <c r="BW53" s="33"/>
      <c r="BX53" s="34"/>
      <c r="BY53" s="32"/>
      <c r="BZ53" s="33"/>
      <c r="CA53" s="33"/>
      <c r="CB53" s="34"/>
      <c r="CC53" s="32"/>
      <c r="CD53" s="33"/>
      <c r="CE53" s="33"/>
      <c r="CF53" s="34"/>
      <c r="CG53" s="32"/>
      <c r="CH53" s="33"/>
      <c r="CI53" s="33"/>
      <c r="CJ53" s="34"/>
      <c r="CK53" s="32"/>
      <c r="CL53" s="33"/>
      <c r="CM53" s="33"/>
      <c r="CN53" s="34"/>
      <c r="CO53" s="32"/>
      <c r="CP53" s="33"/>
      <c r="CQ53" s="33"/>
      <c r="CR53" s="34"/>
      <c r="CS53" s="32"/>
      <c r="CT53" s="33"/>
      <c r="CU53" s="33"/>
      <c r="CV53" s="34"/>
      <c r="CW53" s="32"/>
      <c r="CX53" s="33"/>
      <c r="CY53" s="33"/>
      <c r="CZ53" s="34"/>
      <c r="DA53" s="32"/>
      <c r="DB53" s="33"/>
      <c r="DC53" s="33"/>
      <c r="DD53" s="34"/>
      <c r="DE53" s="32"/>
      <c r="DF53" s="33"/>
      <c r="DG53" s="33"/>
      <c r="DH53" s="34"/>
      <c r="DI53" s="32"/>
      <c r="DJ53" s="33"/>
      <c r="DK53" s="33"/>
      <c r="DL53" s="34"/>
      <c r="DM53" s="32"/>
      <c r="DN53" s="33"/>
      <c r="DO53" s="33"/>
      <c r="DP53" s="34"/>
      <c r="DQ53" s="32"/>
      <c r="DR53" s="33"/>
      <c r="DS53" s="33"/>
      <c r="DT53" s="34"/>
      <c r="DU53" s="32"/>
      <c r="DV53" s="33"/>
      <c r="DW53" s="33"/>
      <c r="DX53" s="34"/>
      <c r="DY53" s="32"/>
      <c r="DZ53" s="33"/>
      <c r="EA53" s="33"/>
      <c r="EB53" s="34"/>
      <c r="EC53" s="32"/>
      <c r="ED53" s="33"/>
      <c r="EE53" s="33"/>
      <c r="EF53" s="34"/>
      <c r="EG53" s="32"/>
      <c r="EH53" s="33"/>
      <c r="EI53" s="33"/>
      <c r="EJ53" s="34"/>
      <c r="EK53" s="32"/>
      <c r="EL53" s="33"/>
      <c r="EM53" s="33"/>
      <c r="EN53" s="34"/>
      <c r="EO53" s="32"/>
      <c r="EP53" s="33"/>
      <c r="EQ53" s="33"/>
      <c r="ER53" s="34"/>
      <c r="ES53" s="32"/>
      <c r="ET53" s="33"/>
      <c r="EU53" s="33"/>
      <c r="EV53" s="34"/>
      <c r="EW53" s="32"/>
      <c r="EX53" s="33"/>
      <c r="EY53" s="33"/>
      <c r="EZ53" s="34"/>
      <c r="FA53" s="32"/>
      <c r="FB53" s="33"/>
      <c r="FC53" s="33"/>
      <c r="FD53" s="34"/>
      <c r="FE53" s="32"/>
      <c r="FF53" s="33"/>
      <c r="FG53" s="33"/>
      <c r="FH53" s="34"/>
      <c r="FI53" s="32"/>
      <c r="FJ53" s="33"/>
      <c r="FK53" s="33"/>
      <c r="FL53" s="34"/>
      <c r="FM53" s="32"/>
      <c r="FN53" s="33"/>
      <c r="FO53" s="33"/>
      <c r="FP53" s="34"/>
      <c r="FQ53" s="32"/>
      <c r="FR53" s="33"/>
      <c r="FS53" s="33"/>
      <c r="FT53" s="34"/>
      <c r="FU53" s="32"/>
      <c r="FV53" s="33"/>
      <c r="FW53" s="33"/>
      <c r="FX53" s="34"/>
      <c r="FY53" s="32"/>
      <c r="FZ53" s="33"/>
      <c r="GA53" s="33"/>
      <c r="GB53" s="34"/>
      <c r="GC53" s="32"/>
      <c r="GD53" s="33"/>
      <c r="GE53" s="33"/>
      <c r="GF53" s="34"/>
      <c r="GG53" s="32"/>
      <c r="GH53" s="33"/>
      <c r="GI53" s="33"/>
      <c r="GJ53" s="34"/>
      <c r="GK53" s="32"/>
      <c r="GL53" s="33"/>
      <c r="GM53" s="33"/>
      <c r="GN53" s="34"/>
      <c r="GO53" s="32"/>
      <c r="GP53" s="33"/>
      <c r="GQ53" s="33"/>
      <c r="GR53" s="34"/>
      <c r="GS53" s="32"/>
      <c r="GT53" s="33"/>
      <c r="GU53" s="33"/>
      <c r="GV53" s="34"/>
      <c r="GW53" s="32"/>
      <c r="GX53" s="33"/>
      <c r="GY53" s="33"/>
      <c r="GZ53" s="34"/>
      <c r="HA53" s="32"/>
      <c r="HB53" s="33"/>
      <c r="HC53" s="33"/>
      <c r="HD53" s="34"/>
      <c r="HE53" s="32"/>
      <c r="HF53" s="33"/>
      <c r="HG53" s="33"/>
      <c r="HH53" s="34"/>
      <c r="HI53" s="32"/>
      <c r="HJ53" s="33"/>
      <c r="HK53" s="33"/>
      <c r="HL53" s="34"/>
      <c r="HM53" s="32"/>
      <c r="HN53" s="33"/>
      <c r="HO53" s="33"/>
      <c r="HP53" s="34"/>
      <c r="HQ53" s="32"/>
      <c r="HR53" s="33"/>
      <c r="HS53" s="33"/>
      <c r="HT53" s="34"/>
      <c r="HU53" s="32"/>
      <c r="HV53" s="33"/>
      <c r="HW53" s="33"/>
      <c r="HX53" s="34"/>
      <c r="HY53" s="32"/>
      <c r="HZ53" s="33"/>
      <c r="IA53" s="33"/>
      <c r="IB53" s="34"/>
      <c r="IC53" s="32"/>
      <c r="ID53" s="33"/>
      <c r="IE53" s="33"/>
      <c r="IF53" s="34"/>
      <c r="IG53" s="32"/>
      <c r="IH53" s="33"/>
      <c r="II53" s="33"/>
      <c r="IJ53" s="34"/>
    </row>
    <row r="54" spans="1:244" s="41" customFormat="1" ht="13.5" thickBot="1">
      <c r="A54" s="38" t="s">
        <v>58</v>
      </c>
      <c r="B54" s="158">
        <v>1682.6196531723481</v>
      </c>
      <c r="C54" s="158">
        <v>152.98999999999998</v>
      </c>
      <c r="D54" s="55">
        <v>1</v>
      </c>
    </row>
    <row r="55" spans="1:244">
      <c r="A55" s="42" t="s">
        <v>59</v>
      </c>
      <c r="D55" s="43"/>
    </row>
  </sheetData>
  <printOptions horizontalCentered="1"/>
  <pageMargins left="0.78740157480314965" right="0.39370078740157483" top="0.78740157480314965" bottom="0.78740157480314965" header="0.59055118110236227" footer="0.59055118110236227"/>
  <pageSetup paperSize="9" orientation="portrait" horizontalDpi="300" verticalDpi="300" r:id="rId1"/>
  <headerFooter alignWithMargins="0">
    <oddHeader>&amp;L&amp;"Tahoma,Negrito"&amp;8Companhia Nacional de Abastecimento - CONAB</oddHeader>
    <oddFooter>&amp;R&amp;6&amp;F - &amp;A
versão - jan/2008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J55"/>
  <sheetViews>
    <sheetView zoomScaleNormal="100" workbookViewId="0">
      <selection activeCell="I23" sqref="I23"/>
    </sheetView>
  </sheetViews>
  <sheetFormatPr defaultColWidth="11.5" defaultRowHeight="12.75"/>
  <cols>
    <col min="1" max="1" width="45.625" style="3" customWidth="1"/>
    <col min="2" max="3" width="12.625" style="3" customWidth="1"/>
    <col min="4" max="4" width="8.625" style="3" customWidth="1"/>
    <col min="5" max="16384" width="11.5" style="3"/>
  </cols>
  <sheetData>
    <row r="1" spans="1:4">
      <c r="A1" s="1" t="s">
        <v>0</v>
      </c>
      <c r="B1" s="2"/>
      <c r="C1" s="2"/>
      <c r="D1" s="2"/>
    </row>
    <row r="2" spans="1:4">
      <c r="A2" s="1" t="s">
        <v>408</v>
      </c>
      <c r="B2" s="2"/>
      <c r="C2" s="2"/>
      <c r="D2" s="2"/>
    </row>
    <row r="3" spans="1:4">
      <c r="A3" s="1" t="s">
        <v>409</v>
      </c>
      <c r="B3" s="2"/>
      <c r="C3" s="2"/>
      <c r="D3" s="2"/>
    </row>
    <row r="4" spans="1:4">
      <c r="A4" s="1" t="s">
        <v>410</v>
      </c>
      <c r="B4" s="2"/>
      <c r="C4" s="2"/>
      <c r="D4" s="2"/>
    </row>
    <row r="5" spans="1:4" ht="13.5" thickBot="1">
      <c r="A5" s="4" t="s">
        <v>4</v>
      </c>
      <c r="B5" s="5">
        <v>850</v>
      </c>
      <c r="C5" s="6" t="s">
        <v>5</v>
      </c>
    </row>
    <row r="6" spans="1:4">
      <c r="A6" s="7"/>
      <c r="B6" s="8" t="s">
        <v>6</v>
      </c>
      <c r="C6" s="50" t="s">
        <v>69</v>
      </c>
      <c r="D6" s="10" t="s">
        <v>7</v>
      </c>
    </row>
    <row r="7" spans="1:4">
      <c r="A7" s="11" t="s">
        <v>8</v>
      </c>
      <c r="D7" s="12" t="s">
        <v>9</v>
      </c>
    </row>
    <row r="8" spans="1:4" ht="13.5" thickBot="1">
      <c r="A8" s="13"/>
      <c r="B8" s="14" t="s">
        <v>10</v>
      </c>
      <c r="C8" s="14" t="s">
        <v>174</v>
      </c>
      <c r="D8" s="15" t="s">
        <v>13</v>
      </c>
    </row>
    <row r="9" spans="1:4">
      <c r="A9" s="11" t="s">
        <v>14</v>
      </c>
      <c r="B9" s="16"/>
    </row>
    <row r="10" spans="1:4">
      <c r="A10" s="18" t="s">
        <v>15</v>
      </c>
      <c r="B10" s="16">
        <v>0</v>
      </c>
      <c r="C10" s="16">
        <v>0</v>
      </c>
      <c r="D10" s="51">
        <v>0</v>
      </c>
    </row>
    <row r="11" spans="1:4">
      <c r="A11" s="18" t="s">
        <v>16</v>
      </c>
      <c r="B11" s="3">
        <v>0</v>
      </c>
      <c r="C11" s="3">
        <v>0</v>
      </c>
      <c r="D11" s="51">
        <v>0</v>
      </c>
    </row>
    <row r="12" spans="1:4">
      <c r="A12" s="18" t="s">
        <v>17</v>
      </c>
      <c r="B12" s="16">
        <v>200</v>
      </c>
      <c r="C12" s="16">
        <v>14.12</v>
      </c>
      <c r="D12" s="51">
        <v>7.6761042166303389E-2</v>
      </c>
    </row>
    <row r="13" spans="1:4">
      <c r="A13" s="18" t="s">
        <v>18</v>
      </c>
      <c r="B13" s="16">
        <v>100</v>
      </c>
      <c r="C13" s="16">
        <v>7.06</v>
      </c>
      <c r="D13" s="51">
        <v>3.8380521083151695E-2</v>
      </c>
    </row>
    <row r="14" spans="1:4">
      <c r="A14" s="18" t="s">
        <v>19</v>
      </c>
      <c r="B14" s="16">
        <v>0</v>
      </c>
      <c r="C14" s="16">
        <v>0</v>
      </c>
      <c r="D14" s="51">
        <v>0</v>
      </c>
    </row>
    <row r="15" spans="1:4">
      <c r="A15" s="6" t="s">
        <v>20</v>
      </c>
      <c r="B15" s="16">
        <v>1627.5</v>
      </c>
      <c r="C15" s="16">
        <v>114.88</v>
      </c>
      <c r="D15" s="51">
        <v>0.62464298062829382</v>
      </c>
    </row>
    <row r="16" spans="1:4">
      <c r="A16" s="6" t="s">
        <v>70</v>
      </c>
      <c r="B16" s="16">
        <v>50.88</v>
      </c>
      <c r="C16" s="16">
        <v>3.6</v>
      </c>
      <c r="D16" s="51">
        <v>1.9528009127107584E-2</v>
      </c>
    </row>
    <row r="17" spans="1:4">
      <c r="A17" s="6" t="s">
        <v>22</v>
      </c>
      <c r="B17" s="16">
        <v>68</v>
      </c>
      <c r="C17" s="16">
        <v>4.8</v>
      </c>
      <c r="D17" s="51">
        <v>2.6098754336543153E-2</v>
      </c>
    </row>
    <row r="18" spans="1:4">
      <c r="A18" s="6" t="s">
        <v>23</v>
      </c>
      <c r="B18" s="16">
        <v>0</v>
      </c>
      <c r="C18" s="16">
        <v>0</v>
      </c>
      <c r="D18" s="51">
        <v>0</v>
      </c>
    </row>
    <row r="19" spans="1:4">
      <c r="A19" s="6" t="s">
        <v>24</v>
      </c>
      <c r="B19" s="16">
        <v>58.57</v>
      </c>
      <c r="C19" s="16">
        <v>4.1400000000000006</v>
      </c>
      <c r="D19" s="51">
        <v>2.2479471198401949E-2</v>
      </c>
    </row>
    <row r="20" spans="1:4">
      <c r="A20" s="6" t="s">
        <v>411</v>
      </c>
      <c r="B20" s="16">
        <v>58.08</v>
      </c>
      <c r="C20" s="16">
        <v>4.0999999999999996</v>
      </c>
      <c r="D20" s="51">
        <v>2.2291406645094505E-2</v>
      </c>
    </row>
    <row r="21" spans="1:4">
      <c r="A21" s="22" t="s">
        <v>27</v>
      </c>
      <c r="B21" s="155">
        <v>2163.0300000000002</v>
      </c>
      <c r="C21" s="155">
        <v>152.70000000000002</v>
      </c>
      <c r="D21" s="52">
        <v>0.83018218518489628</v>
      </c>
    </row>
    <row r="22" spans="1:4">
      <c r="A22" s="25" t="s">
        <v>28</v>
      </c>
    </row>
    <row r="23" spans="1:4">
      <c r="A23" s="18" t="s">
        <v>29</v>
      </c>
      <c r="B23" s="16">
        <v>43.26</v>
      </c>
      <c r="C23" s="16">
        <v>3.05</v>
      </c>
      <c r="D23" s="51">
        <v>1.6603413420571422E-2</v>
      </c>
    </row>
    <row r="24" spans="1:4">
      <c r="A24" s="18" t="s">
        <v>30</v>
      </c>
      <c r="B24" s="16">
        <v>0</v>
      </c>
      <c r="C24" s="16">
        <v>0</v>
      </c>
      <c r="D24" s="51">
        <v>0</v>
      </c>
    </row>
    <row r="25" spans="1:4">
      <c r="A25" s="6" t="s">
        <v>72</v>
      </c>
      <c r="B25" s="16">
        <v>64.89</v>
      </c>
      <c r="C25" s="16">
        <v>4.58</v>
      </c>
      <c r="D25" s="51">
        <v>2.4905120130857137E-2</v>
      </c>
    </row>
    <row r="26" spans="1:4">
      <c r="A26" s="18" t="s">
        <v>73</v>
      </c>
      <c r="B26" s="16">
        <v>0</v>
      </c>
      <c r="C26" s="16">
        <v>0</v>
      </c>
      <c r="D26" s="51">
        <v>0</v>
      </c>
    </row>
    <row r="27" spans="1:4">
      <c r="A27" s="18" t="s">
        <v>74</v>
      </c>
      <c r="B27" s="16">
        <v>0</v>
      </c>
      <c r="C27" s="16">
        <v>0</v>
      </c>
      <c r="D27" s="51">
        <v>0</v>
      </c>
    </row>
    <row r="28" spans="1:4">
      <c r="A28" s="18" t="s">
        <v>75</v>
      </c>
      <c r="B28" s="16">
        <v>28.76</v>
      </c>
      <c r="C28" s="16">
        <v>2.0299999999999998</v>
      </c>
      <c r="D28" s="51">
        <v>1.1038237863514428E-2</v>
      </c>
    </row>
    <row r="29" spans="1:4">
      <c r="A29" s="18" t="s">
        <v>76</v>
      </c>
      <c r="B29" s="16">
        <v>0</v>
      </c>
      <c r="C29" s="16">
        <v>0</v>
      </c>
      <c r="D29" s="51">
        <v>0</v>
      </c>
    </row>
    <row r="30" spans="1:4">
      <c r="A30" s="18" t="s">
        <v>77</v>
      </c>
      <c r="B30" s="16">
        <v>0</v>
      </c>
      <c r="C30" s="16">
        <v>0</v>
      </c>
      <c r="D30" s="51">
        <v>0</v>
      </c>
    </row>
    <row r="31" spans="1:4">
      <c r="A31" s="18" t="s">
        <v>78</v>
      </c>
      <c r="B31" s="16">
        <v>0</v>
      </c>
      <c r="C31" s="16">
        <v>0</v>
      </c>
      <c r="D31" s="51">
        <v>0</v>
      </c>
    </row>
    <row r="32" spans="1:4">
      <c r="A32" s="27" t="s">
        <v>37</v>
      </c>
      <c r="B32" s="156">
        <v>136.91</v>
      </c>
      <c r="C32" s="156">
        <v>9.66</v>
      </c>
      <c r="D32" s="53">
        <v>5.2546771414942982E-2</v>
      </c>
    </row>
    <row r="33" spans="1:244" s="30" customFormat="1">
      <c r="A33" s="11" t="s">
        <v>38</v>
      </c>
      <c r="B33" s="3"/>
      <c r="C33" s="3"/>
      <c r="D33" s="3"/>
    </row>
    <row r="34" spans="1:244" s="30" customFormat="1">
      <c r="A34" s="18" t="s">
        <v>39</v>
      </c>
      <c r="B34" s="16">
        <v>33.998335693754896</v>
      </c>
      <c r="C34" s="16">
        <v>2.4</v>
      </c>
      <c r="D34" s="51">
        <v>1.3048738398862286E-2</v>
      </c>
    </row>
    <row r="35" spans="1:244" s="30" customFormat="1">
      <c r="A35" s="6" t="s">
        <v>40</v>
      </c>
      <c r="B35" s="16">
        <v>33.998335693754896</v>
      </c>
      <c r="C35" s="16">
        <v>2.4</v>
      </c>
      <c r="D35" s="51">
        <v>1.3048738398862286E-2</v>
      </c>
    </row>
    <row r="36" spans="1:244" s="31" customFormat="1">
      <c r="A36" s="22" t="s">
        <v>41</v>
      </c>
      <c r="B36" s="155">
        <v>2333.9383356937551</v>
      </c>
      <c r="C36" s="155">
        <v>164.76000000000002</v>
      </c>
      <c r="D36" s="52">
        <v>0.89577769499870163</v>
      </c>
    </row>
    <row r="37" spans="1:244" s="30" customFormat="1">
      <c r="A37" s="11" t="s">
        <v>42</v>
      </c>
      <c r="B37" s="3"/>
      <c r="C37" s="3"/>
      <c r="D37" s="3"/>
    </row>
    <row r="38" spans="1:244" s="30" customFormat="1">
      <c r="A38" s="6" t="s">
        <v>43</v>
      </c>
      <c r="B38" s="16">
        <v>86.4</v>
      </c>
      <c r="C38" s="16">
        <v>6.1</v>
      </c>
      <c r="D38" s="51">
        <v>3.3160770215843065E-2</v>
      </c>
    </row>
    <row r="39" spans="1:244" s="30" customFormat="1">
      <c r="A39" s="6" t="s">
        <v>44</v>
      </c>
      <c r="B39" s="16">
        <v>0</v>
      </c>
      <c r="C39" s="16">
        <v>0</v>
      </c>
      <c r="D39" s="51">
        <v>0</v>
      </c>
    </row>
    <row r="40" spans="1:244" s="30" customFormat="1">
      <c r="A40" s="18" t="s">
        <v>45</v>
      </c>
      <c r="B40" s="16">
        <v>0</v>
      </c>
      <c r="C40" s="16">
        <v>0</v>
      </c>
      <c r="D40" s="51">
        <v>0</v>
      </c>
    </row>
    <row r="41" spans="1:244" s="30" customFormat="1">
      <c r="A41" s="18" t="s">
        <v>79</v>
      </c>
      <c r="B41" s="16">
        <v>0</v>
      </c>
      <c r="C41" s="16">
        <v>0</v>
      </c>
      <c r="D41" s="51">
        <v>0</v>
      </c>
    </row>
    <row r="42" spans="1:244" s="30" customFormat="1">
      <c r="A42" s="27" t="s">
        <v>46</v>
      </c>
      <c r="B42" s="156">
        <v>86.4</v>
      </c>
      <c r="C42" s="156">
        <v>6.1</v>
      </c>
      <c r="D42" s="53">
        <v>3.3160770215843065E-2</v>
      </c>
      <c r="E42" s="32"/>
      <c r="F42" s="33"/>
      <c r="G42" s="33"/>
      <c r="H42" s="34"/>
      <c r="I42" s="32"/>
      <c r="J42" s="33"/>
      <c r="K42" s="33"/>
      <c r="L42" s="34"/>
      <c r="M42" s="32"/>
      <c r="N42" s="33"/>
      <c r="O42" s="33"/>
      <c r="P42" s="34"/>
      <c r="Q42" s="32"/>
      <c r="R42" s="33"/>
      <c r="S42" s="33"/>
      <c r="T42" s="34"/>
      <c r="U42" s="32"/>
      <c r="V42" s="33"/>
      <c r="W42" s="33"/>
      <c r="X42" s="34"/>
      <c r="Y42" s="32"/>
      <c r="Z42" s="33"/>
      <c r="AA42" s="33"/>
      <c r="AB42" s="34"/>
      <c r="AC42" s="32"/>
      <c r="AD42" s="33"/>
      <c r="AE42" s="33"/>
      <c r="AF42" s="34"/>
      <c r="AG42" s="32"/>
      <c r="AH42" s="33"/>
      <c r="AI42" s="33"/>
      <c r="AJ42" s="34"/>
      <c r="AK42" s="32"/>
      <c r="AL42" s="33"/>
      <c r="AM42" s="33"/>
      <c r="AN42" s="34"/>
      <c r="AO42" s="32"/>
      <c r="AP42" s="33"/>
      <c r="AQ42" s="33"/>
      <c r="AR42" s="34"/>
      <c r="AS42" s="32"/>
      <c r="AT42" s="33"/>
      <c r="AU42" s="33"/>
      <c r="AV42" s="34"/>
      <c r="AW42" s="32"/>
      <c r="AX42" s="33"/>
      <c r="AY42" s="33"/>
      <c r="AZ42" s="34"/>
      <c r="BA42" s="32"/>
      <c r="BB42" s="33"/>
      <c r="BC42" s="33"/>
      <c r="BD42" s="34"/>
      <c r="BE42" s="32"/>
      <c r="BF42" s="33"/>
      <c r="BG42" s="33"/>
      <c r="BH42" s="34"/>
      <c r="BI42" s="32"/>
      <c r="BJ42" s="33"/>
      <c r="BK42" s="33"/>
      <c r="BL42" s="34"/>
      <c r="BM42" s="32"/>
      <c r="BN42" s="33"/>
      <c r="BO42" s="33"/>
      <c r="BP42" s="34"/>
      <c r="BQ42" s="32"/>
      <c r="BR42" s="33"/>
      <c r="BS42" s="33"/>
      <c r="BT42" s="34"/>
      <c r="BU42" s="32"/>
      <c r="BV42" s="33"/>
      <c r="BW42" s="33"/>
      <c r="BX42" s="34"/>
      <c r="BY42" s="32"/>
      <c r="BZ42" s="33"/>
      <c r="CA42" s="33"/>
      <c r="CB42" s="34"/>
      <c r="CC42" s="32"/>
      <c r="CD42" s="33"/>
      <c r="CE42" s="33"/>
      <c r="CF42" s="34"/>
      <c r="CG42" s="32"/>
      <c r="CH42" s="33"/>
      <c r="CI42" s="33"/>
      <c r="CJ42" s="34"/>
      <c r="CK42" s="32"/>
      <c r="CL42" s="33"/>
      <c r="CM42" s="33"/>
      <c r="CN42" s="34"/>
      <c r="CO42" s="32"/>
      <c r="CP42" s="33"/>
      <c r="CQ42" s="33"/>
      <c r="CR42" s="34"/>
      <c r="CS42" s="32"/>
      <c r="CT42" s="33"/>
      <c r="CU42" s="33"/>
      <c r="CV42" s="34"/>
      <c r="CW42" s="32"/>
      <c r="CX42" s="33"/>
      <c r="CY42" s="33"/>
      <c r="CZ42" s="34"/>
      <c r="DA42" s="32"/>
      <c r="DB42" s="33"/>
      <c r="DC42" s="33"/>
      <c r="DD42" s="34"/>
      <c r="DE42" s="32"/>
      <c r="DF42" s="33"/>
      <c r="DG42" s="33"/>
      <c r="DH42" s="34"/>
      <c r="DI42" s="32"/>
      <c r="DJ42" s="33"/>
      <c r="DK42" s="33"/>
      <c r="DL42" s="34"/>
      <c r="DM42" s="32"/>
      <c r="DN42" s="33"/>
      <c r="DO42" s="33"/>
      <c r="DP42" s="34"/>
      <c r="DQ42" s="32"/>
      <c r="DR42" s="33"/>
      <c r="DS42" s="33"/>
      <c r="DT42" s="34"/>
      <c r="DU42" s="32"/>
      <c r="DV42" s="33"/>
      <c r="DW42" s="33"/>
      <c r="DX42" s="34"/>
      <c r="DY42" s="32"/>
      <c r="DZ42" s="33"/>
      <c r="EA42" s="33"/>
      <c r="EB42" s="34"/>
      <c r="EC42" s="32"/>
      <c r="ED42" s="33"/>
      <c r="EE42" s="33"/>
      <c r="EF42" s="34"/>
      <c r="EG42" s="32"/>
      <c r="EH42" s="33"/>
      <c r="EI42" s="33"/>
      <c r="EJ42" s="34"/>
      <c r="EK42" s="32"/>
      <c r="EL42" s="33"/>
      <c r="EM42" s="33"/>
      <c r="EN42" s="34"/>
      <c r="EO42" s="32"/>
      <c r="EP42" s="33"/>
      <c r="EQ42" s="33"/>
      <c r="ER42" s="34"/>
      <c r="ES42" s="32"/>
      <c r="ET42" s="33"/>
      <c r="EU42" s="33"/>
      <c r="EV42" s="34"/>
      <c r="EW42" s="32"/>
      <c r="EX42" s="33"/>
      <c r="EY42" s="33"/>
      <c r="EZ42" s="34"/>
      <c r="FA42" s="32"/>
      <c r="FB42" s="33"/>
      <c r="FC42" s="33"/>
      <c r="FD42" s="34"/>
      <c r="FE42" s="32"/>
      <c r="FF42" s="33"/>
      <c r="FG42" s="33"/>
      <c r="FH42" s="34"/>
      <c r="FI42" s="32"/>
      <c r="FJ42" s="33"/>
      <c r="FK42" s="33"/>
      <c r="FL42" s="34"/>
      <c r="FM42" s="32"/>
      <c r="FN42" s="33"/>
      <c r="FO42" s="33"/>
      <c r="FP42" s="34"/>
      <c r="FQ42" s="32"/>
      <c r="FR42" s="33"/>
      <c r="FS42" s="33"/>
      <c r="FT42" s="34"/>
      <c r="FU42" s="32"/>
      <c r="FV42" s="33"/>
      <c r="FW42" s="33"/>
      <c r="FX42" s="34"/>
      <c r="FY42" s="32"/>
      <c r="FZ42" s="33"/>
      <c r="GA42" s="33"/>
      <c r="GB42" s="34"/>
      <c r="GC42" s="32"/>
      <c r="GD42" s="33"/>
      <c r="GE42" s="33"/>
      <c r="GF42" s="34"/>
      <c r="GG42" s="32"/>
      <c r="GH42" s="33"/>
      <c r="GI42" s="33"/>
      <c r="GJ42" s="34"/>
      <c r="GK42" s="32"/>
      <c r="GL42" s="33"/>
      <c r="GM42" s="33"/>
      <c r="GN42" s="34"/>
      <c r="GO42" s="32"/>
      <c r="GP42" s="33"/>
      <c r="GQ42" s="33"/>
      <c r="GR42" s="34"/>
      <c r="GS42" s="32"/>
      <c r="GT42" s="33"/>
      <c r="GU42" s="33"/>
      <c r="GV42" s="34"/>
      <c r="GW42" s="32"/>
      <c r="GX42" s="33"/>
      <c r="GY42" s="33"/>
      <c r="GZ42" s="34"/>
      <c r="HA42" s="32"/>
      <c r="HB42" s="33"/>
      <c r="HC42" s="33"/>
      <c r="HD42" s="34"/>
      <c r="HE42" s="32"/>
      <c r="HF42" s="33"/>
      <c r="HG42" s="33"/>
      <c r="HH42" s="34"/>
      <c r="HI42" s="32"/>
      <c r="HJ42" s="33"/>
      <c r="HK42" s="33"/>
      <c r="HL42" s="34"/>
      <c r="HM42" s="32"/>
      <c r="HN42" s="33"/>
      <c r="HO42" s="33"/>
      <c r="HP42" s="34"/>
      <c r="HQ42" s="32"/>
      <c r="HR42" s="33"/>
      <c r="HS42" s="33"/>
      <c r="HT42" s="34"/>
      <c r="HU42" s="32"/>
      <c r="HV42" s="33"/>
      <c r="HW42" s="33"/>
      <c r="HX42" s="34"/>
      <c r="HY42" s="32"/>
      <c r="HZ42" s="33"/>
      <c r="IA42" s="33"/>
      <c r="IB42" s="34"/>
      <c r="IC42" s="32"/>
      <c r="ID42" s="33"/>
      <c r="IE42" s="33"/>
      <c r="IF42" s="34"/>
      <c r="IG42" s="32"/>
      <c r="IH42" s="33"/>
      <c r="II42" s="33"/>
      <c r="IJ42" s="34"/>
    </row>
    <row r="43" spans="1:244" s="30" customFormat="1">
      <c r="A43" s="11" t="s">
        <v>47</v>
      </c>
      <c r="B43" s="3"/>
      <c r="C43" s="3"/>
      <c r="D43" s="3"/>
    </row>
    <row r="44" spans="1:244" s="30" customFormat="1">
      <c r="A44" s="18" t="s">
        <v>80</v>
      </c>
      <c r="B44" s="16">
        <v>1.08</v>
      </c>
      <c r="C44" s="16">
        <v>0.08</v>
      </c>
      <c r="D44" s="51">
        <v>4.1450962769803837E-4</v>
      </c>
    </row>
    <row r="45" spans="1:244" s="30" customFormat="1">
      <c r="A45" s="18" t="s">
        <v>49</v>
      </c>
      <c r="B45" s="16">
        <v>23.2</v>
      </c>
      <c r="C45" s="16">
        <v>1.64</v>
      </c>
      <c r="D45" s="51">
        <v>8.9042808912911942E-3</v>
      </c>
    </row>
    <row r="46" spans="1:244" s="30" customFormat="1">
      <c r="A46" s="18" t="s">
        <v>50</v>
      </c>
      <c r="B46" s="16">
        <v>10.119999999999999</v>
      </c>
      <c r="C46" s="16">
        <v>0.71</v>
      </c>
      <c r="D46" s="51">
        <v>3.8841087336149516E-3</v>
      </c>
    </row>
    <row r="47" spans="1:244" s="30" customFormat="1">
      <c r="A47" s="27" t="s">
        <v>51</v>
      </c>
      <c r="B47" s="156">
        <v>34.4</v>
      </c>
      <c r="C47" s="156">
        <v>2.4299999999999997</v>
      </c>
      <c r="D47" s="53">
        <v>1.3202899252604185E-2</v>
      </c>
      <c r="E47" s="32"/>
      <c r="F47" s="33"/>
      <c r="G47" s="33"/>
      <c r="H47" s="34"/>
      <c r="I47" s="32"/>
      <c r="J47" s="33"/>
      <c r="K47" s="33"/>
      <c r="L47" s="34"/>
      <c r="M47" s="32"/>
      <c r="N47" s="33"/>
      <c r="O47" s="33"/>
      <c r="P47" s="34"/>
      <c r="Q47" s="32"/>
      <c r="R47" s="33"/>
      <c r="S47" s="33"/>
      <c r="T47" s="34"/>
      <c r="U47" s="32"/>
      <c r="V47" s="33"/>
      <c r="W47" s="33"/>
      <c r="X47" s="34"/>
      <c r="Y47" s="32"/>
      <c r="Z47" s="33"/>
      <c r="AA47" s="33"/>
      <c r="AB47" s="34"/>
      <c r="AC47" s="32"/>
      <c r="AD47" s="33"/>
      <c r="AE47" s="33"/>
      <c r="AF47" s="34"/>
      <c r="AG47" s="32"/>
      <c r="AH47" s="33"/>
      <c r="AI47" s="33"/>
      <c r="AJ47" s="34"/>
      <c r="AK47" s="32"/>
      <c r="AL47" s="33"/>
      <c r="AM47" s="33"/>
      <c r="AN47" s="34"/>
      <c r="AO47" s="32"/>
      <c r="AP47" s="33"/>
      <c r="AQ47" s="33"/>
      <c r="AR47" s="34"/>
      <c r="AS47" s="32"/>
      <c r="AT47" s="33"/>
      <c r="AU47" s="33"/>
      <c r="AV47" s="34"/>
      <c r="AW47" s="32"/>
      <c r="AX47" s="33"/>
      <c r="AY47" s="33"/>
      <c r="AZ47" s="34"/>
      <c r="BA47" s="32"/>
      <c r="BB47" s="33"/>
      <c r="BC47" s="33"/>
      <c r="BD47" s="34"/>
      <c r="BE47" s="32"/>
      <c r="BF47" s="33"/>
      <c r="BG47" s="33"/>
      <c r="BH47" s="34"/>
      <c r="BI47" s="32"/>
      <c r="BJ47" s="33"/>
      <c r="BK47" s="33"/>
      <c r="BL47" s="34"/>
      <c r="BM47" s="32"/>
      <c r="BN47" s="33"/>
      <c r="BO47" s="33"/>
      <c r="BP47" s="34"/>
      <c r="BQ47" s="32"/>
      <c r="BR47" s="33"/>
      <c r="BS47" s="33"/>
      <c r="BT47" s="34"/>
      <c r="BU47" s="32"/>
      <c r="BV47" s="33"/>
      <c r="BW47" s="33"/>
      <c r="BX47" s="34"/>
      <c r="BY47" s="32"/>
      <c r="BZ47" s="33"/>
      <c r="CA47" s="33"/>
      <c r="CB47" s="34"/>
      <c r="CC47" s="32"/>
      <c r="CD47" s="33"/>
      <c r="CE47" s="33"/>
      <c r="CF47" s="34"/>
      <c r="CG47" s="32"/>
      <c r="CH47" s="33"/>
      <c r="CI47" s="33"/>
      <c r="CJ47" s="34"/>
      <c r="CK47" s="32"/>
      <c r="CL47" s="33"/>
      <c r="CM47" s="33"/>
      <c r="CN47" s="34"/>
      <c r="CO47" s="32"/>
      <c r="CP47" s="33"/>
      <c r="CQ47" s="33"/>
      <c r="CR47" s="34"/>
      <c r="CS47" s="32"/>
      <c r="CT47" s="33"/>
      <c r="CU47" s="33"/>
      <c r="CV47" s="34"/>
      <c r="CW47" s="32"/>
      <c r="CX47" s="33"/>
      <c r="CY47" s="33"/>
      <c r="CZ47" s="34"/>
      <c r="DA47" s="32"/>
      <c r="DB47" s="33"/>
      <c r="DC47" s="33"/>
      <c r="DD47" s="34"/>
      <c r="DE47" s="32"/>
      <c r="DF47" s="33"/>
      <c r="DG47" s="33"/>
      <c r="DH47" s="34"/>
      <c r="DI47" s="32"/>
      <c r="DJ47" s="33"/>
      <c r="DK47" s="33"/>
      <c r="DL47" s="34"/>
      <c r="DM47" s="32"/>
      <c r="DN47" s="33"/>
      <c r="DO47" s="33"/>
      <c r="DP47" s="34"/>
      <c r="DQ47" s="32"/>
      <c r="DR47" s="33"/>
      <c r="DS47" s="33"/>
      <c r="DT47" s="34"/>
      <c r="DU47" s="32"/>
      <c r="DV47" s="33"/>
      <c r="DW47" s="33"/>
      <c r="DX47" s="34"/>
      <c r="DY47" s="32"/>
      <c r="DZ47" s="33"/>
      <c r="EA47" s="33"/>
      <c r="EB47" s="34"/>
      <c r="EC47" s="32"/>
      <c r="ED47" s="33"/>
      <c r="EE47" s="33"/>
      <c r="EF47" s="34"/>
      <c r="EG47" s="32"/>
      <c r="EH47" s="33"/>
      <c r="EI47" s="33"/>
      <c r="EJ47" s="34"/>
      <c r="EK47" s="32"/>
      <c r="EL47" s="33"/>
      <c r="EM47" s="33"/>
      <c r="EN47" s="34"/>
      <c r="EO47" s="32"/>
      <c r="EP47" s="33"/>
      <c r="EQ47" s="33"/>
      <c r="ER47" s="34"/>
      <c r="ES47" s="32"/>
      <c r="ET47" s="33"/>
      <c r="EU47" s="33"/>
      <c r="EV47" s="34"/>
      <c r="EW47" s="32"/>
      <c r="EX47" s="33"/>
      <c r="EY47" s="33"/>
      <c r="EZ47" s="34"/>
      <c r="FA47" s="32"/>
      <c r="FB47" s="33"/>
      <c r="FC47" s="33"/>
      <c r="FD47" s="34"/>
      <c r="FE47" s="32"/>
      <c r="FF47" s="33"/>
      <c r="FG47" s="33"/>
      <c r="FH47" s="34"/>
      <c r="FI47" s="32"/>
      <c r="FJ47" s="33"/>
      <c r="FK47" s="33"/>
      <c r="FL47" s="34"/>
      <c r="FM47" s="32"/>
      <c r="FN47" s="33"/>
      <c r="FO47" s="33"/>
      <c r="FP47" s="34"/>
      <c r="FQ47" s="32"/>
      <c r="FR47" s="33"/>
      <c r="FS47" s="33"/>
      <c r="FT47" s="34"/>
      <c r="FU47" s="32"/>
      <c r="FV47" s="33"/>
      <c r="FW47" s="33"/>
      <c r="FX47" s="34"/>
      <c r="FY47" s="32"/>
      <c r="FZ47" s="33"/>
      <c r="GA47" s="33"/>
      <c r="GB47" s="34"/>
      <c r="GC47" s="32"/>
      <c r="GD47" s="33"/>
      <c r="GE47" s="33"/>
      <c r="GF47" s="34"/>
      <c r="GG47" s="32"/>
      <c r="GH47" s="33"/>
      <c r="GI47" s="33"/>
      <c r="GJ47" s="34"/>
      <c r="GK47" s="32"/>
      <c r="GL47" s="33"/>
      <c r="GM47" s="33"/>
      <c r="GN47" s="34"/>
      <c r="GO47" s="32"/>
      <c r="GP47" s="33"/>
      <c r="GQ47" s="33"/>
      <c r="GR47" s="34"/>
      <c r="GS47" s="32"/>
      <c r="GT47" s="33"/>
      <c r="GU47" s="33"/>
      <c r="GV47" s="34"/>
      <c r="GW47" s="32"/>
      <c r="GX47" s="33"/>
      <c r="GY47" s="33"/>
      <c r="GZ47" s="34"/>
      <c r="HA47" s="32"/>
      <c r="HB47" s="33"/>
      <c r="HC47" s="33"/>
      <c r="HD47" s="34"/>
      <c r="HE47" s="32"/>
      <c r="HF47" s="33"/>
      <c r="HG47" s="33"/>
      <c r="HH47" s="34"/>
      <c r="HI47" s="32"/>
      <c r="HJ47" s="33"/>
      <c r="HK47" s="33"/>
      <c r="HL47" s="34"/>
      <c r="HM47" s="32"/>
      <c r="HN47" s="33"/>
      <c r="HO47" s="33"/>
      <c r="HP47" s="34"/>
      <c r="HQ47" s="32"/>
      <c r="HR47" s="33"/>
      <c r="HS47" s="33"/>
      <c r="HT47" s="34"/>
      <c r="HU47" s="32"/>
      <c r="HV47" s="33"/>
      <c r="HW47" s="33"/>
      <c r="HX47" s="34"/>
      <c r="HY47" s="32"/>
      <c r="HZ47" s="33"/>
      <c r="IA47" s="33"/>
      <c r="IB47" s="34"/>
      <c r="IC47" s="32"/>
      <c r="ID47" s="33"/>
      <c r="IE47" s="33"/>
      <c r="IF47" s="34"/>
      <c r="IG47" s="32"/>
      <c r="IH47" s="33"/>
      <c r="II47" s="33"/>
      <c r="IJ47" s="34"/>
    </row>
    <row r="48" spans="1:244" s="30" customFormat="1">
      <c r="A48" s="35" t="s">
        <v>52</v>
      </c>
      <c r="B48" s="157">
        <v>120.80000000000001</v>
      </c>
      <c r="C48" s="157">
        <v>8.5299999999999994</v>
      </c>
      <c r="D48" s="54">
        <v>4.6363669468447249E-2</v>
      </c>
      <c r="E48" s="33"/>
      <c r="F48" s="33"/>
      <c r="G48" s="32"/>
      <c r="H48" s="33"/>
      <c r="I48" s="33"/>
      <c r="J48" s="33"/>
      <c r="K48" s="32"/>
      <c r="L48" s="33"/>
      <c r="M48" s="33"/>
      <c r="N48" s="33"/>
      <c r="O48" s="32"/>
      <c r="P48" s="33"/>
      <c r="Q48" s="33"/>
      <c r="R48" s="33"/>
      <c r="S48" s="32"/>
      <c r="T48" s="33"/>
      <c r="U48" s="33"/>
      <c r="V48" s="33"/>
      <c r="W48" s="32"/>
      <c r="X48" s="33"/>
      <c r="Y48" s="33"/>
      <c r="Z48" s="33"/>
      <c r="AA48" s="32"/>
      <c r="AB48" s="33"/>
      <c r="AC48" s="33"/>
      <c r="AD48" s="33"/>
      <c r="AE48" s="32"/>
      <c r="AF48" s="33"/>
      <c r="AG48" s="33"/>
      <c r="AH48" s="33"/>
      <c r="AI48" s="32"/>
      <c r="AJ48" s="33"/>
      <c r="AK48" s="33"/>
      <c r="AL48" s="33"/>
      <c r="AM48" s="32"/>
      <c r="AN48" s="33"/>
      <c r="AO48" s="33"/>
      <c r="AP48" s="33"/>
      <c r="AQ48" s="32"/>
      <c r="AR48" s="33"/>
      <c r="AS48" s="33"/>
      <c r="AT48" s="33"/>
      <c r="AU48" s="32"/>
      <c r="AV48" s="33"/>
      <c r="AW48" s="33"/>
      <c r="AX48" s="33"/>
      <c r="AY48" s="32"/>
      <c r="AZ48" s="33"/>
      <c r="BA48" s="33"/>
      <c r="BB48" s="33"/>
      <c r="BC48" s="32"/>
      <c r="BD48" s="33"/>
      <c r="BE48" s="33"/>
      <c r="BF48" s="33"/>
      <c r="BG48" s="32"/>
      <c r="BH48" s="33"/>
      <c r="BI48" s="33"/>
      <c r="BJ48" s="33"/>
      <c r="BK48" s="32"/>
      <c r="BL48" s="33"/>
      <c r="BM48" s="33"/>
      <c r="BN48" s="33"/>
      <c r="BO48" s="32"/>
      <c r="BP48" s="33"/>
      <c r="BQ48" s="33"/>
      <c r="BR48" s="33"/>
      <c r="BS48" s="32"/>
      <c r="BT48" s="33"/>
      <c r="BU48" s="33"/>
      <c r="BV48" s="33"/>
      <c r="BW48" s="32"/>
      <c r="BX48" s="33"/>
      <c r="BY48" s="33"/>
      <c r="BZ48" s="33"/>
      <c r="CA48" s="32"/>
      <c r="CB48" s="33"/>
      <c r="CC48" s="33"/>
      <c r="CD48" s="33"/>
      <c r="CE48" s="32"/>
      <c r="CF48" s="33"/>
      <c r="CG48" s="33"/>
      <c r="CH48" s="33"/>
      <c r="CI48" s="32"/>
      <c r="CJ48" s="33"/>
      <c r="CK48" s="33"/>
      <c r="CL48" s="33"/>
      <c r="CM48" s="32"/>
      <c r="CN48" s="33"/>
      <c r="CO48" s="33"/>
      <c r="CP48" s="33"/>
      <c r="CQ48" s="32"/>
      <c r="CR48" s="33"/>
      <c r="CS48" s="33"/>
      <c r="CT48" s="33"/>
      <c r="CU48" s="32"/>
      <c r="CV48" s="33"/>
      <c r="CW48" s="33"/>
      <c r="CX48" s="33"/>
      <c r="CY48" s="32"/>
      <c r="CZ48" s="33"/>
      <c r="DA48" s="33"/>
      <c r="DB48" s="33"/>
      <c r="DC48" s="32"/>
      <c r="DD48" s="33"/>
      <c r="DE48" s="33"/>
      <c r="DF48" s="33"/>
      <c r="DG48" s="32"/>
      <c r="DH48" s="33"/>
      <c r="DI48" s="33"/>
      <c r="DJ48" s="33"/>
      <c r="DK48" s="32"/>
      <c r="DL48" s="33"/>
      <c r="DM48" s="33"/>
      <c r="DN48" s="33"/>
      <c r="DO48" s="32"/>
      <c r="DP48" s="33"/>
      <c r="DQ48" s="33"/>
      <c r="DR48" s="33"/>
      <c r="DS48" s="32"/>
      <c r="DT48" s="33"/>
      <c r="DU48" s="33"/>
      <c r="DV48" s="33"/>
      <c r="DW48" s="32"/>
      <c r="DX48" s="33"/>
      <c r="DY48" s="33"/>
      <c r="DZ48" s="33"/>
      <c r="EA48" s="32"/>
      <c r="EB48" s="33"/>
      <c r="EC48" s="33"/>
      <c r="ED48" s="33"/>
      <c r="EE48" s="32"/>
      <c r="EF48" s="33"/>
      <c r="EG48" s="33"/>
      <c r="EH48" s="33"/>
      <c r="EI48" s="32"/>
      <c r="EJ48" s="33"/>
      <c r="EK48" s="33"/>
      <c r="EL48" s="33"/>
      <c r="EM48" s="32"/>
      <c r="EN48" s="33"/>
      <c r="EO48" s="33"/>
      <c r="EP48" s="33"/>
      <c r="EQ48" s="32"/>
      <c r="ER48" s="33"/>
      <c r="ES48" s="33"/>
      <c r="ET48" s="33"/>
      <c r="EU48" s="32"/>
      <c r="EV48" s="33"/>
      <c r="EW48" s="33"/>
      <c r="EX48" s="33"/>
      <c r="EY48" s="32"/>
      <c r="EZ48" s="33"/>
      <c r="FA48" s="33"/>
      <c r="FB48" s="33"/>
      <c r="FC48" s="32"/>
      <c r="FD48" s="33"/>
      <c r="FE48" s="33"/>
      <c r="FF48" s="33"/>
      <c r="FG48" s="32"/>
      <c r="FH48" s="33"/>
      <c r="FI48" s="33"/>
      <c r="FJ48" s="33"/>
      <c r="FK48" s="32"/>
      <c r="FL48" s="33"/>
      <c r="FM48" s="33"/>
      <c r="FN48" s="33"/>
      <c r="FO48" s="32"/>
      <c r="FP48" s="33"/>
      <c r="FQ48" s="33"/>
      <c r="FR48" s="33"/>
      <c r="FS48" s="32"/>
      <c r="FT48" s="33"/>
      <c r="FU48" s="33"/>
      <c r="FV48" s="33"/>
      <c r="FW48" s="32"/>
      <c r="FX48" s="33"/>
      <c r="FY48" s="33"/>
      <c r="FZ48" s="33"/>
      <c r="GA48" s="32"/>
      <c r="GB48" s="33"/>
      <c r="GC48" s="33"/>
      <c r="GD48" s="33"/>
      <c r="GE48" s="32"/>
      <c r="GF48" s="33"/>
      <c r="GG48" s="33"/>
      <c r="GH48" s="33"/>
      <c r="GI48" s="32"/>
      <c r="GJ48" s="33"/>
      <c r="GK48" s="33"/>
      <c r="GL48" s="33"/>
      <c r="GM48" s="32"/>
      <c r="GN48" s="33"/>
      <c r="GO48" s="33"/>
      <c r="GP48" s="33"/>
      <c r="GQ48" s="32"/>
      <c r="GR48" s="33"/>
      <c r="GS48" s="33"/>
      <c r="GT48" s="33"/>
      <c r="GU48" s="32"/>
      <c r="GV48" s="33"/>
      <c r="GW48" s="33"/>
      <c r="GX48" s="33"/>
      <c r="GY48" s="32"/>
      <c r="GZ48" s="33"/>
      <c r="HA48" s="33"/>
      <c r="HB48" s="33"/>
      <c r="HC48" s="32"/>
      <c r="HD48" s="33"/>
      <c r="HE48" s="33"/>
      <c r="HF48" s="33"/>
      <c r="HG48" s="32"/>
      <c r="HH48" s="33"/>
      <c r="HI48" s="33"/>
      <c r="HJ48" s="33"/>
      <c r="HK48" s="32"/>
      <c r="HL48" s="33"/>
      <c r="HM48" s="33"/>
      <c r="HN48" s="33"/>
      <c r="HO48" s="32"/>
      <c r="HP48" s="33"/>
      <c r="HQ48" s="33"/>
      <c r="HR48" s="33"/>
      <c r="HS48" s="32"/>
      <c r="HT48" s="33"/>
      <c r="HU48" s="33"/>
      <c r="HV48" s="33"/>
      <c r="HW48" s="32"/>
      <c r="HX48" s="33"/>
      <c r="HY48" s="33"/>
      <c r="HZ48" s="33"/>
      <c r="IA48" s="32"/>
      <c r="IB48" s="33"/>
      <c r="IC48" s="33"/>
      <c r="ID48" s="33"/>
      <c r="IE48" s="32"/>
      <c r="IF48" s="33"/>
      <c r="IG48" s="33"/>
      <c r="IH48" s="33"/>
    </row>
    <row r="49" spans="1:244" s="31" customFormat="1">
      <c r="A49" s="22" t="s">
        <v>53</v>
      </c>
      <c r="B49" s="155">
        <v>2454.7383356937553</v>
      </c>
      <c r="C49" s="155">
        <v>173.29000000000002</v>
      </c>
      <c r="D49" s="52">
        <v>0.94214136446714891</v>
      </c>
    </row>
    <row r="50" spans="1:244" s="30" customFormat="1">
      <c r="A50" s="11" t="s">
        <v>54</v>
      </c>
      <c r="B50" s="3"/>
      <c r="C50" s="3"/>
      <c r="D50" s="3"/>
    </row>
    <row r="51" spans="1:244" s="30" customFormat="1">
      <c r="A51" s="6" t="s">
        <v>55</v>
      </c>
      <c r="B51" s="16">
        <v>60.75</v>
      </c>
      <c r="C51" s="16">
        <v>4.29</v>
      </c>
      <c r="D51" s="51">
        <v>2.3316166558014655E-2</v>
      </c>
    </row>
    <row r="52" spans="1:244" s="30" customFormat="1">
      <c r="A52" s="6" t="s">
        <v>56</v>
      </c>
      <c r="B52" s="16">
        <v>90</v>
      </c>
      <c r="C52" s="16">
        <v>6.35</v>
      </c>
      <c r="D52" s="51">
        <v>3.4542468974836524E-2</v>
      </c>
    </row>
    <row r="53" spans="1:244" s="30" customFormat="1">
      <c r="A53" s="27" t="s">
        <v>57</v>
      </c>
      <c r="B53" s="156">
        <v>150.75</v>
      </c>
      <c r="C53" s="156">
        <v>10.64</v>
      </c>
      <c r="D53" s="53">
        <v>5.7858635532851178E-2</v>
      </c>
      <c r="E53" s="32"/>
      <c r="F53" s="33"/>
      <c r="G53" s="33"/>
      <c r="H53" s="34"/>
      <c r="I53" s="32"/>
      <c r="J53" s="33"/>
      <c r="K53" s="33"/>
      <c r="L53" s="34"/>
      <c r="M53" s="32"/>
      <c r="N53" s="33"/>
      <c r="O53" s="33"/>
      <c r="P53" s="34"/>
      <c r="Q53" s="32"/>
      <c r="R53" s="33"/>
      <c r="S53" s="33"/>
      <c r="T53" s="34"/>
      <c r="U53" s="32"/>
      <c r="V53" s="33"/>
      <c r="W53" s="33"/>
      <c r="X53" s="34"/>
      <c r="Y53" s="32"/>
      <c r="Z53" s="33"/>
      <c r="AA53" s="33"/>
      <c r="AB53" s="34"/>
      <c r="AC53" s="32"/>
      <c r="AD53" s="33"/>
      <c r="AE53" s="33"/>
      <c r="AF53" s="34"/>
      <c r="AG53" s="32"/>
      <c r="AH53" s="33"/>
      <c r="AI53" s="33"/>
      <c r="AJ53" s="34"/>
      <c r="AK53" s="32"/>
      <c r="AL53" s="33"/>
      <c r="AM53" s="33"/>
      <c r="AN53" s="34"/>
      <c r="AO53" s="32"/>
      <c r="AP53" s="33"/>
      <c r="AQ53" s="33"/>
      <c r="AR53" s="34"/>
      <c r="AS53" s="32"/>
      <c r="AT53" s="33"/>
      <c r="AU53" s="33"/>
      <c r="AV53" s="34"/>
      <c r="AW53" s="32"/>
      <c r="AX53" s="33"/>
      <c r="AY53" s="33"/>
      <c r="AZ53" s="34"/>
      <c r="BA53" s="32"/>
      <c r="BB53" s="33"/>
      <c r="BC53" s="33"/>
      <c r="BD53" s="34"/>
      <c r="BE53" s="32"/>
      <c r="BF53" s="33"/>
      <c r="BG53" s="33"/>
      <c r="BH53" s="34"/>
      <c r="BI53" s="32"/>
      <c r="BJ53" s="33"/>
      <c r="BK53" s="33"/>
      <c r="BL53" s="34"/>
      <c r="BM53" s="32"/>
      <c r="BN53" s="33"/>
      <c r="BO53" s="33"/>
      <c r="BP53" s="34"/>
      <c r="BQ53" s="32"/>
      <c r="BR53" s="33"/>
      <c r="BS53" s="33"/>
      <c r="BT53" s="34"/>
      <c r="BU53" s="32"/>
      <c r="BV53" s="33"/>
      <c r="BW53" s="33"/>
      <c r="BX53" s="34"/>
      <c r="BY53" s="32"/>
      <c r="BZ53" s="33"/>
      <c r="CA53" s="33"/>
      <c r="CB53" s="34"/>
      <c r="CC53" s="32"/>
      <c r="CD53" s="33"/>
      <c r="CE53" s="33"/>
      <c r="CF53" s="34"/>
      <c r="CG53" s="32"/>
      <c r="CH53" s="33"/>
      <c r="CI53" s="33"/>
      <c r="CJ53" s="34"/>
      <c r="CK53" s="32"/>
      <c r="CL53" s="33"/>
      <c r="CM53" s="33"/>
      <c r="CN53" s="34"/>
      <c r="CO53" s="32"/>
      <c r="CP53" s="33"/>
      <c r="CQ53" s="33"/>
      <c r="CR53" s="34"/>
      <c r="CS53" s="32"/>
      <c r="CT53" s="33"/>
      <c r="CU53" s="33"/>
      <c r="CV53" s="34"/>
      <c r="CW53" s="32"/>
      <c r="CX53" s="33"/>
      <c r="CY53" s="33"/>
      <c r="CZ53" s="34"/>
      <c r="DA53" s="32"/>
      <c r="DB53" s="33"/>
      <c r="DC53" s="33"/>
      <c r="DD53" s="34"/>
      <c r="DE53" s="32"/>
      <c r="DF53" s="33"/>
      <c r="DG53" s="33"/>
      <c r="DH53" s="34"/>
      <c r="DI53" s="32"/>
      <c r="DJ53" s="33"/>
      <c r="DK53" s="33"/>
      <c r="DL53" s="34"/>
      <c r="DM53" s="32"/>
      <c r="DN53" s="33"/>
      <c r="DO53" s="33"/>
      <c r="DP53" s="34"/>
      <c r="DQ53" s="32"/>
      <c r="DR53" s="33"/>
      <c r="DS53" s="33"/>
      <c r="DT53" s="34"/>
      <c r="DU53" s="32"/>
      <c r="DV53" s="33"/>
      <c r="DW53" s="33"/>
      <c r="DX53" s="34"/>
      <c r="DY53" s="32"/>
      <c r="DZ53" s="33"/>
      <c r="EA53" s="33"/>
      <c r="EB53" s="34"/>
      <c r="EC53" s="32"/>
      <c r="ED53" s="33"/>
      <c r="EE53" s="33"/>
      <c r="EF53" s="34"/>
      <c r="EG53" s="32"/>
      <c r="EH53" s="33"/>
      <c r="EI53" s="33"/>
      <c r="EJ53" s="34"/>
      <c r="EK53" s="32"/>
      <c r="EL53" s="33"/>
      <c r="EM53" s="33"/>
      <c r="EN53" s="34"/>
      <c r="EO53" s="32"/>
      <c r="EP53" s="33"/>
      <c r="EQ53" s="33"/>
      <c r="ER53" s="34"/>
      <c r="ES53" s="32"/>
      <c r="ET53" s="33"/>
      <c r="EU53" s="33"/>
      <c r="EV53" s="34"/>
      <c r="EW53" s="32"/>
      <c r="EX53" s="33"/>
      <c r="EY53" s="33"/>
      <c r="EZ53" s="34"/>
      <c r="FA53" s="32"/>
      <c r="FB53" s="33"/>
      <c r="FC53" s="33"/>
      <c r="FD53" s="34"/>
      <c r="FE53" s="32"/>
      <c r="FF53" s="33"/>
      <c r="FG53" s="33"/>
      <c r="FH53" s="34"/>
      <c r="FI53" s="32"/>
      <c r="FJ53" s="33"/>
      <c r="FK53" s="33"/>
      <c r="FL53" s="34"/>
      <c r="FM53" s="32"/>
      <c r="FN53" s="33"/>
      <c r="FO53" s="33"/>
      <c r="FP53" s="34"/>
      <c r="FQ53" s="32"/>
      <c r="FR53" s="33"/>
      <c r="FS53" s="33"/>
      <c r="FT53" s="34"/>
      <c r="FU53" s="32"/>
      <c r="FV53" s="33"/>
      <c r="FW53" s="33"/>
      <c r="FX53" s="34"/>
      <c r="FY53" s="32"/>
      <c r="FZ53" s="33"/>
      <c r="GA53" s="33"/>
      <c r="GB53" s="34"/>
      <c r="GC53" s="32"/>
      <c r="GD53" s="33"/>
      <c r="GE53" s="33"/>
      <c r="GF53" s="34"/>
      <c r="GG53" s="32"/>
      <c r="GH53" s="33"/>
      <c r="GI53" s="33"/>
      <c r="GJ53" s="34"/>
      <c r="GK53" s="32"/>
      <c r="GL53" s="33"/>
      <c r="GM53" s="33"/>
      <c r="GN53" s="34"/>
      <c r="GO53" s="32"/>
      <c r="GP53" s="33"/>
      <c r="GQ53" s="33"/>
      <c r="GR53" s="34"/>
      <c r="GS53" s="32"/>
      <c r="GT53" s="33"/>
      <c r="GU53" s="33"/>
      <c r="GV53" s="34"/>
      <c r="GW53" s="32"/>
      <c r="GX53" s="33"/>
      <c r="GY53" s="33"/>
      <c r="GZ53" s="34"/>
      <c r="HA53" s="32"/>
      <c r="HB53" s="33"/>
      <c r="HC53" s="33"/>
      <c r="HD53" s="34"/>
      <c r="HE53" s="32"/>
      <c r="HF53" s="33"/>
      <c r="HG53" s="33"/>
      <c r="HH53" s="34"/>
      <c r="HI53" s="32"/>
      <c r="HJ53" s="33"/>
      <c r="HK53" s="33"/>
      <c r="HL53" s="34"/>
      <c r="HM53" s="32"/>
      <c r="HN53" s="33"/>
      <c r="HO53" s="33"/>
      <c r="HP53" s="34"/>
      <c r="HQ53" s="32"/>
      <c r="HR53" s="33"/>
      <c r="HS53" s="33"/>
      <c r="HT53" s="34"/>
      <c r="HU53" s="32"/>
      <c r="HV53" s="33"/>
      <c r="HW53" s="33"/>
      <c r="HX53" s="34"/>
      <c r="HY53" s="32"/>
      <c r="HZ53" s="33"/>
      <c r="IA53" s="33"/>
      <c r="IB53" s="34"/>
      <c r="IC53" s="32"/>
      <c r="ID53" s="33"/>
      <c r="IE53" s="33"/>
      <c r="IF53" s="34"/>
      <c r="IG53" s="32"/>
      <c r="IH53" s="33"/>
      <c r="II53" s="33"/>
      <c r="IJ53" s="34"/>
    </row>
    <row r="54" spans="1:244" s="41" customFormat="1" ht="13.5" thickBot="1">
      <c r="A54" s="38" t="s">
        <v>58</v>
      </c>
      <c r="B54" s="158">
        <v>2605.4883356937553</v>
      </c>
      <c r="C54" s="158">
        <v>183.93</v>
      </c>
      <c r="D54" s="55">
        <v>1</v>
      </c>
    </row>
    <row r="55" spans="1:244">
      <c r="A55" s="42" t="s">
        <v>59</v>
      </c>
      <c r="D55" s="43"/>
    </row>
  </sheetData>
  <printOptions horizontalCentered="1"/>
  <pageMargins left="0.78740157480314965" right="0.39370078740157483" top="0.78740157480314965" bottom="0.78740157480314965" header="0.59055118110236227" footer="0.59055118110236227"/>
  <pageSetup paperSize="9" orientation="portrait" horizontalDpi="300" verticalDpi="300" r:id="rId1"/>
  <headerFooter alignWithMargins="0">
    <oddHeader>&amp;L&amp;"Tahoma,Negrito"&amp;8Companhia Nacional de Abastecimento - CONAB</oddHeader>
    <oddFooter>&amp;R&amp;6&amp;F - &amp;A
versão - jan/2008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J55"/>
  <sheetViews>
    <sheetView zoomScaleNormal="100" workbookViewId="0">
      <selection activeCell="I23" sqref="I23"/>
    </sheetView>
  </sheetViews>
  <sheetFormatPr defaultColWidth="11.5" defaultRowHeight="12.75"/>
  <cols>
    <col min="1" max="1" width="45.625" style="3" customWidth="1"/>
    <col min="2" max="3" width="12.625" style="3" customWidth="1"/>
    <col min="4" max="4" width="8.625" style="3" customWidth="1"/>
    <col min="5" max="16384" width="11.5" style="3"/>
  </cols>
  <sheetData>
    <row r="1" spans="1:4">
      <c r="A1" s="1" t="s">
        <v>0</v>
      </c>
      <c r="B1" s="2"/>
      <c r="C1" s="2"/>
      <c r="D1" s="2"/>
    </row>
    <row r="2" spans="1:4">
      <c r="A2" s="1" t="s">
        <v>412</v>
      </c>
      <c r="B2" s="2"/>
      <c r="C2" s="2"/>
      <c r="D2" s="2"/>
    </row>
    <row r="3" spans="1:4">
      <c r="A3" s="1" t="s">
        <v>413</v>
      </c>
      <c r="B3" s="2"/>
      <c r="C3" s="2"/>
      <c r="D3" s="2"/>
    </row>
    <row r="4" spans="1:4">
      <c r="A4" s="1" t="s">
        <v>414</v>
      </c>
      <c r="B4" s="2"/>
      <c r="C4" s="2"/>
      <c r="D4" s="2"/>
    </row>
    <row r="5" spans="1:4" ht="13.5" thickBot="1">
      <c r="A5" s="4" t="s">
        <v>4</v>
      </c>
      <c r="B5" s="5">
        <v>900</v>
      </c>
      <c r="C5" s="6" t="s">
        <v>5</v>
      </c>
    </row>
    <row r="6" spans="1:4">
      <c r="A6" s="7"/>
      <c r="B6" s="8" t="s">
        <v>6</v>
      </c>
      <c r="C6" s="9" t="s">
        <v>69</v>
      </c>
      <c r="D6" s="10" t="s">
        <v>7</v>
      </c>
    </row>
    <row r="7" spans="1:4">
      <c r="A7" s="11" t="s">
        <v>8</v>
      </c>
      <c r="D7" s="12" t="s">
        <v>9</v>
      </c>
    </row>
    <row r="8" spans="1:4" ht="13.5" thickBot="1">
      <c r="A8" s="13"/>
      <c r="B8" s="14" t="s">
        <v>10</v>
      </c>
      <c r="C8" s="14" t="s">
        <v>174</v>
      </c>
      <c r="D8" s="15" t="s">
        <v>13</v>
      </c>
    </row>
    <row r="9" spans="1:4">
      <c r="A9" s="11" t="s">
        <v>14</v>
      </c>
      <c r="B9" s="16"/>
      <c r="D9" s="44"/>
    </row>
    <row r="10" spans="1:4">
      <c r="A10" s="18" t="s">
        <v>15</v>
      </c>
      <c r="B10" s="19"/>
      <c r="C10" s="19"/>
      <c r="D10" s="45">
        <v>0</v>
      </c>
    </row>
    <row r="11" spans="1:4">
      <c r="A11" s="18" t="s">
        <v>16</v>
      </c>
      <c r="B11" s="21"/>
      <c r="C11" s="21"/>
      <c r="D11" s="45">
        <v>0</v>
      </c>
    </row>
    <row r="12" spans="1:4">
      <c r="A12" s="18" t="s">
        <v>17</v>
      </c>
      <c r="B12" s="19">
        <v>420</v>
      </c>
      <c r="C12" s="19">
        <v>28</v>
      </c>
      <c r="D12" s="45">
        <v>0.15844161097312232</v>
      </c>
    </row>
    <row r="13" spans="1:4">
      <c r="A13" s="18" t="s">
        <v>18</v>
      </c>
      <c r="B13" s="19"/>
      <c r="C13" s="19"/>
      <c r="D13" s="45">
        <v>0</v>
      </c>
    </row>
    <row r="14" spans="1:4">
      <c r="A14" s="18" t="s">
        <v>19</v>
      </c>
      <c r="B14" s="19"/>
      <c r="C14" s="19"/>
      <c r="D14" s="45">
        <v>0</v>
      </c>
    </row>
    <row r="15" spans="1:4">
      <c r="A15" s="6" t="s">
        <v>20</v>
      </c>
      <c r="B15" s="19">
        <v>1125</v>
      </c>
      <c r="C15" s="19">
        <v>75</v>
      </c>
      <c r="D15" s="45">
        <v>0.42439717224943474</v>
      </c>
    </row>
    <row r="16" spans="1:4">
      <c r="A16" s="6" t="s">
        <v>21</v>
      </c>
      <c r="B16" s="19">
        <v>114.48</v>
      </c>
      <c r="C16" s="19">
        <v>7.64</v>
      </c>
      <c r="D16" s="45">
        <v>4.318665624810248E-2</v>
      </c>
    </row>
    <row r="17" spans="1:4">
      <c r="A17" s="6" t="s">
        <v>22</v>
      </c>
      <c r="B17" s="19">
        <v>227.5</v>
      </c>
      <c r="C17" s="19">
        <v>15.17</v>
      </c>
      <c r="D17" s="45">
        <v>8.5822539277107909E-2</v>
      </c>
    </row>
    <row r="18" spans="1:4">
      <c r="A18" s="6" t="s">
        <v>23</v>
      </c>
      <c r="B18" s="19">
        <v>325</v>
      </c>
      <c r="C18" s="19">
        <v>21.67</v>
      </c>
      <c r="D18" s="45">
        <v>0.12260362753872558</v>
      </c>
    </row>
    <row r="19" spans="1:4">
      <c r="A19" s="6" t="s">
        <v>24</v>
      </c>
      <c r="B19" s="19">
        <v>40</v>
      </c>
      <c r="C19" s="19">
        <v>2.67</v>
      </c>
      <c r="D19" s="45">
        <v>1.5089677235535457E-2</v>
      </c>
    </row>
    <row r="20" spans="1:4">
      <c r="A20" s="6" t="s">
        <v>25</v>
      </c>
      <c r="B20" s="19">
        <v>70.08</v>
      </c>
      <c r="C20" s="19">
        <v>4.67</v>
      </c>
      <c r="D20" s="45">
        <v>2.643711451665812E-2</v>
      </c>
    </row>
    <row r="21" spans="1:4">
      <c r="A21" s="6" t="s">
        <v>26</v>
      </c>
      <c r="B21" s="19">
        <v>84</v>
      </c>
      <c r="C21" s="19">
        <v>5.6</v>
      </c>
      <c r="D21" s="45">
        <v>3.168832219462446E-2</v>
      </c>
    </row>
    <row r="22" spans="1:4">
      <c r="A22" s="22" t="s">
        <v>27</v>
      </c>
      <c r="B22" s="23">
        <v>2406.06</v>
      </c>
      <c r="C22" s="23">
        <v>160.41999999999999</v>
      </c>
      <c r="D22" s="46">
        <v>0.90766672023331096</v>
      </c>
    </row>
    <row r="23" spans="1:4">
      <c r="A23" s="25" t="s">
        <v>28</v>
      </c>
      <c r="B23" s="21"/>
      <c r="C23" s="21"/>
      <c r="D23" s="44"/>
    </row>
    <row r="24" spans="1:4">
      <c r="A24" s="18" t="s">
        <v>29</v>
      </c>
      <c r="B24" s="19">
        <v>0</v>
      </c>
      <c r="C24" s="19">
        <v>0</v>
      </c>
      <c r="D24" s="45">
        <v>0</v>
      </c>
    </row>
    <row r="25" spans="1:4">
      <c r="A25" s="18" t="s">
        <v>30</v>
      </c>
      <c r="B25" s="19">
        <v>0</v>
      </c>
      <c r="C25" s="19">
        <v>0</v>
      </c>
      <c r="D25" s="45">
        <v>0</v>
      </c>
    </row>
    <row r="26" spans="1:4">
      <c r="A26" s="18" t="s">
        <v>31</v>
      </c>
      <c r="B26" s="19">
        <v>0</v>
      </c>
      <c r="C26" s="19">
        <v>0</v>
      </c>
      <c r="D26" s="45">
        <v>0</v>
      </c>
    </row>
    <row r="27" spans="1:4">
      <c r="A27" s="18" t="s">
        <v>32</v>
      </c>
      <c r="B27" s="19">
        <v>0</v>
      </c>
      <c r="C27" s="19">
        <v>0</v>
      </c>
      <c r="D27" s="45">
        <v>0</v>
      </c>
    </row>
    <row r="28" spans="1:4">
      <c r="A28" s="18" t="s">
        <v>33</v>
      </c>
      <c r="B28" s="19">
        <v>54</v>
      </c>
      <c r="C28" s="19">
        <v>3.6</v>
      </c>
      <c r="D28" s="45">
        <v>2.0371064267972867E-2</v>
      </c>
    </row>
    <row r="29" spans="1:4">
      <c r="A29" s="18" t="s">
        <v>34</v>
      </c>
      <c r="B29" s="19">
        <v>0</v>
      </c>
      <c r="C29" s="19">
        <v>0</v>
      </c>
      <c r="D29" s="45">
        <v>0</v>
      </c>
    </row>
    <row r="30" spans="1:4">
      <c r="A30" s="18" t="s">
        <v>35</v>
      </c>
      <c r="B30" s="19">
        <v>0</v>
      </c>
      <c r="C30" s="19">
        <v>0</v>
      </c>
      <c r="D30" s="45">
        <v>0</v>
      </c>
    </row>
    <row r="31" spans="1:4">
      <c r="A31" s="18" t="s">
        <v>415</v>
      </c>
      <c r="B31" s="19">
        <v>0</v>
      </c>
      <c r="C31" s="19">
        <v>0</v>
      </c>
      <c r="D31" s="45">
        <v>0</v>
      </c>
    </row>
    <row r="32" spans="1:4">
      <c r="A32" s="27" t="s">
        <v>37</v>
      </c>
      <c r="B32" s="28">
        <v>54</v>
      </c>
      <c r="C32" s="28">
        <v>3.6</v>
      </c>
      <c r="D32" s="47">
        <v>2.0371064267972867E-2</v>
      </c>
    </row>
    <row r="33" spans="1:244" s="30" customFormat="1">
      <c r="A33" s="11" t="s">
        <v>38</v>
      </c>
      <c r="B33" s="21"/>
      <c r="C33" s="21"/>
      <c r="D33" s="44"/>
    </row>
    <row r="34" spans="1:244" s="30" customFormat="1">
      <c r="A34" s="18" t="s">
        <v>39</v>
      </c>
      <c r="B34" s="19">
        <v>168.2587932477403</v>
      </c>
      <c r="C34" s="19">
        <v>11.22</v>
      </c>
      <c r="D34" s="45">
        <v>6.3474272053727354E-2</v>
      </c>
    </row>
    <row r="35" spans="1:244" s="30" customFormat="1">
      <c r="A35" s="6" t="s">
        <v>40</v>
      </c>
      <c r="B35" s="19">
        <v>168.2587932477403</v>
      </c>
      <c r="C35" s="19">
        <v>11.22</v>
      </c>
      <c r="D35" s="45">
        <v>6.3474272053727354E-2</v>
      </c>
    </row>
    <row r="36" spans="1:244" s="31" customFormat="1">
      <c r="A36" s="22" t="s">
        <v>41</v>
      </c>
      <c r="B36" s="23">
        <v>2628.3187932477404</v>
      </c>
      <c r="C36" s="23">
        <v>175.23999999999998</v>
      </c>
      <c r="D36" s="46">
        <v>0.99151205655501118</v>
      </c>
    </row>
    <row r="37" spans="1:244" s="30" customFormat="1">
      <c r="A37" s="11" t="s">
        <v>42</v>
      </c>
      <c r="B37" s="21"/>
      <c r="C37" s="21"/>
      <c r="D37" s="44"/>
    </row>
    <row r="38" spans="1:244" s="30" customFormat="1">
      <c r="A38" s="6" t="s">
        <v>43</v>
      </c>
      <c r="B38" s="19">
        <v>0</v>
      </c>
      <c r="C38" s="19">
        <v>0</v>
      </c>
      <c r="D38" s="45">
        <v>0</v>
      </c>
    </row>
    <row r="39" spans="1:244" s="30" customFormat="1">
      <c r="A39" s="6" t="s">
        <v>44</v>
      </c>
      <c r="B39" s="19">
        <v>0</v>
      </c>
      <c r="C39" s="19">
        <v>0</v>
      </c>
      <c r="D39" s="45">
        <v>0</v>
      </c>
    </row>
    <row r="40" spans="1:244" s="30" customFormat="1">
      <c r="A40" s="18" t="s">
        <v>45</v>
      </c>
      <c r="B40" s="19">
        <v>0</v>
      </c>
      <c r="C40" s="19">
        <v>0</v>
      </c>
      <c r="D40" s="45">
        <v>0</v>
      </c>
    </row>
    <row r="41" spans="1:244" s="30" customFormat="1">
      <c r="A41" s="18" t="s">
        <v>79</v>
      </c>
      <c r="B41" s="19">
        <v>0</v>
      </c>
      <c r="C41" s="19">
        <v>0</v>
      </c>
      <c r="D41" s="45">
        <v>0</v>
      </c>
    </row>
    <row r="42" spans="1:244" s="30" customFormat="1">
      <c r="A42" s="27" t="s">
        <v>46</v>
      </c>
      <c r="B42" s="28">
        <v>0</v>
      </c>
      <c r="C42" s="28">
        <v>0</v>
      </c>
      <c r="D42" s="47">
        <v>0</v>
      </c>
      <c r="E42" s="32"/>
      <c r="F42" s="33"/>
      <c r="G42" s="33"/>
      <c r="H42" s="34"/>
      <c r="I42" s="32"/>
      <c r="J42" s="33"/>
      <c r="K42" s="33"/>
      <c r="L42" s="34"/>
      <c r="M42" s="32"/>
      <c r="N42" s="33"/>
      <c r="O42" s="33"/>
      <c r="P42" s="34"/>
      <c r="Q42" s="32"/>
      <c r="R42" s="33"/>
      <c r="S42" s="33"/>
      <c r="T42" s="34"/>
      <c r="U42" s="32"/>
      <c r="V42" s="33"/>
      <c r="W42" s="33"/>
      <c r="X42" s="34"/>
      <c r="Y42" s="32"/>
      <c r="Z42" s="33"/>
      <c r="AA42" s="33"/>
      <c r="AB42" s="34"/>
      <c r="AC42" s="32"/>
      <c r="AD42" s="33"/>
      <c r="AE42" s="33"/>
      <c r="AF42" s="34"/>
      <c r="AG42" s="32"/>
      <c r="AH42" s="33"/>
      <c r="AI42" s="33"/>
      <c r="AJ42" s="34"/>
      <c r="AK42" s="32"/>
      <c r="AL42" s="33"/>
      <c r="AM42" s="33"/>
      <c r="AN42" s="34"/>
      <c r="AO42" s="32"/>
      <c r="AP42" s="33"/>
      <c r="AQ42" s="33"/>
      <c r="AR42" s="34"/>
      <c r="AS42" s="32"/>
      <c r="AT42" s="33"/>
      <c r="AU42" s="33"/>
      <c r="AV42" s="34"/>
      <c r="AW42" s="32"/>
      <c r="AX42" s="33"/>
      <c r="AY42" s="33"/>
      <c r="AZ42" s="34"/>
      <c r="BA42" s="32"/>
      <c r="BB42" s="33"/>
      <c r="BC42" s="33"/>
      <c r="BD42" s="34"/>
      <c r="BE42" s="32"/>
      <c r="BF42" s="33"/>
      <c r="BG42" s="33"/>
      <c r="BH42" s="34"/>
      <c r="BI42" s="32"/>
      <c r="BJ42" s="33"/>
      <c r="BK42" s="33"/>
      <c r="BL42" s="34"/>
      <c r="BM42" s="32"/>
      <c r="BN42" s="33"/>
      <c r="BO42" s="33"/>
      <c r="BP42" s="34"/>
      <c r="BQ42" s="32"/>
      <c r="BR42" s="33"/>
      <c r="BS42" s="33"/>
      <c r="BT42" s="34"/>
      <c r="BU42" s="32"/>
      <c r="BV42" s="33"/>
      <c r="BW42" s="33"/>
      <c r="BX42" s="34"/>
      <c r="BY42" s="32"/>
      <c r="BZ42" s="33"/>
      <c r="CA42" s="33"/>
      <c r="CB42" s="34"/>
      <c r="CC42" s="32"/>
      <c r="CD42" s="33"/>
      <c r="CE42" s="33"/>
      <c r="CF42" s="34"/>
      <c r="CG42" s="32"/>
      <c r="CH42" s="33"/>
      <c r="CI42" s="33"/>
      <c r="CJ42" s="34"/>
      <c r="CK42" s="32"/>
      <c r="CL42" s="33"/>
      <c r="CM42" s="33"/>
      <c r="CN42" s="34"/>
      <c r="CO42" s="32"/>
      <c r="CP42" s="33"/>
      <c r="CQ42" s="33"/>
      <c r="CR42" s="34"/>
      <c r="CS42" s="32"/>
      <c r="CT42" s="33"/>
      <c r="CU42" s="33"/>
      <c r="CV42" s="34"/>
      <c r="CW42" s="32"/>
      <c r="CX42" s="33"/>
      <c r="CY42" s="33"/>
      <c r="CZ42" s="34"/>
      <c r="DA42" s="32"/>
      <c r="DB42" s="33"/>
      <c r="DC42" s="33"/>
      <c r="DD42" s="34"/>
      <c r="DE42" s="32"/>
      <c r="DF42" s="33"/>
      <c r="DG42" s="33"/>
      <c r="DH42" s="34"/>
      <c r="DI42" s="32"/>
      <c r="DJ42" s="33"/>
      <c r="DK42" s="33"/>
      <c r="DL42" s="34"/>
      <c r="DM42" s="32"/>
      <c r="DN42" s="33"/>
      <c r="DO42" s="33"/>
      <c r="DP42" s="34"/>
      <c r="DQ42" s="32"/>
      <c r="DR42" s="33"/>
      <c r="DS42" s="33"/>
      <c r="DT42" s="34"/>
      <c r="DU42" s="32"/>
      <c r="DV42" s="33"/>
      <c r="DW42" s="33"/>
      <c r="DX42" s="34"/>
      <c r="DY42" s="32"/>
      <c r="DZ42" s="33"/>
      <c r="EA42" s="33"/>
      <c r="EB42" s="34"/>
      <c r="EC42" s="32"/>
      <c r="ED42" s="33"/>
      <c r="EE42" s="33"/>
      <c r="EF42" s="34"/>
      <c r="EG42" s="32"/>
      <c r="EH42" s="33"/>
      <c r="EI42" s="33"/>
      <c r="EJ42" s="34"/>
      <c r="EK42" s="32"/>
      <c r="EL42" s="33"/>
      <c r="EM42" s="33"/>
      <c r="EN42" s="34"/>
      <c r="EO42" s="32"/>
      <c r="EP42" s="33"/>
      <c r="EQ42" s="33"/>
      <c r="ER42" s="34"/>
      <c r="ES42" s="32"/>
      <c r="ET42" s="33"/>
      <c r="EU42" s="33"/>
      <c r="EV42" s="34"/>
      <c r="EW42" s="32"/>
      <c r="EX42" s="33"/>
      <c r="EY42" s="33"/>
      <c r="EZ42" s="34"/>
      <c r="FA42" s="32"/>
      <c r="FB42" s="33"/>
      <c r="FC42" s="33"/>
      <c r="FD42" s="34"/>
      <c r="FE42" s="32"/>
      <c r="FF42" s="33"/>
      <c r="FG42" s="33"/>
      <c r="FH42" s="34"/>
      <c r="FI42" s="32"/>
      <c r="FJ42" s="33"/>
      <c r="FK42" s="33"/>
      <c r="FL42" s="34"/>
      <c r="FM42" s="32"/>
      <c r="FN42" s="33"/>
      <c r="FO42" s="33"/>
      <c r="FP42" s="34"/>
      <c r="FQ42" s="32"/>
      <c r="FR42" s="33"/>
      <c r="FS42" s="33"/>
      <c r="FT42" s="34"/>
      <c r="FU42" s="32"/>
      <c r="FV42" s="33"/>
      <c r="FW42" s="33"/>
      <c r="FX42" s="34"/>
      <c r="FY42" s="32"/>
      <c r="FZ42" s="33"/>
      <c r="GA42" s="33"/>
      <c r="GB42" s="34"/>
      <c r="GC42" s="32"/>
      <c r="GD42" s="33"/>
      <c r="GE42" s="33"/>
      <c r="GF42" s="34"/>
      <c r="GG42" s="32"/>
      <c r="GH42" s="33"/>
      <c r="GI42" s="33"/>
      <c r="GJ42" s="34"/>
      <c r="GK42" s="32"/>
      <c r="GL42" s="33"/>
      <c r="GM42" s="33"/>
      <c r="GN42" s="34"/>
      <c r="GO42" s="32"/>
      <c r="GP42" s="33"/>
      <c r="GQ42" s="33"/>
      <c r="GR42" s="34"/>
      <c r="GS42" s="32"/>
      <c r="GT42" s="33"/>
      <c r="GU42" s="33"/>
      <c r="GV42" s="34"/>
      <c r="GW42" s="32"/>
      <c r="GX42" s="33"/>
      <c r="GY42" s="33"/>
      <c r="GZ42" s="34"/>
      <c r="HA42" s="32"/>
      <c r="HB42" s="33"/>
      <c r="HC42" s="33"/>
      <c r="HD42" s="34"/>
      <c r="HE42" s="32"/>
      <c r="HF42" s="33"/>
      <c r="HG42" s="33"/>
      <c r="HH42" s="34"/>
      <c r="HI42" s="32"/>
      <c r="HJ42" s="33"/>
      <c r="HK42" s="33"/>
      <c r="HL42" s="34"/>
      <c r="HM42" s="32"/>
      <c r="HN42" s="33"/>
      <c r="HO42" s="33"/>
      <c r="HP42" s="34"/>
      <c r="HQ42" s="32"/>
      <c r="HR42" s="33"/>
      <c r="HS42" s="33"/>
      <c r="HT42" s="34"/>
      <c r="HU42" s="32"/>
      <c r="HV42" s="33"/>
      <c r="HW42" s="33"/>
      <c r="HX42" s="34"/>
      <c r="HY42" s="32"/>
      <c r="HZ42" s="33"/>
      <c r="IA42" s="33"/>
      <c r="IB42" s="34"/>
      <c r="IC42" s="32"/>
      <c r="ID42" s="33"/>
      <c r="IE42" s="33"/>
      <c r="IF42" s="34"/>
      <c r="IG42" s="32"/>
      <c r="IH42" s="33"/>
      <c r="II42" s="33"/>
      <c r="IJ42" s="34"/>
    </row>
    <row r="43" spans="1:244" s="30" customFormat="1">
      <c r="A43" s="11" t="s">
        <v>47</v>
      </c>
      <c r="B43" s="21"/>
      <c r="C43" s="21"/>
      <c r="D43" s="44"/>
    </row>
    <row r="44" spans="1:244" s="30" customFormat="1">
      <c r="A44" s="18" t="s">
        <v>48</v>
      </c>
      <c r="B44" s="19">
        <v>0</v>
      </c>
      <c r="C44" s="19">
        <v>0</v>
      </c>
      <c r="D44" s="45">
        <v>0</v>
      </c>
    </row>
    <row r="45" spans="1:244" s="30" customFormat="1">
      <c r="A45" s="18" t="s">
        <v>49</v>
      </c>
      <c r="B45" s="19">
        <v>0</v>
      </c>
      <c r="C45" s="19">
        <v>0</v>
      </c>
      <c r="D45" s="45">
        <v>0</v>
      </c>
    </row>
    <row r="46" spans="1:244" s="30" customFormat="1">
      <c r="A46" s="18" t="s">
        <v>50</v>
      </c>
      <c r="B46" s="19">
        <v>0</v>
      </c>
      <c r="C46" s="19">
        <v>0</v>
      </c>
      <c r="D46" s="45">
        <v>0</v>
      </c>
    </row>
    <row r="47" spans="1:244" s="30" customFormat="1">
      <c r="A47" s="27" t="s">
        <v>51</v>
      </c>
      <c r="B47" s="28">
        <v>0</v>
      </c>
      <c r="C47" s="28">
        <v>0</v>
      </c>
      <c r="D47" s="47">
        <v>0</v>
      </c>
      <c r="E47" s="32"/>
      <c r="F47" s="33"/>
      <c r="G47" s="33"/>
      <c r="H47" s="34"/>
      <c r="I47" s="32"/>
      <c r="J47" s="33"/>
      <c r="K47" s="33"/>
      <c r="L47" s="34"/>
      <c r="M47" s="32"/>
      <c r="N47" s="33"/>
      <c r="O47" s="33"/>
      <c r="P47" s="34"/>
      <c r="Q47" s="32"/>
      <c r="R47" s="33"/>
      <c r="S47" s="33"/>
      <c r="T47" s="34"/>
      <c r="U47" s="32"/>
      <c r="V47" s="33"/>
      <c r="W47" s="33"/>
      <c r="X47" s="34"/>
      <c r="Y47" s="32"/>
      <c r="Z47" s="33"/>
      <c r="AA47" s="33"/>
      <c r="AB47" s="34"/>
      <c r="AC47" s="32"/>
      <c r="AD47" s="33"/>
      <c r="AE47" s="33"/>
      <c r="AF47" s="34"/>
      <c r="AG47" s="32"/>
      <c r="AH47" s="33"/>
      <c r="AI47" s="33"/>
      <c r="AJ47" s="34"/>
      <c r="AK47" s="32"/>
      <c r="AL47" s="33"/>
      <c r="AM47" s="33"/>
      <c r="AN47" s="34"/>
      <c r="AO47" s="32"/>
      <c r="AP47" s="33"/>
      <c r="AQ47" s="33"/>
      <c r="AR47" s="34"/>
      <c r="AS47" s="32"/>
      <c r="AT47" s="33"/>
      <c r="AU47" s="33"/>
      <c r="AV47" s="34"/>
      <c r="AW47" s="32"/>
      <c r="AX47" s="33"/>
      <c r="AY47" s="33"/>
      <c r="AZ47" s="34"/>
      <c r="BA47" s="32"/>
      <c r="BB47" s="33"/>
      <c r="BC47" s="33"/>
      <c r="BD47" s="34"/>
      <c r="BE47" s="32"/>
      <c r="BF47" s="33"/>
      <c r="BG47" s="33"/>
      <c r="BH47" s="34"/>
      <c r="BI47" s="32"/>
      <c r="BJ47" s="33"/>
      <c r="BK47" s="33"/>
      <c r="BL47" s="34"/>
      <c r="BM47" s="32"/>
      <c r="BN47" s="33"/>
      <c r="BO47" s="33"/>
      <c r="BP47" s="34"/>
      <c r="BQ47" s="32"/>
      <c r="BR47" s="33"/>
      <c r="BS47" s="33"/>
      <c r="BT47" s="34"/>
      <c r="BU47" s="32"/>
      <c r="BV47" s="33"/>
      <c r="BW47" s="33"/>
      <c r="BX47" s="34"/>
      <c r="BY47" s="32"/>
      <c r="BZ47" s="33"/>
      <c r="CA47" s="33"/>
      <c r="CB47" s="34"/>
      <c r="CC47" s="32"/>
      <c r="CD47" s="33"/>
      <c r="CE47" s="33"/>
      <c r="CF47" s="34"/>
      <c r="CG47" s="32"/>
      <c r="CH47" s="33"/>
      <c r="CI47" s="33"/>
      <c r="CJ47" s="34"/>
      <c r="CK47" s="32"/>
      <c r="CL47" s="33"/>
      <c r="CM47" s="33"/>
      <c r="CN47" s="34"/>
      <c r="CO47" s="32"/>
      <c r="CP47" s="33"/>
      <c r="CQ47" s="33"/>
      <c r="CR47" s="34"/>
      <c r="CS47" s="32"/>
      <c r="CT47" s="33"/>
      <c r="CU47" s="33"/>
      <c r="CV47" s="34"/>
      <c r="CW47" s="32"/>
      <c r="CX47" s="33"/>
      <c r="CY47" s="33"/>
      <c r="CZ47" s="34"/>
      <c r="DA47" s="32"/>
      <c r="DB47" s="33"/>
      <c r="DC47" s="33"/>
      <c r="DD47" s="34"/>
      <c r="DE47" s="32"/>
      <c r="DF47" s="33"/>
      <c r="DG47" s="33"/>
      <c r="DH47" s="34"/>
      <c r="DI47" s="32"/>
      <c r="DJ47" s="33"/>
      <c r="DK47" s="33"/>
      <c r="DL47" s="34"/>
      <c r="DM47" s="32"/>
      <c r="DN47" s="33"/>
      <c r="DO47" s="33"/>
      <c r="DP47" s="34"/>
      <c r="DQ47" s="32"/>
      <c r="DR47" s="33"/>
      <c r="DS47" s="33"/>
      <c r="DT47" s="34"/>
      <c r="DU47" s="32"/>
      <c r="DV47" s="33"/>
      <c r="DW47" s="33"/>
      <c r="DX47" s="34"/>
      <c r="DY47" s="32"/>
      <c r="DZ47" s="33"/>
      <c r="EA47" s="33"/>
      <c r="EB47" s="34"/>
      <c r="EC47" s="32"/>
      <c r="ED47" s="33"/>
      <c r="EE47" s="33"/>
      <c r="EF47" s="34"/>
      <c r="EG47" s="32"/>
      <c r="EH47" s="33"/>
      <c r="EI47" s="33"/>
      <c r="EJ47" s="34"/>
      <c r="EK47" s="32"/>
      <c r="EL47" s="33"/>
      <c r="EM47" s="33"/>
      <c r="EN47" s="34"/>
      <c r="EO47" s="32"/>
      <c r="EP47" s="33"/>
      <c r="EQ47" s="33"/>
      <c r="ER47" s="34"/>
      <c r="ES47" s="32"/>
      <c r="ET47" s="33"/>
      <c r="EU47" s="33"/>
      <c r="EV47" s="34"/>
      <c r="EW47" s="32"/>
      <c r="EX47" s="33"/>
      <c r="EY47" s="33"/>
      <c r="EZ47" s="34"/>
      <c r="FA47" s="32"/>
      <c r="FB47" s="33"/>
      <c r="FC47" s="33"/>
      <c r="FD47" s="34"/>
      <c r="FE47" s="32"/>
      <c r="FF47" s="33"/>
      <c r="FG47" s="33"/>
      <c r="FH47" s="34"/>
      <c r="FI47" s="32"/>
      <c r="FJ47" s="33"/>
      <c r="FK47" s="33"/>
      <c r="FL47" s="34"/>
      <c r="FM47" s="32"/>
      <c r="FN47" s="33"/>
      <c r="FO47" s="33"/>
      <c r="FP47" s="34"/>
      <c r="FQ47" s="32"/>
      <c r="FR47" s="33"/>
      <c r="FS47" s="33"/>
      <c r="FT47" s="34"/>
      <c r="FU47" s="32"/>
      <c r="FV47" s="33"/>
      <c r="FW47" s="33"/>
      <c r="FX47" s="34"/>
      <c r="FY47" s="32"/>
      <c r="FZ47" s="33"/>
      <c r="GA47" s="33"/>
      <c r="GB47" s="34"/>
      <c r="GC47" s="32"/>
      <c r="GD47" s="33"/>
      <c r="GE47" s="33"/>
      <c r="GF47" s="34"/>
      <c r="GG47" s="32"/>
      <c r="GH47" s="33"/>
      <c r="GI47" s="33"/>
      <c r="GJ47" s="34"/>
      <c r="GK47" s="32"/>
      <c r="GL47" s="33"/>
      <c r="GM47" s="33"/>
      <c r="GN47" s="34"/>
      <c r="GO47" s="32"/>
      <c r="GP47" s="33"/>
      <c r="GQ47" s="33"/>
      <c r="GR47" s="34"/>
      <c r="GS47" s="32"/>
      <c r="GT47" s="33"/>
      <c r="GU47" s="33"/>
      <c r="GV47" s="34"/>
      <c r="GW47" s="32"/>
      <c r="GX47" s="33"/>
      <c r="GY47" s="33"/>
      <c r="GZ47" s="34"/>
      <c r="HA47" s="32"/>
      <c r="HB47" s="33"/>
      <c r="HC47" s="33"/>
      <c r="HD47" s="34"/>
      <c r="HE47" s="32"/>
      <c r="HF47" s="33"/>
      <c r="HG47" s="33"/>
      <c r="HH47" s="34"/>
      <c r="HI47" s="32"/>
      <c r="HJ47" s="33"/>
      <c r="HK47" s="33"/>
      <c r="HL47" s="34"/>
      <c r="HM47" s="32"/>
      <c r="HN47" s="33"/>
      <c r="HO47" s="33"/>
      <c r="HP47" s="34"/>
      <c r="HQ47" s="32"/>
      <c r="HR47" s="33"/>
      <c r="HS47" s="33"/>
      <c r="HT47" s="34"/>
      <c r="HU47" s="32"/>
      <c r="HV47" s="33"/>
      <c r="HW47" s="33"/>
      <c r="HX47" s="34"/>
      <c r="HY47" s="32"/>
      <c r="HZ47" s="33"/>
      <c r="IA47" s="33"/>
      <c r="IB47" s="34"/>
      <c r="IC47" s="32"/>
      <c r="ID47" s="33"/>
      <c r="IE47" s="33"/>
      <c r="IF47" s="34"/>
      <c r="IG47" s="32"/>
      <c r="IH47" s="33"/>
      <c r="II47" s="33"/>
      <c r="IJ47" s="34"/>
    </row>
    <row r="48" spans="1:244" s="30" customFormat="1">
      <c r="A48" s="35" t="s">
        <v>52</v>
      </c>
      <c r="B48" s="36">
        <v>0</v>
      </c>
      <c r="C48" s="36">
        <v>0</v>
      </c>
      <c r="D48" s="48">
        <v>0</v>
      </c>
      <c r="E48" s="33"/>
      <c r="F48" s="33"/>
      <c r="G48" s="32"/>
      <c r="H48" s="33"/>
      <c r="I48" s="33"/>
      <c r="J48" s="33"/>
      <c r="K48" s="32"/>
      <c r="L48" s="33"/>
      <c r="M48" s="33"/>
      <c r="N48" s="33"/>
      <c r="O48" s="32"/>
      <c r="P48" s="33"/>
      <c r="Q48" s="33"/>
      <c r="R48" s="33"/>
      <c r="S48" s="32"/>
      <c r="T48" s="33"/>
      <c r="U48" s="33"/>
      <c r="V48" s="33"/>
      <c r="W48" s="32"/>
      <c r="X48" s="33"/>
      <c r="Y48" s="33"/>
      <c r="Z48" s="33"/>
      <c r="AA48" s="32"/>
      <c r="AB48" s="33"/>
      <c r="AC48" s="33"/>
      <c r="AD48" s="33"/>
      <c r="AE48" s="32"/>
      <c r="AF48" s="33"/>
      <c r="AG48" s="33"/>
      <c r="AH48" s="33"/>
      <c r="AI48" s="32"/>
      <c r="AJ48" s="33"/>
      <c r="AK48" s="33"/>
      <c r="AL48" s="33"/>
      <c r="AM48" s="32"/>
      <c r="AN48" s="33"/>
      <c r="AO48" s="33"/>
      <c r="AP48" s="33"/>
      <c r="AQ48" s="32"/>
      <c r="AR48" s="33"/>
      <c r="AS48" s="33"/>
      <c r="AT48" s="33"/>
      <c r="AU48" s="32"/>
      <c r="AV48" s="33"/>
      <c r="AW48" s="33"/>
      <c r="AX48" s="33"/>
      <c r="AY48" s="32"/>
      <c r="AZ48" s="33"/>
      <c r="BA48" s="33"/>
      <c r="BB48" s="33"/>
      <c r="BC48" s="32"/>
      <c r="BD48" s="33"/>
      <c r="BE48" s="33"/>
      <c r="BF48" s="33"/>
      <c r="BG48" s="32"/>
      <c r="BH48" s="33"/>
      <c r="BI48" s="33"/>
      <c r="BJ48" s="33"/>
      <c r="BK48" s="32"/>
      <c r="BL48" s="33"/>
      <c r="BM48" s="33"/>
      <c r="BN48" s="33"/>
      <c r="BO48" s="32"/>
      <c r="BP48" s="33"/>
      <c r="BQ48" s="33"/>
      <c r="BR48" s="33"/>
      <c r="BS48" s="32"/>
      <c r="BT48" s="33"/>
      <c r="BU48" s="33"/>
      <c r="BV48" s="33"/>
      <c r="BW48" s="32"/>
      <c r="BX48" s="33"/>
      <c r="BY48" s="33"/>
      <c r="BZ48" s="33"/>
      <c r="CA48" s="32"/>
      <c r="CB48" s="33"/>
      <c r="CC48" s="33"/>
      <c r="CD48" s="33"/>
      <c r="CE48" s="32"/>
      <c r="CF48" s="33"/>
      <c r="CG48" s="33"/>
      <c r="CH48" s="33"/>
      <c r="CI48" s="32"/>
      <c r="CJ48" s="33"/>
      <c r="CK48" s="33"/>
      <c r="CL48" s="33"/>
      <c r="CM48" s="32"/>
      <c r="CN48" s="33"/>
      <c r="CO48" s="33"/>
      <c r="CP48" s="33"/>
      <c r="CQ48" s="32"/>
      <c r="CR48" s="33"/>
      <c r="CS48" s="33"/>
      <c r="CT48" s="33"/>
      <c r="CU48" s="32"/>
      <c r="CV48" s="33"/>
      <c r="CW48" s="33"/>
      <c r="CX48" s="33"/>
      <c r="CY48" s="32"/>
      <c r="CZ48" s="33"/>
      <c r="DA48" s="33"/>
      <c r="DB48" s="33"/>
      <c r="DC48" s="32"/>
      <c r="DD48" s="33"/>
      <c r="DE48" s="33"/>
      <c r="DF48" s="33"/>
      <c r="DG48" s="32"/>
      <c r="DH48" s="33"/>
      <c r="DI48" s="33"/>
      <c r="DJ48" s="33"/>
      <c r="DK48" s="32"/>
      <c r="DL48" s="33"/>
      <c r="DM48" s="33"/>
      <c r="DN48" s="33"/>
      <c r="DO48" s="32"/>
      <c r="DP48" s="33"/>
      <c r="DQ48" s="33"/>
      <c r="DR48" s="33"/>
      <c r="DS48" s="32"/>
      <c r="DT48" s="33"/>
      <c r="DU48" s="33"/>
      <c r="DV48" s="33"/>
      <c r="DW48" s="32"/>
      <c r="DX48" s="33"/>
      <c r="DY48" s="33"/>
      <c r="DZ48" s="33"/>
      <c r="EA48" s="32"/>
      <c r="EB48" s="33"/>
      <c r="EC48" s="33"/>
      <c r="ED48" s="33"/>
      <c r="EE48" s="32"/>
      <c r="EF48" s="33"/>
      <c r="EG48" s="33"/>
      <c r="EH48" s="33"/>
      <c r="EI48" s="32"/>
      <c r="EJ48" s="33"/>
      <c r="EK48" s="33"/>
      <c r="EL48" s="33"/>
      <c r="EM48" s="32"/>
      <c r="EN48" s="33"/>
      <c r="EO48" s="33"/>
      <c r="EP48" s="33"/>
      <c r="EQ48" s="32"/>
      <c r="ER48" s="33"/>
      <c r="ES48" s="33"/>
      <c r="ET48" s="33"/>
      <c r="EU48" s="32"/>
      <c r="EV48" s="33"/>
      <c r="EW48" s="33"/>
      <c r="EX48" s="33"/>
      <c r="EY48" s="32"/>
      <c r="EZ48" s="33"/>
      <c r="FA48" s="33"/>
      <c r="FB48" s="33"/>
      <c r="FC48" s="32"/>
      <c r="FD48" s="33"/>
      <c r="FE48" s="33"/>
      <c r="FF48" s="33"/>
      <c r="FG48" s="32"/>
      <c r="FH48" s="33"/>
      <c r="FI48" s="33"/>
      <c r="FJ48" s="33"/>
      <c r="FK48" s="32"/>
      <c r="FL48" s="33"/>
      <c r="FM48" s="33"/>
      <c r="FN48" s="33"/>
      <c r="FO48" s="32"/>
      <c r="FP48" s="33"/>
      <c r="FQ48" s="33"/>
      <c r="FR48" s="33"/>
      <c r="FS48" s="32"/>
      <c r="FT48" s="33"/>
      <c r="FU48" s="33"/>
      <c r="FV48" s="33"/>
      <c r="FW48" s="32"/>
      <c r="FX48" s="33"/>
      <c r="FY48" s="33"/>
      <c r="FZ48" s="33"/>
      <c r="GA48" s="32"/>
      <c r="GB48" s="33"/>
      <c r="GC48" s="33"/>
      <c r="GD48" s="33"/>
      <c r="GE48" s="32"/>
      <c r="GF48" s="33"/>
      <c r="GG48" s="33"/>
      <c r="GH48" s="33"/>
      <c r="GI48" s="32"/>
      <c r="GJ48" s="33"/>
      <c r="GK48" s="33"/>
      <c r="GL48" s="33"/>
      <c r="GM48" s="32"/>
      <c r="GN48" s="33"/>
      <c r="GO48" s="33"/>
      <c r="GP48" s="33"/>
      <c r="GQ48" s="32"/>
      <c r="GR48" s="33"/>
      <c r="GS48" s="33"/>
      <c r="GT48" s="33"/>
      <c r="GU48" s="32"/>
      <c r="GV48" s="33"/>
      <c r="GW48" s="33"/>
      <c r="GX48" s="33"/>
      <c r="GY48" s="32"/>
      <c r="GZ48" s="33"/>
      <c r="HA48" s="33"/>
      <c r="HB48" s="33"/>
      <c r="HC48" s="32"/>
      <c r="HD48" s="33"/>
      <c r="HE48" s="33"/>
      <c r="HF48" s="33"/>
      <c r="HG48" s="32"/>
      <c r="HH48" s="33"/>
      <c r="HI48" s="33"/>
      <c r="HJ48" s="33"/>
      <c r="HK48" s="32"/>
      <c r="HL48" s="33"/>
      <c r="HM48" s="33"/>
      <c r="HN48" s="33"/>
      <c r="HO48" s="32"/>
      <c r="HP48" s="33"/>
      <c r="HQ48" s="33"/>
      <c r="HR48" s="33"/>
      <c r="HS48" s="32"/>
      <c r="HT48" s="33"/>
      <c r="HU48" s="33"/>
      <c r="HV48" s="33"/>
      <c r="HW48" s="32"/>
      <c r="HX48" s="33"/>
      <c r="HY48" s="33"/>
      <c r="HZ48" s="33"/>
      <c r="IA48" s="32"/>
      <c r="IB48" s="33"/>
      <c r="IC48" s="33"/>
      <c r="ID48" s="33"/>
      <c r="IE48" s="32"/>
      <c r="IF48" s="33"/>
      <c r="IG48" s="33"/>
      <c r="IH48" s="33"/>
    </row>
    <row r="49" spans="1:244" s="31" customFormat="1">
      <c r="A49" s="22" t="s">
        <v>53</v>
      </c>
      <c r="B49" s="23">
        <v>2628.3187932477404</v>
      </c>
      <c r="C49" s="23">
        <v>175.23999999999998</v>
      </c>
      <c r="D49" s="46">
        <v>0.99151205655501118</v>
      </c>
    </row>
    <row r="50" spans="1:244" s="30" customFormat="1">
      <c r="A50" s="11" t="s">
        <v>54</v>
      </c>
      <c r="B50" s="21"/>
      <c r="C50" s="21"/>
      <c r="D50" s="44"/>
    </row>
    <row r="51" spans="1:244" s="30" customFormat="1">
      <c r="A51" s="6" t="s">
        <v>55</v>
      </c>
      <c r="B51" s="19">
        <v>0</v>
      </c>
      <c r="C51" s="19">
        <v>0</v>
      </c>
      <c r="D51" s="45">
        <v>0</v>
      </c>
    </row>
    <row r="52" spans="1:244" s="30" customFormat="1">
      <c r="A52" s="6" t="s">
        <v>56</v>
      </c>
      <c r="B52" s="19">
        <v>22.5</v>
      </c>
      <c r="C52" s="19">
        <v>1.5</v>
      </c>
      <c r="D52" s="45">
        <v>8.4879434449886947E-3</v>
      </c>
    </row>
    <row r="53" spans="1:244" s="30" customFormat="1">
      <c r="A53" s="27" t="s">
        <v>57</v>
      </c>
      <c r="B53" s="28">
        <v>22.5</v>
      </c>
      <c r="C53" s="28">
        <v>1.5</v>
      </c>
      <c r="D53" s="47">
        <v>8.4879434449886947E-3</v>
      </c>
      <c r="E53" s="32"/>
      <c r="F53" s="33"/>
      <c r="G53" s="33"/>
      <c r="H53" s="34"/>
      <c r="I53" s="32"/>
      <c r="J53" s="33"/>
      <c r="K53" s="33"/>
      <c r="L53" s="34"/>
      <c r="M53" s="32"/>
      <c r="N53" s="33"/>
      <c r="O53" s="33"/>
      <c r="P53" s="34"/>
      <c r="Q53" s="32"/>
      <c r="R53" s="33"/>
      <c r="S53" s="33"/>
      <c r="T53" s="34"/>
      <c r="U53" s="32"/>
      <c r="V53" s="33"/>
      <c r="W53" s="33"/>
      <c r="X53" s="34"/>
      <c r="Y53" s="32"/>
      <c r="Z53" s="33"/>
      <c r="AA53" s="33"/>
      <c r="AB53" s="34"/>
      <c r="AC53" s="32"/>
      <c r="AD53" s="33"/>
      <c r="AE53" s="33"/>
      <c r="AF53" s="34"/>
      <c r="AG53" s="32"/>
      <c r="AH53" s="33"/>
      <c r="AI53" s="33"/>
      <c r="AJ53" s="34"/>
      <c r="AK53" s="32"/>
      <c r="AL53" s="33"/>
      <c r="AM53" s="33"/>
      <c r="AN53" s="34"/>
      <c r="AO53" s="32"/>
      <c r="AP53" s="33"/>
      <c r="AQ53" s="33"/>
      <c r="AR53" s="34"/>
      <c r="AS53" s="32"/>
      <c r="AT53" s="33"/>
      <c r="AU53" s="33"/>
      <c r="AV53" s="34"/>
      <c r="AW53" s="32"/>
      <c r="AX53" s="33"/>
      <c r="AY53" s="33"/>
      <c r="AZ53" s="34"/>
      <c r="BA53" s="32"/>
      <c r="BB53" s="33"/>
      <c r="BC53" s="33"/>
      <c r="BD53" s="34"/>
      <c r="BE53" s="32"/>
      <c r="BF53" s="33"/>
      <c r="BG53" s="33"/>
      <c r="BH53" s="34"/>
      <c r="BI53" s="32"/>
      <c r="BJ53" s="33"/>
      <c r="BK53" s="33"/>
      <c r="BL53" s="34"/>
      <c r="BM53" s="32"/>
      <c r="BN53" s="33"/>
      <c r="BO53" s="33"/>
      <c r="BP53" s="34"/>
      <c r="BQ53" s="32"/>
      <c r="BR53" s="33"/>
      <c r="BS53" s="33"/>
      <c r="BT53" s="34"/>
      <c r="BU53" s="32"/>
      <c r="BV53" s="33"/>
      <c r="BW53" s="33"/>
      <c r="BX53" s="34"/>
      <c r="BY53" s="32"/>
      <c r="BZ53" s="33"/>
      <c r="CA53" s="33"/>
      <c r="CB53" s="34"/>
      <c r="CC53" s="32"/>
      <c r="CD53" s="33"/>
      <c r="CE53" s="33"/>
      <c r="CF53" s="34"/>
      <c r="CG53" s="32"/>
      <c r="CH53" s="33"/>
      <c r="CI53" s="33"/>
      <c r="CJ53" s="34"/>
      <c r="CK53" s="32"/>
      <c r="CL53" s="33"/>
      <c r="CM53" s="33"/>
      <c r="CN53" s="34"/>
      <c r="CO53" s="32"/>
      <c r="CP53" s="33"/>
      <c r="CQ53" s="33"/>
      <c r="CR53" s="34"/>
      <c r="CS53" s="32"/>
      <c r="CT53" s="33"/>
      <c r="CU53" s="33"/>
      <c r="CV53" s="34"/>
      <c r="CW53" s="32"/>
      <c r="CX53" s="33"/>
      <c r="CY53" s="33"/>
      <c r="CZ53" s="34"/>
      <c r="DA53" s="32"/>
      <c r="DB53" s="33"/>
      <c r="DC53" s="33"/>
      <c r="DD53" s="34"/>
      <c r="DE53" s="32"/>
      <c r="DF53" s="33"/>
      <c r="DG53" s="33"/>
      <c r="DH53" s="34"/>
      <c r="DI53" s="32"/>
      <c r="DJ53" s="33"/>
      <c r="DK53" s="33"/>
      <c r="DL53" s="34"/>
      <c r="DM53" s="32"/>
      <c r="DN53" s="33"/>
      <c r="DO53" s="33"/>
      <c r="DP53" s="34"/>
      <c r="DQ53" s="32"/>
      <c r="DR53" s="33"/>
      <c r="DS53" s="33"/>
      <c r="DT53" s="34"/>
      <c r="DU53" s="32"/>
      <c r="DV53" s="33"/>
      <c r="DW53" s="33"/>
      <c r="DX53" s="34"/>
      <c r="DY53" s="32"/>
      <c r="DZ53" s="33"/>
      <c r="EA53" s="33"/>
      <c r="EB53" s="34"/>
      <c r="EC53" s="32"/>
      <c r="ED53" s="33"/>
      <c r="EE53" s="33"/>
      <c r="EF53" s="34"/>
      <c r="EG53" s="32"/>
      <c r="EH53" s="33"/>
      <c r="EI53" s="33"/>
      <c r="EJ53" s="34"/>
      <c r="EK53" s="32"/>
      <c r="EL53" s="33"/>
      <c r="EM53" s="33"/>
      <c r="EN53" s="34"/>
      <c r="EO53" s="32"/>
      <c r="EP53" s="33"/>
      <c r="EQ53" s="33"/>
      <c r="ER53" s="34"/>
      <c r="ES53" s="32"/>
      <c r="ET53" s="33"/>
      <c r="EU53" s="33"/>
      <c r="EV53" s="34"/>
      <c r="EW53" s="32"/>
      <c r="EX53" s="33"/>
      <c r="EY53" s="33"/>
      <c r="EZ53" s="34"/>
      <c r="FA53" s="32"/>
      <c r="FB53" s="33"/>
      <c r="FC53" s="33"/>
      <c r="FD53" s="34"/>
      <c r="FE53" s="32"/>
      <c r="FF53" s="33"/>
      <c r="FG53" s="33"/>
      <c r="FH53" s="34"/>
      <c r="FI53" s="32"/>
      <c r="FJ53" s="33"/>
      <c r="FK53" s="33"/>
      <c r="FL53" s="34"/>
      <c r="FM53" s="32"/>
      <c r="FN53" s="33"/>
      <c r="FO53" s="33"/>
      <c r="FP53" s="34"/>
      <c r="FQ53" s="32"/>
      <c r="FR53" s="33"/>
      <c r="FS53" s="33"/>
      <c r="FT53" s="34"/>
      <c r="FU53" s="32"/>
      <c r="FV53" s="33"/>
      <c r="FW53" s="33"/>
      <c r="FX53" s="34"/>
      <c r="FY53" s="32"/>
      <c r="FZ53" s="33"/>
      <c r="GA53" s="33"/>
      <c r="GB53" s="34"/>
      <c r="GC53" s="32"/>
      <c r="GD53" s="33"/>
      <c r="GE53" s="33"/>
      <c r="GF53" s="34"/>
      <c r="GG53" s="32"/>
      <c r="GH53" s="33"/>
      <c r="GI53" s="33"/>
      <c r="GJ53" s="34"/>
      <c r="GK53" s="32"/>
      <c r="GL53" s="33"/>
      <c r="GM53" s="33"/>
      <c r="GN53" s="34"/>
      <c r="GO53" s="32"/>
      <c r="GP53" s="33"/>
      <c r="GQ53" s="33"/>
      <c r="GR53" s="34"/>
      <c r="GS53" s="32"/>
      <c r="GT53" s="33"/>
      <c r="GU53" s="33"/>
      <c r="GV53" s="34"/>
      <c r="GW53" s="32"/>
      <c r="GX53" s="33"/>
      <c r="GY53" s="33"/>
      <c r="GZ53" s="34"/>
      <c r="HA53" s="32"/>
      <c r="HB53" s="33"/>
      <c r="HC53" s="33"/>
      <c r="HD53" s="34"/>
      <c r="HE53" s="32"/>
      <c r="HF53" s="33"/>
      <c r="HG53" s="33"/>
      <c r="HH53" s="34"/>
      <c r="HI53" s="32"/>
      <c r="HJ53" s="33"/>
      <c r="HK53" s="33"/>
      <c r="HL53" s="34"/>
      <c r="HM53" s="32"/>
      <c r="HN53" s="33"/>
      <c r="HO53" s="33"/>
      <c r="HP53" s="34"/>
      <c r="HQ53" s="32"/>
      <c r="HR53" s="33"/>
      <c r="HS53" s="33"/>
      <c r="HT53" s="34"/>
      <c r="HU53" s="32"/>
      <c r="HV53" s="33"/>
      <c r="HW53" s="33"/>
      <c r="HX53" s="34"/>
      <c r="HY53" s="32"/>
      <c r="HZ53" s="33"/>
      <c r="IA53" s="33"/>
      <c r="IB53" s="34"/>
      <c r="IC53" s="32"/>
      <c r="ID53" s="33"/>
      <c r="IE53" s="33"/>
      <c r="IF53" s="34"/>
      <c r="IG53" s="32"/>
      <c r="IH53" s="33"/>
      <c r="II53" s="33"/>
      <c r="IJ53" s="34"/>
    </row>
    <row r="54" spans="1:244" s="41" customFormat="1" ht="13.5" thickBot="1">
      <c r="A54" s="38" t="s">
        <v>58</v>
      </c>
      <c r="B54" s="39">
        <v>2650.8187932477404</v>
      </c>
      <c r="C54" s="39">
        <v>176.73999999999998</v>
      </c>
      <c r="D54" s="49">
        <v>0.99999999999999989</v>
      </c>
    </row>
    <row r="55" spans="1:244">
      <c r="A55" s="42" t="s">
        <v>59</v>
      </c>
      <c r="D55" s="43"/>
    </row>
  </sheetData>
  <printOptions horizontalCentered="1"/>
  <pageMargins left="0.78740157480314965" right="0.39370078740157483" top="0.78740157480314965" bottom="0.78740157480314965" header="0.59055118110236227" footer="0.59055118110236227"/>
  <pageSetup paperSize="9" orientation="portrait" horizontalDpi="300" verticalDpi="300" r:id="rId1"/>
  <headerFooter alignWithMargins="0">
    <oddHeader>&amp;L&amp;"Tahoma,Negrito"&amp;8Companhia Nacional de Abastecimento - CONAB</oddHeader>
    <oddFooter>&amp;R&amp;6&amp;F - &amp;A
versão - jan/2008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J55"/>
  <sheetViews>
    <sheetView zoomScaleNormal="100" workbookViewId="0">
      <selection activeCell="I23" sqref="I23"/>
    </sheetView>
  </sheetViews>
  <sheetFormatPr defaultColWidth="11.5" defaultRowHeight="12.75"/>
  <cols>
    <col min="1" max="1" width="45.625" style="3" customWidth="1"/>
    <col min="2" max="3" width="12.625" style="3" customWidth="1"/>
    <col min="4" max="4" width="8.625" style="3" customWidth="1"/>
    <col min="5" max="16384" width="11.5" style="3"/>
  </cols>
  <sheetData>
    <row r="1" spans="1:4">
      <c r="A1" s="1" t="s">
        <v>0</v>
      </c>
      <c r="B1" s="2"/>
      <c r="C1" s="2"/>
      <c r="D1" s="2"/>
    </row>
    <row r="2" spans="1:4">
      <c r="A2" s="1" t="s">
        <v>416</v>
      </c>
      <c r="B2" s="2"/>
      <c r="C2" s="2"/>
      <c r="D2" s="2"/>
    </row>
    <row r="3" spans="1:4">
      <c r="A3" s="1" t="s">
        <v>377</v>
      </c>
      <c r="B3" s="2"/>
      <c r="C3" s="2"/>
      <c r="D3" s="2"/>
    </row>
    <row r="4" spans="1:4">
      <c r="A4" s="1" t="s">
        <v>185</v>
      </c>
      <c r="B4" s="2"/>
      <c r="C4" s="2"/>
      <c r="D4" s="2"/>
    </row>
    <row r="5" spans="1:4" ht="13.5" thickBot="1">
      <c r="A5" s="4" t="s">
        <v>4</v>
      </c>
      <c r="B5" s="5">
        <v>640</v>
      </c>
      <c r="C5" s="6" t="s">
        <v>5</v>
      </c>
    </row>
    <row r="6" spans="1:4">
      <c r="A6" s="7"/>
      <c r="B6" s="8" t="s">
        <v>6</v>
      </c>
      <c r="C6" s="50" t="s">
        <v>69</v>
      </c>
      <c r="D6" s="10" t="s">
        <v>7</v>
      </c>
    </row>
    <row r="7" spans="1:4">
      <c r="A7" s="11" t="s">
        <v>8</v>
      </c>
      <c r="D7" s="12" t="s">
        <v>9</v>
      </c>
    </row>
    <row r="8" spans="1:4" ht="13.5" thickBot="1">
      <c r="A8" s="13"/>
      <c r="B8" s="14" t="s">
        <v>10</v>
      </c>
      <c r="C8" s="14" t="s">
        <v>174</v>
      </c>
      <c r="D8" s="15" t="s">
        <v>13</v>
      </c>
    </row>
    <row r="9" spans="1:4">
      <c r="A9" s="11" t="s">
        <v>14</v>
      </c>
      <c r="B9" s="16"/>
    </row>
    <row r="10" spans="1:4">
      <c r="A10" s="18" t="s">
        <v>15</v>
      </c>
      <c r="B10" s="16">
        <v>0</v>
      </c>
      <c r="C10" s="16">
        <v>0</v>
      </c>
      <c r="D10" s="51">
        <v>0</v>
      </c>
    </row>
    <row r="11" spans="1:4">
      <c r="A11" s="18" t="s">
        <v>16</v>
      </c>
      <c r="B11" s="3">
        <v>0</v>
      </c>
      <c r="C11" s="3">
        <v>0</v>
      </c>
      <c r="D11" s="51">
        <v>0</v>
      </c>
    </row>
    <row r="12" spans="1:4">
      <c r="A12" s="18" t="s">
        <v>17</v>
      </c>
      <c r="B12" s="16">
        <v>0</v>
      </c>
      <c r="C12" s="16">
        <v>0</v>
      </c>
      <c r="D12" s="51">
        <v>0</v>
      </c>
    </row>
    <row r="13" spans="1:4">
      <c r="A13" s="18" t="s">
        <v>18</v>
      </c>
      <c r="B13" s="16">
        <v>0</v>
      </c>
      <c r="C13" s="16">
        <v>0</v>
      </c>
      <c r="D13" s="51">
        <v>0</v>
      </c>
    </row>
    <row r="14" spans="1:4">
      <c r="A14" s="18" t="s">
        <v>19</v>
      </c>
      <c r="B14" s="16">
        <v>0</v>
      </c>
      <c r="C14" s="16">
        <v>0</v>
      </c>
      <c r="D14" s="51">
        <v>0</v>
      </c>
    </row>
    <row r="15" spans="1:4">
      <c r="A15" s="6" t="s">
        <v>20</v>
      </c>
      <c r="B15" s="16">
        <v>1106.68</v>
      </c>
      <c r="C15" s="16">
        <v>103.75</v>
      </c>
      <c r="D15" s="51">
        <v>0.49959960848256646</v>
      </c>
    </row>
    <row r="16" spans="1:4">
      <c r="A16" s="6" t="s">
        <v>70</v>
      </c>
      <c r="B16" s="16">
        <v>85.88</v>
      </c>
      <c r="C16" s="16">
        <v>8.0399999999999991</v>
      </c>
      <c r="D16" s="51">
        <v>3.8769666368311348E-2</v>
      </c>
    </row>
    <row r="17" spans="1:4">
      <c r="A17" s="6" t="s">
        <v>22</v>
      </c>
      <c r="B17" s="16">
        <v>60</v>
      </c>
      <c r="C17" s="16">
        <v>5.63</v>
      </c>
      <c r="D17" s="51">
        <v>2.7086399418941323E-2</v>
      </c>
    </row>
    <row r="18" spans="1:4">
      <c r="A18" s="6" t="s">
        <v>23</v>
      </c>
      <c r="B18" s="16">
        <v>0</v>
      </c>
      <c r="C18" s="16">
        <v>0</v>
      </c>
      <c r="D18" s="51">
        <v>0</v>
      </c>
    </row>
    <row r="19" spans="1:4">
      <c r="A19" s="6" t="s">
        <v>24</v>
      </c>
      <c r="B19" s="16">
        <v>63</v>
      </c>
      <c r="C19" s="16">
        <v>5.91</v>
      </c>
      <c r="D19" s="51">
        <v>2.8440719389888392E-2</v>
      </c>
    </row>
    <row r="20" spans="1:4">
      <c r="A20" s="6" t="s">
        <v>71</v>
      </c>
      <c r="B20" s="16">
        <v>0</v>
      </c>
      <c r="C20" s="16">
        <v>0</v>
      </c>
      <c r="D20" s="51">
        <v>0</v>
      </c>
    </row>
    <row r="21" spans="1:4">
      <c r="A21" s="22" t="s">
        <v>27</v>
      </c>
      <c r="B21" s="155">
        <v>1315.56</v>
      </c>
      <c r="C21" s="155">
        <v>123.32999999999998</v>
      </c>
      <c r="D21" s="52">
        <v>0.59389639365970748</v>
      </c>
    </row>
    <row r="22" spans="1:4">
      <c r="A22" s="25" t="s">
        <v>28</v>
      </c>
    </row>
    <row r="23" spans="1:4">
      <c r="A23" s="18" t="s">
        <v>29</v>
      </c>
      <c r="B23" s="16">
        <v>26.31</v>
      </c>
      <c r="C23" s="16">
        <v>2.4700000000000002</v>
      </c>
      <c r="D23" s="51">
        <v>1.1877386145205769E-2</v>
      </c>
    </row>
    <row r="24" spans="1:4">
      <c r="A24" s="18" t="s">
        <v>30</v>
      </c>
      <c r="B24" s="16">
        <v>0</v>
      </c>
      <c r="C24" s="16">
        <v>0</v>
      </c>
      <c r="D24" s="51">
        <v>0</v>
      </c>
    </row>
    <row r="25" spans="1:4">
      <c r="A25" s="6" t="s">
        <v>72</v>
      </c>
      <c r="B25" s="16">
        <v>39.47</v>
      </c>
      <c r="C25" s="16">
        <v>3.7</v>
      </c>
      <c r="D25" s="51">
        <v>1.7818336417760233E-2</v>
      </c>
    </row>
    <row r="26" spans="1:4">
      <c r="A26" s="18" t="s">
        <v>73</v>
      </c>
      <c r="B26" s="16">
        <v>0</v>
      </c>
      <c r="C26" s="16">
        <v>0</v>
      </c>
      <c r="D26" s="51">
        <v>0</v>
      </c>
    </row>
    <row r="27" spans="1:4">
      <c r="A27" s="18" t="s">
        <v>74</v>
      </c>
      <c r="B27" s="16">
        <v>0</v>
      </c>
      <c r="C27" s="16">
        <v>0</v>
      </c>
      <c r="D27" s="51">
        <v>0</v>
      </c>
    </row>
    <row r="28" spans="1:4">
      <c r="A28" s="18" t="s">
        <v>75</v>
      </c>
      <c r="B28" s="16">
        <v>48</v>
      </c>
      <c r="C28" s="16">
        <v>4.5</v>
      </c>
      <c r="D28" s="51">
        <v>2.1669119535153061E-2</v>
      </c>
    </row>
    <row r="29" spans="1:4">
      <c r="A29" s="18" t="s">
        <v>76</v>
      </c>
      <c r="B29" s="16">
        <v>0</v>
      </c>
      <c r="C29" s="16">
        <v>0</v>
      </c>
      <c r="D29" s="51">
        <v>0</v>
      </c>
    </row>
    <row r="30" spans="1:4">
      <c r="A30" s="18" t="s">
        <v>77</v>
      </c>
      <c r="B30" s="16">
        <v>0</v>
      </c>
      <c r="C30" s="16">
        <v>0</v>
      </c>
      <c r="D30" s="51">
        <v>0</v>
      </c>
    </row>
    <row r="31" spans="1:4">
      <c r="A31" s="18" t="s">
        <v>78</v>
      </c>
      <c r="B31" s="16">
        <v>0</v>
      </c>
      <c r="C31" s="16">
        <v>0</v>
      </c>
      <c r="D31" s="51">
        <v>0</v>
      </c>
    </row>
    <row r="32" spans="1:4">
      <c r="A32" s="27" t="s">
        <v>37</v>
      </c>
      <c r="B32" s="156">
        <v>113.78</v>
      </c>
      <c r="C32" s="156">
        <v>10.67</v>
      </c>
      <c r="D32" s="53">
        <v>5.1364842098119062E-2</v>
      </c>
    </row>
    <row r="33" spans="1:244" s="30" customFormat="1">
      <c r="A33" s="11" t="s">
        <v>38</v>
      </c>
      <c r="B33" s="3"/>
      <c r="C33" s="3"/>
      <c r="D33" s="3"/>
    </row>
    <row r="34" spans="1:244" s="30" customFormat="1">
      <c r="A34" s="18" t="s">
        <v>39</v>
      </c>
      <c r="B34" s="16">
        <v>52.333841600313633</v>
      </c>
      <c r="C34" s="16">
        <v>4.9000000000000004</v>
      </c>
      <c r="D34" s="51">
        <v>2.3625588945228374E-2</v>
      </c>
    </row>
    <row r="35" spans="1:244" s="30" customFormat="1">
      <c r="A35" s="6" t="s">
        <v>40</v>
      </c>
      <c r="B35" s="16">
        <v>52.333841600313633</v>
      </c>
      <c r="C35" s="16">
        <v>4.9000000000000004</v>
      </c>
      <c r="D35" s="51">
        <v>2.3625588945228374E-2</v>
      </c>
    </row>
    <row r="36" spans="1:244" s="31" customFormat="1">
      <c r="A36" s="22" t="s">
        <v>41</v>
      </c>
      <c r="B36" s="155">
        <v>1481.6738416003136</v>
      </c>
      <c r="C36" s="155">
        <v>138.89999999999998</v>
      </c>
      <c r="D36" s="52">
        <v>0.66888682470305494</v>
      </c>
    </row>
    <row r="37" spans="1:244" s="30" customFormat="1">
      <c r="A37" s="11" t="s">
        <v>42</v>
      </c>
      <c r="B37" s="3"/>
      <c r="C37" s="3"/>
      <c r="D37" s="3"/>
    </row>
    <row r="38" spans="1:244" s="30" customFormat="1">
      <c r="A38" s="6" t="s">
        <v>43</v>
      </c>
      <c r="B38" s="16">
        <v>719.96</v>
      </c>
      <c r="C38" s="16">
        <v>67.5</v>
      </c>
      <c r="D38" s="51">
        <v>0.32501873542768328</v>
      </c>
    </row>
    <row r="39" spans="1:244" s="30" customFormat="1">
      <c r="A39" s="6" t="s">
        <v>44</v>
      </c>
      <c r="B39" s="16">
        <v>0</v>
      </c>
      <c r="C39" s="16">
        <v>0</v>
      </c>
      <c r="D39" s="51">
        <v>0</v>
      </c>
    </row>
    <row r="40" spans="1:244" s="30" customFormat="1">
      <c r="A40" s="18" t="s">
        <v>45</v>
      </c>
      <c r="B40" s="16">
        <v>0</v>
      </c>
      <c r="C40" s="16">
        <v>0</v>
      </c>
      <c r="D40" s="51">
        <v>0</v>
      </c>
    </row>
    <row r="41" spans="1:244" s="30" customFormat="1">
      <c r="A41" s="18" t="s">
        <v>79</v>
      </c>
      <c r="B41" s="16">
        <v>0</v>
      </c>
      <c r="C41" s="16">
        <v>0</v>
      </c>
      <c r="D41" s="51">
        <v>0</v>
      </c>
    </row>
    <row r="42" spans="1:244" s="30" customFormat="1">
      <c r="A42" s="27" t="s">
        <v>46</v>
      </c>
      <c r="B42" s="156">
        <v>719.96</v>
      </c>
      <c r="C42" s="156">
        <v>67.5</v>
      </c>
      <c r="D42" s="53">
        <v>0.32501873542768328</v>
      </c>
      <c r="E42" s="32"/>
      <c r="F42" s="33"/>
      <c r="G42" s="33"/>
      <c r="H42" s="34"/>
      <c r="I42" s="32"/>
      <c r="J42" s="33"/>
      <c r="K42" s="33"/>
      <c r="L42" s="34"/>
      <c r="M42" s="32"/>
      <c r="N42" s="33"/>
      <c r="O42" s="33"/>
      <c r="P42" s="34"/>
      <c r="Q42" s="32"/>
      <c r="R42" s="33"/>
      <c r="S42" s="33"/>
      <c r="T42" s="34"/>
      <c r="U42" s="32"/>
      <c r="V42" s="33"/>
      <c r="W42" s="33"/>
      <c r="X42" s="34"/>
      <c r="Y42" s="32"/>
      <c r="Z42" s="33"/>
      <c r="AA42" s="33"/>
      <c r="AB42" s="34"/>
      <c r="AC42" s="32"/>
      <c r="AD42" s="33"/>
      <c r="AE42" s="33"/>
      <c r="AF42" s="34"/>
      <c r="AG42" s="32"/>
      <c r="AH42" s="33"/>
      <c r="AI42" s="33"/>
      <c r="AJ42" s="34"/>
      <c r="AK42" s="32"/>
      <c r="AL42" s="33"/>
      <c r="AM42" s="33"/>
      <c r="AN42" s="34"/>
      <c r="AO42" s="32"/>
      <c r="AP42" s="33"/>
      <c r="AQ42" s="33"/>
      <c r="AR42" s="34"/>
      <c r="AS42" s="32"/>
      <c r="AT42" s="33"/>
      <c r="AU42" s="33"/>
      <c r="AV42" s="34"/>
      <c r="AW42" s="32"/>
      <c r="AX42" s="33"/>
      <c r="AY42" s="33"/>
      <c r="AZ42" s="34"/>
      <c r="BA42" s="32"/>
      <c r="BB42" s="33"/>
      <c r="BC42" s="33"/>
      <c r="BD42" s="34"/>
      <c r="BE42" s="32"/>
      <c r="BF42" s="33"/>
      <c r="BG42" s="33"/>
      <c r="BH42" s="34"/>
      <c r="BI42" s="32"/>
      <c r="BJ42" s="33"/>
      <c r="BK42" s="33"/>
      <c r="BL42" s="34"/>
      <c r="BM42" s="32"/>
      <c r="BN42" s="33"/>
      <c r="BO42" s="33"/>
      <c r="BP42" s="34"/>
      <c r="BQ42" s="32"/>
      <c r="BR42" s="33"/>
      <c r="BS42" s="33"/>
      <c r="BT42" s="34"/>
      <c r="BU42" s="32"/>
      <c r="BV42" s="33"/>
      <c r="BW42" s="33"/>
      <c r="BX42" s="34"/>
      <c r="BY42" s="32"/>
      <c r="BZ42" s="33"/>
      <c r="CA42" s="33"/>
      <c r="CB42" s="34"/>
      <c r="CC42" s="32"/>
      <c r="CD42" s="33"/>
      <c r="CE42" s="33"/>
      <c r="CF42" s="34"/>
      <c r="CG42" s="32"/>
      <c r="CH42" s="33"/>
      <c r="CI42" s="33"/>
      <c r="CJ42" s="34"/>
      <c r="CK42" s="32"/>
      <c r="CL42" s="33"/>
      <c r="CM42" s="33"/>
      <c r="CN42" s="34"/>
      <c r="CO42" s="32"/>
      <c r="CP42" s="33"/>
      <c r="CQ42" s="33"/>
      <c r="CR42" s="34"/>
      <c r="CS42" s="32"/>
      <c r="CT42" s="33"/>
      <c r="CU42" s="33"/>
      <c r="CV42" s="34"/>
      <c r="CW42" s="32"/>
      <c r="CX42" s="33"/>
      <c r="CY42" s="33"/>
      <c r="CZ42" s="34"/>
      <c r="DA42" s="32"/>
      <c r="DB42" s="33"/>
      <c r="DC42" s="33"/>
      <c r="DD42" s="34"/>
      <c r="DE42" s="32"/>
      <c r="DF42" s="33"/>
      <c r="DG42" s="33"/>
      <c r="DH42" s="34"/>
      <c r="DI42" s="32"/>
      <c r="DJ42" s="33"/>
      <c r="DK42" s="33"/>
      <c r="DL42" s="34"/>
      <c r="DM42" s="32"/>
      <c r="DN42" s="33"/>
      <c r="DO42" s="33"/>
      <c r="DP42" s="34"/>
      <c r="DQ42" s="32"/>
      <c r="DR42" s="33"/>
      <c r="DS42" s="33"/>
      <c r="DT42" s="34"/>
      <c r="DU42" s="32"/>
      <c r="DV42" s="33"/>
      <c r="DW42" s="33"/>
      <c r="DX42" s="34"/>
      <c r="DY42" s="32"/>
      <c r="DZ42" s="33"/>
      <c r="EA42" s="33"/>
      <c r="EB42" s="34"/>
      <c r="EC42" s="32"/>
      <c r="ED42" s="33"/>
      <c r="EE42" s="33"/>
      <c r="EF42" s="34"/>
      <c r="EG42" s="32"/>
      <c r="EH42" s="33"/>
      <c r="EI42" s="33"/>
      <c r="EJ42" s="34"/>
      <c r="EK42" s="32"/>
      <c r="EL42" s="33"/>
      <c r="EM42" s="33"/>
      <c r="EN42" s="34"/>
      <c r="EO42" s="32"/>
      <c r="EP42" s="33"/>
      <c r="EQ42" s="33"/>
      <c r="ER42" s="34"/>
      <c r="ES42" s="32"/>
      <c r="ET42" s="33"/>
      <c r="EU42" s="33"/>
      <c r="EV42" s="34"/>
      <c r="EW42" s="32"/>
      <c r="EX42" s="33"/>
      <c r="EY42" s="33"/>
      <c r="EZ42" s="34"/>
      <c r="FA42" s="32"/>
      <c r="FB42" s="33"/>
      <c r="FC42" s="33"/>
      <c r="FD42" s="34"/>
      <c r="FE42" s="32"/>
      <c r="FF42" s="33"/>
      <c r="FG42" s="33"/>
      <c r="FH42" s="34"/>
      <c r="FI42" s="32"/>
      <c r="FJ42" s="33"/>
      <c r="FK42" s="33"/>
      <c r="FL42" s="34"/>
      <c r="FM42" s="32"/>
      <c r="FN42" s="33"/>
      <c r="FO42" s="33"/>
      <c r="FP42" s="34"/>
      <c r="FQ42" s="32"/>
      <c r="FR42" s="33"/>
      <c r="FS42" s="33"/>
      <c r="FT42" s="34"/>
      <c r="FU42" s="32"/>
      <c r="FV42" s="33"/>
      <c r="FW42" s="33"/>
      <c r="FX42" s="34"/>
      <c r="FY42" s="32"/>
      <c r="FZ42" s="33"/>
      <c r="GA42" s="33"/>
      <c r="GB42" s="34"/>
      <c r="GC42" s="32"/>
      <c r="GD42" s="33"/>
      <c r="GE42" s="33"/>
      <c r="GF42" s="34"/>
      <c r="GG42" s="32"/>
      <c r="GH42" s="33"/>
      <c r="GI42" s="33"/>
      <c r="GJ42" s="34"/>
      <c r="GK42" s="32"/>
      <c r="GL42" s="33"/>
      <c r="GM42" s="33"/>
      <c r="GN42" s="34"/>
      <c r="GO42" s="32"/>
      <c r="GP42" s="33"/>
      <c r="GQ42" s="33"/>
      <c r="GR42" s="34"/>
      <c r="GS42" s="32"/>
      <c r="GT42" s="33"/>
      <c r="GU42" s="33"/>
      <c r="GV42" s="34"/>
      <c r="GW42" s="32"/>
      <c r="GX42" s="33"/>
      <c r="GY42" s="33"/>
      <c r="GZ42" s="34"/>
      <c r="HA42" s="32"/>
      <c r="HB42" s="33"/>
      <c r="HC42" s="33"/>
      <c r="HD42" s="34"/>
      <c r="HE42" s="32"/>
      <c r="HF42" s="33"/>
      <c r="HG42" s="33"/>
      <c r="HH42" s="34"/>
      <c r="HI42" s="32"/>
      <c r="HJ42" s="33"/>
      <c r="HK42" s="33"/>
      <c r="HL42" s="34"/>
      <c r="HM42" s="32"/>
      <c r="HN42" s="33"/>
      <c r="HO42" s="33"/>
      <c r="HP42" s="34"/>
      <c r="HQ42" s="32"/>
      <c r="HR42" s="33"/>
      <c r="HS42" s="33"/>
      <c r="HT42" s="34"/>
      <c r="HU42" s="32"/>
      <c r="HV42" s="33"/>
      <c r="HW42" s="33"/>
      <c r="HX42" s="34"/>
      <c r="HY42" s="32"/>
      <c r="HZ42" s="33"/>
      <c r="IA42" s="33"/>
      <c r="IB42" s="34"/>
      <c r="IC42" s="32"/>
      <c r="ID42" s="33"/>
      <c r="IE42" s="33"/>
      <c r="IF42" s="34"/>
      <c r="IG42" s="32"/>
      <c r="IH42" s="33"/>
      <c r="II42" s="33"/>
      <c r="IJ42" s="34"/>
    </row>
    <row r="43" spans="1:244" s="30" customFormat="1">
      <c r="A43" s="11" t="s">
        <v>47</v>
      </c>
      <c r="B43" s="3"/>
      <c r="C43" s="3"/>
      <c r="D43" s="3"/>
    </row>
    <row r="44" spans="1:244" s="30" customFormat="1">
      <c r="A44" s="18" t="s">
        <v>80</v>
      </c>
      <c r="B44" s="16">
        <v>0</v>
      </c>
      <c r="C44" s="16">
        <v>0</v>
      </c>
      <c r="D44" s="51">
        <v>0</v>
      </c>
    </row>
    <row r="45" spans="1:244" s="30" customFormat="1">
      <c r="A45" s="18" t="s">
        <v>49</v>
      </c>
      <c r="B45" s="16">
        <v>0</v>
      </c>
      <c r="C45" s="16">
        <v>0</v>
      </c>
      <c r="D45" s="51">
        <v>0</v>
      </c>
    </row>
    <row r="46" spans="1:244" s="30" customFormat="1">
      <c r="A46" s="18" t="s">
        <v>50</v>
      </c>
      <c r="B46" s="16">
        <v>0</v>
      </c>
      <c r="C46" s="16">
        <v>0</v>
      </c>
      <c r="D46" s="51">
        <v>0</v>
      </c>
    </row>
    <row r="47" spans="1:244" s="30" customFormat="1">
      <c r="A47" s="27" t="s">
        <v>51</v>
      </c>
      <c r="B47" s="156">
        <v>0</v>
      </c>
      <c r="C47" s="156">
        <v>0</v>
      </c>
      <c r="D47" s="53">
        <v>0</v>
      </c>
      <c r="E47" s="32"/>
      <c r="F47" s="33"/>
      <c r="G47" s="33"/>
      <c r="H47" s="34"/>
      <c r="I47" s="32"/>
      <c r="J47" s="33"/>
      <c r="K47" s="33"/>
      <c r="L47" s="34"/>
      <c r="M47" s="32"/>
      <c r="N47" s="33"/>
      <c r="O47" s="33"/>
      <c r="P47" s="34"/>
      <c r="Q47" s="32"/>
      <c r="R47" s="33"/>
      <c r="S47" s="33"/>
      <c r="T47" s="34"/>
      <c r="U47" s="32"/>
      <c r="V47" s="33"/>
      <c r="W47" s="33"/>
      <c r="X47" s="34"/>
      <c r="Y47" s="32"/>
      <c r="Z47" s="33"/>
      <c r="AA47" s="33"/>
      <c r="AB47" s="34"/>
      <c r="AC47" s="32"/>
      <c r="AD47" s="33"/>
      <c r="AE47" s="33"/>
      <c r="AF47" s="34"/>
      <c r="AG47" s="32"/>
      <c r="AH47" s="33"/>
      <c r="AI47" s="33"/>
      <c r="AJ47" s="34"/>
      <c r="AK47" s="32"/>
      <c r="AL47" s="33"/>
      <c r="AM47" s="33"/>
      <c r="AN47" s="34"/>
      <c r="AO47" s="32"/>
      <c r="AP47" s="33"/>
      <c r="AQ47" s="33"/>
      <c r="AR47" s="34"/>
      <c r="AS47" s="32"/>
      <c r="AT47" s="33"/>
      <c r="AU47" s="33"/>
      <c r="AV47" s="34"/>
      <c r="AW47" s="32"/>
      <c r="AX47" s="33"/>
      <c r="AY47" s="33"/>
      <c r="AZ47" s="34"/>
      <c r="BA47" s="32"/>
      <c r="BB47" s="33"/>
      <c r="BC47" s="33"/>
      <c r="BD47" s="34"/>
      <c r="BE47" s="32"/>
      <c r="BF47" s="33"/>
      <c r="BG47" s="33"/>
      <c r="BH47" s="34"/>
      <c r="BI47" s="32"/>
      <c r="BJ47" s="33"/>
      <c r="BK47" s="33"/>
      <c r="BL47" s="34"/>
      <c r="BM47" s="32"/>
      <c r="BN47" s="33"/>
      <c r="BO47" s="33"/>
      <c r="BP47" s="34"/>
      <c r="BQ47" s="32"/>
      <c r="BR47" s="33"/>
      <c r="BS47" s="33"/>
      <c r="BT47" s="34"/>
      <c r="BU47" s="32"/>
      <c r="BV47" s="33"/>
      <c r="BW47" s="33"/>
      <c r="BX47" s="34"/>
      <c r="BY47" s="32"/>
      <c r="BZ47" s="33"/>
      <c r="CA47" s="33"/>
      <c r="CB47" s="34"/>
      <c r="CC47" s="32"/>
      <c r="CD47" s="33"/>
      <c r="CE47" s="33"/>
      <c r="CF47" s="34"/>
      <c r="CG47" s="32"/>
      <c r="CH47" s="33"/>
      <c r="CI47" s="33"/>
      <c r="CJ47" s="34"/>
      <c r="CK47" s="32"/>
      <c r="CL47" s="33"/>
      <c r="CM47" s="33"/>
      <c r="CN47" s="34"/>
      <c r="CO47" s="32"/>
      <c r="CP47" s="33"/>
      <c r="CQ47" s="33"/>
      <c r="CR47" s="34"/>
      <c r="CS47" s="32"/>
      <c r="CT47" s="33"/>
      <c r="CU47" s="33"/>
      <c r="CV47" s="34"/>
      <c r="CW47" s="32"/>
      <c r="CX47" s="33"/>
      <c r="CY47" s="33"/>
      <c r="CZ47" s="34"/>
      <c r="DA47" s="32"/>
      <c r="DB47" s="33"/>
      <c r="DC47" s="33"/>
      <c r="DD47" s="34"/>
      <c r="DE47" s="32"/>
      <c r="DF47" s="33"/>
      <c r="DG47" s="33"/>
      <c r="DH47" s="34"/>
      <c r="DI47" s="32"/>
      <c r="DJ47" s="33"/>
      <c r="DK47" s="33"/>
      <c r="DL47" s="34"/>
      <c r="DM47" s="32"/>
      <c r="DN47" s="33"/>
      <c r="DO47" s="33"/>
      <c r="DP47" s="34"/>
      <c r="DQ47" s="32"/>
      <c r="DR47" s="33"/>
      <c r="DS47" s="33"/>
      <c r="DT47" s="34"/>
      <c r="DU47" s="32"/>
      <c r="DV47" s="33"/>
      <c r="DW47" s="33"/>
      <c r="DX47" s="34"/>
      <c r="DY47" s="32"/>
      <c r="DZ47" s="33"/>
      <c r="EA47" s="33"/>
      <c r="EB47" s="34"/>
      <c r="EC47" s="32"/>
      <c r="ED47" s="33"/>
      <c r="EE47" s="33"/>
      <c r="EF47" s="34"/>
      <c r="EG47" s="32"/>
      <c r="EH47" s="33"/>
      <c r="EI47" s="33"/>
      <c r="EJ47" s="34"/>
      <c r="EK47" s="32"/>
      <c r="EL47" s="33"/>
      <c r="EM47" s="33"/>
      <c r="EN47" s="34"/>
      <c r="EO47" s="32"/>
      <c r="EP47" s="33"/>
      <c r="EQ47" s="33"/>
      <c r="ER47" s="34"/>
      <c r="ES47" s="32"/>
      <c r="ET47" s="33"/>
      <c r="EU47" s="33"/>
      <c r="EV47" s="34"/>
      <c r="EW47" s="32"/>
      <c r="EX47" s="33"/>
      <c r="EY47" s="33"/>
      <c r="EZ47" s="34"/>
      <c r="FA47" s="32"/>
      <c r="FB47" s="33"/>
      <c r="FC47" s="33"/>
      <c r="FD47" s="34"/>
      <c r="FE47" s="32"/>
      <c r="FF47" s="33"/>
      <c r="FG47" s="33"/>
      <c r="FH47" s="34"/>
      <c r="FI47" s="32"/>
      <c r="FJ47" s="33"/>
      <c r="FK47" s="33"/>
      <c r="FL47" s="34"/>
      <c r="FM47" s="32"/>
      <c r="FN47" s="33"/>
      <c r="FO47" s="33"/>
      <c r="FP47" s="34"/>
      <c r="FQ47" s="32"/>
      <c r="FR47" s="33"/>
      <c r="FS47" s="33"/>
      <c r="FT47" s="34"/>
      <c r="FU47" s="32"/>
      <c r="FV47" s="33"/>
      <c r="FW47" s="33"/>
      <c r="FX47" s="34"/>
      <c r="FY47" s="32"/>
      <c r="FZ47" s="33"/>
      <c r="GA47" s="33"/>
      <c r="GB47" s="34"/>
      <c r="GC47" s="32"/>
      <c r="GD47" s="33"/>
      <c r="GE47" s="33"/>
      <c r="GF47" s="34"/>
      <c r="GG47" s="32"/>
      <c r="GH47" s="33"/>
      <c r="GI47" s="33"/>
      <c r="GJ47" s="34"/>
      <c r="GK47" s="32"/>
      <c r="GL47" s="33"/>
      <c r="GM47" s="33"/>
      <c r="GN47" s="34"/>
      <c r="GO47" s="32"/>
      <c r="GP47" s="33"/>
      <c r="GQ47" s="33"/>
      <c r="GR47" s="34"/>
      <c r="GS47" s="32"/>
      <c r="GT47" s="33"/>
      <c r="GU47" s="33"/>
      <c r="GV47" s="34"/>
      <c r="GW47" s="32"/>
      <c r="GX47" s="33"/>
      <c r="GY47" s="33"/>
      <c r="GZ47" s="34"/>
      <c r="HA47" s="32"/>
      <c r="HB47" s="33"/>
      <c r="HC47" s="33"/>
      <c r="HD47" s="34"/>
      <c r="HE47" s="32"/>
      <c r="HF47" s="33"/>
      <c r="HG47" s="33"/>
      <c r="HH47" s="34"/>
      <c r="HI47" s="32"/>
      <c r="HJ47" s="33"/>
      <c r="HK47" s="33"/>
      <c r="HL47" s="34"/>
      <c r="HM47" s="32"/>
      <c r="HN47" s="33"/>
      <c r="HO47" s="33"/>
      <c r="HP47" s="34"/>
      <c r="HQ47" s="32"/>
      <c r="HR47" s="33"/>
      <c r="HS47" s="33"/>
      <c r="HT47" s="34"/>
      <c r="HU47" s="32"/>
      <c r="HV47" s="33"/>
      <c r="HW47" s="33"/>
      <c r="HX47" s="34"/>
      <c r="HY47" s="32"/>
      <c r="HZ47" s="33"/>
      <c r="IA47" s="33"/>
      <c r="IB47" s="34"/>
      <c r="IC47" s="32"/>
      <c r="ID47" s="33"/>
      <c r="IE47" s="33"/>
      <c r="IF47" s="34"/>
      <c r="IG47" s="32"/>
      <c r="IH47" s="33"/>
      <c r="II47" s="33"/>
      <c r="IJ47" s="34"/>
    </row>
    <row r="48" spans="1:244" s="30" customFormat="1">
      <c r="A48" s="35" t="s">
        <v>52</v>
      </c>
      <c r="B48" s="157">
        <v>719.96</v>
      </c>
      <c r="C48" s="157">
        <v>67.5</v>
      </c>
      <c r="D48" s="54">
        <v>0.32501873542768328</v>
      </c>
      <c r="E48" s="33"/>
      <c r="F48" s="33"/>
      <c r="G48" s="32"/>
      <c r="H48" s="33"/>
      <c r="I48" s="33"/>
      <c r="J48" s="33"/>
      <c r="K48" s="32"/>
      <c r="L48" s="33"/>
      <c r="M48" s="33"/>
      <c r="N48" s="33"/>
      <c r="O48" s="32"/>
      <c r="P48" s="33"/>
      <c r="Q48" s="33"/>
      <c r="R48" s="33"/>
      <c r="S48" s="32"/>
      <c r="T48" s="33"/>
      <c r="U48" s="33"/>
      <c r="V48" s="33"/>
      <c r="W48" s="32"/>
      <c r="X48" s="33"/>
      <c r="Y48" s="33"/>
      <c r="Z48" s="33"/>
      <c r="AA48" s="32"/>
      <c r="AB48" s="33"/>
      <c r="AC48" s="33"/>
      <c r="AD48" s="33"/>
      <c r="AE48" s="32"/>
      <c r="AF48" s="33"/>
      <c r="AG48" s="33"/>
      <c r="AH48" s="33"/>
      <c r="AI48" s="32"/>
      <c r="AJ48" s="33"/>
      <c r="AK48" s="33"/>
      <c r="AL48" s="33"/>
      <c r="AM48" s="32"/>
      <c r="AN48" s="33"/>
      <c r="AO48" s="33"/>
      <c r="AP48" s="33"/>
      <c r="AQ48" s="32"/>
      <c r="AR48" s="33"/>
      <c r="AS48" s="33"/>
      <c r="AT48" s="33"/>
      <c r="AU48" s="32"/>
      <c r="AV48" s="33"/>
      <c r="AW48" s="33"/>
      <c r="AX48" s="33"/>
      <c r="AY48" s="32"/>
      <c r="AZ48" s="33"/>
      <c r="BA48" s="33"/>
      <c r="BB48" s="33"/>
      <c r="BC48" s="32"/>
      <c r="BD48" s="33"/>
      <c r="BE48" s="33"/>
      <c r="BF48" s="33"/>
      <c r="BG48" s="32"/>
      <c r="BH48" s="33"/>
      <c r="BI48" s="33"/>
      <c r="BJ48" s="33"/>
      <c r="BK48" s="32"/>
      <c r="BL48" s="33"/>
      <c r="BM48" s="33"/>
      <c r="BN48" s="33"/>
      <c r="BO48" s="32"/>
      <c r="BP48" s="33"/>
      <c r="BQ48" s="33"/>
      <c r="BR48" s="33"/>
      <c r="BS48" s="32"/>
      <c r="BT48" s="33"/>
      <c r="BU48" s="33"/>
      <c r="BV48" s="33"/>
      <c r="BW48" s="32"/>
      <c r="BX48" s="33"/>
      <c r="BY48" s="33"/>
      <c r="BZ48" s="33"/>
      <c r="CA48" s="32"/>
      <c r="CB48" s="33"/>
      <c r="CC48" s="33"/>
      <c r="CD48" s="33"/>
      <c r="CE48" s="32"/>
      <c r="CF48" s="33"/>
      <c r="CG48" s="33"/>
      <c r="CH48" s="33"/>
      <c r="CI48" s="32"/>
      <c r="CJ48" s="33"/>
      <c r="CK48" s="33"/>
      <c r="CL48" s="33"/>
      <c r="CM48" s="32"/>
      <c r="CN48" s="33"/>
      <c r="CO48" s="33"/>
      <c r="CP48" s="33"/>
      <c r="CQ48" s="32"/>
      <c r="CR48" s="33"/>
      <c r="CS48" s="33"/>
      <c r="CT48" s="33"/>
      <c r="CU48" s="32"/>
      <c r="CV48" s="33"/>
      <c r="CW48" s="33"/>
      <c r="CX48" s="33"/>
      <c r="CY48" s="32"/>
      <c r="CZ48" s="33"/>
      <c r="DA48" s="33"/>
      <c r="DB48" s="33"/>
      <c r="DC48" s="32"/>
      <c r="DD48" s="33"/>
      <c r="DE48" s="33"/>
      <c r="DF48" s="33"/>
      <c r="DG48" s="32"/>
      <c r="DH48" s="33"/>
      <c r="DI48" s="33"/>
      <c r="DJ48" s="33"/>
      <c r="DK48" s="32"/>
      <c r="DL48" s="33"/>
      <c r="DM48" s="33"/>
      <c r="DN48" s="33"/>
      <c r="DO48" s="32"/>
      <c r="DP48" s="33"/>
      <c r="DQ48" s="33"/>
      <c r="DR48" s="33"/>
      <c r="DS48" s="32"/>
      <c r="DT48" s="33"/>
      <c r="DU48" s="33"/>
      <c r="DV48" s="33"/>
      <c r="DW48" s="32"/>
      <c r="DX48" s="33"/>
      <c r="DY48" s="33"/>
      <c r="DZ48" s="33"/>
      <c r="EA48" s="32"/>
      <c r="EB48" s="33"/>
      <c r="EC48" s="33"/>
      <c r="ED48" s="33"/>
      <c r="EE48" s="32"/>
      <c r="EF48" s="33"/>
      <c r="EG48" s="33"/>
      <c r="EH48" s="33"/>
      <c r="EI48" s="32"/>
      <c r="EJ48" s="33"/>
      <c r="EK48" s="33"/>
      <c r="EL48" s="33"/>
      <c r="EM48" s="32"/>
      <c r="EN48" s="33"/>
      <c r="EO48" s="33"/>
      <c r="EP48" s="33"/>
      <c r="EQ48" s="32"/>
      <c r="ER48" s="33"/>
      <c r="ES48" s="33"/>
      <c r="ET48" s="33"/>
      <c r="EU48" s="32"/>
      <c r="EV48" s="33"/>
      <c r="EW48" s="33"/>
      <c r="EX48" s="33"/>
      <c r="EY48" s="32"/>
      <c r="EZ48" s="33"/>
      <c r="FA48" s="33"/>
      <c r="FB48" s="33"/>
      <c r="FC48" s="32"/>
      <c r="FD48" s="33"/>
      <c r="FE48" s="33"/>
      <c r="FF48" s="33"/>
      <c r="FG48" s="32"/>
      <c r="FH48" s="33"/>
      <c r="FI48" s="33"/>
      <c r="FJ48" s="33"/>
      <c r="FK48" s="32"/>
      <c r="FL48" s="33"/>
      <c r="FM48" s="33"/>
      <c r="FN48" s="33"/>
      <c r="FO48" s="32"/>
      <c r="FP48" s="33"/>
      <c r="FQ48" s="33"/>
      <c r="FR48" s="33"/>
      <c r="FS48" s="32"/>
      <c r="FT48" s="33"/>
      <c r="FU48" s="33"/>
      <c r="FV48" s="33"/>
      <c r="FW48" s="32"/>
      <c r="FX48" s="33"/>
      <c r="FY48" s="33"/>
      <c r="FZ48" s="33"/>
      <c r="GA48" s="32"/>
      <c r="GB48" s="33"/>
      <c r="GC48" s="33"/>
      <c r="GD48" s="33"/>
      <c r="GE48" s="32"/>
      <c r="GF48" s="33"/>
      <c r="GG48" s="33"/>
      <c r="GH48" s="33"/>
      <c r="GI48" s="32"/>
      <c r="GJ48" s="33"/>
      <c r="GK48" s="33"/>
      <c r="GL48" s="33"/>
      <c r="GM48" s="32"/>
      <c r="GN48" s="33"/>
      <c r="GO48" s="33"/>
      <c r="GP48" s="33"/>
      <c r="GQ48" s="32"/>
      <c r="GR48" s="33"/>
      <c r="GS48" s="33"/>
      <c r="GT48" s="33"/>
      <c r="GU48" s="32"/>
      <c r="GV48" s="33"/>
      <c r="GW48" s="33"/>
      <c r="GX48" s="33"/>
      <c r="GY48" s="32"/>
      <c r="GZ48" s="33"/>
      <c r="HA48" s="33"/>
      <c r="HB48" s="33"/>
      <c r="HC48" s="32"/>
      <c r="HD48" s="33"/>
      <c r="HE48" s="33"/>
      <c r="HF48" s="33"/>
      <c r="HG48" s="32"/>
      <c r="HH48" s="33"/>
      <c r="HI48" s="33"/>
      <c r="HJ48" s="33"/>
      <c r="HK48" s="32"/>
      <c r="HL48" s="33"/>
      <c r="HM48" s="33"/>
      <c r="HN48" s="33"/>
      <c r="HO48" s="32"/>
      <c r="HP48" s="33"/>
      <c r="HQ48" s="33"/>
      <c r="HR48" s="33"/>
      <c r="HS48" s="32"/>
      <c r="HT48" s="33"/>
      <c r="HU48" s="33"/>
      <c r="HV48" s="33"/>
      <c r="HW48" s="32"/>
      <c r="HX48" s="33"/>
      <c r="HY48" s="33"/>
      <c r="HZ48" s="33"/>
      <c r="IA48" s="32"/>
      <c r="IB48" s="33"/>
      <c r="IC48" s="33"/>
      <c r="ID48" s="33"/>
      <c r="IE48" s="32"/>
      <c r="IF48" s="33"/>
      <c r="IG48" s="33"/>
      <c r="IH48" s="33"/>
    </row>
    <row r="49" spans="1:244" s="31" customFormat="1">
      <c r="A49" s="22" t="s">
        <v>53</v>
      </c>
      <c r="B49" s="155">
        <v>2201.6338416003136</v>
      </c>
      <c r="C49" s="155">
        <v>206.39999999999998</v>
      </c>
      <c r="D49" s="52">
        <v>0.99390556013073827</v>
      </c>
    </row>
    <row r="50" spans="1:244" s="30" customFormat="1">
      <c r="A50" s="11" t="s">
        <v>54</v>
      </c>
      <c r="B50" s="3"/>
      <c r="C50" s="3"/>
      <c r="D50" s="3"/>
    </row>
    <row r="51" spans="1:244" s="30" customFormat="1">
      <c r="A51" s="6" t="s">
        <v>55</v>
      </c>
      <c r="B51" s="16">
        <v>0</v>
      </c>
      <c r="C51" s="16">
        <v>0</v>
      </c>
      <c r="D51" s="51">
        <v>0</v>
      </c>
    </row>
    <row r="52" spans="1:244" s="30" customFormat="1">
      <c r="A52" s="6" t="s">
        <v>56</v>
      </c>
      <c r="B52" s="16">
        <v>13.5</v>
      </c>
      <c r="C52" s="16">
        <v>1.27</v>
      </c>
      <c r="D52" s="51">
        <v>6.0944398692617981E-3</v>
      </c>
    </row>
    <row r="53" spans="1:244" s="30" customFormat="1">
      <c r="A53" s="27" t="s">
        <v>57</v>
      </c>
      <c r="B53" s="156">
        <v>13.5</v>
      </c>
      <c r="C53" s="156">
        <v>1.27</v>
      </c>
      <c r="D53" s="53">
        <v>6.0944398692617981E-3</v>
      </c>
      <c r="E53" s="32"/>
      <c r="F53" s="33"/>
      <c r="G53" s="33"/>
      <c r="H53" s="34"/>
      <c r="I53" s="32"/>
      <c r="J53" s="33"/>
      <c r="K53" s="33"/>
      <c r="L53" s="34"/>
      <c r="M53" s="32"/>
      <c r="N53" s="33"/>
      <c r="O53" s="33"/>
      <c r="P53" s="34"/>
      <c r="Q53" s="32"/>
      <c r="R53" s="33"/>
      <c r="S53" s="33"/>
      <c r="T53" s="34"/>
      <c r="U53" s="32"/>
      <c r="V53" s="33"/>
      <c r="W53" s="33"/>
      <c r="X53" s="34"/>
      <c r="Y53" s="32"/>
      <c r="Z53" s="33"/>
      <c r="AA53" s="33"/>
      <c r="AB53" s="34"/>
      <c r="AC53" s="32"/>
      <c r="AD53" s="33"/>
      <c r="AE53" s="33"/>
      <c r="AF53" s="34"/>
      <c r="AG53" s="32"/>
      <c r="AH53" s="33"/>
      <c r="AI53" s="33"/>
      <c r="AJ53" s="34"/>
      <c r="AK53" s="32"/>
      <c r="AL53" s="33"/>
      <c r="AM53" s="33"/>
      <c r="AN53" s="34"/>
      <c r="AO53" s="32"/>
      <c r="AP53" s="33"/>
      <c r="AQ53" s="33"/>
      <c r="AR53" s="34"/>
      <c r="AS53" s="32"/>
      <c r="AT53" s="33"/>
      <c r="AU53" s="33"/>
      <c r="AV53" s="34"/>
      <c r="AW53" s="32"/>
      <c r="AX53" s="33"/>
      <c r="AY53" s="33"/>
      <c r="AZ53" s="34"/>
      <c r="BA53" s="32"/>
      <c r="BB53" s="33"/>
      <c r="BC53" s="33"/>
      <c r="BD53" s="34"/>
      <c r="BE53" s="32"/>
      <c r="BF53" s="33"/>
      <c r="BG53" s="33"/>
      <c r="BH53" s="34"/>
      <c r="BI53" s="32"/>
      <c r="BJ53" s="33"/>
      <c r="BK53" s="33"/>
      <c r="BL53" s="34"/>
      <c r="BM53" s="32"/>
      <c r="BN53" s="33"/>
      <c r="BO53" s="33"/>
      <c r="BP53" s="34"/>
      <c r="BQ53" s="32"/>
      <c r="BR53" s="33"/>
      <c r="BS53" s="33"/>
      <c r="BT53" s="34"/>
      <c r="BU53" s="32"/>
      <c r="BV53" s="33"/>
      <c r="BW53" s="33"/>
      <c r="BX53" s="34"/>
      <c r="BY53" s="32"/>
      <c r="BZ53" s="33"/>
      <c r="CA53" s="33"/>
      <c r="CB53" s="34"/>
      <c r="CC53" s="32"/>
      <c r="CD53" s="33"/>
      <c r="CE53" s="33"/>
      <c r="CF53" s="34"/>
      <c r="CG53" s="32"/>
      <c r="CH53" s="33"/>
      <c r="CI53" s="33"/>
      <c r="CJ53" s="34"/>
      <c r="CK53" s="32"/>
      <c r="CL53" s="33"/>
      <c r="CM53" s="33"/>
      <c r="CN53" s="34"/>
      <c r="CO53" s="32"/>
      <c r="CP53" s="33"/>
      <c r="CQ53" s="33"/>
      <c r="CR53" s="34"/>
      <c r="CS53" s="32"/>
      <c r="CT53" s="33"/>
      <c r="CU53" s="33"/>
      <c r="CV53" s="34"/>
      <c r="CW53" s="32"/>
      <c r="CX53" s="33"/>
      <c r="CY53" s="33"/>
      <c r="CZ53" s="34"/>
      <c r="DA53" s="32"/>
      <c r="DB53" s="33"/>
      <c r="DC53" s="33"/>
      <c r="DD53" s="34"/>
      <c r="DE53" s="32"/>
      <c r="DF53" s="33"/>
      <c r="DG53" s="33"/>
      <c r="DH53" s="34"/>
      <c r="DI53" s="32"/>
      <c r="DJ53" s="33"/>
      <c r="DK53" s="33"/>
      <c r="DL53" s="34"/>
      <c r="DM53" s="32"/>
      <c r="DN53" s="33"/>
      <c r="DO53" s="33"/>
      <c r="DP53" s="34"/>
      <c r="DQ53" s="32"/>
      <c r="DR53" s="33"/>
      <c r="DS53" s="33"/>
      <c r="DT53" s="34"/>
      <c r="DU53" s="32"/>
      <c r="DV53" s="33"/>
      <c r="DW53" s="33"/>
      <c r="DX53" s="34"/>
      <c r="DY53" s="32"/>
      <c r="DZ53" s="33"/>
      <c r="EA53" s="33"/>
      <c r="EB53" s="34"/>
      <c r="EC53" s="32"/>
      <c r="ED53" s="33"/>
      <c r="EE53" s="33"/>
      <c r="EF53" s="34"/>
      <c r="EG53" s="32"/>
      <c r="EH53" s="33"/>
      <c r="EI53" s="33"/>
      <c r="EJ53" s="34"/>
      <c r="EK53" s="32"/>
      <c r="EL53" s="33"/>
      <c r="EM53" s="33"/>
      <c r="EN53" s="34"/>
      <c r="EO53" s="32"/>
      <c r="EP53" s="33"/>
      <c r="EQ53" s="33"/>
      <c r="ER53" s="34"/>
      <c r="ES53" s="32"/>
      <c r="ET53" s="33"/>
      <c r="EU53" s="33"/>
      <c r="EV53" s="34"/>
      <c r="EW53" s="32"/>
      <c r="EX53" s="33"/>
      <c r="EY53" s="33"/>
      <c r="EZ53" s="34"/>
      <c r="FA53" s="32"/>
      <c r="FB53" s="33"/>
      <c r="FC53" s="33"/>
      <c r="FD53" s="34"/>
      <c r="FE53" s="32"/>
      <c r="FF53" s="33"/>
      <c r="FG53" s="33"/>
      <c r="FH53" s="34"/>
      <c r="FI53" s="32"/>
      <c r="FJ53" s="33"/>
      <c r="FK53" s="33"/>
      <c r="FL53" s="34"/>
      <c r="FM53" s="32"/>
      <c r="FN53" s="33"/>
      <c r="FO53" s="33"/>
      <c r="FP53" s="34"/>
      <c r="FQ53" s="32"/>
      <c r="FR53" s="33"/>
      <c r="FS53" s="33"/>
      <c r="FT53" s="34"/>
      <c r="FU53" s="32"/>
      <c r="FV53" s="33"/>
      <c r="FW53" s="33"/>
      <c r="FX53" s="34"/>
      <c r="FY53" s="32"/>
      <c r="FZ53" s="33"/>
      <c r="GA53" s="33"/>
      <c r="GB53" s="34"/>
      <c r="GC53" s="32"/>
      <c r="GD53" s="33"/>
      <c r="GE53" s="33"/>
      <c r="GF53" s="34"/>
      <c r="GG53" s="32"/>
      <c r="GH53" s="33"/>
      <c r="GI53" s="33"/>
      <c r="GJ53" s="34"/>
      <c r="GK53" s="32"/>
      <c r="GL53" s="33"/>
      <c r="GM53" s="33"/>
      <c r="GN53" s="34"/>
      <c r="GO53" s="32"/>
      <c r="GP53" s="33"/>
      <c r="GQ53" s="33"/>
      <c r="GR53" s="34"/>
      <c r="GS53" s="32"/>
      <c r="GT53" s="33"/>
      <c r="GU53" s="33"/>
      <c r="GV53" s="34"/>
      <c r="GW53" s="32"/>
      <c r="GX53" s="33"/>
      <c r="GY53" s="33"/>
      <c r="GZ53" s="34"/>
      <c r="HA53" s="32"/>
      <c r="HB53" s="33"/>
      <c r="HC53" s="33"/>
      <c r="HD53" s="34"/>
      <c r="HE53" s="32"/>
      <c r="HF53" s="33"/>
      <c r="HG53" s="33"/>
      <c r="HH53" s="34"/>
      <c r="HI53" s="32"/>
      <c r="HJ53" s="33"/>
      <c r="HK53" s="33"/>
      <c r="HL53" s="34"/>
      <c r="HM53" s="32"/>
      <c r="HN53" s="33"/>
      <c r="HO53" s="33"/>
      <c r="HP53" s="34"/>
      <c r="HQ53" s="32"/>
      <c r="HR53" s="33"/>
      <c r="HS53" s="33"/>
      <c r="HT53" s="34"/>
      <c r="HU53" s="32"/>
      <c r="HV53" s="33"/>
      <c r="HW53" s="33"/>
      <c r="HX53" s="34"/>
      <c r="HY53" s="32"/>
      <c r="HZ53" s="33"/>
      <c r="IA53" s="33"/>
      <c r="IB53" s="34"/>
      <c r="IC53" s="32"/>
      <c r="ID53" s="33"/>
      <c r="IE53" s="33"/>
      <c r="IF53" s="34"/>
      <c r="IG53" s="32"/>
      <c r="IH53" s="33"/>
      <c r="II53" s="33"/>
      <c r="IJ53" s="34"/>
    </row>
    <row r="54" spans="1:244" s="41" customFormat="1" ht="13.5" thickBot="1">
      <c r="A54" s="38" t="s">
        <v>58</v>
      </c>
      <c r="B54" s="158">
        <v>2215.1338416003136</v>
      </c>
      <c r="C54" s="158">
        <v>207.67</v>
      </c>
      <c r="D54" s="55">
        <v>1</v>
      </c>
    </row>
    <row r="55" spans="1:244">
      <c r="A55" s="42" t="s">
        <v>59</v>
      </c>
      <c r="D55" s="43"/>
    </row>
  </sheetData>
  <printOptions horizontalCentered="1"/>
  <pageMargins left="0.78740157480314965" right="0.39370078740157483" top="0.78740157480314965" bottom="0.78740157480314965" header="0.59055118110236227" footer="0.59055118110236227"/>
  <pageSetup paperSize="9" orientation="portrait" horizontalDpi="300" verticalDpi="300" r:id="rId1"/>
  <headerFooter alignWithMargins="0">
    <oddHeader>&amp;L&amp;"Tahoma,Negrito"&amp;8Companhia Nacional de Abastecimento - CONAB</oddHeader>
    <oddFooter>&amp;R&amp;6&amp;F - &amp;A
versão - jan/2008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J55"/>
  <sheetViews>
    <sheetView zoomScaleNormal="100" workbookViewId="0">
      <selection activeCell="I23" sqref="I23"/>
    </sheetView>
  </sheetViews>
  <sheetFormatPr defaultColWidth="11.5" defaultRowHeight="12.75"/>
  <cols>
    <col min="1" max="1" width="45.625" style="3" customWidth="1"/>
    <col min="2" max="3" width="12.625" style="3" customWidth="1"/>
    <col min="4" max="4" width="8.625" style="3" customWidth="1"/>
    <col min="5" max="16384" width="11.5" style="3"/>
  </cols>
  <sheetData>
    <row r="1" spans="1:4">
      <c r="A1" s="1" t="s">
        <v>0</v>
      </c>
      <c r="B1" s="2"/>
      <c r="C1" s="2"/>
      <c r="D1" s="2"/>
    </row>
    <row r="2" spans="1:4">
      <c r="A2" s="1" t="s">
        <v>417</v>
      </c>
      <c r="B2" s="2"/>
      <c r="C2" s="2"/>
      <c r="D2" s="2"/>
    </row>
    <row r="3" spans="1:4">
      <c r="A3" s="1" t="s">
        <v>377</v>
      </c>
      <c r="B3" s="2"/>
      <c r="C3" s="2"/>
      <c r="D3" s="2"/>
    </row>
    <row r="4" spans="1:4">
      <c r="A4" s="1" t="s">
        <v>418</v>
      </c>
      <c r="B4" s="2"/>
      <c r="C4" s="2"/>
      <c r="D4" s="2"/>
    </row>
    <row r="5" spans="1:4" ht="13.5" thickBot="1">
      <c r="A5" s="4" t="s">
        <v>4</v>
      </c>
      <c r="B5" s="5">
        <v>700</v>
      </c>
      <c r="C5" s="6" t="s">
        <v>5</v>
      </c>
    </row>
    <row r="6" spans="1:4">
      <c r="A6" s="7"/>
      <c r="B6" s="8" t="s">
        <v>6</v>
      </c>
      <c r="C6" s="50" t="s">
        <v>69</v>
      </c>
      <c r="D6" s="10" t="s">
        <v>7</v>
      </c>
    </row>
    <row r="7" spans="1:4">
      <c r="A7" s="11" t="s">
        <v>8</v>
      </c>
      <c r="D7" s="12" t="s">
        <v>9</v>
      </c>
    </row>
    <row r="8" spans="1:4" ht="13.5" thickBot="1">
      <c r="A8" s="13"/>
      <c r="B8" s="14" t="s">
        <v>10</v>
      </c>
      <c r="C8" s="14" t="s">
        <v>174</v>
      </c>
      <c r="D8" s="15" t="s">
        <v>13</v>
      </c>
    </row>
    <row r="9" spans="1:4">
      <c r="A9" s="11" t="s">
        <v>14</v>
      </c>
      <c r="B9" s="16"/>
    </row>
    <row r="10" spans="1:4">
      <c r="A10" s="18" t="s">
        <v>15</v>
      </c>
      <c r="B10" s="16">
        <v>0</v>
      </c>
      <c r="C10" s="16">
        <v>0</v>
      </c>
      <c r="D10" s="51">
        <v>0</v>
      </c>
    </row>
    <row r="11" spans="1:4">
      <c r="A11" s="18" t="s">
        <v>16</v>
      </c>
      <c r="B11" s="3">
        <v>0</v>
      </c>
      <c r="C11" s="3">
        <v>0</v>
      </c>
      <c r="D11" s="51">
        <v>0</v>
      </c>
    </row>
    <row r="12" spans="1:4">
      <c r="A12" s="18" t="s">
        <v>17</v>
      </c>
      <c r="B12" s="16">
        <v>133.34</v>
      </c>
      <c r="C12" s="16">
        <v>11.43</v>
      </c>
      <c r="D12" s="51">
        <v>7.9923362240588297E-2</v>
      </c>
    </row>
    <row r="13" spans="1:4">
      <c r="A13" s="18" t="s">
        <v>18</v>
      </c>
      <c r="B13" s="16">
        <v>0</v>
      </c>
      <c r="C13" s="16">
        <v>0</v>
      </c>
      <c r="D13" s="51">
        <v>0</v>
      </c>
    </row>
    <row r="14" spans="1:4">
      <c r="A14" s="18" t="s">
        <v>19</v>
      </c>
      <c r="B14" s="16">
        <v>0</v>
      </c>
      <c r="C14" s="16">
        <v>0</v>
      </c>
      <c r="D14" s="51">
        <v>0</v>
      </c>
    </row>
    <row r="15" spans="1:4">
      <c r="A15" s="6" t="s">
        <v>20</v>
      </c>
      <c r="B15" s="16">
        <v>1300</v>
      </c>
      <c r="C15" s="16">
        <v>111.43</v>
      </c>
      <c r="D15" s="51">
        <v>0.77921382115467808</v>
      </c>
    </row>
    <row r="16" spans="1:4">
      <c r="A16" s="6" t="s">
        <v>70</v>
      </c>
      <c r="B16" s="16">
        <v>76.319999999999993</v>
      </c>
      <c r="C16" s="16">
        <v>6.56</v>
      </c>
      <c r="D16" s="51">
        <v>4.5745845254250024E-2</v>
      </c>
    </row>
    <row r="17" spans="1:4">
      <c r="A17" s="6" t="s">
        <v>22</v>
      </c>
      <c r="B17" s="16">
        <v>30</v>
      </c>
      <c r="C17" s="16">
        <v>2.57</v>
      </c>
      <c r="D17" s="51">
        <v>1.7981857411261803E-2</v>
      </c>
    </row>
    <row r="18" spans="1:4">
      <c r="A18" s="6" t="s">
        <v>23</v>
      </c>
      <c r="B18" s="16">
        <v>0</v>
      </c>
      <c r="C18" s="16">
        <v>0</v>
      </c>
      <c r="D18" s="51">
        <v>0</v>
      </c>
    </row>
    <row r="19" spans="1:4">
      <c r="A19" s="6" t="s">
        <v>24</v>
      </c>
      <c r="B19" s="16">
        <v>0</v>
      </c>
      <c r="C19" s="16">
        <v>0</v>
      </c>
      <c r="D19" s="51">
        <v>0</v>
      </c>
    </row>
    <row r="20" spans="1:4">
      <c r="A20" s="6" t="s">
        <v>71</v>
      </c>
      <c r="B20" s="16">
        <v>17.5</v>
      </c>
      <c r="C20" s="16">
        <v>1.5</v>
      </c>
      <c r="D20" s="51">
        <v>1.0489416823236052E-2</v>
      </c>
    </row>
    <row r="21" spans="1:4">
      <c r="A21" s="22" t="s">
        <v>27</v>
      </c>
      <c r="B21" s="155">
        <v>1557.1599999999999</v>
      </c>
      <c r="C21" s="155">
        <v>133.49</v>
      </c>
      <c r="D21" s="52">
        <v>0.93335430288401422</v>
      </c>
    </row>
    <row r="22" spans="1:4">
      <c r="A22" s="25" t="s">
        <v>28</v>
      </c>
    </row>
    <row r="23" spans="1:4">
      <c r="A23" s="18" t="s">
        <v>29</v>
      </c>
      <c r="B23" s="16">
        <v>0</v>
      </c>
      <c r="C23" s="16">
        <v>0</v>
      </c>
      <c r="D23" s="51">
        <v>0</v>
      </c>
    </row>
    <row r="24" spans="1:4">
      <c r="A24" s="18" t="s">
        <v>30</v>
      </c>
      <c r="B24" s="16">
        <v>0</v>
      </c>
      <c r="C24" s="16">
        <v>0</v>
      </c>
      <c r="D24" s="51">
        <v>0</v>
      </c>
    </row>
    <row r="25" spans="1:4">
      <c r="A25" s="6" t="s">
        <v>72</v>
      </c>
      <c r="B25" s="16">
        <v>46.71</v>
      </c>
      <c r="C25" s="16">
        <v>4</v>
      </c>
      <c r="D25" s="51">
        <v>2.7997751989334626E-2</v>
      </c>
    </row>
    <row r="26" spans="1:4">
      <c r="A26" s="18" t="s">
        <v>73</v>
      </c>
      <c r="B26" s="16">
        <v>0</v>
      </c>
      <c r="C26" s="16">
        <v>0</v>
      </c>
      <c r="D26" s="51">
        <v>0</v>
      </c>
    </row>
    <row r="27" spans="1:4">
      <c r="A27" s="18" t="s">
        <v>74</v>
      </c>
      <c r="B27" s="16">
        <v>0</v>
      </c>
      <c r="C27" s="16">
        <v>0</v>
      </c>
      <c r="D27" s="51">
        <v>0</v>
      </c>
    </row>
    <row r="28" spans="1:4">
      <c r="A28" s="18" t="s">
        <v>75</v>
      </c>
      <c r="B28" s="16">
        <v>22.75</v>
      </c>
      <c r="C28" s="16">
        <v>1.95</v>
      </c>
      <c r="D28" s="51">
        <v>1.3636241870206867E-2</v>
      </c>
    </row>
    <row r="29" spans="1:4">
      <c r="A29" s="18" t="s">
        <v>76</v>
      </c>
      <c r="B29" s="16">
        <v>0</v>
      </c>
      <c r="C29" s="16">
        <v>0</v>
      </c>
      <c r="D29" s="51">
        <v>0</v>
      </c>
    </row>
    <row r="30" spans="1:4">
      <c r="A30" s="18" t="s">
        <v>77</v>
      </c>
      <c r="B30" s="16">
        <v>0</v>
      </c>
      <c r="C30" s="16">
        <v>0</v>
      </c>
      <c r="D30" s="51">
        <v>0</v>
      </c>
    </row>
    <row r="31" spans="1:4">
      <c r="A31" s="18" t="s">
        <v>78</v>
      </c>
      <c r="B31" s="16">
        <v>0</v>
      </c>
      <c r="C31" s="16">
        <v>0</v>
      </c>
      <c r="D31" s="51">
        <v>0</v>
      </c>
    </row>
    <row r="32" spans="1:4">
      <c r="A32" s="27" t="s">
        <v>37</v>
      </c>
      <c r="B32" s="156">
        <v>69.460000000000008</v>
      </c>
      <c r="C32" s="156">
        <v>5.95</v>
      </c>
      <c r="D32" s="53">
        <v>4.1633993859541495E-2</v>
      </c>
    </row>
    <row r="33" spans="1:244" s="30" customFormat="1">
      <c r="A33" s="11" t="s">
        <v>38</v>
      </c>
      <c r="B33" s="3"/>
      <c r="C33" s="3"/>
      <c r="D33" s="3"/>
    </row>
    <row r="34" spans="1:244" s="30" customFormat="1">
      <c r="A34" s="18" t="s">
        <v>39</v>
      </c>
      <c r="B34" s="16">
        <v>34.978230879163405</v>
      </c>
      <c r="C34" s="16">
        <v>3</v>
      </c>
      <c r="D34" s="51">
        <v>2.0965785338910362E-2</v>
      </c>
    </row>
    <row r="35" spans="1:244" s="30" customFormat="1">
      <c r="A35" s="6" t="s">
        <v>40</v>
      </c>
      <c r="B35" s="16">
        <v>34.978230879163405</v>
      </c>
      <c r="C35" s="16">
        <v>3</v>
      </c>
      <c r="D35" s="51">
        <v>2.0965785338910362E-2</v>
      </c>
    </row>
    <row r="36" spans="1:244" s="31" customFormat="1">
      <c r="A36" s="22" t="s">
        <v>41</v>
      </c>
      <c r="B36" s="155">
        <v>1661.5982308791633</v>
      </c>
      <c r="C36" s="155">
        <v>142.44</v>
      </c>
      <c r="D36" s="52">
        <v>0.99595408208246605</v>
      </c>
    </row>
    <row r="37" spans="1:244" s="30" customFormat="1">
      <c r="A37" s="11" t="s">
        <v>42</v>
      </c>
      <c r="B37" s="3"/>
      <c r="C37" s="3"/>
      <c r="D37" s="3"/>
    </row>
    <row r="38" spans="1:244" s="30" customFormat="1">
      <c r="A38" s="6" t="s">
        <v>43</v>
      </c>
      <c r="B38" s="16">
        <v>0</v>
      </c>
      <c r="C38" s="16">
        <v>0</v>
      </c>
      <c r="D38" s="51">
        <v>0</v>
      </c>
    </row>
    <row r="39" spans="1:244" s="30" customFormat="1">
      <c r="A39" s="6" t="s">
        <v>44</v>
      </c>
      <c r="B39" s="16">
        <v>0</v>
      </c>
      <c r="C39" s="16">
        <v>0</v>
      </c>
      <c r="D39" s="51">
        <v>0</v>
      </c>
    </row>
    <row r="40" spans="1:244" s="30" customFormat="1">
      <c r="A40" s="18" t="s">
        <v>45</v>
      </c>
      <c r="B40" s="16">
        <v>0</v>
      </c>
      <c r="C40" s="16">
        <v>0</v>
      </c>
      <c r="D40" s="51">
        <v>0</v>
      </c>
    </row>
    <row r="41" spans="1:244" s="30" customFormat="1">
      <c r="A41" s="18" t="s">
        <v>79</v>
      </c>
      <c r="B41" s="16">
        <v>0</v>
      </c>
      <c r="C41" s="16">
        <v>0</v>
      </c>
      <c r="D41" s="51">
        <v>0</v>
      </c>
    </row>
    <row r="42" spans="1:244" s="30" customFormat="1">
      <c r="A42" s="27" t="s">
        <v>46</v>
      </c>
      <c r="B42" s="156">
        <v>0</v>
      </c>
      <c r="C42" s="156">
        <v>0</v>
      </c>
      <c r="D42" s="53">
        <v>0</v>
      </c>
      <c r="E42" s="32"/>
      <c r="F42" s="33"/>
      <c r="G42" s="33"/>
      <c r="H42" s="34"/>
      <c r="I42" s="32"/>
      <c r="J42" s="33"/>
      <c r="K42" s="33"/>
      <c r="L42" s="34"/>
      <c r="M42" s="32"/>
      <c r="N42" s="33"/>
      <c r="O42" s="33"/>
      <c r="P42" s="34"/>
      <c r="Q42" s="32"/>
      <c r="R42" s="33"/>
      <c r="S42" s="33"/>
      <c r="T42" s="34"/>
      <c r="U42" s="32"/>
      <c r="V42" s="33"/>
      <c r="W42" s="33"/>
      <c r="X42" s="34"/>
      <c r="Y42" s="32"/>
      <c r="Z42" s="33"/>
      <c r="AA42" s="33"/>
      <c r="AB42" s="34"/>
      <c r="AC42" s="32"/>
      <c r="AD42" s="33"/>
      <c r="AE42" s="33"/>
      <c r="AF42" s="34"/>
      <c r="AG42" s="32"/>
      <c r="AH42" s="33"/>
      <c r="AI42" s="33"/>
      <c r="AJ42" s="34"/>
      <c r="AK42" s="32"/>
      <c r="AL42" s="33"/>
      <c r="AM42" s="33"/>
      <c r="AN42" s="34"/>
      <c r="AO42" s="32"/>
      <c r="AP42" s="33"/>
      <c r="AQ42" s="33"/>
      <c r="AR42" s="34"/>
      <c r="AS42" s="32"/>
      <c r="AT42" s="33"/>
      <c r="AU42" s="33"/>
      <c r="AV42" s="34"/>
      <c r="AW42" s="32"/>
      <c r="AX42" s="33"/>
      <c r="AY42" s="33"/>
      <c r="AZ42" s="34"/>
      <c r="BA42" s="32"/>
      <c r="BB42" s="33"/>
      <c r="BC42" s="33"/>
      <c r="BD42" s="34"/>
      <c r="BE42" s="32"/>
      <c r="BF42" s="33"/>
      <c r="BG42" s="33"/>
      <c r="BH42" s="34"/>
      <c r="BI42" s="32"/>
      <c r="BJ42" s="33"/>
      <c r="BK42" s="33"/>
      <c r="BL42" s="34"/>
      <c r="BM42" s="32"/>
      <c r="BN42" s="33"/>
      <c r="BO42" s="33"/>
      <c r="BP42" s="34"/>
      <c r="BQ42" s="32"/>
      <c r="BR42" s="33"/>
      <c r="BS42" s="33"/>
      <c r="BT42" s="34"/>
      <c r="BU42" s="32"/>
      <c r="BV42" s="33"/>
      <c r="BW42" s="33"/>
      <c r="BX42" s="34"/>
      <c r="BY42" s="32"/>
      <c r="BZ42" s="33"/>
      <c r="CA42" s="33"/>
      <c r="CB42" s="34"/>
      <c r="CC42" s="32"/>
      <c r="CD42" s="33"/>
      <c r="CE42" s="33"/>
      <c r="CF42" s="34"/>
      <c r="CG42" s="32"/>
      <c r="CH42" s="33"/>
      <c r="CI42" s="33"/>
      <c r="CJ42" s="34"/>
      <c r="CK42" s="32"/>
      <c r="CL42" s="33"/>
      <c r="CM42" s="33"/>
      <c r="CN42" s="34"/>
      <c r="CO42" s="32"/>
      <c r="CP42" s="33"/>
      <c r="CQ42" s="33"/>
      <c r="CR42" s="34"/>
      <c r="CS42" s="32"/>
      <c r="CT42" s="33"/>
      <c r="CU42" s="33"/>
      <c r="CV42" s="34"/>
      <c r="CW42" s="32"/>
      <c r="CX42" s="33"/>
      <c r="CY42" s="33"/>
      <c r="CZ42" s="34"/>
      <c r="DA42" s="32"/>
      <c r="DB42" s="33"/>
      <c r="DC42" s="33"/>
      <c r="DD42" s="34"/>
      <c r="DE42" s="32"/>
      <c r="DF42" s="33"/>
      <c r="DG42" s="33"/>
      <c r="DH42" s="34"/>
      <c r="DI42" s="32"/>
      <c r="DJ42" s="33"/>
      <c r="DK42" s="33"/>
      <c r="DL42" s="34"/>
      <c r="DM42" s="32"/>
      <c r="DN42" s="33"/>
      <c r="DO42" s="33"/>
      <c r="DP42" s="34"/>
      <c r="DQ42" s="32"/>
      <c r="DR42" s="33"/>
      <c r="DS42" s="33"/>
      <c r="DT42" s="34"/>
      <c r="DU42" s="32"/>
      <c r="DV42" s="33"/>
      <c r="DW42" s="33"/>
      <c r="DX42" s="34"/>
      <c r="DY42" s="32"/>
      <c r="DZ42" s="33"/>
      <c r="EA42" s="33"/>
      <c r="EB42" s="34"/>
      <c r="EC42" s="32"/>
      <c r="ED42" s="33"/>
      <c r="EE42" s="33"/>
      <c r="EF42" s="34"/>
      <c r="EG42" s="32"/>
      <c r="EH42" s="33"/>
      <c r="EI42" s="33"/>
      <c r="EJ42" s="34"/>
      <c r="EK42" s="32"/>
      <c r="EL42" s="33"/>
      <c r="EM42" s="33"/>
      <c r="EN42" s="34"/>
      <c r="EO42" s="32"/>
      <c r="EP42" s="33"/>
      <c r="EQ42" s="33"/>
      <c r="ER42" s="34"/>
      <c r="ES42" s="32"/>
      <c r="ET42" s="33"/>
      <c r="EU42" s="33"/>
      <c r="EV42" s="34"/>
      <c r="EW42" s="32"/>
      <c r="EX42" s="33"/>
      <c r="EY42" s="33"/>
      <c r="EZ42" s="34"/>
      <c r="FA42" s="32"/>
      <c r="FB42" s="33"/>
      <c r="FC42" s="33"/>
      <c r="FD42" s="34"/>
      <c r="FE42" s="32"/>
      <c r="FF42" s="33"/>
      <c r="FG42" s="33"/>
      <c r="FH42" s="34"/>
      <c r="FI42" s="32"/>
      <c r="FJ42" s="33"/>
      <c r="FK42" s="33"/>
      <c r="FL42" s="34"/>
      <c r="FM42" s="32"/>
      <c r="FN42" s="33"/>
      <c r="FO42" s="33"/>
      <c r="FP42" s="34"/>
      <c r="FQ42" s="32"/>
      <c r="FR42" s="33"/>
      <c r="FS42" s="33"/>
      <c r="FT42" s="34"/>
      <c r="FU42" s="32"/>
      <c r="FV42" s="33"/>
      <c r="FW42" s="33"/>
      <c r="FX42" s="34"/>
      <c r="FY42" s="32"/>
      <c r="FZ42" s="33"/>
      <c r="GA42" s="33"/>
      <c r="GB42" s="34"/>
      <c r="GC42" s="32"/>
      <c r="GD42" s="33"/>
      <c r="GE42" s="33"/>
      <c r="GF42" s="34"/>
      <c r="GG42" s="32"/>
      <c r="GH42" s="33"/>
      <c r="GI42" s="33"/>
      <c r="GJ42" s="34"/>
      <c r="GK42" s="32"/>
      <c r="GL42" s="33"/>
      <c r="GM42" s="33"/>
      <c r="GN42" s="34"/>
      <c r="GO42" s="32"/>
      <c r="GP42" s="33"/>
      <c r="GQ42" s="33"/>
      <c r="GR42" s="34"/>
      <c r="GS42" s="32"/>
      <c r="GT42" s="33"/>
      <c r="GU42" s="33"/>
      <c r="GV42" s="34"/>
      <c r="GW42" s="32"/>
      <c r="GX42" s="33"/>
      <c r="GY42" s="33"/>
      <c r="GZ42" s="34"/>
      <c r="HA42" s="32"/>
      <c r="HB42" s="33"/>
      <c r="HC42" s="33"/>
      <c r="HD42" s="34"/>
      <c r="HE42" s="32"/>
      <c r="HF42" s="33"/>
      <c r="HG42" s="33"/>
      <c r="HH42" s="34"/>
      <c r="HI42" s="32"/>
      <c r="HJ42" s="33"/>
      <c r="HK42" s="33"/>
      <c r="HL42" s="34"/>
      <c r="HM42" s="32"/>
      <c r="HN42" s="33"/>
      <c r="HO42" s="33"/>
      <c r="HP42" s="34"/>
      <c r="HQ42" s="32"/>
      <c r="HR42" s="33"/>
      <c r="HS42" s="33"/>
      <c r="HT42" s="34"/>
      <c r="HU42" s="32"/>
      <c r="HV42" s="33"/>
      <c r="HW42" s="33"/>
      <c r="HX42" s="34"/>
      <c r="HY42" s="32"/>
      <c r="HZ42" s="33"/>
      <c r="IA42" s="33"/>
      <c r="IB42" s="34"/>
      <c r="IC42" s="32"/>
      <c r="ID42" s="33"/>
      <c r="IE42" s="33"/>
      <c r="IF42" s="34"/>
      <c r="IG42" s="32"/>
      <c r="IH42" s="33"/>
      <c r="II42" s="33"/>
      <c r="IJ42" s="34"/>
    </row>
    <row r="43" spans="1:244" s="30" customFormat="1">
      <c r="A43" s="11" t="s">
        <v>47</v>
      </c>
      <c r="B43" s="3"/>
      <c r="C43" s="3"/>
      <c r="D43" s="3"/>
    </row>
    <row r="44" spans="1:244" s="30" customFormat="1">
      <c r="A44" s="18" t="s">
        <v>80</v>
      </c>
      <c r="B44" s="16">
        <v>0</v>
      </c>
      <c r="C44" s="16">
        <v>0</v>
      </c>
      <c r="D44" s="51">
        <v>0</v>
      </c>
    </row>
    <row r="45" spans="1:244" s="30" customFormat="1">
      <c r="A45" s="18" t="s">
        <v>49</v>
      </c>
      <c r="B45" s="16">
        <v>0</v>
      </c>
      <c r="C45" s="16">
        <v>0</v>
      </c>
      <c r="D45" s="51">
        <v>0</v>
      </c>
    </row>
    <row r="46" spans="1:244" s="30" customFormat="1">
      <c r="A46" s="18" t="s">
        <v>50</v>
      </c>
      <c r="B46" s="16">
        <v>0</v>
      </c>
      <c r="C46" s="16">
        <v>0</v>
      </c>
      <c r="D46" s="51">
        <v>0</v>
      </c>
    </row>
    <row r="47" spans="1:244" s="30" customFormat="1">
      <c r="A47" s="27" t="s">
        <v>51</v>
      </c>
      <c r="B47" s="156">
        <v>0</v>
      </c>
      <c r="C47" s="156">
        <v>0</v>
      </c>
      <c r="D47" s="53">
        <v>0</v>
      </c>
      <c r="E47" s="32"/>
      <c r="F47" s="33"/>
      <c r="G47" s="33"/>
      <c r="H47" s="34"/>
      <c r="I47" s="32"/>
      <c r="J47" s="33"/>
      <c r="K47" s="33"/>
      <c r="L47" s="34"/>
      <c r="M47" s="32"/>
      <c r="N47" s="33"/>
      <c r="O47" s="33"/>
      <c r="P47" s="34"/>
      <c r="Q47" s="32"/>
      <c r="R47" s="33"/>
      <c r="S47" s="33"/>
      <c r="T47" s="34"/>
      <c r="U47" s="32"/>
      <c r="V47" s="33"/>
      <c r="W47" s="33"/>
      <c r="X47" s="34"/>
      <c r="Y47" s="32"/>
      <c r="Z47" s="33"/>
      <c r="AA47" s="33"/>
      <c r="AB47" s="34"/>
      <c r="AC47" s="32"/>
      <c r="AD47" s="33"/>
      <c r="AE47" s="33"/>
      <c r="AF47" s="34"/>
      <c r="AG47" s="32"/>
      <c r="AH47" s="33"/>
      <c r="AI47" s="33"/>
      <c r="AJ47" s="34"/>
      <c r="AK47" s="32"/>
      <c r="AL47" s="33"/>
      <c r="AM47" s="33"/>
      <c r="AN47" s="34"/>
      <c r="AO47" s="32"/>
      <c r="AP47" s="33"/>
      <c r="AQ47" s="33"/>
      <c r="AR47" s="34"/>
      <c r="AS47" s="32"/>
      <c r="AT47" s="33"/>
      <c r="AU47" s="33"/>
      <c r="AV47" s="34"/>
      <c r="AW47" s="32"/>
      <c r="AX47" s="33"/>
      <c r="AY47" s="33"/>
      <c r="AZ47" s="34"/>
      <c r="BA47" s="32"/>
      <c r="BB47" s="33"/>
      <c r="BC47" s="33"/>
      <c r="BD47" s="34"/>
      <c r="BE47" s="32"/>
      <c r="BF47" s="33"/>
      <c r="BG47" s="33"/>
      <c r="BH47" s="34"/>
      <c r="BI47" s="32"/>
      <c r="BJ47" s="33"/>
      <c r="BK47" s="33"/>
      <c r="BL47" s="34"/>
      <c r="BM47" s="32"/>
      <c r="BN47" s="33"/>
      <c r="BO47" s="33"/>
      <c r="BP47" s="34"/>
      <c r="BQ47" s="32"/>
      <c r="BR47" s="33"/>
      <c r="BS47" s="33"/>
      <c r="BT47" s="34"/>
      <c r="BU47" s="32"/>
      <c r="BV47" s="33"/>
      <c r="BW47" s="33"/>
      <c r="BX47" s="34"/>
      <c r="BY47" s="32"/>
      <c r="BZ47" s="33"/>
      <c r="CA47" s="33"/>
      <c r="CB47" s="34"/>
      <c r="CC47" s="32"/>
      <c r="CD47" s="33"/>
      <c r="CE47" s="33"/>
      <c r="CF47" s="34"/>
      <c r="CG47" s="32"/>
      <c r="CH47" s="33"/>
      <c r="CI47" s="33"/>
      <c r="CJ47" s="34"/>
      <c r="CK47" s="32"/>
      <c r="CL47" s="33"/>
      <c r="CM47" s="33"/>
      <c r="CN47" s="34"/>
      <c r="CO47" s="32"/>
      <c r="CP47" s="33"/>
      <c r="CQ47" s="33"/>
      <c r="CR47" s="34"/>
      <c r="CS47" s="32"/>
      <c r="CT47" s="33"/>
      <c r="CU47" s="33"/>
      <c r="CV47" s="34"/>
      <c r="CW47" s="32"/>
      <c r="CX47" s="33"/>
      <c r="CY47" s="33"/>
      <c r="CZ47" s="34"/>
      <c r="DA47" s="32"/>
      <c r="DB47" s="33"/>
      <c r="DC47" s="33"/>
      <c r="DD47" s="34"/>
      <c r="DE47" s="32"/>
      <c r="DF47" s="33"/>
      <c r="DG47" s="33"/>
      <c r="DH47" s="34"/>
      <c r="DI47" s="32"/>
      <c r="DJ47" s="33"/>
      <c r="DK47" s="33"/>
      <c r="DL47" s="34"/>
      <c r="DM47" s="32"/>
      <c r="DN47" s="33"/>
      <c r="DO47" s="33"/>
      <c r="DP47" s="34"/>
      <c r="DQ47" s="32"/>
      <c r="DR47" s="33"/>
      <c r="DS47" s="33"/>
      <c r="DT47" s="34"/>
      <c r="DU47" s="32"/>
      <c r="DV47" s="33"/>
      <c r="DW47" s="33"/>
      <c r="DX47" s="34"/>
      <c r="DY47" s="32"/>
      <c r="DZ47" s="33"/>
      <c r="EA47" s="33"/>
      <c r="EB47" s="34"/>
      <c r="EC47" s="32"/>
      <c r="ED47" s="33"/>
      <c r="EE47" s="33"/>
      <c r="EF47" s="34"/>
      <c r="EG47" s="32"/>
      <c r="EH47" s="33"/>
      <c r="EI47" s="33"/>
      <c r="EJ47" s="34"/>
      <c r="EK47" s="32"/>
      <c r="EL47" s="33"/>
      <c r="EM47" s="33"/>
      <c r="EN47" s="34"/>
      <c r="EO47" s="32"/>
      <c r="EP47" s="33"/>
      <c r="EQ47" s="33"/>
      <c r="ER47" s="34"/>
      <c r="ES47" s="32"/>
      <c r="ET47" s="33"/>
      <c r="EU47" s="33"/>
      <c r="EV47" s="34"/>
      <c r="EW47" s="32"/>
      <c r="EX47" s="33"/>
      <c r="EY47" s="33"/>
      <c r="EZ47" s="34"/>
      <c r="FA47" s="32"/>
      <c r="FB47" s="33"/>
      <c r="FC47" s="33"/>
      <c r="FD47" s="34"/>
      <c r="FE47" s="32"/>
      <c r="FF47" s="33"/>
      <c r="FG47" s="33"/>
      <c r="FH47" s="34"/>
      <c r="FI47" s="32"/>
      <c r="FJ47" s="33"/>
      <c r="FK47" s="33"/>
      <c r="FL47" s="34"/>
      <c r="FM47" s="32"/>
      <c r="FN47" s="33"/>
      <c r="FO47" s="33"/>
      <c r="FP47" s="34"/>
      <c r="FQ47" s="32"/>
      <c r="FR47" s="33"/>
      <c r="FS47" s="33"/>
      <c r="FT47" s="34"/>
      <c r="FU47" s="32"/>
      <c r="FV47" s="33"/>
      <c r="FW47" s="33"/>
      <c r="FX47" s="34"/>
      <c r="FY47" s="32"/>
      <c r="FZ47" s="33"/>
      <c r="GA47" s="33"/>
      <c r="GB47" s="34"/>
      <c r="GC47" s="32"/>
      <c r="GD47" s="33"/>
      <c r="GE47" s="33"/>
      <c r="GF47" s="34"/>
      <c r="GG47" s="32"/>
      <c r="GH47" s="33"/>
      <c r="GI47" s="33"/>
      <c r="GJ47" s="34"/>
      <c r="GK47" s="32"/>
      <c r="GL47" s="33"/>
      <c r="GM47" s="33"/>
      <c r="GN47" s="34"/>
      <c r="GO47" s="32"/>
      <c r="GP47" s="33"/>
      <c r="GQ47" s="33"/>
      <c r="GR47" s="34"/>
      <c r="GS47" s="32"/>
      <c r="GT47" s="33"/>
      <c r="GU47" s="33"/>
      <c r="GV47" s="34"/>
      <c r="GW47" s="32"/>
      <c r="GX47" s="33"/>
      <c r="GY47" s="33"/>
      <c r="GZ47" s="34"/>
      <c r="HA47" s="32"/>
      <c r="HB47" s="33"/>
      <c r="HC47" s="33"/>
      <c r="HD47" s="34"/>
      <c r="HE47" s="32"/>
      <c r="HF47" s="33"/>
      <c r="HG47" s="33"/>
      <c r="HH47" s="34"/>
      <c r="HI47" s="32"/>
      <c r="HJ47" s="33"/>
      <c r="HK47" s="33"/>
      <c r="HL47" s="34"/>
      <c r="HM47" s="32"/>
      <c r="HN47" s="33"/>
      <c r="HO47" s="33"/>
      <c r="HP47" s="34"/>
      <c r="HQ47" s="32"/>
      <c r="HR47" s="33"/>
      <c r="HS47" s="33"/>
      <c r="HT47" s="34"/>
      <c r="HU47" s="32"/>
      <c r="HV47" s="33"/>
      <c r="HW47" s="33"/>
      <c r="HX47" s="34"/>
      <c r="HY47" s="32"/>
      <c r="HZ47" s="33"/>
      <c r="IA47" s="33"/>
      <c r="IB47" s="34"/>
      <c r="IC47" s="32"/>
      <c r="ID47" s="33"/>
      <c r="IE47" s="33"/>
      <c r="IF47" s="34"/>
      <c r="IG47" s="32"/>
      <c r="IH47" s="33"/>
      <c r="II47" s="33"/>
      <c r="IJ47" s="34"/>
    </row>
    <row r="48" spans="1:244" s="30" customFormat="1">
      <c r="A48" s="35" t="s">
        <v>52</v>
      </c>
      <c r="B48" s="157">
        <v>0</v>
      </c>
      <c r="C48" s="157">
        <v>0</v>
      </c>
      <c r="D48" s="54">
        <v>0</v>
      </c>
      <c r="E48" s="33"/>
      <c r="F48" s="33"/>
      <c r="G48" s="32"/>
      <c r="H48" s="33"/>
      <c r="I48" s="33"/>
      <c r="J48" s="33"/>
      <c r="K48" s="32"/>
      <c r="L48" s="33"/>
      <c r="M48" s="33"/>
      <c r="N48" s="33"/>
      <c r="O48" s="32"/>
      <c r="P48" s="33"/>
      <c r="Q48" s="33"/>
      <c r="R48" s="33"/>
      <c r="S48" s="32"/>
      <c r="T48" s="33"/>
      <c r="U48" s="33"/>
      <c r="V48" s="33"/>
      <c r="W48" s="32"/>
      <c r="X48" s="33"/>
      <c r="Y48" s="33"/>
      <c r="Z48" s="33"/>
      <c r="AA48" s="32"/>
      <c r="AB48" s="33"/>
      <c r="AC48" s="33"/>
      <c r="AD48" s="33"/>
      <c r="AE48" s="32"/>
      <c r="AF48" s="33"/>
      <c r="AG48" s="33"/>
      <c r="AH48" s="33"/>
      <c r="AI48" s="32"/>
      <c r="AJ48" s="33"/>
      <c r="AK48" s="33"/>
      <c r="AL48" s="33"/>
      <c r="AM48" s="32"/>
      <c r="AN48" s="33"/>
      <c r="AO48" s="33"/>
      <c r="AP48" s="33"/>
      <c r="AQ48" s="32"/>
      <c r="AR48" s="33"/>
      <c r="AS48" s="33"/>
      <c r="AT48" s="33"/>
      <c r="AU48" s="32"/>
      <c r="AV48" s="33"/>
      <c r="AW48" s="33"/>
      <c r="AX48" s="33"/>
      <c r="AY48" s="32"/>
      <c r="AZ48" s="33"/>
      <c r="BA48" s="33"/>
      <c r="BB48" s="33"/>
      <c r="BC48" s="32"/>
      <c r="BD48" s="33"/>
      <c r="BE48" s="33"/>
      <c r="BF48" s="33"/>
      <c r="BG48" s="32"/>
      <c r="BH48" s="33"/>
      <c r="BI48" s="33"/>
      <c r="BJ48" s="33"/>
      <c r="BK48" s="32"/>
      <c r="BL48" s="33"/>
      <c r="BM48" s="33"/>
      <c r="BN48" s="33"/>
      <c r="BO48" s="32"/>
      <c r="BP48" s="33"/>
      <c r="BQ48" s="33"/>
      <c r="BR48" s="33"/>
      <c r="BS48" s="32"/>
      <c r="BT48" s="33"/>
      <c r="BU48" s="33"/>
      <c r="BV48" s="33"/>
      <c r="BW48" s="32"/>
      <c r="BX48" s="33"/>
      <c r="BY48" s="33"/>
      <c r="BZ48" s="33"/>
      <c r="CA48" s="32"/>
      <c r="CB48" s="33"/>
      <c r="CC48" s="33"/>
      <c r="CD48" s="33"/>
      <c r="CE48" s="32"/>
      <c r="CF48" s="33"/>
      <c r="CG48" s="33"/>
      <c r="CH48" s="33"/>
      <c r="CI48" s="32"/>
      <c r="CJ48" s="33"/>
      <c r="CK48" s="33"/>
      <c r="CL48" s="33"/>
      <c r="CM48" s="32"/>
      <c r="CN48" s="33"/>
      <c r="CO48" s="33"/>
      <c r="CP48" s="33"/>
      <c r="CQ48" s="32"/>
      <c r="CR48" s="33"/>
      <c r="CS48" s="33"/>
      <c r="CT48" s="33"/>
      <c r="CU48" s="32"/>
      <c r="CV48" s="33"/>
      <c r="CW48" s="33"/>
      <c r="CX48" s="33"/>
      <c r="CY48" s="32"/>
      <c r="CZ48" s="33"/>
      <c r="DA48" s="33"/>
      <c r="DB48" s="33"/>
      <c r="DC48" s="32"/>
      <c r="DD48" s="33"/>
      <c r="DE48" s="33"/>
      <c r="DF48" s="33"/>
      <c r="DG48" s="32"/>
      <c r="DH48" s="33"/>
      <c r="DI48" s="33"/>
      <c r="DJ48" s="33"/>
      <c r="DK48" s="32"/>
      <c r="DL48" s="33"/>
      <c r="DM48" s="33"/>
      <c r="DN48" s="33"/>
      <c r="DO48" s="32"/>
      <c r="DP48" s="33"/>
      <c r="DQ48" s="33"/>
      <c r="DR48" s="33"/>
      <c r="DS48" s="32"/>
      <c r="DT48" s="33"/>
      <c r="DU48" s="33"/>
      <c r="DV48" s="33"/>
      <c r="DW48" s="32"/>
      <c r="DX48" s="33"/>
      <c r="DY48" s="33"/>
      <c r="DZ48" s="33"/>
      <c r="EA48" s="32"/>
      <c r="EB48" s="33"/>
      <c r="EC48" s="33"/>
      <c r="ED48" s="33"/>
      <c r="EE48" s="32"/>
      <c r="EF48" s="33"/>
      <c r="EG48" s="33"/>
      <c r="EH48" s="33"/>
      <c r="EI48" s="32"/>
      <c r="EJ48" s="33"/>
      <c r="EK48" s="33"/>
      <c r="EL48" s="33"/>
      <c r="EM48" s="32"/>
      <c r="EN48" s="33"/>
      <c r="EO48" s="33"/>
      <c r="EP48" s="33"/>
      <c r="EQ48" s="32"/>
      <c r="ER48" s="33"/>
      <c r="ES48" s="33"/>
      <c r="ET48" s="33"/>
      <c r="EU48" s="32"/>
      <c r="EV48" s="33"/>
      <c r="EW48" s="33"/>
      <c r="EX48" s="33"/>
      <c r="EY48" s="32"/>
      <c r="EZ48" s="33"/>
      <c r="FA48" s="33"/>
      <c r="FB48" s="33"/>
      <c r="FC48" s="32"/>
      <c r="FD48" s="33"/>
      <c r="FE48" s="33"/>
      <c r="FF48" s="33"/>
      <c r="FG48" s="32"/>
      <c r="FH48" s="33"/>
      <c r="FI48" s="33"/>
      <c r="FJ48" s="33"/>
      <c r="FK48" s="32"/>
      <c r="FL48" s="33"/>
      <c r="FM48" s="33"/>
      <c r="FN48" s="33"/>
      <c r="FO48" s="32"/>
      <c r="FP48" s="33"/>
      <c r="FQ48" s="33"/>
      <c r="FR48" s="33"/>
      <c r="FS48" s="32"/>
      <c r="FT48" s="33"/>
      <c r="FU48" s="33"/>
      <c r="FV48" s="33"/>
      <c r="FW48" s="32"/>
      <c r="FX48" s="33"/>
      <c r="FY48" s="33"/>
      <c r="FZ48" s="33"/>
      <c r="GA48" s="32"/>
      <c r="GB48" s="33"/>
      <c r="GC48" s="33"/>
      <c r="GD48" s="33"/>
      <c r="GE48" s="32"/>
      <c r="GF48" s="33"/>
      <c r="GG48" s="33"/>
      <c r="GH48" s="33"/>
      <c r="GI48" s="32"/>
      <c r="GJ48" s="33"/>
      <c r="GK48" s="33"/>
      <c r="GL48" s="33"/>
      <c r="GM48" s="32"/>
      <c r="GN48" s="33"/>
      <c r="GO48" s="33"/>
      <c r="GP48" s="33"/>
      <c r="GQ48" s="32"/>
      <c r="GR48" s="33"/>
      <c r="GS48" s="33"/>
      <c r="GT48" s="33"/>
      <c r="GU48" s="32"/>
      <c r="GV48" s="33"/>
      <c r="GW48" s="33"/>
      <c r="GX48" s="33"/>
      <c r="GY48" s="32"/>
      <c r="GZ48" s="33"/>
      <c r="HA48" s="33"/>
      <c r="HB48" s="33"/>
      <c r="HC48" s="32"/>
      <c r="HD48" s="33"/>
      <c r="HE48" s="33"/>
      <c r="HF48" s="33"/>
      <c r="HG48" s="32"/>
      <c r="HH48" s="33"/>
      <c r="HI48" s="33"/>
      <c r="HJ48" s="33"/>
      <c r="HK48" s="32"/>
      <c r="HL48" s="33"/>
      <c r="HM48" s="33"/>
      <c r="HN48" s="33"/>
      <c r="HO48" s="32"/>
      <c r="HP48" s="33"/>
      <c r="HQ48" s="33"/>
      <c r="HR48" s="33"/>
      <c r="HS48" s="32"/>
      <c r="HT48" s="33"/>
      <c r="HU48" s="33"/>
      <c r="HV48" s="33"/>
      <c r="HW48" s="32"/>
      <c r="HX48" s="33"/>
      <c r="HY48" s="33"/>
      <c r="HZ48" s="33"/>
      <c r="IA48" s="32"/>
      <c r="IB48" s="33"/>
      <c r="IC48" s="33"/>
      <c r="ID48" s="33"/>
      <c r="IE48" s="32"/>
      <c r="IF48" s="33"/>
      <c r="IG48" s="33"/>
      <c r="IH48" s="33"/>
    </row>
    <row r="49" spans="1:244" s="31" customFormat="1">
      <c r="A49" s="22" t="s">
        <v>53</v>
      </c>
      <c r="B49" s="155">
        <v>1661.5982308791633</v>
      </c>
      <c r="C49" s="155">
        <v>142.44</v>
      </c>
      <c r="D49" s="52">
        <v>0.99595408208246605</v>
      </c>
    </row>
    <row r="50" spans="1:244" s="30" customFormat="1">
      <c r="A50" s="11" t="s">
        <v>54</v>
      </c>
      <c r="B50" s="3"/>
      <c r="C50" s="3"/>
      <c r="D50" s="3"/>
    </row>
    <row r="51" spans="1:244" s="30" customFormat="1">
      <c r="A51" s="6" t="s">
        <v>55</v>
      </c>
      <c r="B51" s="16">
        <v>0</v>
      </c>
      <c r="C51" s="16">
        <v>0</v>
      </c>
      <c r="D51" s="51">
        <v>0</v>
      </c>
    </row>
    <row r="52" spans="1:244" s="30" customFormat="1">
      <c r="A52" s="6" t="s">
        <v>56</v>
      </c>
      <c r="B52" s="16">
        <v>6.75</v>
      </c>
      <c r="C52" s="16">
        <v>0.57999999999999996</v>
      </c>
      <c r="D52" s="51">
        <v>4.0459179175339052E-3</v>
      </c>
    </row>
    <row r="53" spans="1:244" s="30" customFormat="1">
      <c r="A53" s="27" t="s">
        <v>57</v>
      </c>
      <c r="B53" s="156">
        <v>6.75</v>
      </c>
      <c r="C53" s="156">
        <v>0.57999999999999996</v>
      </c>
      <c r="D53" s="53">
        <v>4.0459179175339052E-3</v>
      </c>
      <c r="E53" s="32"/>
      <c r="F53" s="33"/>
      <c r="G53" s="33"/>
      <c r="H53" s="34"/>
      <c r="I53" s="32"/>
      <c r="J53" s="33"/>
      <c r="K53" s="33"/>
      <c r="L53" s="34"/>
      <c r="M53" s="32"/>
      <c r="N53" s="33"/>
      <c r="O53" s="33"/>
      <c r="P53" s="34"/>
      <c r="Q53" s="32"/>
      <c r="R53" s="33"/>
      <c r="S53" s="33"/>
      <c r="T53" s="34"/>
      <c r="U53" s="32"/>
      <c r="V53" s="33"/>
      <c r="W53" s="33"/>
      <c r="X53" s="34"/>
      <c r="Y53" s="32"/>
      <c r="Z53" s="33"/>
      <c r="AA53" s="33"/>
      <c r="AB53" s="34"/>
      <c r="AC53" s="32"/>
      <c r="AD53" s="33"/>
      <c r="AE53" s="33"/>
      <c r="AF53" s="34"/>
      <c r="AG53" s="32"/>
      <c r="AH53" s="33"/>
      <c r="AI53" s="33"/>
      <c r="AJ53" s="34"/>
      <c r="AK53" s="32"/>
      <c r="AL53" s="33"/>
      <c r="AM53" s="33"/>
      <c r="AN53" s="34"/>
      <c r="AO53" s="32"/>
      <c r="AP53" s="33"/>
      <c r="AQ53" s="33"/>
      <c r="AR53" s="34"/>
      <c r="AS53" s="32"/>
      <c r="AT53" s="33"/>
      <c r="AU53" s="33"/>
      <c r="AV53" s="34"/>
      <c r="AW53" s="32"/>
      <c r="AX53" s="33"/>
      <c r="AY53" s="33"/>
      <c r="AZ53" s="34"/>
      <c r="BA53" s="32"/>
      <c r="BB53" s="33"/>
      <c r="BC53" s="33"/>
      <c r="BD53" s="34"/>
      <c r="BE53" s="32"/>
      <c r="BF53" s="33"/>
      <c r="BG53" s="33"/>
      <c r="BH53" s="34"/>
      <c r="BI53" s="32"/>
      <c r="BJ53" s="33"/>
      <c r="BK53" s="33"/>
      <c r="BL53" s="34"/>
      <c r="BM53" s="32"/>
      <c r="BN53" s="33"/>
      <c r="BO53" s="33"/>
      <c r="BP53" s="34"/>
      <c r="BQ53" s="32"/>
      <c r="BR53" s="33"/>
      <c r="BS53" s="33"/>
      <c r="BT53" s="34"/>
      <c r="BU53" s="32"/>
      <c r="BV53" s="33"/>
      <c r="BW53" s="33"/>
      <c r="BX53" s="34"/>
      <c r="BY53" s="32"/>
      <c r="BZ53" s="33"/>
      <c r="CA53" s="33"/>
      <c r="CB53" s="34"/>
      <c r="CC53" s="32"/>
      <c r="CD53" s="33"/>
      <c r="CE53" s="33"/>
      <c r="CF53" s="34"/>
      <c r="CG53" s="32"/>
      <c r="CH53" s="33"/>
      <c r="CI53" s="33"/>
      <c r="CJ53" s="34"/>
      <c r="CK53" s="32"/>
      <c r="CL53" s="33"/>
      <c r="CM53" s="33"/>
      <c r="CN53" s="34"/>
      <c r="CO53" s="32"/>
      <c r="CP53" s="33"/>
      <c r="CQ53" s="33"/>
      <c r="CR53" s="34"/>
      <c r="CS53" s="32"/>
      <c r="CT53" s="33"/>
      <c r="CU53" s="33"/>
      <c r="CV53" s="34"/>
      <c r="CW53" s="32"/>
      <c r="CX53" s="33"/>
      <c r="CY53" s="33"/>
      <c r="CZ53" s="34"/>
      <c r="DA53" s="32"/>
      <c r="DB53" s="33"/>
      <c r="DC53" s="33"/>
      <c r="DD53" s="34"/>
      <c r="DE53" s="32"/>
      <c r="DF53" s="33"/>
      <c r="DG53" s="33"/>
      <c r="DH53" s="34"/>
      <c r="DI53" s="32"/>
      <c r="DJ53" s="33"/>
      <c r="DK53" s="33"/>
      <c r="DL53" s="34"/>
      <c r="DM53" s="32"/>
      <c r="DN53" s="33"/>
      <c r="DO53" s="33"/>
      <c r="DP53" s="34"/>
      <c r="DQ53" s="32"/>
      <c r="DR53" s="33"/>
      <c r="DS53" s="33"/>
      <c r="DT53" s="34"/>
      <c r="DU53" s="32"/>
      <c r="DV53" s="33"/>
      <c r="DW53" s="33"/>
      <c r="DX53" s="34"/>
      <c r="DY53" s="32"/>
      <c r="DZ53" s="33"/>
      <c r="EA53" s="33"/>
      <c r="EB53" s="34"/>
      <c r="EC53" s="32"/>
      <c r="ED53" s="33"/>
      <c r="EE53" s="33"/>
      <c r="EF53" s="34"/>
      <c r="EG53" s="32"/>
      <c r="EH53" s="33"/>
      <c r="EI53" s="33"/>
      <c r="EJ53" s="34"/>
      <c r="EK53" s="32"/>
      <c r="EL53" s="33"/>
      <c r="EM53" s="33"/>
      <c r="EN53" s="34"/>
      <c r="EO53" s="32"/>
      <c r="EP53" s="33"/>
      <c r="EQ53" s="33"/>
      <c r="ER53" s="34"/>
      <c r="ES53" s="32"/>
      <c r="ET53" s="33"/>
      <c r="EU53" s="33"/>
      <c r="EV53" s="34"/>
      <c r="EW53" s="32"/>
      <c r="EX53" s="33"/>
      <c r="EY53" s="33"/>
      <c r="EZ53" s="34"/>
      <c r="FA53" s="32"/>
      <c r="FB53" s="33"/>
      <c r="FC53" s="33"/>
      <c r="FD53" s="34"/>
      <c r="FE53" s="32"/>
      <c r="FF53" s="33"/>
      <c r="FG53" s="33"/>
      <c r="FH53" s="34"/>
      <c r="FI53" s="32"/>
      <c r="FJ53" s="33"/>
      <c r="FK53" s="33"/>
      <c r="FL53" s="34"/>
      <c r="FM53" s="32"/>
      <c r="FN53" s="33"/>
      <c r="FO53" s="33"/>
      <c r="FP53" s="34"/>
      <c r="FQ53" s="32"/>
      <c r="FR53" s="33"/>
      <c r="FS53" s="33"/>
      <c r="FT53" s="34"/>
      <c r="FU53" s="32"/>
      <c r="FV53" s="33"/>
      <c r="FW53" s="33"/>
      <c r="FX53" s="34"/>
      <c r="FY53" s="32"/>
      <c r="FZ53" s="33"/>
      <c r="GA53" s="33"/>
      <c r="GB53" s="34"/>
      <c r="GC53" s="32"/>
      <c r="GD53" s="33"/>
      <c r="GE53" s="33"/>
      <c r="GF53" s="34"/>
      <c r="GG53" s="32"/>
      <c r="GH53" s="33"/>
      <c r="GI53" s="33"/>
      <c r="GJ53" s="34"/>
      <c r="GK53" s="32"/>
      <c r="GL53" s="33"/>
      <c r="GM53" s="33"/>
      <c r="GN53" s="34"/>
      <c r="GO53" s="32"/>
      <c r="GP53" s="33"/>
      <c r="GQ53" s="33"/>
      <c r="GR53" s="34"/>
      <c r="GS53" s="32"/>
      <c r="GT53" s="33"/>
      <c r="GU53" s="33"/>
      <c r="GV53" s="34"/>
      <c r="GW53" s="32"/>
      <c r="GX53" s="33"/>
      <c r="GY53" s="33"/>
      <c r="GZ53" s="34"/>
      <c r="HA53" s="32"/>
      <c r="HB53" s="33"/>
      <c r="HC53" s="33"/>
      <c r="HD53" s="34"/>
      <c r="HE53" s="32"/>
      <c r="HF53" s="33"/>
      <c r="HG53" s="33"/>
      <c r="HH53" s="34"/>
      <c r="HI53" s="32"/>
      <c r="HJ53" s="33"/>
      <c r="HK53" s="33"/>
      <c r="HL53" s="34"/>
      <c r="HM53" s="32"/>
      <c r="HN53" s="33"/>
      <c r="HO53" s="33"/>
      <c r="HP53" s="34"/>
      <c r="HQ53" s="32"/>
      <c r="HR53" s="33"/>
      <c r="HS53" s="33"/>
      <c r="HT53" s="34"/>
      <c r="HU53" s="32"/>
      <c r="HV53" s="33"/>
      <c r="HW53" s="33"/>
      <c r="HX53" s="34"/>
      <c r="HY53" s="32"/>
      <c r="HZ53" s="33"/>
      <c r="IA53" s="33"/>
      <c r="IB53" s="34"/>
      <c r="IC53" s="32"/>
      <c r="ID53" s="33"/>
      <c r="IE53" s="33"/>
      <c r="IF53" s="34"/>
      <c r="IG53" s="32"/>
      <c r="IH53" s="33"/>
      <c r="II53" s="33"/>
      <c r="IJ53" s="34"/>
    </row>
    <row r="54" spans="1:244" s="41" customFormat="1" ht="13.5" thickBot="1">
      <c r="A54" s="38" t="s">
        <v>58</v>
      </c>
      <c r="B54" s="158">
        <v>1668.3482308791633</v>
      </c>
      <c r="C54" s="158">
        <v>143.02000000000001</v>
      </c>
      <c r="D54" s="55">
        <v>1</v>
      </c>
    </row>
    <row r="55" spans="1:244">
      <c r="A55" s="42" t="s">
        <v>59</v>
      </c>
      <c r="D55" s="43"/>
    </row>
  </sheetData>
  <printOptions horizontalCentered="1"/>
  <pageMargins left="0.78740157480314965" right="0.39370078740157483" top="0.78740157480314965" bottom="0.78740157480314965" header="0.59055118110236227" footer="0.59055118110236227"/>
  <pageSetup paperSize="9" orientation="portrait" horizontalDpi="300" verticalDpi="300" r:id="rId1"/>
  <headerFooter alignWithMargins="0">
    <oddHeader>&amp;L&amp;"Tahoma,Negrito"&amp;8Companhia Nacional de Abastecimento - CONAB</oddHeader>
    <oddFooter>&amp;R&amp;6&amp;F - &amp;A
versão - jan/2008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J55"/>
  <sheetViews>
    <sheetView zoomScaleNormal="100" workbookViewId="0">
      <selection activeCell="I23" sqref="I23"/>
    </sheetView>
  </sheetViews>
  <sheetFormatPr defaultColWidth="11.5" defaultRowHeight="12.75"/>
  <cols>
    <col min="1" max="1" width="45.625" style="3" customWidth="1"/>
    <col min="2" max="3" width="12.625" style="3" customWidth="1"/>
    <col min="4" max="4" width="8.625" style="3" customWidth="1"/>
    <col min="5" max="16384" width="11.5" style="3"/>
  </cols>
  <sheetData>
    <row r="1" spans="1:4">
      <c r="A1" s="1" t="s">
        <v>0</v>
      </c>
      <c r="B1" s="2"/>
      <c r="C1" s="2"/>
      <c r="D1" s="2"/>
    </row>
    <row r="2" spans="1:4">
      <c r="A2" s="1" t="s">
        <v>417</v>
      </c>
      <c r="B2" s="2"/>
      <c r="C2" s="2"/>
      <c r="D2" s="2"/>
    </row>
    <row r="3" spans="1:4">
      <c r="A3" s="1" t="s">
        <v>377</v>
      </c>
      <c r="B3" s="2"/>
      <c r="C3" s="2"/>
      <c r="D3" s="2"/>
    </row>
    <row r="4" spans="1:4">
      <c r="A4" s="1" t="s">
        <v>419</v>
      </c>
      <c r="B4" s="2"/>
      <c r="C4" s="2"/>
      <c r="D4" s="2"/>
    </row>
    <row r="5" spans="1:4" ht="13.5" thickBot="1">
      <c r="A5" s="4" t="s">
        <v>4</v>
      </c>
      <c r="B5" s="5">
        <v>1080</v>
      </c>
      <c r="C5" s="6" t="s">
        <v>5</v>
      </c>
    </row>
    <row r="6" spans="1:4">
      <c r="A6" s="7"/>
      <c r="B6" s="8" t="s">
        <v>6</v>
      </c>
      <c r="C6" s="50" t="s">
        <v>69</v>
      </c>
      <c r="D6" s="10" t="s">
        <v>7</v>
      </c>
    </row>
    <row r="7" spans="1:4">
      <c r="A7" s="11" t="s">
        <v>8</v>
      </c>
      <c r="D7" s="12" t="s">
        <v>9</v>
      </c>
    </row>
    <row r="8" spans="1:4" ht="13.5" thickBot="1">
      <c r="A8" s="13"/>
      <c r="B8" s="14" t="s">
        <v>10</v>
      </c>
      <c r="C8" s="14" t="s">
        <v>174</v>
      </c>
      <c r="D8" s="15" t="s">
        <v>13</v>
      </c>
    </row>
    <row r="9" spans="1:4">
      <c r="A9" s="11" t="s">
        <v>14</v>
      </c>
      <c r="B9" s="16"/>
    </row>
    <row r="10" spans="1:4">
      <c r="A10" s="18" t="s">
        <v>15</v>
      </c>
      <c r="B10" s="16">
        <v>0</v>
      </c>
      <c r="C10" s="16">
        <v>0</v>
      </c>
      <c r="D10" s="51">
        <v>0</v>
      </c>
    </row>
    <row r="11" spans="1:4">
      <c r="A11" s="18" t="s">
        <v>16</v>
      </c>
      <c r="B11" s="3">
        <v>0</v>
      </c>
      <c r="C11" s="3">
        <v>0</v>
      </c>
      <c r="D11" s="51">
        <v>0</v>
      </c>
    </row>
    <row r="12" spans="1:4">
      <c r="A12" s="18" t="s">
        <v>17</v>
      </c>
      <c r="B12" s="16">
        <v>165</v>
      </c>
      <c r="C12" s="16">
        <v>9.17</v>
      </c>
      <c r="D12" s="51">
        <v>8.9466029753026477E-2</v>
      </c>
    </row>
    <row r="13" spans="1:4">
      <c r="A13" s="18" t="s">
        <v>18</v>
      </c>
      <c r="B13" s="16">
        <v>0</v>
      </c>
      <c r="C13" s="16">
        <v>0</v>
      </c>
      <c r="D13" s="51">
        <v>0</v>
      </c>
    </row>
    <row r="14" spans="1:4">
      <c r="A14" s="18" t="s">
        <v>19</v>
      </c>
      <c r="B14" s="16">
        <v>0</v>
      </c>
      <c r="C14" s="16">
        <v>0</v>
      </c>
      <c r="D14" s="51">
        <v>0</v>
      </c>
    </row>
    <row r="15" spans="1:4">
      <c r="A15" s="6" t="s">
        <v>20</v>
      </c>
      <c r="B15" s="16">
        <v>1453.2</v>
      </c>
      <c r="C15" s="16">
        <v>80.73</v>
      </c>
      <c r="D15" s="51">
        <v>0.78795172386120049</v>
      </c>
    </row>
    <row r="16" spans="1:4">
      <c r="A16" s="6" t="s">
        <v>70</v>
      </c>
      <c r="B16" s="16">
        <v>76.319999999999993</v>
      </c>
      <c r="C16" s="16">
        <v>4.24</v>
      </c>
      <c r="D16" s="51">
        <v>4.1382105398490784E-2</v>
      </c>
    </row>
    <row r="17" spans="1:4">
      <c r="A17" s="6" t="s">
        <v>22</v>
      </c>
      <c r="B17" s="16">
        <v>22</v>
      </c>
      <c r="C17" s="16">
        <v>1.22</v>
      </c>
      <c r="D17" s="51">
        <v>1.1928803967070196E-2</v>
      </c>
    </row>
    <row r="18" spans="1:4">
      <c r="A18" s="6" t="s">
        <v>23</v>
      </c>
      <c r="B18" s="16">
        <v>0</v>
      </c>
      <c r="C18" s="16">
        <v>0</v>
      </c>
      <c r="D18" s="51">
        <v>0</v>
      </c>
    </row>
    <row r="19" spans="1:4">
      <c r="A19" s="6" t="s">
        <v>24</v>
      </c>
      <c r="B19" s="16">
        <v>0</v>
      </c>
      <c r="C19" s="16">
        <v>0</v>
      </c>
      <c r="D19" s="51">
        <v>0</v>
      </c>
    </row>
    <row r="20" spans="1:4">
      <c r="A20" s="6" t="s">
        <v>71</v>
      </c>
      <c r="B20" s="16">
        <v>18</v>
      </c>
      <c r="C20" s="16">
        <v>1</v>
      </c>
      <c r="D20" s="51">
        <v>9.7599305185119799E-3</v>
      </c>
    </row>
    <row r="21" spans="1:4">
      <c r="A21" s="22" t="s">
        <v>27</v>
      </c>
      <c r="B21" s="155">
        <v>1734.52</v>
      </c>
      <c r="C21" s="155">
        <v>96.36</v>
      </c>
      <c r="D21" s="52">
        <v>0.94048859349829983</v>
      </c>
    </row>
    <row r="22" spans="1:4">
      <c r="A22" s="25" t="s">
        <v>28</v>
      </c>
    </row>
    <row r="23" spans="1:4">
      <c r="A23" s="18" t="s">
        <v>29</v>
      </c>
      <c r="B23" s="16">
        <v>0</v>
      </c>
      <c r="C23" s="16">
        <v>0</v>
      </c>
      <c r="D23" s="51">
        <v>0</v>
      </c>
    </row>
    <row r="24" spans="1:4">
      <c r="A24" s="18" t="s">
        <v>30</v>
      </c>
      <c r="B24" s="16">
        <v>0</v>
      </c>
      <c r="C24" s="16">
        <v>0</v>
      </c>
      <c r="D24" s="51">
        <v>0</v>
      </c>
    </row>
    <row r="25" spans="1:4">
      <c r="A25" s="6" t="s">
        <v>72</v>
      </c>
      <c r="B25" s="16">
        <v>52.04</v>
      </c>
      <c r="C25" s="16">
        <v>2.89</v>
      </c>
      <c r="D25" s="51">
        <v>2.8217043565742408E-2</v>
      </c>
    </row>
    <row r="26" spans="1:4">
      <c r="A26" s="18" t="s">
        <v>73</v>
      </c>
      <c r="B26" s="16">
        <v>0</v>
      </c>
      <c r="C26" s="16">
        <v>0</v>
      </c>
      <c r="D26" s="51">
        <v>0</v>
      </c>
    </row>
    <row r="27" spans="1:4">
      <c r="A27" s="18" t="s">
        <v>74</v>
      </c>
      <c r="B27" s="16">
        <v>0</v>
      </c>
      <c r="C27" s="16">
        <v>0</v>
      </c>
      <c r="D27" s="51">
        <v>0</v>
      </c>
    </row>
    <row r="28" spans="1:4">
      <c r="A28" s="18" t="s">
        <v>75</v>
      </c>
      <c r="B28" s="16">
        <v>18.899999999999999</v>
      </c>
      <c r="C28" s="16">
        <v>1.05</v>
      </c>
      <c r="D28" s="51">
        <v>1.0247927044437577E-2</v>
      </c>
    </row>
    <row r="29" spans="1:4">
      <c r="A29" s="18" t="s">
        <v>76</v>
      </c>
      <c r="B29" s="16">
        <v>0</v>
      </c>
      <c r="C29" s="16">
        <v>0</v>
      </c>
      <c r="D29" s="51">
        <v>0</v>
      </c>
    </row>
    <row r="30" spans="1:4">
      <c r="A30" s="18" t="s">
        <v>77</v>
      </c>
      <c r="B30" s="16">
        <v>0</v>
      </c>
      <c r="C30" s="16">
        <v>0</v>
      </c>
      <c r="D30" s="51">
        <v>0</v>
      </c>
    </row>
    <row r="31" spans="1:4">
      <c r="A31" s="18" t="s">
        <v>78</v>
      </c>
      <c r="B31" s="16">
        <v>0</v>
      </c>
      <c r="C31" s="16">
        <v>0</v>
      </c>
      <c r="D31" s="51">
        <v>0</v>
      </c>
    </row>
    <row r="32" spans="1:4">
      <c r="A32" s="27" t="s">
        <v>37</v>
      </c>
      <c r="B32" s="156">
        <v>70.94</v>
      </c>
      <c r="C32" s="156">
        <v>3.9400000000000004</v>
      </c>
      <c r="D32" s="53">
        <v>3.8464970610179984E-2</v>
      </c>
    </row>
    <row r="33" spans="1:244" s="30" customFormat="1">
      <c r="A33" s="11" t="s">
        <v>38</v>
      </c>
      <c r="B33" s="3"/>
      <c r="C33" s="3"/>
      <c r="D33" s="3"/>
    </row>
    <row r="34" spans="1:244" s="30" customFormat="1">
      <c r="A34" s="18" t="s">
        <v>39</v>
      </c>
      <c r="B34" s="16">
        <v>32.065424487788306</v>
      </c>
      <c r="C34" s="16">
        <v>1.78</v>
      </c>
      <c r="D34" s="51">
        <v>1.7386461947078134E-2</v>
      </c>
    </row>
    <row r="35" spans="1:244" s="30" customFormat="1">
      <c r="A35" s="6" t="s">
        <v>40</v>
      </c>
      <c r="B35" s="16">
        <v>32.065424487788306</v>
      </c>
      <c r="C35" s="16">
        <v>1.78</v>
      </c>
      <c r="D35" s="51">
        <v>1.7386461947078134E-2</v>
      </c>
    </row>
    <row r="36" spans="1:244" s="31" customFormat="1">
      <c r="A36" s="22" t="s">
        <v>41</v>
      </c>
      <c r="B36" s="155">
        <v>1837.5254244877883</v>
      </c>
      <c r="C36" s="155">
        <v>102.08</v>
      </c>
      <c r="D36" s="52">
        <v>0.99634002605555794</v>
      </c>
    </row>
    <row r="37" spans="1:244" s="30" customFormat="1">
      <c r="A37" s="11" t="s">
        <v>42</v>
      </c>
      <c r="B37" s="3"/>
      <c r="C37" s="3"/>
      <c r="D37" s="3"/>
    </row>
    <row r="38" spans="1:244" s="30" customFormat="1">
      <c r="A38" s="6" t="s">
        <v>43</v>
      </c>
      <c r="B38" s="16">
        <v>0</v>
      </c>
      <c r="C38" s="16">
        <v>0</v>
      </c>
      <c r="D38" s="51">
        <v>0</v>
      </c>
    </row>
    <row r="39" spans="1:244" s="30" customFormat="1">
      <c r="A39" s="6" t="s">
        <v>44</v>
      </c>
      <c r="B39" s="16">
        <v>0</v>
      </c>
      <c r="C39" s="16">
        <v>0</v>
      </c>
      <c r="D39" s="51">
        <v>0</v>
      </c>
    </row>
    <row r="40" spans="1:244" s="30" customFormat="1">
      <c r="A40" s="18" t="s">
        <v>45</v>
      </c>
      <c r="B40" s="16">
        <v>0</v>
      </c>
      <c r="C40" s="16">
        <v>0</v>
      </c>
      <c r="D40" s="51">
        <v>0</v>
      </c>
    </row>
    <row r="41" spans="1:244" s="30" customFormat="1">
      <c r="A41" s="18" t="s">
        <v>79</v>
      </c>
      <c r="B41" s="16">
        <v>0</v>
      </c>
      <c r="C41" s="16">
        <v>0</v>
      </c>
      <c r="D41" s="51">
        <v>0</v>
      </c>
    </row>
    <row r="42" spans="1:244" s="30" customFormat="1">
      <c r="A42" s="27" t="s">
        <v>46</v>
      </c>
      <c r="B42" s="156">
        <v>0</v>
      </c>
      <c r="C42" s="156">
        <v>0</v>
      </c>
      <c r="D42" s="53">
        <v>0</v>
      </c>
      <c r="E42" s="32"/>
      <c r="F42" s="33"/>
      <c r="G42" s="33"/>
      <c r="H42" s="34"/>
      <c r="I42" s="32"/>
      <c r="J42" s="33"/>
      <c r="K42" s="33"/>
      <c r="L42" s="34"/>
      <c r="M42" s="32"/>
      <c r="N42" s="33"/>
      <c r="O42" s="33"/>
      <c r="P42" s="34"/>
      <c r="Q42" s="32"/>
      <c r="R42" s="33"/>
      <c r="S42" s="33"/>
      <c r="T42" s="34"/>
      <c r="U42" s="32"/>
      <c r="V42" s="33"/>
      <c r="W42" s="33"/>
      <c r="X42" s="34"/>
      <c r="Y42" s="32"/>
      <c r="Z42" s="33"/>
      <c r="AA42" s="33"/>
      <c r="AB42" s="34"/>
      <c r="AC42" s="32"/>
      <c r="AD42" s="33"/>
      <c r="AE42" s="33"/>
      <c r="AF42" s="34"/>
      <c r="AG42" s="32"/>
      <c r="AH42" s="33"/>
      <c r="AI42" s="33"/>
      <c r="AJ42" s="34"/>
      <c r="AK42" s="32"/>
      <c r="AL42" s="33"/>
      <c r="AM42" s="33"/>
      <c r="AN42" s="34"/>
      <c r="AO42" s="32"/>
      <c r="AP42" s="33"/>
      <c r="AQ42" s="33"/>
      <c r="AR42" s="34"/>
      <c r="AS42" s="32"/>
      <c r="AT42" s="33"/>
      <c r="AU42" s="33"/>
      <c r="AV42" s="34"/>
      <c r="AW42" s="32"/>
      <c r="AX42" s="33"/>
      <c r="AY42" s="33"/>
      <c r="AZ42" s="34"/>
      <c r="BA42" s="32"/>
      <c r="BB42" s="33"/>
      <c r="BC42" s="33"/>
      <c r="BD42" s="34"/>
      <c r="BE42" s="32"/>
      <c r="BF42" s="33"/>
      <c r="BG42" s="33"/>
      <c r="BH42" s="34"/>
      <c r="BI42" s="32"/>
      <c r="BJ42" s="33"/>
      <c r="BK42" s="33"/>
      <c r="BL42" s="34"/>
      <c r="BM42" s="32"/>
      <c r="BN42" s="33"/>
      <c r="BO42" s="33"/>
      <c r="BP42" s="34"/>
      <c r="BQ42" s="32"/>
      <c r="BR42" s="33"/>
      <c r="BS42" s="33"/>
      <c r="BT42" s="34"/>
      <c r="BU42" s="32"/>
      <c r="BV42" s="33"/>
      <c r="BW42" s="33"/>
      <c r="BX42" s="34"/>
      <c r="BY42" s="32"/>
      <c r="BZ42" s="33"/>
      <c r="CA42" s="33"/>
      <c r="CB42" s="34"/>
      <c r="CC42" s="32"/>
      <c r="CD42" s="33"/>
      <c r="CE42" s="33"/>
      <c r="CF42" s="34"/>
      <c r="CG42" s="32"/>
      <c r="CH42" s="33"/>
      <c r="CI42" s="33"/>
      <c r="CJ42" s="34"/>
      <c r="CK42" s="32"/>
      <c r="CL42" s="33"/>
      <c r="CM42" s="33"/>
      <c r="CN42" s="34"/>
      <c r="CO42" s="32"/>
      <c r="CP42" s="33"/>
      <c r="CQ42" s="33"/>
      <c r="CR42" s="34"/>
      <c r="CS42" s="32"/>
      <c r="CT42" s="33"/>
      <c r="CU42" s="33"/>
      <c r="CV42" s="34"/>
      <c r="CW42" s="32"/>
      <c r="CX42" s="33"/>
      <c r="CY42" s="33"/>
      <c r="CZ42" s="34"/>
      <c r="DA42" s="32"/>
      <c r="DB42" s="33"/>
      <c r="DC42" s="33"/>
      <c r="DD42" s="34"/>
      <c r="DE42" s="32"/>
      <c r="DF42" s="33"/>
      <c r="DG42" s="33"/>
      <c r="DH42" s="34"/>
      <c r="DI42" s="32"/>
      <c r="DJ42" s="33"/>
      <c r="DK42" s="33"/>
      <c r="DL42" s="34"/>
      <c r="DM42" s="32"/>
      <c r="DN42" s="33"/>
      <c r="DO42" s="33"/>
      <c r="DP42" s="34"/>
      <c r="DQ42" s="32"/>
      <c r="DR42" s="33"/>
      <c r="DS42" s="33"/>
      <c r="DT42" s="34"/>
      <c r="DU42" s="32"/>
      <c r="DV42" s="33"/>
      <c r="DW42" s="33"/>
      <c r="DX42" s="34"/>
      <c r="DY42" s="32"/>
      <c r="DZ42" s="33"/>
      <c r="EA42" s="33"/>
      <c r="EB42" s="34"/>
      <c r="EC42" s="32"/>
      <c r="ED42" s="33"/>
      <c r="EE42" s="33"/>
      <c r="EF42" s="34"/>
      <c r="EG42" s="32"/>
      <c r="EH42" s="33"/>
      <c r="EI42" s="33"/>
      <c r="EJ42" s="34"/>
      <c r="EK42" s="32"/>
      <c r="EL42" s="33"/>
      <c r="EM42" s="33"/>
      <c r="EN42" s="34"/>
      <c r="EO42" s="32"/>
      <c r="EP42" s="33"/>
      <c r="EQ42" s="33"/>
      <c r="ER42" s="34"/>
      <c r="ES42" s="32"/>
      <c r="ET42" s="33"/>
      <c r="EU42" s="33"/>
      <c r="EV42" s="34"/>
      <c r="EW42" s="32"/>
      <c r="EX42" s="33"/>
      <c r="EY42" s="33"/>
      <c r="EZ42" s="34"/>
      <c r="FA42" s="32"/>
      <c r="FB42" s="33"/>
      <c r="FC42" s="33"/>
      <c r="FD42" s="34"/>
      <c r="FE42" s="32"/>
      <c r="FF42" s="33"/>
      <c r="FG42" s="33"/>
      <c r="FH42" s="34"/>
      <c r="FI42" s="32"/>
      <c r="FJ42" s="33"/>
      <c r="FK42" s="33"/>
      <c r="FL42" s="34"/>
      <c r="FM42" s="32"/>
      <c r="FN42" s="33"/>
      <c r="FO42" s="33"/>
      <c r="FP42" s="34"/>
      <c r="FQ42" s="32"/>
      <c r="FR42" s="33"/>
      <c r="FS42" s="33"/>
      <c r="FT42" s="34"/>
      <c r="FU42" s="32"/>
      <c r="FV42" s="33"/>
      <c r="FW42" s="33"/>
      <c r="FX42" s="34"/>
      <c r="FY42" s="32"/>
      <c r="FZ42" s="33"/>
      <c r="GA42" s="33"/>
      <c r="GB42" s="34"/>
      <c r="GC42" s="32"/>
      <c r="GD42" s="33"/>
      <c r="GE42" s="33"/>
      <c r="GF42" s="34"/>
      <c r="GG42" s="32"/>
      <c r="GH42" s="33"/>
      <c r="GI42" s="33"/>
      <c r="GJ42" s="34"/>
      <c r="GK42" s="32"/>
      <c r="GL42" s="33"/>
      <c r="GM42" s="33"/>
      <c r="GN42" s="34"/>
      <c r="GO42" s="32"/>
      <c r="GP42" s="33"/>
      <c r="GQ42" s="33"/>
      <c r="GR42" s="34"/>
      <c r="GS42" s="32"/>
      <c r="GT42" s="33"/>
      <c r="GU42" s="33"/>
      <c r="GV42" s="34"/>
      <c r="GW42" s="32"/>
      <c r="GX42" s="33"/>
      <c r="GY42" s="33"/>
      <c r="GZ42" s="34"/>
      <c r="HA42" s="32"/>
      <c r="HB42" s="33"/>
      <c r="HC42" s="33"/>
      <c r="HD42" s="34"/>
      <c r="HE42" s="32"/>
      <c r="HF42" s="33"/>
      <c r="HG42" s="33"/>
      <c r="HH42" s="34"/>
      <c r="HI42" s="32"/>
      <c r="HJ42" s="33"/>
      <c r="HK42" s="33"/>
      <c r="HL42" s="34"/>
      <c r="HM42" s="32"/>
      <c r="HN42" s="33"/>
      <c r="HO42" s="33"/>
      <c r="HP42" s="34"/>
      <c r="HQ42" s="32"/>
      <c r="HR42" s="33"/>
      <c r="HS42" s="33"/>
      <c r="HT42" s="34"/>
      <c r="HU42" s="32"/>
      <c r="HV42" s="33"/>
      <c r="HW42" s="33"/>
      <c r="HX42" s="34"/>
      <c r="HY42" s="32"/>
      <c r="HZ42" s="33"/>
      <c r="IA42" s="33"/>
      <c r="IB42" s="34"/>
      <c r="IC42" s="32"/>
      <c r="ID42" s="33"/>
      <c r="IE42" s="33"/>
      <c r="IF42" s="34"/>
      <c r="IG42" s="32"/>
      <c r="IH42" s="33"/>
      <c r="II42" s="33"/>
      <c r="IJ42" s="34"/>
    </row>
    <row r="43" spans="1:244" s="30" customFormat="1">
      <c r="A43" s="11" t="s">
        <v>47</v>
      </c>
      <c r="B43" s="3"/>
      <c r="C43" s="3"/>
      <c r="D43" s="3"/>
    </row>
    <row r="44" spans="1:244" s="30" customFormat="1">
      <c r="A44" s="18" t="s">
        <v>80</v>
      </c>
      <c r="B44" s="16">
        <v>0</v>
      </c>
      <c r="C44" s="16">
        <v>0</v>
      </c>
      <c r="D44" s="51">
        <v>0</v>
      </c>
    </row>
    <row r="45" spans="1:244" s="30" customFormat="1">
      <c r="A45" s="18" t="s">
        <v>49</v>
      </c>
      <c r="B45" s="16">
        <v>0</v>
      </c>
      <c r="C45" s="16">
        <v>0</v>
      </c>
      <c r="D45" s="51">
        <v>0</v>
      </c>
    </row>
    <row r="46" spans="1:244" s="30" customFormat="1">
      <c r="A46" s="18" t="s">
        <v>50</v>
      </c>
      <c r="B46" s="16">
        <v>0</v>
      </c>
      <c r="C46" s="16">
        <v>0</v>
      </c>
      <c r="D46" s="51">
        <v>0</v>
      </c>
    </row>
    <row r="47" spans="1:244" s="30" customFormat="1">
      <c r="A47" s="27" t="s">
        <v>51</v>
      </c>
      <c r="B47" s="156">
        <v>0</v>
      </c>
      <c r="C47" s="156">
        <v>0</v>
      </c>
      <c r="D47" s="53">
        <v>0</v>
      </c>
      <c r="E47" s="32"/>
      <c r="F47" s="33"/>
      <c r="G47" s="33"/>
      <c r="H47" s="34"/>
      <c r="I47" s="32"/>
      <c r="J47" s="33"/>
      <c r="K47" s="33"/>
      <c r="L47" s="34"/>
      <c r="M47" s="32"/>
      <c r="N47" s="33"/>
      <c r="O47" s="33"/>
      <c r="P47" s="34"/>
      <c r="Q47" s="32"/>
      <c r="R47" s="33"/>
      <c r="S47" s="33"/>
      <c r="T47" s="34"/>
      <c r="U47" s="32"/>
      <c r="V47" s="33"/>
      <c r="W47" s="33"/>
      <c r="X47" s="34"/>
      <c r="Y47" s="32"/>
      <c r="Z47" s="33"/>
      <c r="AA47" s="33"/>
      <c r="AB47" s="34"/>
      <c r="AC47" s="32"/>
      <c r="AD47" s="33"/>
      <c r="AE47" s="33"/>
      <c r="AF47" s="34"/>
      <c r="AG47" s="32"/>
      <c r="AH47" s="33"/>
      <c r="AI47" s="33"/>
      <c r="AJ47" s="34"/>
      <c r="AK47" s="32"/>
      <c r="AL47" s="33"/>
      <c r="AM47" s="33"/>
      <c r="AN47" s="34"/>
      <c r="AO47" s="32"/>
      <c r="AP47" s="33"/>
      <c r="AQ47" s="33"/>
      <c r="AR47" s="34"/>
      <c r="AS47" s="32"/>
      <c r="AT47" s="33"/>
      <c r="AU47" s="33"/>
      <c r="AV47" s="34"/>
      <c r="AW47" s="32"/>
      <c r="AX47" s="33"/>
      <c r="AY47" s="33"/>
      <c r="AZ47" s="34"/>
      <c r="BA47" s="32"/>
      <c r="BB47" s="33"/>
      <c r="BC47" s="33"/>
      <c r="BD47" s="34"/>
      <c r="BE47" s="32"/>
      <c r="BF47" s="33"/>
      <c r="BG47" s="33"/>
      <c r="BH47" s="34"/>
      <c r="BI47" s="32"/>
      <c r="BJ47" s="33"/>
      <c r="BK47" s="33"/>
      <c r="BL47" s="34"/>
      <c r="BM47" s="32"/>
      <c r="BN47" s="33"/>
      <c r="BO47" s="33"/>
      <c r="BP47" s="34"/>
      <c r="BQ47" s="32"/>
      <c r="BR47" s="33"/>
      <c r="BS47" s="33"/>
      <c r="BT47" s="34"/>
      <c r="BU47" s="32"/>
      <c r="BV47" s="33"/>
      <c r="BW47" s="33"/>
      <c r="BX47" s="34"/>
      <c r="BY47" s="32"/>
      <c r="BZ47" s="33"/>
      <c r="CA47" s="33"/>
      <c r="CB47" s="34"/>
      <c r="CC47" s="32"/>
      <c r="CD47" s="33"/>
      <c r="CE47" s="33"/>
      <c r="CF47" s="34"/>
      <c r="CG47" s="32"/>
      <c r="CH47" s="33"/>
      <c r="CI47" s="33"/>
      <c r="CJ47" s="34"/>
      <c r="CK47" s="32"/>
      <c r="CL47" s="33"/>
      <c r="CM47" s="33"/>
      <c r="CN47" s="34"/>
      <c r="CO47" s="32"/>
      <c r="CP47" s="33"/>
      <c r="CQ47" s="33"/>
      <c r="CR47" s="34"/>
      <c r="CS47" s="32"/>
      <c r="CT47" s="33"/>
      <c r="CU47" s="33"/>
      <c r="CV47" s="34"/>
      <c r="CW47" s="32"/>
      <c r="CX47" s="33"/>
      <c r="CY47" s="33"/>
      <c r="CZ47" s="34"/>
      <c r="DA47" s="32"/>
      <c r="DB47" s="33"/>
      <c r="DC47" s="33"/>
      <c r="DD47" s="34"/>
      <c r="DE47" s="32"/>
      <c r="DF47" s="33"/>
      <c r="DG47" s="33"/>
      <c r="DH47" s="34"/>
      <c r="DI47" s="32"/>
      <c r="DJ47" s="33"/>
      <c r="DK47" s="33"/>
      <c r="DL47" s="34"/>
      <c r="DM47" s="32"/>
      <c r="DN47" s="33"/>
      <c r="DO47" s="33"/>
      <c r="DP47" s="34"/>
      <c r="DQ47" s="32"/>
      <c r="DR47" s="33"/>
      <c r="DS47" s="33"/>
      <c r="DT47" s="34"/>
      <c r="DU47" s="32"/>
      <c r="DV47" s="33"/>
      <c r="DW47" s="33"/>
      <c r="DX47" s="34"/>
      <c r="DY47" s="32"/>
      <c r="DZ47" s="33"/>
      <c r="EA47" s="33"/>
      <c r="EB47" s="34"/>
      <c r="EC47" s="32"/>
      <c r="ED47" s="33"/>
      <c r="EE47" s="33"/>
      <c r="EF47" s="34"/>
      <c r="EG47" s="32"/>
      <c r="EH47" s="33"/>
      <c r="EI47" s="33"/>
      <c r="EJ47" s="34"/>
      <c r="EK47" s="32"/>
      <c r="EL47" s="33"/>
      <c r="EM47" s="33"/>
      <c r="EN47" s="34"/>
      <c r="EO47" s="32"/>
      <c r="EP47" s="33"/>
      <c r="EQ47" s="33"/>
      <c r="ER47" s="34"/>
      <c r="ES47" s="32"/>
      <c r="ET47" s="33"/>
      <c r="EU47" s="33"/>
      <c r="EV47" s="34"/>
      <c r="EW47" s="32"/>
      <c r="EX47" s="33"/>
      <c r="EY47" s="33"/>
      <c r="EZ47" s="34"/>
      <c r="FA47" s="32"/>
      <c r="FB47" s="33"/>
      <c r="FC47" s="33"/>
      <c r="FD47" s="34"/>
      <c r="FE47" s="32"/>
      <c r="FF47" s="33"/>
      <c r="FG47" s="33"/>
      <c r="FH47" s="34"/>
      <c r="FI47" s="32"/>
      <c r="FJ47" s="33"/>
      <c r="FK47" s="33"/>
      <c r="FL47" s="34"/>
      <c r="FM47" s="32"/>
      <c r="FN47" s="33"/>
      <c r="FO47" s="33"/>
      <c r="FP47" s="34"/>
      <c r="FQ47" s="32"/>
      <c r="FR47" s="33"/>
      <c r="FS47" s="33"/>
      <c r="FT47" s="34"/>
      <c r="FU47" s="32"/>
      <c r="FV47" s="33"/>
      <c r="FW47" s="33"/>
      <c r="FX47" s="34"/>
      <c r="FY47" s="32"/>
      <c r="FZ47" s="33"/>
      <c r="GA47" s="33"/>
      <c r="GB47" s="34"/>
      <c r="GC47" s="32"/>
      <c r="GD47" s="33"/>
      <c r="GE47" s="33"/>
      <c r="GF47" s="34"/>
      <c r="GG47" s="32"/>
      <c r="GH47" s="33"/>
      <c r="GI47" s="33"/>
      <c r="GJ47" s="34"/>
      <c r="GK47" s="32"/>
      <c r="GL47" s="33"/>
      <c r="GM47" s="33"/>
      <c r="GN47" s="34"/>
      <c r="GO47" s="32"/>
      <c r="GP47" s="33"/>
      <c r="GQ47" s="33"/>
      <c r="GR47" s="34"/>
      <c r="GS47" s="32"/>
      <c r="GT47" s="33"/>
      <c r="GU47" s="33"/>
      <c r="GV47" s="34"/>
      <c r="GW47" s="32"/>
      <c r="GX47" s="33"/>
      <c r="GY47" s="33"/>
      <c r="GZ47" s="34"/>
      <c r="HA47" s="32"/>
      <c r="HB47" s="33"/>
      <c r="HC47" s="33"/>
      <c r="HD47" s="34"/>
      <c r="HE47" s="32"/>
      <c r="HF47" s="33"/>
      <c r="HG47" s="33"/>
      <c r="HH47" s="34"/>
      <c r="HI47" s="32"/>
      <c r="HJ47" s="33"/>
      <c r="HK47" s="33"/>
      <c r="HL47" s="34"/>
      <c r="HM47" s="32"/>
      <c r="HN47" s="33"/>
      <c r="HO47" s="33"/>
      <c r="HP47" s="34"/>
      <c r="HQ47" s="32"/>
      <c r="HR47" s="33"/>
      <c r="HS47" s="33"/>
      <c r="HT47" s="34"/>
      <c r="HU47" s="32"/>
      <c r="HV47" s="33"/>
      <c r="HW47" s="33"/>
      <c r="HX47" s="34"/>
      <c r="HY47" s="32"/>
      <c r="HZ47" s="33"/>
      <c r="IA47" s="33"/>
      <c r="IB47" s="34"/>
      <c r="IC47" s="32"/>
      <c r="ID47" s="33"/>
      <c r="IE47" s="33"/>
      <c r="IF47" s="34"/>
      <c r="IG47" s="32"/>
      <c r="IH47" s="33"/>
      <c r="II47" s="33"/>
      <c r="IJ47" s="34"/>
    </row>
    <row r="48" spans="1:244" s="30" customFormat="1">
      <c r="A48" s="35" t="s">
        <v>52</v>
      </c>
      <c r="B48" s="157">
        <v>0</v>
      </c>
      <c r="C48" s="157">
        <v>0</v>
      </c>
      <c r="D48" s="54">
        <v>0</v>
      </c>
      <c r="E48" s="33"/>
      <c r="F48" s="33"/>
      <c r="G48" s="32"/>
      <c r="H48" s="33"/>
      <c r="I48" s="33"/>
      <c r="J48" s="33"/>
      <c r="K48" s="32"/>
      <c r="L48" s="33"/>
      <c r="M48" s="33"/>
      <c r="N48" s="33"/>
      <c r="O48" s="32"/>
      <c r="P48" s="33"/>
      <c r="Q48" s="33"/>
      <c r="R48" s="33"/>
      <c r="S48" s="32"/>
      <c r="T48" s="33"/>
      <c r="U48" s="33"/>
      <c r="V48" s="33"/>
      <c r="W48" s="32"/>
      <c r="X48" s="33"/>
      <c r="Y48" s="33"/>
      <c r="Z48" s="33"/>
      <c r="AA48" s="32"/>
      <c r="AB48" s="33"/>
      <c r="AC48" s="33"/>
      <c r="AD48" s="33"/>
      <c r="AE48" s="32"/>
      <c r="AF48" s="33"/>
      <c r="AG48" s="33"/>
      <c r="AH48" s="33"/>
      <c r="AI48" s="32"/>
      <c r="AJ48" s="33"/>
      <c r="AK48" s="33"/>
      <c r="AL48" s="33"/>
      <c r="AM48" s="32"/>
      <c r="AN48" s="33"/>
      <c r="AO48" s="33"/>
      <c r="AP48" s="33"/>
      <c r="AQ48" s="32"/>
      <c r="AR48" s="33"/>
      <c r="AS48" s="33"/>
      <c r="AT48" s="33"/>
      <c r="AU48" s="32"/>
      <c r="AV48" s="33"/>
      <c r="AW48" s="33"/>
      <c r="AX48" s="33"/>
      <c r="AY48" s="32"/>
      <c r="AZ48" s="33"/>
      <c r="BA48" s="33"/>
      <c r="BB48" s="33"/>
      <c r="BC48" s="32"/>
      <c r="BD48" s="33"/>
      <c r="BE48" s="33"/>
      <c r="BF48" s="33"/>
      <c r="BG48" s="32"/>
      <c r="BH48" s="33"/>
      <c r="BI48" s="33"/>
      <c r="BJ48" s="33"/>
      <c r="BK48" s="32"/>
      <c r="BL48" s="33"/>
      <c r="BM48" s="33"/>
      <c r="BN48" s="33"/>
      <c r="BO48" s="32"/>
      <c r="BP48" s="33"/>
      <c r="BQ48" s="33"/>
      <c r="BR48" s="33"/>
      <c r="BS48" s="32"/>
      <c r="BT48" s="33"/>
      <c r="BU48" s="33"/>
      <c r="BV48" s="33"/>
      <c r="BW48" s="32"/>
      <c r="BX48" s="33"/>
      <c r="BY48" s="33"/>
      <c r="BZ48" s="33"/>
      <c r="CA48" s="32"/>
      <c r="CB48" s="33"/>
      <c r="CC48" s="33"/>
      <c r="CD48" s="33"/>
      <c r="CE48" s="32"/>
      <c r="CF48" s="33"/>
      <c r="CG48" s="33"/>
      <c r="CH48" s="33"/>
      <c r="CI48" s="32"/>
      <c r="CJ48" s="33"/>
      <c r="CK48" s="33"/>
      <c r="CL48" s="33"/>
      <c r="CM48" s="32"/>
      <c r="CN48" s="33"/>
      <c r="CO48" s="33"/>
      <c r="CP48" s="33"/>
      <c r="CQ48" s="32"/>
      <c r="CR48" s="33"/>
      <c r="CS48" s="33"/>
      <c r="CT48" s="33"/>
      <c r="CU48" s="32"/>
      <c r="CV48" s="33"/>
      <c r="CW48" s="33"/>
      <c r="CX48" s="33"/>
      <c r="CY48" s="32"/>
      <c r="CZ48" s="33"/>
      <c r="DA48" s="33"/>
      <c r="DB48" s="33"/>
      <c r="DC48" s="32"/>
      <c r="DD48" s="33"/>
      <c r="DE48" s="33"/>
      <c r="DF48" s="33"/>
      <c r="DG48" s="32"/>
      <c r="DH48" s="33"/>
      <c r="DI48" s="33"/>
      <c r="DJ48" s="33"/>
      <c r="DK48" s="32"/>
      <c r="DL48" s="33"/>
      <c r="DM48" s="33"/>
      <c r="DN48" s="33"/>
      <c r="DO48" s="32"/>
      <c r="DP48" s="33"/>
      <c r="DQ48" s="33"/>
      <c r="DR48" s="33"/>
      <c r="DS48" s="32"/>
      <c r="DT48" s="33"/>
      <c r="DU48" s="33"/>
      <c r="DV48" s="33"/>
      <c r="DW48" s="32"/>
      <c r="DX48" s="33"/>
      <c r="DY48" s="33"/>
      <c r="DZ48" s="33"/>
      <c r="EA48" s="32"/>
      <c r="EB48" s="33"/>
      <c r="EC48" s="33"/>
      <c r="ED48" s="33"/>
      <c r="EE48" s="32"/>
      <c r="EF48" s="33"/>
      <c r="EG48" s="33"/>
      <c r="EH48" s="33"/>
      <c r="EI48" s="32"/>
      <c r="EJ48" s="33"/>
      <c r="EK48" s="33"/>
      <c r="EL48" s="33"/>
      <c r="EM48" s="32"/>
      <c r="EN48" s="33"/>
      <c r="EO48" s="33"/>
      <c r="EP48" s="33"/>
      <c r="EQ48" s="32"/>
      <c r="ER48" s="33"/>
      <c r="ES48" s="33"/>
      <c r="ET48" s="33"/>
      <c r="EU48" s="32"/>
      <c r="EV48" s="33"/>
      <c r="EW48" s="33"/>
      <c r="EX48" s="33"/>
      <c r="EY48" s="32"/>
      <c r="EZ48" s="33"/>
      <c r="FA48" s="33"/>
      <c r="FB48" s="33"/>
      <c r="FC48" s="32"/>
      <c r="FD48" s="33"/>
      <c r="FE48" s="33"/>
      <c r="FF48" s="33"/>
      <c r="FG48" s="32"/>
      <c r="FH48" s="33"/>
      <c r="FI48" s="33"/>
      <c r="FJ48" s="33"/>
      <c r="FK48" s="32"/>
      <c r="FL48" s="33"/>
      <c r="FM48" s="33"/>
      <c r="FN48" s="33"/>
      <c r="FO48" s="32"/>
      <c r="FP48" s="33"/>
      <c r="FQ48" s="33"/>
      <c r="FR48" s="33"/>
      <c r="FS48" s="32"/>
      <c r="FT48" s="33"/>
      <c r="FU48" s="33"/>
      <c r="FV48" s="33"/>
      <c r="FW48" s="32"/>
      <c r="FX48" s="33"/>
      <c r="FY48" s="33"/>
      <c r="FZ48" s="33"/>
      <c r="GA48" s="32"/>
      <c r="GB48" s="33"/>
      <c r="GC48" s="33"/>
      <c r="GD48" s="33"/>
      <c r="GE48" s="32"/>
      <c r="GF48" s="33"/>
      <c r="GG48" s="33"/>
      <c r="GH48" s="33"/>
      <c r="GI48" s="32"/>
      <c r="GJ48" s="33"/>
      <c r="GK48" s="33"/>
      <c r="GL48" s="33"/>
      <c r="GM48" s="32"/>
      <c r="GN48" s="33"/>
      <c r="GO48" s="33"/>
      <c r="GP48" s="33"/>
      <c r="GQ48" s="32"/>
      <c r="GR48" s="33"/>
      <c r="GS48" s="33"/>
      <c r="GT48" s="33"/>
      <c r="GU48" s="32"/>
      <c r="GV48" s="33"/>
      <c r="GW48" s="33"/>
      <c r="GX48" s="33"/>
      <c r="GY48" s="32"/>
      <c r="GZ48" s="33"/>
      <c r="HA48" s="33"/>
      <c r="HB48" s="33"/>
      <c r="HC48" s="32"/>
      <c r="HD48" s="33"/>
      <c r="HE48" s="33"/>
      <c r="HF48" s="33"/>
      <c r="HG48" s="32"/>
      <c r="HH48" s="33"/>
      <c r="HI48" s="33"/>
      <c r="HJ48" s="33"/>
      <c r="HK48" s="32"/>
      <c r="HL48" s="33"/>
      <c r="HM48" s="33"/>
      <c r="HN48" s="33"/>
      <c r="HO48" s="32"/>
      <c r="HP48" s="33"/>
      <c r="HQ48" s="33"/>
      <c r="HR48" s="33"/>
      <c r="HS48" s="32"/>
      <c r="HT48" s="33"/>
      <c r="HU48" s="33"/>
      <c r="HV48" s="33"/>
      <c r="HW48" s="32"/>
      <c r="HX48" s="33"/>
      <c r="HY48" s="33"/>
      <c r="HZ48" s="33"/>
      <c r="IA48" s="32"/>
      <c r="IB48" s="33"/>
      <c r="IC48" s="33"/>
      <c r="ID48" s="33"/>
      <c r="IE48" s="32"/>
      <c r="IF48" s="33"/>
      <c r="IG48" s="33"/>
      <c r="IH48" s="33"/>
    </row>
    <row r="49" spans="1:244" s="31" customFormat="1">
      <c r="A49" s="22" t="s">
        <v>53</v>
      </c>
      <c r="B49" s="155">
        <v>1837.5254244877883</v>
      </c>
      <c r="C49" s="155">
        <v>102.08</v>
      </c>
      <c r="D49" s="52">
        <v>0.99634002605555794</v>
      </c>
    </row>
    <row r="50" spans="1:244" s="30" customFormat="1">
      <c r="A50" s="11" t="s">
        <v>54</v>
      </c>
      <c r="B50" s="3"/>
      <c r="C50" s="3"/>
      <c r="D50" s="3"/>
    </row>
    <row r="51" spans="1:244" s="30" customFormat="1">
      <c r="A51" s="6" t="s">
        <v>55</v>
      </c>
      <c r="B51" s="16">
        <v>0</v>
      </c>
      <c r="C51" s="16">
        <v>0</v>
      </c>
      <c r="D51" s="51">
        <v>0</v>
      </c>
    </row>
    <row r="52" spans="1:244" s="30" customFormat="1">
      <c r="A52" s="6" t="s">
        <v>56</v>
      </c>
      <c r="B52" s="16">
        <v>6.75</v>
      </c>
      <c r="C52" s="16">
        <v>0.38</v>
      </c>
      <c r="D52" s="51">
        <v>3.659973944441992E-3</v>
      </c>
    </row>
    <row r="53" spans="1:244" s="30" customFormat="1">
      <c r="A53" s="27" t="s">
        <v>57</v>
      </c>
      <c r="B53" s="156">
        <v>6.75</v>
      </c>
      <c r="C53" s="156">
        <v>0.38</v>
      </c>
      <c r="D53" s="53">
        <v>3.659973944441992E-3</v>
      </c>
      <c r="E53" s="32"/>
      <c r="F53" s="33"/>
      <c r="G53" s="33"/>
      <c r="H53" s="34"/>
      <c r="I53" s="32"/>
      <c r="J53" s="33"/>
      <c r="K53" s="33"/>
      <c r="L53" s="34"/>
      <c r="M53" s="32"/>
      <c r="N53" s="33"/>
      <c r="O53" s="33"/>
      <c r="P53" s="34"/>
      <c r="Q53" s="32"/>
      <c r="R53" s="33"/>
      <c r="S53" s="33"/>
      <c r="T53" s="34"/>
      <c r="U53" s="32"/>
      <c r="V53" s="33"/>
      <c r="W53" s="33"/>
      <c r="X53" s="34"/>
      <c r="Y53" s="32"/>
      <c r="Z53" s="33"/>
      <c r="AA53" s="33"/>
      <c r="AB53" s="34"/>
      <c r="AC53" s="32"/>
      <c r="AD53" s="33"/>
      <c r="AE53" s="33"/>
      <c r="AF53" s="34"/>
      <c r="AG53" s="32"/>
      <c r="AH53" s="33"/>
      <c r="AI53" s="33"/>
      <c r="AJ53" s="34"/>
      <c r="AK53" s="32"/>
      <c r="AL53" s="33"/>
      <c r="AM53" s="33"/>
      <c r="AN53" s="34"/>
      <c r="AO53" s="32"/>
      <c r="AP53" s="33"/>
      <c r="AQ53" s="33"/>
      <c r="AR53" s="34"/>
      <c r="AS53" s="32"/>
      <c r="AT53" s="33"/>
      <c r="AU53" s="33"/>
      <c r="AV53" s="34"/>
      <c r="AW53" s="32"/>
      <c r="AX53" s="33"/>
      <c r="AY53" s="33"/>
      <c r="AZ53" s="34"/>
      <c r="BA53" s="32"/>
      <c r="BB53" s="33"/>
      <c r="BC53" s="33"/>
      <c r="BD53" s="34"/>
      <c r="BE53" s="32"/>
      <c r="BF53" s="33"/>
      <c r="BG53" s="33"/>
      <c r="BH53" s="34"/>
      <c r="BI53" s="32"/>
      <c r="BJ53" s="33"/>
      <c r="BK53" s="33"/>
      <c r="BL53" s="34"/>
      <c r="BM53" s="32"/>
      <c r="BN53" s="33"/>
      <c r="BO53" s="33"/>
      <c r="BP53" s="34"/>
      <c r="BQ53" s="32"/>
      <c r="BR53" s="33"/>
      <c r="BS53" s="33"/>
      <c r="BT53" s="34"/>
      <c r="BU53" s="32"/>
      <c r="BV53" s="33"/>
      <c r="BW53" s="33"/>
      <c r="BX53" s="34"/>
      <c r="BY53" s="32"/>
      <c r="BZ53" s="33"/>
      <c r="CA53" s="33"/>
      <c r="CB53" s="34"/>
      <c r="CC53" s="32"/>
      <c r="CD53" s="33"/>
      <c r="CE53" s="33"/>
      <c r="CF53" s="34"/>
      <c r="CG53" s="32"/>
      <c r="CH53" s="33"/>
      <c r="CI53" s="33"/>
      <c r="CJ53" s="34"/>
      <c r="CK53" s="32"/>
      <c r="CL53" s="33"/>
      <c r="CM53" s="33"/>
      <c r="CN53" s="34"/>
      <c r="CO53" s="32"/>
      <c r="CP53" s="33"/>
      <c r="CQ53" s="33"/>
      <c r="CR53" s="34"/>
      <c r="CS53" s="32"/>
      <c r="CT53" s="33"/>
      <c r="CU53" s="33"/>
      <c r="CV53" s="34"/>
      <c r="CW53" s="32"/>
      <c r="CX53" s="33"/>
      <c r="CY53" s="33"/>
      <c r="CZ53" s="34"/>
      <c r="DA53" s="32"/>
      <c r="DB53" s="33"/>
      <c r="DC53" s="33"/>
      <c r="DD53" s="34"/>
      <c r="DE53" s="32"/>
      <c r="DF53" s="33"/>
      <c r="DG53" s="33"/>
      <c r="DH53" s="34"/>
      <c r="DI53" s="32"/>
      <c r="DJ53" s="33"/>
      <c r="DK53" s="33"/>
      <c r="DL53" s="34"/>
      <c r="DM53" s="32"/>
      <c r="DN53" s="33"/>
      <c r="DO53" s="33"/>
      <c r="DP53" s="34"/>
      <c r="DQ53" s="32"/>
      <c r="DR53" s="33"/>
      <c r="DS53" s="33"/>
      <c r="DT53" s="34"/>
      <c r="DU53" s="32"/>
      <c r="DV53" s="33"/>
      <c r="DW53" s="33"/>
      <c r="DX53" s="34"/>
      <c r="DY53" s="32"/>
      <c r="DZ53" s="33"/>
      <c r="EA53" s="33"/>
      <c r="EB53" s="34"/>
      <c r="EC53" s="32"/>
      <c r="ED53" s="33"/>
      <c r="EE53" s="33"/>
      <c r="EF53" s="34"/>
      <c r="EG53" s="32"/>
      <c r="EH53" s="33"/>
      <c r="EI53" s="33"/>
      <c r="EJ53" s="34"/>
      <c r="EK53" s="32"/>
      <c r="EL53" s="33"/>
      <c r="EM53" s="33"/>
      <c r="EN53" s="34"/>
      <c r="EO53" s="32"/>
      <c r="EP53" s="33"/>
      <c r="EQ53" s="33"/>
      <c r="ER53" s="34"/>
      <c r="ES53" s="32"/>
      <c r="ET53" s="33"/>
      <c r="EU53" s="33"/>
      <c r="EV53" s="34"/>
      <c r="EW53" s="32"/>
      <c r="EX53" s="33"/>
      <c r="EY53" s="33"/>
      <c r="EZ53" s="34"/>
      <c r="FA53" s="32"/>
      <c r="FB53" s="33"/>
      <c r="FC53" s="33"/>
      <c r="FD53" s="34"/>
      <c r="FE53" s="32"/>
      <c r="FF53" s="33"/>
      <c r="FG53" s="33"/>
      <c r="FH53" s="34"/>
      <c r="FI53" s="32"/>
      <c r="FJ53" s="33"/>
      <c r="FK53" s="33"/>
      <c r="FL53" s="34"/>
      <c r="FM53" s="32"/>
      <c r="FN53" s="33"/>
      <c r="FO53" s="33"/>
      <c r="FP53" s="34"/>
      <c r="FQ53" s="32"/>
      <c r="FR53" s="33"/>
      <c r="FS53" s="33"/>
      <c r="FT53" s="34"/>
      <c r="FU53" s="32"/>
      <c r="FV53" s="33"/>
      <c r="FW53" s="33"/>
      <c r="FX53" s="34"/>
      <c r="FY53" s="32"/>
      <c r="FZ53" s="33"/>
      <c r="GA53" s="33"/>
      <c r="GB53" s="34"/>
      <c r="GC53" s="32"/>
      <c r="GD53" s="33"/>
      <c r="GE53" s="33"/>
      <c r="GF53" s="34"/>
      <c r="GG53" s="32"/>
      <c r="GH53" s="33"/>
      <c r="GI53" s="33"/>
      <c r="GJ53" s="34"/>
      <c r="GK53" s="32"/>
      <c r="GL53" s="33"/>
      <c r="GM53" s="33"/>
      <c r="GN53" s="34"/>
      <c r="GO53" s="32"/>
      <c r="GP53" s="33"/>
      <c r="GQ53" s="33"/>
      <c r="GR53" s="34"/>
      <c r="GS53" s="32"/>
      <c r="GT53" s="33"/>
      <c r="GU53" s="33"/>
      <c r="GV53" s="34"/>
      <c r="GW53" s="32"/>
      <c r="GX53" s="33"/>
      <c r="GY53" s="33"/>
      <c r="GZ53" s="34"/>
      <c r="HA53" s="32"/>
      <c r="HB53" s="33"/>
      <c r="HC53" s="33"/>
      <c r="HD53" s="34"/>
      <c r="HE53" s="32"/>
      <c r="HF53" s="33"/>
      <c r="HG53" s="33"/>
      <c r="HH53" s="34"/>
      <c r="HI53" s="32"/>
      <c r="HJ53" s="33"/>
      <c r="HK53" s="33"/>
      <c r="HL53" s="34"/>
      <c r="HM53" s="32"/>
      <c r="HN53" s="33"/>
      <c r="HO53" s="33"/>
      <c r="HP53" s="34"/>
      <c r="HQ53" s="32"/>
      <c r="HR53" s="33"/>
      <c r="HS53" s="33"/>
      <c r="HT53" s="34"/>
      <c r="HU53" s="32"/>
      <c r="HV53" s="33"/>
      <c r="HW53" s="33"/>
      <c r="HX53" s="34"/>
      <c r="HY53" s="32"/>
      <c r="HZ53" s="33"/>
      <c r="IA53" s="33"/>
      <c r="IB53" s="34"/>
      <c r="IC53" s="32"/>
      <c r="ID53" s="33"/>
      <c r="IE53" s="33"/>
      <c r="IF53" s="34"/>
      <c r="IG53" s="32"/>
      <c r="IH53" s="33"/>
      <c r="II53" s="33"/>
      <c r="IJ53" s="34"/>
    </row>
    <row r="54" spans="1:244" s="41" customFormat="1" ht="13.5" thickBot="1">
      <c r="A54" s="38" t="s">
        <v>58</v>
      </c>
      <c r="B54" s="158">
        <v>1844.2754244877883</v>
      </c>
      <c r="C54" s="158">
        <v>102.46</v>
      </c>
      <c r="D54" s="55">
        <v>0.99999999999999989</v>
      </c>
    </row>
    <row r="55" spans="1:244">
      <c r="A55" s="42" t="s">
        <v>59</v>
      </c>
      <c r="D55" s="43"/>
    </row>
  </sheetData>
  <printOptions horizontalCentered="1"/>
  <pageMargins left="0.78740157480314965" right="0.39370078740157483" top="0.78740157480314965" bottom="0.78740157480314965" header="0.59055118110236227" footer="0.59055118110236227"/>
  <pageSetup paperSize="9" orientation="portrait" horizontalDpi="300" verticalDpi="300" r:id="rId1"/>
  <headerFooter alignWithMargins="0">
    <oddHeader>&amp;L&amp;"Tahoma,Negrito"&amp;8Companhia Nacional de Abastecimento - CONAB</oddHeader>
    <oddFooter>&amp;R&amp;6&amp;F - &amp;A
versão - jan/2008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J55"/>
  <sheetViews>
    <sheetView zoomScaleNormal="100" workbookViewId="0">
      <selection activeCell="I23" sqref="I23"/>
    </sheetView>
  </sheetViews>
  <sheetFormatPr defaultColWidth="11.5" defaultRowHeight="12.75"/>
  <cols>
    <col min="1" max="1" width="45.625" style="3" customWidth="1"/>
    <col min="2" max="3" width="12.625" style="3" customWidth="1"/>
    <col min="4" max="4" width="8.625" style="3" customWidth="1"/>
    <col min="5" max="16384" width="11.5" style="3"/>
  </cols>
  <sheetData>
    <row r="1" spans="1:4">
      <c r="A1" s="1" t="s">
        <v>0</v>
      </c>
      <c r="B1" s="2"/>
      <c r="C1" s="2"/>
      <c r="D1" s="2"/>
    </row>
    <row r="2" spans="1:4">
      <c r="A2" s="1" t="s">
        <v>420</v>
      </c>
      <c r="B2" s="2"/>
      <c r="C2" s="2"/>
      <c r="D2" s="2"/>
    </row>
    <row r="3" spans="1:4">
      <c r="A3" s="1" t="s">
        <v>421</v>
      </c>
      <c r="B3" s="2"/>
      <c r="C3" s="2"/>
      <c r="D3" s="2"/>
    </row>
    <row r="4" spans="1:4">
      <c r="A4" s="1" t="s">
        <v>422</v>
      </c>
      <c r="B4" s="2"/>
      <c r="C4" s="2"/>
      <c r="D4" s="2"/>
    </row>
    <row r="5" spans="1:4" ht="13.5" thickBot="1">
      <c r="A5" s="4" t="s">
        <v>4</v>
      </c>
      <c r="B5" s="5">
        <v>750</v>
      </c>
      <c r="C5" s="6" t="s">
        <v>5</v>
      </c>
    </row>
    <row r="6" spans="1:4">
      <c r="A6" s="7"/>
      <c r="B6" s="8" t="s">
        <v>6</v>
      </c>
      <c r="C6" s="50" t="s">
        <v>69</v>
      </c>
      <c r="D6" s="10" t="s">
        <v>7</v>
      </c>
    </row>
    <row r="7" spans="1:4">
      <c r="A7" s="11" t="s">
        <v>8</v>
      </c>
      <c r="D7" s="12" t="s">
        <v>9</v>
      </c>
    </row>
    <row r="8" spans="1:4" ht="13.5" thickBot="1">
      <c r="A8" s="13"/>
      <c r="B8" s="14" t="s">
        <v>10</v>
      </c>
      <c r="C8" s="14" t="s">
        <v>188</v>
      </c>
      <c r="D8" s="15" t="s">
        <v>13</v>
      </c>
    </row>
    <row r="9" spans="1:4">
      <c r="A9" s="11" t="s">
        <v>14</v>
      </c>
      <c r="B9" s="16"/>
    </row>
    <row r="10" spans="1:4">
      <c r="A10" s="18" t="s">
        <v>15</v>
      </c>
      <c r="B10" s="16">
        <v>0</v>
      </c>
      <c r="C10" s="16">
        <v>0</v>
      </c>
      <c r="D10" s="51">
        <v>0</v>
      </c>
    </row>
    <row r="11" spans="1:4">
      <c r="A11" s="18" t="s">
        <v>16</v>
      </c>
      <c r="B11" s="3">
        <v>0</v>
      </c>
      <c r="C11" s="3">
        <v>0</v>
      </c>
      <c r="D11" s="51">
        <v>0</v>
      </c>
    </row>
    <row r="12" spans="1:4">
      <c r="A12" s="18" t="s">
        <v>17</v>
      </c>
      <c r="B12" s="16">
        <v>955.2</v>
      </c>
      <c r="C12" s="16">
        <v>63.680000000000007</v>
      </c>
      <c r="D12" s="51">
        <v>0.21868943582581499</v>
      </c>
    </row>
    <row r="13" spans="1:4">
      <c r="A13" s="18" t="s">
        <v>18</v>
      </c>
      <c r="B13" s="16">
        <v>0</v>
      </c>
      <c r="C13" s="16">
        <v>0</v>
      </c>
      <c r="D13" s="51">
        <v>0</v>
      </c>
    </row>
    <row r="14" spans="1:4">
      <c r="A14" s="18" t="s">
        <v>19</v>
      </c>
      <c r="B14" s="16">
        <v>0</v>
      </c>
      <c r="C14" s="16">
        <v>0</v>
      </c>
      <c r="D14" s="51">
        <v>0</v>
      </c>
    </row>
    <row r="15" spans="1:4">
      <c r="A15" s="6" t="s">
        <v>20</v>
      </c>
      <c r="B15" s="16">
        <v>60</v>
      </c>
      <c r="C15" s="16">
        <v>4</v>
      </c>
      <c r="D15" s="51">
        <v>1.3736773607149181E-2</v>
      </c>
    </row>
    <row r="16" spans="1:4">
      <c r="A16" s="6" t="s">
        <v>70</v>
      </c>
      <c r="B16" s="16">
        <v>76.319999999999993</v>
      </c>
      <c r="C16" s="16">
        <v>5.08</v>
      </c>
      <c r="D16" s="51">
        <v>1.7473176028293756E-2</v>
      </c>
    </row>
    <row r="17" spans="1:4">
      <c r="A17" s="6" t="s">
        <v>22</v>
      </c>
      <c r="B17" s="16">
        <v>296.8</v>
      </c>
      <c r="C17" s="16">
        <v>19.79</v>
      </c>
      <c r="D17" s="51">
        <v>6.7951240110031286E-2</v>
      </c>
    </row>
    <row r="18" spans="1:4">
      <c r="A18" s="6" t="s">
        <v>23</v>
      </c>
      <c r="B18" s="16">
        <v>782</v>
      </c>
      <c r="C18" s="16">
        <v>52.129999999999995</v>
      </c>
      <c r="D18" s="51">
        <v>0.17903594934651099</v>
      </c>
    </row>
    <row r="19" spans="1:4">
      <c r="A19" s="6" t="s">
        <v>24</v>
      </c>
      <c r="B19" s="16">
        <v>345.5</v>
      </c>
      <c r="C19" s="16">
        <v>23.03</v>
      </c>
      <c r="D19" s="51">
        <v>7.9100921354500697E-2</v>
      </c>
    </row>
    <row r="20" spans="1:4">
      <c r="A20" s="6" t="s">
        <v>71</v>
      </c>
      <c r="B20" s="16">
        <v>22.5</v>
      </c>
      <c r="C20" s="16">
        <v>1.5</v>
      </c>
      <c r="D20" s="51">
        <v>5.151290102680943E-3</v>
      </c>
    </row>
    <row r="21" spans="1:4">
      <c r="A21" s="22" t="s">
        <v>27</v>
      </c>
      <c r="B21" s="155">
        <v>2538.3199999999997</v>
      </c>
      <c r="C21" s="155">
        <v>169.21</v>
      </c>
      <c r="D21" s="52">
        <v>0.58113878637498173</v>
      </c>
    </row>
    <row r="22" spans="1:4">
      <c r="A22" s="25" t="s">
        <v>28</v>
      </c>
    </row>
    <row r="23" spans="1:4">
      <c r="A23" s="18" t="s">
        <v>29</v>
      </c>
      <c r="B23" s="16">
        <v>0</v>
      </c>
      <c r="C23" s="16">
        <v>0</v>
      </c>
      <c r="D23" s="51">
        <v>0</v>
      </c>
    </row>
    <row r="24" spans="1:4">
      <c r="A24" s="18" t="s">
        <v>30</v>
      </c>
      <c r="B24" s="16">
        <v>0</v>
      </c>
      <c r="C24" s="16">
        <v>0</v>
      </c>
      <c r="D24" s="51">
        <v>0</v>
      </c>
    </row>
    <row r="25" spans="1:4">
      <c r="A25" s="6" t="s">
        <v>72</v>
      </c>
      <c r="B25" s="16">
        <v>76.150000000000006</v>
      </c>
      <c r="C25" s="16">
        <v>5.08</v>
      </c>
      <c r="D25" s="51">
        <v>1.7434255169740169E-2</v>
      </c>
    </row>
    <row r="26" spans="1:4">
      <c r="A26" s="18" t="s">
        <v>73</v>
      </c>
      <c r="B26" s="16">
        <v>22.5</v>
      </c>
      <c r="C26" s="16">
        <v>1.5</v>
      </c>
      <c r="D26" s="51">
        <v>5.151290102680943E-3</v>
      </c>
    </row>
    <row r="27" spans="1:4">
      <c r="A27" s="18" t="s">
        <v>74</v>
      </c>
      <c r="B27" s="16">
        <v>0</v>
      </c>
      <c r="C27" s="16">
        <v>0</v>
      </c>
      <c r="D27" s="51">
        <v>0</v>
      </c>
    </row>
    <row r="28" spans="1:4">
      <c r="A28" s="18" t="s">
        <v>75</v>
      </c>
      <c r="B28" s="16">
        <v>38.25</v>
      </c>
      <c r="C28" s="16">
        <v>2.5499999999999998</v>
      </c>
      <c r="D28" s="51">
        <v>8.7571931745576027E-3</v>
      </c>
    </row>
    <row r="29" spans="1:4">
      <c r="A29" s="18" t="s">
        <v>76</v>
      </c>
      <c r="B29" s="16">
        <v>0</v>
      </c>
      <c r="C29" s="16">
        <v>0</v>
      </c>
      <c r="D29" s="51">
        <v>0</v>
      </c>
    </row>
    <row r="30" spans="1:4">
      <c r="A30" s="18" t="s">
        <v>77</v>
      </c>
      <c r="B30" s="16">
        <v>0</v>
      </c>
      <c r="C30" s="16">
        <v>0</v>
      </c>
      <c r="D30" s="51">
        <v>0</v>
      </c>
    </row>
    <row r="31" spans="1:4">
      <c r="A31" s="18" t="s">
        <v>78</v>
      </c>
      <c r="B31" s="16">
        <v>0</v>
      </c>
      <c r="C31" s="16">
        <v>0</v>
      </c>
      <c r="D31" s="51">
        <v>0</v>
      </c>
    </row>
    <row r="32" spans="1:4">
      <c r="A32" s="27" t="s">
        <v>37</v>
      </c>
      <c r="B32" s="156">
        <v>136.9</v>
      </c>
      <c r="C32" s="156">
        <v>9.129999999999999</v>
      </c>
      <c r="D32" s="53">
        <v>3.1342738446978713E-2</v>
      </c>
    </row>
    <row r="33" spans="1:244" s="30" customFormat="1">
      <c r="A33" s="11" t="s">
        <v>38</v>
      </c>
      <c r="B33" s="3"/>
      <c r="C33" s="3"/>
      <c r="D33" s="3"/>
    </row>
    <row r="34" spans="1:244" s="30" customFormat="1">
      <c r="A34" s="18" t="s">
        <v>39</v>
      </c>
      <c r="B34" s="16">
        <v>100.50287197115472</v>
      </c>
      <c r="C34" s="16">
        <v>6.7</v>
      </c>
      <c r="D34" s="51">
        <v>2.3009753318934189E-2</v>
      </c>
    </row>
    <row r="35" spans="1:244" s="30" customFormat="1">
      <c r="A35" s="6" t="s">
        <v>40</v>
      </c>
      <c r="B35" s="16">
        <v>100.50287197115472</v>
      </c>
      <c r="C35" s="16">
        <v>6.7</v>
      </c>
      <c r="D35" s="51">
        <v>2.3009753318934189E-2</v>
      </c>
    </row>
    <row r="36" spans="1:244" s="31" customFormat="1">
      <c r="A36" s="22" t="s">
        <v>41</v>
      </c>
      <c r="B36" s="155">
        <v>2775.7228719711547</v>
      </c>
      <c r="C36" s="155">
        <v>185.04</v>
      </c>
      <c r="D36" s="52">
        <v>0.63549127814089457</v>
      </c>
    </row>
    <row r="37" spans="1:244" s="30" customFormat="1">
      <c r="A37" s="11" t="s">
        <v>42</v>
      </c>
      <c r="B37" s="3"/>
      <c r="C37" s="3"/>
      <c r="D37" s="3"/>
    </row>
    <row r="38" spans="1:244" s="30" customFormat="1">
      <c r="A38" s="6" t="s">
        <v>43</v>
      </c>
      <c r="B38" s="16">
        <v>1448.6200000000001</v>
      </c>
      <c r="C38" s="16">
        <v>96.57</v>
      </c>
      <c r="D38" s="51">
        <v>0.33165608304647415</v>
      </c>
    </row>
    <row r="39" spans="1:244" s="30" customFormat="1">
      <c r="A39" s="6" t="s">
        <v>44</v>
      </c>
      <c r="B39" s="16">
        <v>0</v>
      </c>
      <c r="C39" s="16">
        <v>0</v>
      </c>
      <c r="D39" s="51">
        <v>0</v>
      </c>
    </row>
    <row r="40" spans="1:244" s="30" customFormat="1">
      <c r="A40" s="18" t="s">
        <v>45</v>
      </c>
      <c r="B40" s="16">
        <v>0</v>
      </c>
      <c r="C40" s="16">
        <v>0</v>
      </c>
      <c r="D40" s="51">
        <v>0</v>
      </c>
    </row>
    <row r="41" spans="1:244" s="30" customFormat="1">
      <c r="A41" s="18" t="s">
        <v>79</v>
      </c>
      <c r="B41" s="16">
        <v>0</v>
      </c>
      <c r="C41" s="16">
        <v>0</v>
      </c>
      <c r="D41" s="51">
        <v>0</v>
      </c>
    </row>
    <row r="42" spans="1:244" s="30" customFormat="1">
      <c r="A42" s="27" t="s">
        <v>46</v>
      </c>
      <c r="B42" s="156">
        <v>1448.6200000000001</v>
      </c>
      <c r="C42" s="156">
        <v>96.57</v>
      </c>
      <c r="D42" s="53">
        <v>0.33165608304647415</v>
      </c>
      <c r="E42" s="32"/>
      <c r="F42" s="33"/>
      <c r="G42" s="33"/>
      <c r="H42" s="34"/>
      <c r="I42" s="32"/>
      <c r="J42" s="33"/>
      <c r="K42" s="33"/>
      <c r="L42" s="34"/>
      <c r="M42" s="32"/>
      <c r="N42" s="33"/>
      <c r="O42" s="33"/>
      <c r="P42" s="34"/>
      <c r="Q42" s="32"/>
      <c r="R42" s="33"/>
      <c r="S42" s="33"/>
      <c r="T42" s="34"/>
      <c r="U42" s="32"/>
      <c r="V42" s="33"/>
      <c r="W42" s="33"/>
      <c r="X42" s="34"/>
      <c r="Y42" s="32"/>
      <c r="Z42" s="33"/>
      <c r="AA42" s="33"/>
      <c r="AB42" s="34"/>
      <c r="AC42" s="32"/>
      <c r="AD42" s="33"/>
      <c r="AE42" s="33"/>
      <c r="AF42" s="34"/>
      <c r="AG42" s="32"/>
      <c r="AH42" s="33"/>
      <c r="AI42" s="33"/>
      <c r="AJ42" s="34"/>
      <c r="AK42" s="32"/>
      <c r="AL42" s="33"/>
      <c r="AM42" s="33"/>
      <c r="AN42" s="34"/>
      <c r="AO42" s="32"/>
      <c r="AP42" s="33"/>
      <c r="AQ42" s="33"/>
      <c r="AR42" s="34"/>
      <c r="AS42" s="32"/>
      <c r="AT42" s="33"/>
      <c r="AU42" s="33"/>
      <c r="AV42" s="34"/>
      <c r="AW42" s="32"/>
      <c r="AX42" s="33"/>
      <c r="AY42" s="33"/>
      <c r="AZ42" s="34"/>
      <c r="BA42" s="32"/>
      <c r="BB42" s="33"/>
      <c r="BC42" s="33"/>
      <c r="BD42" s="34"/>
      <c r="BE42" s="32"/>
      <c r="BF42" s="33"/>
      <c r="BG42" s="33"/>
      <c r="BH42" s="34"/>
      <c r="BI42" s="32"/>
      <c r="BJ42" s="33"/>
      <c r="BK42" s="33"/>
      <c r="BL42" s="34"/>
      <c r="BM42" s="32"/>
      <c r="BN42" s="33"/>
      <c r="BO42" s="33"/>
      <c r="BP42" s="34"/>
      <c r="BQ42" s="32"/>
      <c r="BR42" s="33"/>
      <c r="BS42" s="33"/>
      <c r="BT42" s="34"/>
      <c r="BU42" s="32"/>
      <c r="BV42" s="33"/>
      <c r="BW42" s="33"/>
      <c r="BX42" s="34"/>
      <c r="BY42" s="32"/>
      <c r="BZ42" s="33"/>
      <c r="CA42" s="33"/>
      <c r="CB42" s="34"/>
      <c r="CC42" s="32"/>
      <c r="CD42" s="33"/>
      <c r="CE42" s="33"/>
      <c r="CF42" s="34"/>
      <c r="CG42" s="32"/>
      <c r="CH42" s="33"/>
      <c r="CI42" s="33"/>
      <c r="CJ42" s="34"/>
      <c r="CK42" s="32"/>
      <c r="CL42" s="33"/>
      <c r="CM42" s="33"/>
      <c r="CN42" s="34"/>
      <c r="CO42" s="32"/>
      <c r="CP42" s="33"/>
      <c r="CQ42" s="33"/>
      <c r="CR42" s="34"/>
      <c r="CS42" s="32"/>
      <c r="CT42" s="33"/>
      <c r="CU42" s="33"/>
      <c r="CV42" s="34"/>
      <c r="CW42" s="32"/>
      <c r="CX42" s="33"/>
      <c r="CY42" s="33"/>
      <c r="CZ42" s="34"/>
      <c r="DA42" s="32"/>
      <c r="DB42" s="33"/>
      <c r="DC42" s="33"/>
      <c r="DD42" s="34"/>
      <c r="DE42" s="32"/>
      <c r="DF42" s="33"/>
      <c r="DG42" s="33"/>
      <c r="DH42" s="34"/>
      <c r="DI42" s="32"/>
      <c r="DJ42" s="33"/>
      <c r="DK42" s="33"/>
      <c r="DL42" s="34"/>
      <c r="DM42" s="32"/>
      <c r="DN42" s="33"/>
      <c r="DO42" s="33"/>
      <c r="DP42" s="34"/>
      <c r="DQ42" s="32"/>
      <c r="DR42" s="33"/>
      <c r="DS42" s="33"/>
      <c r="DT42" s="34"/>
      <c r="DU42" s="32"/>
      <c r="DV42" s="33"/>
      <c r="DW42" s="33"/>
      <c r="DX42" s="34"/>
      <c r="DY42" s="32"/>
      <c r="DZ42" s="33"/>
      <c r="EA42" s="33"/>
      <c r="EB42" s="34"/>
      <c r="EC42" s="32"/>
      <c r="ED42" s="33"/>
      <c r="EE42" s="33"/>
      <c r="EF42" s="34"/>
      <c r="EG42" s="32"/>
      <c r="EH42" s="33"/>
      <c r="EI42" s="33"/>
      <c r="EJ42" s="34"/>
      <c r="EK42" s="32"/>
      <c r="EL42" s="33"/>
      <c r="EM42" s="33"/>
      <c r="EN42" s="34"/>
      <c r="EO42" s="32"/>
      <c r="EP42" s="33"/>
      <c r="EQ42" s="33"/>
      <c r="ER42" s="34"/>
      <c r="ES42" s="32"/>
      <c r="ET42" s="33"/>
      <c r="EU42" s="33"/>
      <c r="EV42" s="34"/>
      <c r="EW42" s="32"/>
      <c r="EX42" s="33"/>
      <c r="EY42" s="33"/>
      <c r="EZ42" s="34"/>
      <c r="FA42" s="32"/>
      <c r="FB42" s="33"/>
      <c r="FC42" s="33"/>
      <c r="FD42" s="34"/>
      <c r="FE42" s="32"/>
      <c r="FF42" s="33"/>
      <c r="FG42" s="33"/>
      <c r="FH42" s="34"/>
      <c r="FI42" s="32"/>
      <c r="FJ42" s="33"/>
      <c r="FK42" s="33"/>
      <c r="FL42" s="34"/>
      <c r="FM42" s="32"/>
      <c r="FN42" s="33"/>
      <c r="FO42" s="33"/>
      <c r="FP42" s="34"/>
      <c r="FQ42" s="32"/>
      <c r="FR42" s="33"/>
      <c r="FS42" s="33"/>
      <c r="FT42" s="34"/>
      <c r="FU42" s="32"/>
      <c r="FV42" s="33"/>
      <c r="FW42" s="33"/>
      <c r="FX42" s="34"/>
      <c r="FY42" s="32"/>
      <c r="FZ42" s="33"/>
      <c r="GA42" s="33"/>
      <c r="GB42" s="34"/>
      <c r="GC42" s="32"/>
      <c r="GD42" s="33"/>
      <c r="GE42" s="33"/>
      <c r="GF42" s="34"/>
      <c r="GG42" s="32"/>
      <c r="GH42" s="33"/>
      <c r="GI42" s="33"/>
      <c r="GJ42" s="34"/>
      <c r="GK42" s="32"/>
      <c r="GL42" s="33"/>
      <c r="GM42" s="33"/>
      <c r="GN42" s="34"/>
      <c r="GO42" s="32"/>
      <c r="GP42" s="33"/>
      <c r="GQ42" s="33"/>
      <c r="GR42" s="34"/>
      <c r="GS42" s="32"/>
      <c r="GT42" s="33"/>
      <c r="GU42" s="33"/>
      <c r="GV42" s="34"/>
      <c r="GW42" s="32"/>
      <c r="GX42" s="33"/>
      <c r="GY42" s="33"/>
      <c r="GZ42" s="34"/>
      <c r="HA42" s="32"/>
      <c r="HB42" s="33"/>
      <c r="HC42" s="33"/>
      <c r="HD42" s="34"/>
      <c r="HE42" s="32"/>
      <c r="HF42" s="33"/>
      <c r="HG42" s="33"/>
      <c r="HH42" s="34"/>
      <c r="HI42" s="32"/>
      <c r="HJ42" s="33"/>
      <c r="HK42" s="33"/>
      <c r="HL42" s="34"/>
      <c r="HM42" s="32"/>
      <c r="HN42" s="33"/>
      <c r="HO42" s="33"/>
      <c r="HP42" s="34"/>
      <c r="HQ42" s="32"/>
      <c r="HR42" s="33"/>
      <c r="HS42" s="33"/>
      <c r="HT42" s="34"/>
      <c r="HU42" s="32"/>
      <c r="HV42" s="33"/>
      <c r="HW42" s="33"/>
      <c r="HX42" s="34"/>
      <c r="HY42" s="32"/>
      <c r="HZ42" s="33"/>
      <c r="IA42" s="33"/>
      <c r="IB42" s="34"/>
      <c r="IC42" s="32"/>
      <c r="ID42" s="33"/>
      <c r="IE42" s="33"/>
      <c r="IF42" s="34"/>
      <c r="IG42" s="32"/>
      <c r="IH42" s="33"/>
      <c r="II42" s="33"/>
      <c r="IJ42" s="34"/>
    </row>
    <row r="43" spans="1:244" s="30" customFormat="1">
      <c r="A43" s="11" t="s">
        <v>47</v>
      </c>
      <c r="B43" s="3"/>
      <c r="C43" s="3"/>
      <c r="D43" s="3"/>
    </row>
    <row r="44" spans="1:244" s="30" customFormat="1">
      <c r="A44" s="18" t="s">
        <v>80</v>
      </c>
      <c r="B44" s="16">
        <v>1.125</v>
      </c>
      <c r="C44" s="16">
        <v>0.08</v>
      </c>
      <c r="D44" s="51">
        <v>2.5756450513404717E-4</v>
      </c>
    </row>
    <row r="45" spans="1:244" s="30" customFormat="1">
      <c r="A45" s="18" t="s">
        <v>49</v>
      </c>
      <c r="B45" s="16">
        <v>34.79</v>
      </c>
      <c r="C45" s="16">
        <v>2.3199999999999998</v>
      </c>
      <c r="D45" s="51">
        <v>7.9650392298786666E-3</v>
      </c>
    </row>
    <row r="46" spans="1:244" s="30" customFormat="1">
      <c r="A46" s="18" t="s">
        <v>50</v>
      </c>
      <c r="B46" s="16">
        <v>10.55</v>
      </c>
      <c r="C46" s="16">
        <v>0.7</v>
      </c>
      <c r="D46" s="51">
        <v>2.415382692590398E-3</v>
      </c>
    </row>
    <row r="47" spans="1:244" s="30" customFormat="1">
      <c r="A47" s="27" t="s">
        <v>51</v>
      </c>
      <c r="B47" s="156">
        <v>46.465000000000003</v>
      </c>
      <c r="C47" s="156">
        <v>3.0999999999999996</v>
      </c>
      <c r="D47" s="53">
        <v>1.0637986427603111E-2</v>
      </c>
      <c r="E47" s="32"/>
      <c r="F47" s="33"/>
      <c r="G47" s="33"/>
      <c r="H47" s="34"/>
      <c r="I47" s="32"/>
      <c r="J47" s="33"/>
      <c r="K47" s="33"/>
      <c r="L47" s="34"/>
      <c r="M47" s="32"/>
      <c r="N47" s="33"/>
      <c r="O47" s="33"/>
      <c r="P47" s="34"/>
      <c r="Q47" s="32"/>
      <c r="R47" s="33"/>
      <c r="S47" s="33"/>
      <c r="T47" s="34"/>
      <c r="U47" s="32"/>
      <c r="V47" s="33"/>
      <c r="W47" s="33"/>
      <c r="X47" s="34"/>
      <c r="Y47" s="32"/>
      <c r="Z47" s="33"/>
      <c r="AA47" s="33"/>
      <c r="AB47" s="34"/>
      <c r="AC47" s="32"/>
      <c r="AD47" s="33"/>
      <c r="AE47" s="33"/>
      <c r="AF47" s="34"/>
      <c r="AG47" s="32"/>
      <c r="AH47" s="33"/>
      <c r="AI47" s="33"/>
      <c r="AJ47" s="34"/>
      <c r="AK47" s="32"/>
      <c r="AL47" s="33"/>
      <c r="AM47" s="33"/>
      <c r="AN47" s="34"/>
      <c r="AO47" s="32"/>
      <c r="AP47" s="33"/>
      <c r="AQ47" s="33"/>
      <c r="AR47" s="34"/>
      <c r="AS47" s="32"/>
      <c r="AT47" s="33"/>
      <c r="AU47" s="33"/>
      <c r="AV47" s="34"/>
      <c r="AW47" s="32"/>
      <c r="AX47" s="33"/>
      <c r="AY47" s="33"/>
      <c r="AZ47" s="34"/>
      <c r="BA47" s="32"/>
      <c r="BB47" s="33"/>
      <c r="BC47" s="33"/>
      <c r="BD47" s="34"/>
      <c r="BE47" s="32"/>
      <c r="BF47" s="33"/>
      <c r="BG47" s="33"/>
      <c r="BH47" s="34"/>
      <c r="BI47" s="32"/>
      <c r="BJ47" s="33"/>
      <c r="BK47" s="33"/>
      <c r="BL47" s="34"/>
      <c r="BM47" s="32"/>
      <c r="BN47" s="33"/>
      <c r="BO47" s="33"/>
      <c r="BP47" s="34"/>
      <c r="BQ47" s="32"/>
      <c r="BR47" s="33"/>
      <c r="BS47" s="33"/>
      <c r="BT47" s="34"/>
      <c r="BU47" s="32"/>
      <c r="BV47" s="33"/>
      <c r="BW47" s="33"/>
      <c r="BX47" s="34"/>
      <c r="BY47" s="32"/>
      <c r="BZ47" s="33"/>
      <c r="CA47" s="33"/>
      <c r="CB47" s="34"/>
      <c r="CC47" s="32"/>
      <c r="CD47" s="33"/>
      <c r="CE47" s="33"/>
      <c r="CF47" s="34"/>
      <c r="CG47" s="32"/>
      <c r="CH47" s="33"/>
      <c r="CI47" s="33"/>
      <c r="CJ47" s="34"/>
      <c r="CK47" s="32"/>
      <c r="CL47" s="33"/>
      <c r="CM47" s="33"/>
      <c r="CN47" s="34"/>
      <c r="CO47" s="32"/>
      <c r="CP47" s="33"/>
      <c r="CQ47" s="33"/>
      <c r="CR47" s="34"/>
      <c r="CS47" s="32"/>
      <c r="CT47" s="33"/>
      <c r="CU47" s="33"/>
      <c r="CV47" s="34"/>
      <c r="CW47" s="32"/>
      <c r="CX47" s="33"/>
      <c r="CY47" s="33"/>
      <c r="CZ47" s="34"/>
      <c r="DA47" s="32"/>
      <c r="DB47" s="33"/>
      <c r="DC47" s="33"/>
      <c r="DD47" s="34"/>
      <c r="DE47" s="32"/>
      <c r="DF47" s="33"/>
      <c r="DG47" s="33"/>
      <c r="DH47" s="34"/>
      <c r="DI47" s="32"/>
      <c r="DJ47" s="33"/>
      <c r="DK47" s="33"/>
      <c r="DL47" s="34"/>
      <c r="DM47" s="32"/>
      <c r="DN47" s="33"/>
      <c r="DO47" s="33"/>
      <c r="DP47" s="34"/>
      <c r="DQ47" s="32"/>
      <c r="DR47" s="33"/>
      <c r="DS47" s="33"/>
      <c r="DT47" s="34"/>
      <c r="DU47" s="32"/>
      <c r="DV47" s="33"/>
      <c r="DW47" s="33"/>
      <c r="DX47" s="34"/>
      <c r="DY47" s="32"/>
      <c r="DZ47" s="33"/>
      <c r="EA47" s="33"/>
      <c r="EB47" s="34"/>
      <c r="EC47" s="32"/>
      <c r="ED47" s="33"/>
      <c r="EE47" s="33"/>
      <c r="EF47" s="34"/>
      <c r="EG47" s="32"/>
      <c r="EH47" s="33"/>
      <c r="EI47" s="33"/>
      <c r="EJ47" s="34"/>
      <c r="EK47" s="32"/>
      <c r="EL47" s="33"/>
      <c r="EM47" s="33"/>
      <c r="EN47" s="34"/>
      <c r="EO47" s="32"/>
      <c r="EP47" s="33"/>
      <c r="EQ47" s="33"/>
      <c r="ER47" s="34"/>
      <c r="ES47" s="32"/>
      <c r="ET47" s="33"/>
      <c r="EU47" s="33"/>
      <c r="EV47" s="34"/>
      <c r="EW47" s="32"/>
      <c r="EX47" s="33"/>
      <c r="EY47" s="33"/>
      <c r="EZ47" s="34"/>
      <c r="FA47" s="32"/>
      <c r="FB47" s="33"/>
      <c r="FC47" s="33"/>
      <c r="FD47" s="34"/>
      <c r="FE47" s="32"/>
      <c r="FF47" s="33"/>
      <c r="FG47" s="33"/>
      <c r="FH47" s="34"/>
      <c r="FI47" s="32"/>
      <c r="FJ47" s="33"/>
      <c r="FK47" s="33"/>
      <c r="FL47" s="34"/>
      <c r="FM47" s="32"/>
      <c r="FN47" s="33"/>
      <c r="FO47" s="33"/>
      <c r="FP47" s="34"/>
      <c r="FQ47" s="32"/>
      <c r="FR47" s="33"/>
      <c r="FS47" s="33"/>
      <c r="FT47" s="34"/>
      <c r="FU47" s="32"/>
      <c r="FV47" s="33"/>
      <c r="FW47" s="33"/>
      <c r="FX47" s="34"/>
      <c r="FY47" s="32"/>
      <c r="FZ47" s="33"/>
      <c r="GA47" s="33"/>
      <c r="GB47" s="34"/>
      <c r="GC47" s="32"/>
      <c r="GD47" s="33"/>
      <c r="GE47" s="33"/>
      <c r="GF47" s="34"/>
      <c r="GG47" s="32"/>
      <c r="GH47" s="33"/>
      <c r="GI47" s="33"/>
      <c r="GJ47" s="34"/>
      <c r="GK47" s="32"/>
      <c r="GL47" s="33"/>
      <c r="GM47" s="33"/>
      <c r="GN47" s="34"/>
      <c r="GO47" s="32"/>
      <c r="GP47" s="33"/>
      <c r="GQ47" s="33"/>
      <c r="GR47" s="34"/>
      <c r="GS47" s="32"/>
      <c r="GT47" s="33"/>
      <c r="GU47" s="33"/>
      <c r="GV47" s="34"/>
      <c r="GW47" s="32"/>
      <c r="GX47" s="33"/>
      <c r="GY47" s="33"/>
      <c r="GZ47" s="34"/>
      <c r="HA47" s="32"/>
      <c r="HB47" s="33"/>
      <c r="HC47" s="33"/>
      <c r="HD47" s="34"/>
      <c r="HE47" s="32"/>
      <c r="HF47" s="33"/>
      <c r="HG47" s="33"/>
      <c r="HH47" s="34"/>
      <c r="HI47" s="32"/>
      <c r="HJ47" s="33"/>
      <c r="HK47" s="33"/>
      <c r="HL47" s="34"/>
      <c r="HM47" s="32"/>
      <c r="HN47" s="33"/>
      <c r="HO47" s="33"/>
      <c r="HP47" s="34"/>
      <c r="HQ47" s="32"/>
      <c r="HR47" s="33"/>
      <c r="HS47" s="33"/>
      <c r="HT47" s="34"/>
      <c r="HU47" s="32"/>
      <c r="HV47" s="33"/>
      <c r="HW47" s="33"/>
      <c r="HX47" s="34"/>
      <c r="HY47" s="32"/>
      <c r="HZ47" s="33"/>
      <c r="IA47" s="33"/>
      <c r="IB47" s="34"/>
      <c r="IC47" s="32"/>
      <c r="ID47" s="33"/>
      <c r="IE47" s="33"/>
      <c r="IF47" s="34"/>
      <c r="IG47" s="32"/>
      <c r="IH47" s="33"/>
      <c r="II47" s="33"/>
      <c r="IJ47" s="34"/>
    </row>
    <row r="48" spans="1:244" s="30" customFormat="1">
      <c r="A48" s="35" t="s">
        <v>52</v>
      </c>
      <c r="B48" s="157">
        <v>1495.085</v>
      </c>
      <c r="C48" s="157">
        <v>99.669999999999987</v>
      </c>
      <c r="D48" s="54">
        <v>0.34229406947407726</v>
      </c>
      <c r="E48" s="33"/>
      <c r="F48" s="33"/>
      <c r="G48" s="32"/>
      <c r="H48" s="33"/>
      <c r="I48" s="33"/>
      <c r="J48" s="33"/>
      <c r="K48" s="32"/>
      <c r="L48" s="33"/>
      <c r="M48" s="33"/>
      <c r="N48" s="33"/>
      <c r="O48" s="32"/>
      <c r="P48" s="33"/>
      <c r="Q48" s="33"/>
      <c r="R48" s="33"/>
      <c r="S48" s="32"/>
      <c r="T48" s="33"/>
      <c r="U48" s="33"/>
      <c r="V48" s="33"/>
      <c r="W48" s="32"/>
      <c r="X48" s="33"/>
      <c r="Y48" s="33"/>
      <c r="Z48" s="33"/>
      <c r="AA48" s="32"/>
      <c r="AB48" s="33"/>
      <c r="AC48" s="33"/>
      <c r="AD48" s="33"/>
      <c r="AE48" s="32"/>
      <c r="AF48" s="33"/>
      <c r="AG48" s="33"/>
      <c r="AH48" s="33"/>
      <c r="AI48" s="32"/>
      <c r="AJ48" s="33"/>
      <c r="AK48" s="33"/>
      <c r="AL48" s="33"/>
      <c r="AM48" s="32"/>
      <c r="AN48" s="33"/>
      <c r="AO48" s="33"/>
      <c r="AP48" s="33"/>
      <c r="AQ48" s="32"/>
      <c r="AR48" s="33"/>
      <c r="AS48" s="33"/>
      <c r="AT48" s="33"/>
      <c r="AU48" s="32"/>
      <c r="AV48" s="33"/>
      <c r="AW48" s="33"/>
      <c r="AX48" s="33"/>
      <c r="AY48" s="32"/>
      <c r="AZ48" s="33"/>
      <c r="BA48" s="33"/>
      <c r="BB48" s="33"/>
      <c r="BC48" s="32"/>
      <c r="BD48" s="33"/>
      <c r="BE48" s="33"/>
      <c r="BF48" s="33"/>
      <c r="BG48" s="32"/>
      <c r="BH48" s="33"/>
      <c r="BI48" s="33"/>
      <c r="BJ48" s="33"/>
      <c r="BK48" s="32"/>
      <c r="BL48" s="33"/>
      <c r="BM48" s="33"/>
      <c r="BN48" s="33"/>
      <c r="BO48" s="32"/>
      <c r="BP48" s="33"/>
      <c r="BQ48" s="33"/>
      <c r="BR48" s="33"/>
      <c r="BS48" s="32"/>
      <c r="BT48" s="33"/>
      <c r="BU48" s="33"/>
      <c r="BV48" s="33"/>
      <c r="BW48" s="32"/>
      <c r="BX48" s="33"/>
      <c r="BY48" s="33"/>
      <c r="BZ48" s="33"/>
      <c r="CA48" s="32"/>
      <c r="CB48" s="33"/>
      <c r="CC48" s="33"/>
      <c r="CD48" s="33"/>
      <c r="CE48" s="32"/>
      <c r="CF48" s="33"/>
      <c r="CG48" s="33"/>
      <c r="CH48" s="33"/>
      <c r="CI48" s="32"/>
      <c r="CJ48" s="33"/>
      <c r="CK48" s="33"/>
      <c r="CL48" s="33"/>
      <c r="CM48" s="32"/>
      <c r="CN48" s="33"/>
      <c r="CO48" s="33"/>
      <c r="CP48" s="33"/>
      <c r="CQ48" s="32"/>
      <c r="CR48" s="33"/>
      <c r="CS48" s="33"/>
      <c r="CT48" s="33"/>
      <c r="CU48" s="32"/>
      <c r="CV48" s="33"/>
      <c r="CW48" s="33"/>
      <c r="CX48" s="33"/>
      <c r="CY48" s="32"/>
      <c r="CZ48" s="33"/>
      <c r="DA48" s="33"/>
      <c r="DB48" s="33"/>
      <c r="DC48" s="32"/>
      <c r="DD48" s="33"/>
      <c r="DE48" s="33"/>
      <c r="DF48" s="33"/>
      <c r="DG48" s="32"/>
      <c r="DH48" s="33"/>
      <c r="DI48" s="33"/>
      <c r="DJ48" s="33"/>
      <c r="DK48" s="32"/>
      <c r="DL48" s="33"/>
      <c r="DM48" s="33"/>
      <c r="DN48" s="33"/>
      <c r="DO48" s="32"/>
      <c r="DP48" s="33"/>
      <c r="DQ48" s="33"/>
      <c r="DR48" s="33"/>
      <c r="DS48" s="32"/>
      <c r="DT48" s="33"/>
      <c r="DU48" s="33"/>
      <c r="DV48" s="33"/>
      <c r="DW48" s="32"/>
      <c r="DX48" s="33"/>
      <c r="DY48" s="33"/>
      <c r="DZ48" s="33"/>
      <c r="EA48" s="32"/>
      <c r="EB48" s="33"/>
      <c r="EC48" s="33"/>
      <c r="ED48" s="33"/>
      <c r="EE48" s="32"/>
      <c r="EF48" s="33"/>
      <c r="EG48" s="33"/>
      <c r="EH48" s="33"/>
      <c r="EI48" s="32"/>
      <c r="EJ48" s="33"/>
      <c r="EK48" s="33"/>
      <c r="EL48" s="33"/>
      <c r="EM48" s="32"/>
      <c r="EN48" s="33"/>
      <c r="EO48" s="33"/>
      <c r="EP48" s="33"/>
      <c r="EQ48" s="32"/>
      <c r="ER48" s="33"/>
      <c r="ES48" s="33"/>
      <c r="ET48" s="33"/>
      <c r="EU48" s="32"/>
      <c r="EV48" s="33"/>
      <c r="EW48" s="33"/>
      <c r="EX48" s="33"/>
      <c r="EY48" s="32"/>
      <c r="EZ48" s="33"/>
      <c r="FA48" s="33"/>
      <c r="FB48" s="33"/>
      <c r="FC48" s="32"/>
      <c r="FD48" s="33"/>
      <c r="FE48" s="33"/>
      <c r="FF48" s="33"/>
      <c r="FG48" s="32"/>
      <c r="FH48" s="33"/>
      <c r="FI48" s="33"/>
      <c r="FJ48" s="33"/>
      <c r="FK48" s="32"/>
      <c r="FL48" s="33"/>
      <c r="FM48" s="33"/>
      <c r="FN48" s="33"/>
      <c r="FO48" s="32"/>
      <c r="FP48" s="33"/>
      <c r="FQ48" s="33"/>
      <c r="FR48" s="33"/>
      <c r="FS48" s="32"/>
      <c r="FT48" s="33"/>
      <c r="FU48" s="33"/>
      <c r="FV48" s="33"/>
      <c r="FW48" s="32"/>
      <c r="FX48" s="33"/>
      <c r="FY48" s="33"/>
      <c r="FZ48" s="33"/>
      <c r="GA48" s="32"/>
      <c r="GB48" s="33"/>
      <c r="GC48" s="33"/>
      <c r="GD48" s="33"/>
      <c r="GE48" s="32"/>
      <c r="GF48" s="33"/>
      <c r="GG48" s="33"/>
      <c r="GH48" s="33"/>
      <c r="GI48" s="32"/>
      <c r="GJ48" s="33"/>
      <c r="GK48" s="33"/>
      <c r="GL48" s="33"/>
      <c r="GM48" s="32"/>
      <c r="GN48" s="33"/>
      <c r="GO48" s="33"/>
      <c r="GP48" s="33"/>
      <c r="GQ48" s="32"/>
      <c r="GR48" s="33"/>
      <c r="GS48" s="33"/>
      <c r="GT48" s="33"/>
      <c r="GU48" s="32"/>
      <c r="GV48" s="33"/>
      <c r="GW48" s="33"/>
      <c r="GX48" s="33"/>
      <c r="GY48" s="32"/>
      <c r="GZ48" s="33"/>
      <c r="HA48" s="33"/>
      <c r="HB48" s="33"/>
      <c r="HC48" s="32"/>
      <c r="HD48" s="33"/>
      <c r="HE48" s="33"/>
      <c r="HF48" s="33"/>
      <c r="HG48" s="32"/>
      <c r="HH48" s="33"/>
      <c r="HI48" s="33"/>
      <c r="HJ48" s="33"/>
      <c r="HK48" s="32"/>
      <c r="HL48" s="33"/>
      <c r="HM48" s="33"/>
      <c r="HN48" s="33"/>
      <c r="HO48" s="32"/>
      <c r="HP48" s="33"/>
      <c r="HQ48" s="33"/>
      <c r="HR48" s="33"/>
      <c r="HS48" s="32"/>
      <c r="HT48" s="33"/>
      <c r="HU48" s="33"/>
      <c r="HV48" s="33"/>
      <c r="HW48" s="32"/>
      <c r="HX48" s="33"/>
      <c r="HY48" s="33"/>
      <c r="HZ48" s="33"/>
      <c r="IA48" s="32"/>
      <c r="IB48" s="33"/>
      <c r="IC48" s="33"/>
      <c r="ID48" s="33"/>
      <c r="IE48" s="32"/>
      <c r="IF48" s="33"/>
      <c r="IG48" s="33"/>
      <c r="IH48" s="33"/>
    </row>
    <row r="49" spans="1:244" s="31" customFormat="1">
      <c r="A49" s="22" t="s">
        <v>53</v>
      </c>
      <c r="B49" s="155">
        <v>4270.8078719711548</v>
      </c>
      <c r="C49" s="155">
        <v>284.70999999999998</v>
      </c>
      <c r="D49" s="52">
        <v>0.97778534761497182</v>
      </c>
    </row>
    <row r="50" spans="1:244" s="30" customFormat="1">
      <c r="A50" s="11" t="s">
        <v>54</v>
      </c>
      <c r="B50" s="3"/>
      <c r="C50" s="3"/>
      <c r="D50" s="3"/>
    </row>
    <row r="51" spans="1:244" s="30" customFormat="1">
      <c r="A51" s="6" t="s">
        <v>55</v>
      </c>
      <c r="B51" s="16">
        <v>63.28</v>
      </c>
      <c r="C51" s="16">
        <v>4.22</v>
      </c>
      <c r="D51" s="51">
        <v>1.4487717231006669E-2</v>
      </c>
    </row>
    <row r="52" spans="1:244" s="30" customFormat="1">
      <c r="A52" s="6" t="s">
        <v>56</v>
      </c>
      <c r="B52" s="16">
        <v>33.75</v>
      </c>
      <c r="C52" s="16">
        <v>2.25</v>
      </c>
      <c r="D52" s="51">
        <v>7.7269351540214144E-3</v>
      </c>
    </row>
    <row r="53" spans="1:244" s="30" customFormat="1">
      <c r="A53" s="27" t="s">
        <v>57</v>
      </c>
      <c r="B53" s="156">
        <v>97.03</v>
      </c>
      <c r="C53" s="156">
        <v>6.47</v>
      </c>
      <c r="D53" s="53">
        <v>2.2214652385028084E-2</v>
      </c>
      <c r="E53" s="32"/>
      <c r="F53" s="33"/>
      <c r="G53" s="33"/>
      <c r="H53" s="34"/>
      <c r="I53" s="32"/>
      <c r="J53" s="33"/>
      <c r="K53" s="33"/>
      <c r="L53" s="34"/>
      <c r="M53" s="32"/>
      <c r="N53" s="33"/>
      <c r="O53" s="33"/>
      <c r="P53" s="34"/>
      <c r="Q53" s="32"/>
      <c r="R53" s="33"/>
      <c r="S53" s="33"/>
      <c r="T53" s="34"/>
      <c r="U53" s="32"/>
      <c r="V53" s="33"/>
      <c r="W53" s="33"/>
      <c r="X53" s="34"/>
      <c r="Y53" s="32"/>
      <c r="Z53" s="33"/>
      <c r="AA53" s="33"/>
      <c r="AB53" s="34"/>
      <c r="AC53" s="32"/>
      <c r="AD53" s="33"/>
      <c r="AE53" s="33"/>
      <c r="AF53" s="34"/>
      <c r="AG53" s="32"/>
      <c r="AH53" s="33"/>
      <c r="AI53" s="33"/>
      <c r="AJ53" s="34"/>
      <c r="AK53" s="32"/>
      <c r="AL53" s="33"/>
      <c r="AM53" s="33"/>
      <c r="AN53" s="34"/>
      <c r="AO53" s="32"/>
      <c r="AP53" s="33"/>
      <c r="AQ53" s="33"/>
      <c r="AR53" s="34"/>
      <c r="AS53" s="32"/>
      <c r="AT53" s="33"/>
      <c r="AU53" s="33"/>
      <c r="AV53" s="34"/>
      <c r="AW53" s="32"/>
      <c r="AX53" s="33"/>
      <c r="AY53" s="33"/>
      <c r="AZ53" s="34"/>
      <c r="BA53" s="32"/>
      <c r="BB53" s="33"/>
      <c r="BC53" s="33"/>
      <c r="BD53" s="34"/>
      <c r="BE53" s="32"/>
      <c r="BF53" s="33"/>
      <c r="BG53" s="33"/>
      <c r="BH53" s="34"/>
      <c r="BI53" s="32"/>
      <c r="BJ53" s="33"/>
      <c r="BK53" s="33"/>
      <c r="BL53" s="34"/>
      <c r="BM53" s="32"/>
      <c r="BN53" s="33"/>
      <c r="BO53" s="33"/>
      <c r="BP53" s="34"/>
      <c r="BQ53" s="32"/>
      <c r="BR53" s="33"/>
      <c r="BS53" s="33"/>
      <c r="BT53" s="34"/>
      <c r="BU53" s="32"/>
      <c r="BV53" s="33"/>
      <c r="BW53" s="33"/>
      <c r="BX53" s="34"/>
      <c r="BY53" s="32"/>
      <c r="BZ53" s="33"/>
      <c r="CA53" s="33"/>
      <c r="CB53" s="34"/>
      <c r="CC53" s="32"/>
      <c r="CD53" s="33"/>
      <c r="CE53" s="33"/>
      <c r="CF53" s="34"/>
      <c r="CG53" s="32"/>
      <c r="CH53" s="33"/>
      <c r="CI53" s="33"/>
      <c r="CJ53" s="34"/>
      <c r="CK53" s="32"/>
      <c r="CL53" s="33"/>
      <c r="CM53" s="33"/>
      <c r="CN53" s="34"/>
      <c r="CO53" s="32"/>
      <c r="CP53" s="33"/>
      <c r="CQ53" s="33"/>
      <c r="CR53" s="34"/>
      <c r="CS53" s="32"/>
      <c r="CT53" s="33"/>
      <c r="CU53" s="33"/>
      <c r="CV53" s="34"/>
      <c r="CW53" s="32"/>
      <c r="CX53" s="33"/>
      <c r="CY53" s="33"/>
      <c r="CZ53" s="34"/>
      <c r="DA53" s="32"/>
      <c r="DB53" s="33"/>
      <c r="DC53" s="33"/>
      <c r="DD53" s="34"/>
      <c r="DE53" s="32"/>
      <c r="DF53" s="33"/>
      <c r="DG53" s="33"/>
      <c r="DH53" s="34"/>
      <c r="DI53" s="32"/>
      <c r="DJ53" s="33"/>
      <c r="DK53" s="33"/>
      <c r="DL53" s="34"/>
      <c r="DM53" s="32"/>
      <c r="DN53" s="33"/>
      <c r="DO53" s="33"/>
      <c r="DP53" s="34"/>
      <c r="DQ53" s="32"/>
      <c r="DR53" s="33"/>
      <c r="DS53" s="33"/>
      <c r="DT53" s="34"/>
      <c r="DU53" s="32"/>
      <c r="DV53" s="33"/>
      <c r="DW53" s="33"/>
      <c r="DX53" s="34"/>
      <c r="DY53" s="32"/>
      <c r="DZ53" s="33"/>
      <c r="EA53" s="33"/>
      <c r="EB53" s="34"/>
      <c r="EC53" s="32"/>
      <c r="ED53" s="33"/>
      <c r="EE53" s="33"/>
      <c r="EF53" s="34"/>
      <c r="EG53" s="32"/>
      <c r="EH53" s="33"/>
      <c r="EI53" s="33"/>
      <c r="EJ53" s="34"/>
      <c r="EK53" s="32"/>
      <c r="EL53" s="33"/>
      <c r="EM53" s="33"/>
      <c r="EN53" s="34"/>
      <c r="EO53" s="32"/>
      <c r="EP53" s="33"/>
      <c r="EQ53" s="33"/>
      <c r="ER53" s="34"/>
      <c r="ES53" s="32"/>
      <c r="ET53" s="33"/>
      <c r="EU53" s="33"/>
      <c r="EV53" s="34"/>
      <c r="EW53" s="32"/>
      <c r="EX53" s="33"/>
      <c r="EY53" s="33"/>
      <c r="EZ53" s="34"/>
      <c r="FA53" s="32"/>
      <c r="FB53" s="33"/>
      <c r="FC53" s="33"/>
      <c r="FD53" s="34"/>
      <c r="FE53" s="32"/>
      <c r="FF53" s="33"/>
      <c r="FG53" s="33"/>
      <c r="FH53" s="34"/>
      <c r="FI53" s="32"/>
      <c r="FJ53" s="33"/>
      <c r="FK53" s="33"/>
      <c r="FL53" s="34"/>
      <c r="FM53" s="32"/>
      <c r="FN53" s="33"/>
      <c r="FO53" s="33"/>
      <c r="FP53" s="34"/>
      <c r="FQ53" s="32"/>
      <c r="FR53" s="33"/>
      <c r="FS53" s="33"/>
      <c r="FT53" s="34"/>
      <c r="FU53" s="32"/>
      <c r="FV53" s="33"/>
      <c r="FW53" s="33"/>
      <c r="FX53" s="34"/>
      <c r="FY53" s="32"/>
      <c r="FZ53" s="33"/>
      <c r="GA53" s="33"/>
      <c r="GB53" s="34"/>
      <c r="GC53" s="32"/>
      <c r="GD53" s="33"/>
      <c r="GE53" s="33"/>
      <c r="GF53" s="34"/>
      <c r="GG53" s="32"/>
      <c r="GH53" s="33"/>
      <c r="GI53" s="33"/>
      <c r="GJ53" s="34"/>
      <c r="GK53" s="32"/>
      <c r="GL53" s="33"/>
      <c r="GM53" s="33"/>
      <c r="GN53" s="34"/>
      <c r="GO53" s="32"/>
      <c r="GP53" s="33"/>
      <c r="GQ53" s="33"/>
      <c r="GR53" s="34"/>
      <c r="GS53" s="32"/>
      <c r="GT53" s="33"/>
      <c r="GU53" s="33"/>
      <c r="GV53" s="34"/>
      <c r="GW53" s="32"/>
      <c r="GX53" s="33"/>
      <c r="GY53" s="33"/>
      <c r="GZ53" s="34"/>
      <c r="HA53" s="32"/>
      <c r="HB53" s="33"/>
      <c r="HC53" s="33"/>
      <c r="HD53" s="34"/>
      <c r="HE53" s="32"/>
      <c r="HF53" s="33"/>
      <c r="HG53" s="33"/>
      <c r="HH53" s="34"/>
      <c r="HI53" s="32"/>
      <c r="HJ53" s="33"/>
      <c r="HK53" s="33"/>
      <c r="HL53" s="34"/>
      <c r="HM53" s="32"/>
      <c r="HN53" s="33"/>
      <c r="HO53" s="33"/>
      <c r="HP53" s="34"/>
      <c r="HQ53" s="32"/>
      <c r="HR53" s="33"/>
      <c r="HS53" s="33"/>
      <c r="HT53" s="34"/>
      <c r="HU53" s="32"/>
      <c r="HV53" s="33"/>
      <c r="HW53" s="33"/>
      <c r="HX53" s="34"/>
      <c r="HY53" s="32"/>
      <c r="HZ53" s="33"/>
      <c r="IA53" s="33"/>
      <c r="IB53" s="34"/>
      <c r="IC53" s="32"/>
      <c r="ID53" s="33"/>
      <c r="IE53" s="33"/>
      <c r="IF53" s="34"/>
      <c r="IG53" s="32"/>
      <c r="IH53" s="33"/>
      <c r="II53" s="33"/>
      <c r="IJ53" s="34"/>
    </row>
    <row r="54" spans="1:244" s="41" customFormat="1" ht="13.5" thickBot="1">
      <c r="A54" s="38" t="s">
        <v>58</v>
      </c>
      <c r="B54" s="158">
        <v>4367.8378719711545</v>
      </c>
      <c r="C54" s="158">
        <v>291.18</v>
      </c>
      <c r="D54" s="55">
        <v>0.99999999999999989</v>
      </c>
    </row>
    <row r="55" spans="1:244">
      <c r="A55" s="42" t="s">
        <v>59</v>
      </c>
      <c r="D55" s="43"/>
    </row>
  </sheetData>
  <printOptions horizontalCentered="1"/>
  <pageMargins left="0.78740157480314965" right="0.39370078740157483" top="0.78740157480314965" bottom="0.78740157480314965" header="0.59055118110236227" footer="0.59055118110236227"/>
  <pageSetup paperSize="9" orientation="portrait" horizontalDpi="300" verticalDpi="300" r:id="rId1"/>
  <headerFooter alignWithMargins="0">
    <oddHeader>&amp;L&amp;"Tahoma,Negrito"&amp;8Companhia Nacional de Abastecimento - CONAB</oddHeader>
    <oddFooter>&amp;R&amp;6&amp;F - &amp;A
versão - jan/2008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J55"/>
  <sheetViews>
    <sheetView zoomScaleNormal="100" workbookViewId="0">
      <selection activeCell="I23" sqref="I23"/>
    </sheetView>
  </sheetViews>
  <sheetFormatPr defaultColWidth="11.5" defaultRowHeight="12.75"/>
  <cols>
    <col min="1" max="1" width="45.625" style="3" customWidth="1"/>
    <col min="2" max="3" width="12.625" style="3" customWidth="1"/>
    <col min="4" max="4" width="8.625" style="3" customWidth="1"/>
    <col min="5" max="16384" width="11.5" style="3"/>
  </cols>
  <sheetData>
    <row r="1" spans="1:4">
      <c r="A1" s="1" t="s">
        <v>0</v>
      </c>
      <c r="B1" s="2"/>
      <c r="C1" s="2"/>
      <c r="D1" s="2"/>
    </row>
    <row r="2" spans="1:4">
      <c r="A2" s="1" t="s">
        <v>423</v>
      </c>
      <c r="B2" s="2"/>
      <c r="C2" s="2"/>
      <c r="D2" s="2"/>
    </row>
    <row r="3" spans="1:4">
      <c r="A3" s="1" t="s">
        <v>377</v>
      </c>
      <c r="B3" s="2"/>
      <c r="C3" s="2"/>
      <c r="D3" s="2"/>
    </row>
    <row r="4" spans="1:4">
      <c r="A4" s="1" t="s">
        <v>424</v>
      </c>
      <c r="B4" s="2"/>
      <c r="C4" s="2"/>
      <c r="D4" s="2"/>
    </row>
    <row r="5" spans="1:4" ht="13.5" thickBot="1">
      <c r="A5" s="4" t="s">
        <v>4</v>
      </c>
      <c r="B5" s="5">
        <v>1000</v>
      </c>
      <c r="C5" s="6" t="s">
        <v>5</v>
      </c>
    </row>
    <row r="6" spans="1:4">
      <c r="A6" s="7"/>
      <c r="B6" s="8" t="s">
        <v>6</v>
      </c>
      <c r="C6" s="9">
        <v>43160</v>
      </c>
      <c r="D6" s="10" t="s">
        <v>7</v>
      </c>
    </row>
    <row r="7" spans="1:4">
      <c r="A7" s="11" t="s">
        <v>8</v>
      </c>
      <c r="D7" s="12" t="s">
        <v>9</v>
      </c>
    </row>
    <row r="8" spans="1:4" ht="13.5" thickBot="1">
      <c r="A8" s="13"/>
      <c r="B8" s="14" t="s">
        <v>10</v>
      </c>
      <c r="C8" s="14" t="s">
        <v>174</v>
      </c>
      <c r="D8" s="15" t="s">
        <v>13</v>
      </c>
    </row>
    <row r="9" spans="1:4">
      <c r="A9" s="11" t="s">
        <v>14</v>
      </c>
      <c r="B9" s="16"/>
    </row>
    <row r="10" spans="1:4">
      <c r="A10" s="18" t="s">
        <v>15</v>
      </c>
      <c r="B10" s="19">
        <v>0</v>
      </c>
      <c r="C10" s="19">
        <v>0</v>
      </c>
      <c r="D10" s="19">
        <v>0</v>
      </c>
    </row>
    <row r="11" spans="1:4">
      <c r="A11" s="18" t="s">
        <v>16</v>
      </c>
      <c r="B11" s="21">
        <v>0</v>
      </c>
      <c r="C11" s="21">
        <v>0</v>
      </c>
      <c r="D11" s="19">
        <v>0</v>
      </c>
    </row>
    <row r="12" spans="1:4">
      <c r="A12" s="18" t="s">
        <v>17</v>
      </c>
      <c r="B12" s="19">
        <v>525</v>
      </c>
      <c r="C12" s="19">
        <v>31.5</v>
      </c>
      <c r="D12" s="20">
        <v>0.27623099749096258</v>
      </c>
    </row>
    <row r="13" spans="1:4">
      <c r="A13" s="18" t="s">
        <v>18</v>
      </c>
      <c r="B13" s="19">
        <v>0</v>
      </c>
      <c r="C13" s="19">
        <v>0</v>
      </c>
      <c r="D13" s="19">
        <v>0</v>
      </c>
    </row>
    <row r="14" spans="1:4">
      <c r="A14" s="18" t="s">
        <v>19</v>
      </c>
      <c r="B14" s="19">
        <v>0</v>
      </c>
      <c r="C14" s="19">
        <v>0</v>
      </c>
      <c r="D14" s="19">
        <v>0</v>
      </c>
    </row>
    <row r="15" spans="1:4">
      <c r="A15" s="6" t="s">
        <v>20</v>
      </c>
      <c r="B15" s="19">
        <v>650</v>
      </c>
      <c r="C15" s="19">
        <v>39</v>
      </c>
      <c r="D15" s="20">
        <v>0.34200028260785842</v>
      </c>
    </row>
    <row r="16" spans="1:4">
      <c r="A16" s="6" t="s">
        <v>70</v>
      </c>
      <c r="B16" s="19">
        <v>50.88</v>
      </c>
      <c r="C16" s="19">
        <v>3.04</v>
      </c>
      <c r="D16" s="20">
        <v>2.6770729813981289E-2</v>
      </c>
    </row>
    <row r="17" spans="1:4">
      <c r="A17" s="6" t="s">
        <v>22</v>
      </c>
      <c r="B17" s="19">
        <v>180</v>
      </c>
      <c r="C17" s="19">
        <v>10.8</v>
      </c>
      <c r="D17" s="20">
        <v>9.4707770568330032E-2</v>
      </c>
    </row>
    <row r="18" spans="1:4">
      <c r="A18" s="6" t="s">
        <v>23</v>
      </c>
      <c r="B18" s="19">
        <v>285</v>
      </c>
      <c r="C18" s="19">
        <v>17.100000000000001</v>
      </c>
      <c r="D18" s="20">
        <v>0.14995397006652256</v>
      </c>
    </row>
    <row r="19" spans="1:4">
      <c r="A19" s="6" t="s">
        <v>24</v>
      </c>
      <c r="B19" s="19">
        <v>0</v>
      </c>
      <c r="C19" s="19">
        <v>0</v>
      </c>
      <c r="D19" s="19">
        <v>0</v>
      </c>
    </row>
    <row r="20" spans="1:4">
      <c r="A20" s="6" t="s">
        <v>71</v>
      </c>
      <c r="B20" s="19">
        <v>17</v>
      </c>
      <c r="C20" s="19">
        <v>1.02</v>
      </c>
      <c r="D20" s="20">
        <v>8.9446227758978366E-3</v>
      </c>
    </row>
    <row r="21" spans="1:4">
      <c r="A21" s="22" t="s">
        <v>27</v>
      </c>
      <c r="B21" s="23">
        <v>1707.88</v>
      </c>
      <c r="C21" s="23">
        <v>102.46</v>
      </c>
      <c r="D21" s="24">
        <v>0.8986083733235527</v>
      </c>
    </row>
    <row r="22" spans="1:4">
      <c r="A22" s="25" t="s">
        <v>28</v>
      </c>
      <c r="B22" s="21"/>
      <c r="C22" s="21"/>
      <c r="D22" s="21"/>
    </row>
    <row r="23" spans="1:4">
      <c r="A23" s="18" t="s">
        <v>29</v>
      </c>
      <c r="B23" s="19">
        <v>34.159999999999997</v>
      </c>
      <c r="C23" s="19">
        <v>2.0499999999999998</v>
      </c>
      <c r="D23" s="20">
        <v>1.7973430236745296E-2</v>
      </c>
    </row>
    <row r="24" spans="1:4">
      <c r="A24" s="18" t="s">
        <v>30</v>
      </c>
      <c r="B24" s="19">
        <v>0</v>
      </c>
      <c r="C24" s="19">
        <v>0</v>
      </c>
      <c r="D24" s="19">
        <v>0</v>
      </c>
    </row>
    <row r="25" spans="1:4">
      <c r="A25" s="6" t="s">
        <v>72</v>
      </c>
      <c r="B25" s="19">
        <v>51.24</v>
      </c>
      <c r="C25" s="19">
        <v>3.07</v>
      </c>
      <c r="D25" s="20">
        <v>2.696014535511795E-2</v>
      </c>
    </row>
    <row r="26" spans="1:4">
      <c r="A26" s="18" t="s">
        <v>73</v>
      </c>
      <c r="B26" s="19">
        <v>0</v>
      </c>
      <c r="C26" s="19">
        <v>0</v>
      </c>
      <c r="D26" s="19">
        <v>0</v>
      </c>
    </row>
    <row r="27" spans="1:4">
      <c r="A27" s="18" t="s">
        <v>74</v>
      </c>
      <c r="B27" s="19">
        <v>0</v>
      </c>
      <c r="C27" s="19">
        <v>0</v>
      </c>
      <c r="D27" s="19">
        <v>0</v>
      </c>
    </row>
    <row r="28" spans="1:4">
      <c r="A28" s="18" t="s">
        <v>75</v>
      </c>
      <c r="B28" s="19">
        <v>25</v>
      </c>
      <c r="C28" s="19">
        <v>1.5</v>
      </c>
      <c r="D28" s="20">
        <v>1.3153857023379172E-2</v>
      </c>
    </row>
    <row r="29" spans="1:4">
      <c r="A29" s="18" t="s">
        <v>76</v>
      </c>
      <c r="B29" s="19">
        <v>0</v>
      </c>
      <c r="C29" s="19">
        <v>0</v>
      </c>
      <c r="D29" s="19">
        <v>0</v>
      </c>
    </row>
    <row r="30" spans="1:4">
      <c r="A30" s="18" t="s">
        <v>77</v>
      </c>
      <c r="B30" s="19">
        <v>0</v>
      </c>
      <c r="C30" s="19">
        <v>0</v>
      </c>
      <c r="D30" s="19">
        <v>0</v>
      </c>
    </row>
    <row r="31" spans="1:4">
      <c r="A31" s="18" t="s">
        <v>78</v>
      </c>
      <c r="B31" s="19">
        <v>0</v>
      </c>
      <c r="C31" s="19">
        <v>0</v>
      </c>
      <c r="D31" s="19">
        <v>0</v>
      </c>
    </row>
    <row r="32" spans="1:4">
      <c r="A32" s="27" t="s">
        <v>37</v>
      </c>
      <c r="B32" s="28">
        <v>110.4</v>
      </c>
      <c r="C32" s="28">
        <v>6.6199999999999992</v>
      </c>
      <c r="D32" s="29">
        <v>5.8087432615242414E-2</v>
      </c>
    </row>
    <row r="33" spans="1:244" s="30" customFormat="1">
      <c r="A33" s="11" t="s">
        <v>38</v>
      </c>
      <c r="B33" s="21"/>
      <c r="C33" s="21"/>
      <c r="D33" s="21"/>
    </row>
    <row r="34" spans="1:244" s="30" customFormat="1">
      <c r="A34" s="18" t="s">
        <v>39</v>
      </c>
      <c r="B34" s="19">
        <v>33.223224796037748</v>
      </c>
      <c r="C34" s="19">
        <v>2</v>
      </c>
      <c r="D34" s="20">
        <v>1.7480541952906645E-2</v>
      </c>
    </row>
    <row r="35" spans="1:244" s="30" customFormat="1">
      <c r="A35" s="6" t="s">
        <v>40</v>
      </c>
      <c r="B35" s="19">
        <v>33.223224796037748</v>
      </c>
      <c r="C35" s="19">
        <v>2</v>
      </c>
      <c r="D35" s="20">
        <v>1.7480541952906645E-2</v>
      </c>
    </row>
    <row r="36" spans="1:244" s="31" customFormat="1">
      <c r="A36" s="22" t="s">
        <v>41</v>
      </c>
      <c r="B36" s="23">
        <v>1851.503224796038</v>
      </c>
      <c r="C36" s="23">
        <v>111.08</v>
      </c>
      <c r="D36" s="24">
        <v>0.97417634789170171</v>
      </c>
    </row>
    <row r="37" spans="1:244" s="30" customFormat="1">
      <c r="A37" s="11" t="s">
        <v>42</v>
      </c>
      <c r="B37" s="21"/>
      <c r="C37" s="21"/>
      <c r="D37" s="21"/>
    </row>
    <row r="38" spans="1:244" s="30" customFormat="1">
      <c r="A38" s="6" t="s">
        <v>43</v>
      </c>
      <c r="B38" s="19">
        <v>0</v>
      </c>
      <c r="C38" s="19">
        <v>0</v>
      </c>
      <c r="D38" s="19">
        <v>0</v>
      </c>
    </row>
    <row r="39" spans="1:244" s="30" customFormat="1">
      <c r="A39" s="6" t="s">
        <v>44</v>
      </c>
      <c r="B39" s="19">
        <v>0</v>
      </c>
      <c r="C39" s="19">
        <v>0</v>
      </c>
      <c r="D39" s="19">
        <v>0</v>
      </c>
    </row>
    <row r="40" spans="1:244" s="30" customFormat="1">
      <c r="A40" s="18" t="s">
        <v>45</v>
      </c>
      <c r="B40" s="19">
        <v>0</v>
      </c>
      <c r="C40" s="19">
        <v>0</v>
      </c>
      <c r="D40" s="19">
        <v>0</v>
      </c>
    </row>
    <row r="41" spans="1:244" s="30" customFormat="1">
      <c r="A41" s="18" t="s">
        <v>79</v>
      </c>
      <c r="B41" s="19">
        <v>0</v>
      </c>
      <c r="C41" s="19">
        <v>0</v>
      </c>
      <c r="D41" s="19">
        <v>0</v>
      </c>
    </row>
    <row r="42" spans="1:244" s="30" customFormat="1">
      <c r="A42" s="27" t="s">
        <v>46</v>
      </c>
      <c r="B42" s="28">
        <v>0</v>
      </c>
      <c r="C42" s="28">
        <v>0</v>
      </c>
      <c r="D42" s="28">
        <v>0</v>
      </c>
      <c r="E42" s="32"/>
      <c r="F42" s="33"/>
      <c r="G42" s="33"/>
      <c r="H42" s="34"/>
      <c r="I42" s="32"/>
      <c r="J42" s="33"/>
      <c r="K42" s="33"/>
      <c r="L42" s="34"/>
      <c r="M42" s="32"/>
      <c r="N42" s="33"/>
      <c r="O42" s="33"/>
      <c r="P42" s="34"/>
      <c r="Q42" s="32"/>
      <c r="R42" s="33"/>
      <c r="S42" s="33"/>
      <c r="T42" s="34"/>
      <c r="U42" s="32"/>
      <c r="V42" s="33"/>
      <c r="W42" s="33"/>
      <c r="X42" s="34"/>
      <c r="Y42" s="32"/>
      <c r="Z42" s="33"/>
      <c r="AA42" s="33"/>
      <c r="AB42" s="34"/>
      <c r="AC42" s="32"/>
      <c r="AD42" s="33"/>
      <c r="AE42" s="33"/>
      <c r="AF42" s="34"/>
      <c r="AG42" s="32"/>
      <c r="AH42" s="33"/>
      <c r="AI42" s="33"/>
      <c r="AJ42" s="34"/>
      <c r="AK42" s="32"/>
      <c r="AL42" s="33"/>
      <c r="AM42" s="33"/>
      <c r="AN42" s="34"/>
      <c r="AO42" s="32"/>
      <c r="AP42" s="33"/>
      <c r="AQ42" s="33"/>
      <c r="AR42" s="34"/>
      <c r="AS42" s="32"/>
      <c r="AT42" s="33"/>
      <c r="AU42" s="33"/>
      <c r="AV42" s="34"/>
      <c r="AW42" s="32"/>
      <c r="AX42" s="33"/>
      <c r="AY42" s="33"/>
      <c r="AZ42" s="34"/>
      <c r="BA42" s="32"/>
      <c r="BB42" s="33"/>
      <c r="BC42" s="33"/>
      <c r="BD42" s="34"/>
      <c r="BE42" s="32"/>
      <c r="BF42" s="33"/>
      <c r="BG42" s="33"/>
      <c r="BH42" s="34"/>
      <c r="BI42" s="32"/>
      <c r="BJ42" s="33"/>
      <c r="BK42" s="33"/>
      <c r="BL42" s="34"/>
      <c r="BM42" s="32"/>
      <c r="BN42" s="33"/>
      <c r="BO42" s="33"/>
      <c r="BP42" s="34"/>
      <c r="BQ42" s="32"/>
      <c r="BR42" s="33"/>
      <c r="BS42" s="33"/>
      <c r="BT42" s="34"/>
      <c r="BU42" s="32"/>
      <c r="BV42" s="33"/>
      <c r="BW42" s="33"/>
      <c r="BX42" s="34"/>
      <c r="BY42" s="32"/>
      <c r="BZ42" s="33"/>
      <c r="CA42" s="33"/>
      <c r="CB42" s="34"/>
      <c r="CC42" s="32"/>
      <c r="CD42" s="33"/>
      <c r="CE42" s="33"/>
      <c r="CF42" s="34"/>
      <c r="CG42" s="32"/>
      <c r="CH42" s="33"/>
      <c r="CI42" s="33"/>
      <c r="CJ42" s="34"/>
      <c r="CK42" s="32"/>
      <c r="CL42" s="33"/>
      <c r="CM42" s="33"/>
      <c r="CN42" s="34"/>
      <c r="CO42" s="32"/>
      <c r="CP42" s="33"/>
      <c r="CQ42" s="33"/>
      <c r="CR42" s="34"/>
      <c r="CS42" s="32"/>
      <c r="CT42" s="33"/>
      <c r="CU42" s="33"/>
      <c r="CV42" s="34"/>
      <c r="CW42" s="32"/>
      <c r="CX42" s="33"/>
      <c r="CY42" s="33"/>
      <c r="CZ42" s="34"/>
      <c r="DA42" s="32"/>
      <c r="DB42" s="33"/>
      <c r="DC42" s="33"/>
      <c r="DD42" s="34"/>
      <c r="DE42" s="32"/>
      <c r="DF42" s="33"/>
      <c r="DG42" s="33"/>
      <c r="DH42" s="34"/>
      <c r="DI42" s="32"/>
      <c r="DJ42" s="33"/>
      <c r="DK42" s="33"/>
      <c r="DL42" s="34"/>
      <c r="DM42" s="32"/>
      <c r="DN42" s="33"/>
      <c r="DO42" s="33"/>
      <c r="DP42" s="34"/>
      <c r="DQ42" s="32"/>
      <c r="DR42" s="33"/>
      <c r="DS42" s="33"/>
      <c r="DT42" s="34"/>
      <c r="DU42" s="32"/>
      <c r="DV42" s="33"/>
      <c r="DW42" s="33"/>
      <c r="DX42" s="34"/>
      <c r="DY42" s="32"/>
      <c r="DZ42" s="33"/>
      <c r="EA42" s="33"/>
      <c r="EB42" s="34"/>
      <c r="EC42" s="32"/>
      <c r="ED42" s="33"/>
      <c r="EE42" s="33"/>
      <c r="EF42" s="34"/>
      <c r="EG42" s="32"/>
      <c r="EH42" s="33"/>
      <c r="EI42" s="33"/>
      <c r="EJ42" s="34"/>
      <c r="EK42" s="32"/>
      <c r="EL42" s="33"/>
      <c r="EM42" s="33"/>
      <c r="EN42" s="34"/>
      <c r="EO42" s="32"/>
      <c r="EP42" s="33"/>
      <c r="EQ42" s="33"/>
      <c r="ER42" s="34"/>
      <c r="ES42" s="32"/>
      <c r="ET42" s="33"/>
      <c r="EU42" s="33"/>
      <c r="EV42" s="34"/>
      <c r="EW42" s="32"/>
      <c r="EX42" s="33"/>
      <c r="EY42" s="33"/>
      <c r="EZ42" s="34"/>
      <c r="FA42" s="32"/>
      <c r="FB42" s="33"/>
      <c r="FC42" s="33"/>
      <c r="FD42" s="34"/>
      <c r="FE42" s="32"/>
      <c r="FF42" s="33"/>
      <c r="FG42" s="33"/>
      <c r="FH42" s="34"/>
      <c r="FI42" s="32"/>
      <c r="FJ42" s="33"/>
      <c r="FK42" s="33"/>
      <c r="FL42" s="34"/>
      <c r="FM42" s="32"/>
      <c r="FN42" s="33"/>
      <c r="FO42" s="33"/>
      <c r="FP42" s="34"/>
      <c r="FQ42" s="32"/>
      <c r="FR42" s="33"/>
      <c r="FS42" s="33"/>
      <c r="FT42" s="34"/>
      <c r="FU42" s="32"/>
      <c r="FV42" s="33"/>
      <c r="FW42" s="33"/>
      <c r="FX42" s="34"/>
      <c r="FY42" s="32"/>
      <c r="FZ42" s="33"/>
      <c r="GA42" s="33"/>
      <c r="GB42" s="34"/>
      <c r="GC42" s="32"/>
      <c r="GD42" s="33"/>
      <c r="GE42" s="33"/>
      <c r="GF42" s="34"/>
      <c r="GG42" s="32"/>
      <c r="GH42" s="33"/>
      <c r="GI42" s="33"/>
      <c r="GJ42" s="34"/>
      <c r="GK42" s="32"/>
      <c r="GL42" s="33"/>
      <c r="GM42" s="33"/>
      <c r="GN42" s="34"/>
      <c r="GO42" s="32"/>
      <c r="GP42" s="33"/>
      <c r="GQ42" s="33"/>
      <c r="GR42" s="34"/>
      <c r="GS42" s="32"/>
      <c r="GT42" s="33"/>
      <c r="GU42" s="33"/>
      <c r="GV42" s="34"/>
      <c r="GW42" s="32"/>
      <c r="GX42" s="33"/>
      <c r="GY42" s="33"/>
      <c r="GZ42" s="34"/>
      <c r="HA42" s="32"/>
      <c r="HB42" s="33"/>
      <c r="HC42" s="33"/>
      <c r="HD42" s="34"/>
      <c r="HE42" s="32"/>
      <c r="HF42" s="33"/>
      <c r="HG42" s="33"/>
      <c r="HH42" s="34"/>
      <c r="HI42" s="32"/>
      <c r="HJ42" s="33"/>
      <c r="HK42" s="33"/>
      <c r="HL42" s="34"/>
      <c r="HM42" s="32"/>
      <c r="HN42" s="33"/>
      <c r="HO42" s="33"/>
      <c r="HP42" s="34"/>
      <c r="HQ42" s="32"/>
      <c r="HR42" s="33"/>
      <c r="HS42" s="33"/>
      <c r="HT42" s="34"/>
      <c r="HU42" s="32"/>
      <c r="HV42" s="33"/>
      <c r="HW42" s="33"/>
      <c r="HX42" s="34"/>
      <c r="HY42" s="32"/>
      <c r="HZ42" s="33"/>
      <c r="IA42" s="33"/>
      <c r="IB42" s="34"/>
      <c r="IC42" s="32"/>
      <c r="ID42" s="33"/>
      <c r="IE42" s="33"/>
      <c r="IF42" s="34"/>
      <c r="IG42" s="32"/>
      <c r="IH42" s="33"/>
      <c r="II42" s="33"/>
      <c r="IJ42" s="34"/>
    </row>
    <row r="43" spans="1:244" s="30" customFormat="1">
      <c r="A43" s="11" t="s">
        <v>47</v>
      </c>
      <c r="B43" s="21"/>
      <c r="C43" s="21"/>
      <c r="D43" s="21"/>
    </row>
    <row r="44" spans="1:244" s="30" customFormat="1">
      <c r="A44" s="18" t="s">
        <v>80</v>
      </c>
      <c r="B44" s="19">
        <v>0</v>
      </c>
      <c r="C44" s="19">
        <v>0</v>
      </c>
      <c r="D44" s="19">
        <v>0</v>
      </c>
    </row>
    <row r="45" spans="1:244" s="30" customFormat="1">
      <c r="A45" s="18" t="s">
        <v>49</v>
      </c>
      <c r="B45" s="19">
        <v>23.2</v>
      </c>
      <c r="C45" s="19">
        <v>1.39</v>
      </c>
      <c r="D45" s="19">
        <v>1.2206779317695871E-2</v>
      </c>
    </row>
    <row r="46" spans="1:244" s="30" customFormat="1">
      <c r="A46" s="18" t="s">
        <v>50</v>
      </c>
      <c r="B46" s="19">
        <v>0</v>
      </c>
      <c r="C46" s="19">
        <v>0</v>
      </c>
      <c r="D46" s="19">
        <v>0</v>
      </c>
    </row>
    <row r="47" spans="1:244" s="30" customFormat="1">
      <c r="A47" s="27" t="s">
        <v>51</v>
      </c>
      <c r="B47" s="28">
        <v>23.2</v>
      </c>
      <c r="C47" s="28">
        <v>1.39</v>
      </c>
      <c r="D47" s="28">
        <v>1.2206779317695871E-2</v>
      </c>
      <c r="E47" s="32"/>
      <c r="F47" s="33"/>
      <c r="G47" s="33"/>
      <c r="H47" s="34"/>
      <c r="I47" s="32"/>
      <c r="J47" s="33"/>
      <c r="K47" s="33"/>
      <c r="L47" s="34"/>
      <c r="M47" s="32"/>
      <c r="N47" s="33"/>
      <c r="O47" s="33"/>
      <c r="P47" s="34"/>
      <c r="Q47" s="32"/>
      <c r="R47" s="33"/>
      <c r="S47" s="33"/>
      <c r="T47" s="34"/>
      <c r="U47" s="32"/>
      <c r="V47" s="33"/>
      <c r="W47" s="33"/>
      <c r="X47" s="34"/>
      <c r="Y47" s="32"/>
      <c r="Z47" s="33"/>
      <c r="AA47" s="33"/>
      <c r="AB47" s="34"/>
      <c r="AC47" s="32"/>
      <c r="AD47" s="33"/>
      <c r="AE47" s="33"/>
      <c r="AF47" s="34"/>
      <c r="AG47" s="32"/>
      <c r="AH47" s="33"/>
      <c r="AI47" s="33"/>
      <c r="AJ47" s="34"/>
      <c r="AK47" s="32"/>
      <c r="AL47" s="33"/>
      <c r="AM47" s="33"/>
      <c r="AN47" s="34"/>
      <c r="AO47" s="32"/>
      <c r="AP47" s="33"/>
      <c r="AQ47" s="33"/>
      <c r="AR47" s="34"/>
      <c r="AS47" s="32"/>
      <c r="AT47" s="33"/>
      <c r="AU47" s="33"/>
      <c r="AV47" s="34"/>
      <c r="AW47" s="32"/>
      <c r="AX47" s="33"/>
      <c r="AY47" s="33"/>
      <c r="AZ47" s="34"/>
      <c r="BA47" s="32"/>
      <c r="BB47" s="33"/>
      <c r="BC47" s="33"/>
      <c r="BD47" s="34"/>
      <c r="BE47" s="32"/>
      <c r="BF47" s="33"/>
      <c r="BG47" s="33"/>
      <c r="BH47" s="34"/>
      <c r="BI47" s="32"/>
      <c r="BJ47" s="33"/>
      <c r="BK47" s="33"/>
      <c r="BL47" s="34"/>
      <c r="BM47" s="32"/>
      <c r="BN47" s="33"/>
      <c r="BO47" s="33"/>
      <c r="BP47" s="34"/>
      <c r="BQ47" s="32"/>
      <c r="BR47" s="33"/>
      <c r="BS47" s="33"/>
      <c r="BT47" s="34"/>
      <c r="BU47" s="32"/>
      <c r="BV47" s="33"/>
      <c r="BW47" s="33"/>
      <c r="BX47" s="34"/>
      <c r="BY47" s="32"/>
      <c r="BZ47" s="33"/>
      <c r="CA47" s="33"/>
      <c r="CB47" s="34"/>
      <c r="CC47" s="32"/>
      <c r="CD47" s="33"/>
      <c r="CE47" s="33"/>
      <c r="CF47" s="34"/>
      <c r="CG47" s="32"/>
      <c r="CH47" s="33"/>
      <c r="CI47" s="33"/>
      <c r="CJ47" s="34"/>
      <c r="CK47" s="32"/>
      <c r="CL47" s="33"/>
      <c r="CM47" s="33"/>
      <c r="CN47" s="34"/>
      <c r="CO47" s="32"/>
      <c r="CP47" s="33"/>
      <c r="CQ47" s="33"/>
      <c r="CR47" s="34"/>
      <c r="CS47" s="32"/>
      <c r="CT47" s="33"/>
      <c r="CU47" s="33"/>
      <c r="CV47" s="34"/>
      <c r="CW47" s="32"/>
      <c r="CX47" s="33"/>
      <c r="CY47" s="33"/>
      <c r="CZ47" s="34"/>
      <c r="DA47" s="32"/>
      <c r="DB47" s="33"/>
      <c r="DC47" s="33"/>
      <c r="DD47" s="34"/>
      <c r="DE47" s="32"/>
      <c r="DF47" s="33"/>
      <c r="DG47" s="33"/>
      <c r="DH47" s="34"/>
      <c r="DI47" s="32"/>
      <c r="DJ47" s="33"/>
      <c r="DK47" s="33"/>
      <c r="DL47" s="34"/>
      <c r="DM47" s="32"/>
      <c r="DN47" s="33"/>
      <c r="DO47" s="33"/>
      <c r="DP47" s="34"/>
      <c r="DQ47" s="32"/>
      <c r="DR47" s="33"/>
      <c r="DS47" s="33"/>
      <c r="DT47" s="34"/>
      <c r="DU47" s="32"/>
      <c r="DV47" s="33"/>
      <c r="DW47" s="33"/>
      <c r="DX47" s="34"/>
      <c r="DY47" s="32"/>
      <c r="DZ47" s="33"/>
      <c r="EA47" s="33"/>
      <c r="EB47" s="34"/>
      <c r="EC47" s="32"/>
      <c r="ED47" s="33"/>
      <c r="EE47" s="33"/>
      <c r="EF47" s="34"/>
      <c r="EG47" s="32"/>
      <c r="EH47" s="33"/>
      <c r="EI47" s="33"/>
      <c r="EJ47" s="34"/>
      <c r="EK47" s="32"/>
      <c r="EL47" s="33"/>
      <c r="EM47" s="33"/>
      <c r="EN47" s="34"/>
      <c r="EO47" s="32"/>
      <c r="EP47" s="33"/>
      <c r="EQ47" s="33"/>
      <c r="ER47" s="34"/>
      <c r="ES47" s="32"/>
      <c r="ET47" s="33"/>
      <c r="EU47" s="33"/>
      <c r="EV47" s="34"/>
      <c r="EW47" s="32"/>
      <c r="EX47" s="33"/>
      <c r="EY47" s="33"/>
      <c r="EZ47" s="34"/>
      <c r="FA47" s="32"/>
      <c r="FB47" s="33"/>
      <c r="FC47" s="33"/>
      <c r="FD47" s="34"/>
      <c r="FE47" s="32"/>
      <c r="FF47" s="33"/>
      <c r="FG47" s="33"/>
      <c r="FH47" s="34"/>
      <c r="FI47" s="32"/>
      <c r="FJ47" s="33"/>
      <c r="FK47" s="33"/>
      <c r="FL47" s="34"/>
      <c r="FM47" s="32"/>
      <c r="FN47" s="33"/>
      <c r="FO47" s="33"/>
      <c r="FP47" s="34"/>
      <c r="FQ47" s="32"/>
      <c r="FR47" s="33"/>
      <c r="FS47" s="33"/>
      <c r="FT47" s="34"/>
      <c r="FU47" s="32"/>
      <c r="FV47" s="33"/>
      <c r="FW47" s="33"/>
      <c r="FX47" s="34"/>
      <c r="FY47" s="32"/>
      <c r="FZ47" s="33"/>
      <c r="GA47" s="33"/>
      <c r="GB47" s="34"/>
      <c r="GC47" s="32"/>
      <c r="GD47" s="33"/>
      <c r="GE47" s="33"/>
      <c r="GF47" s="34"/>
      <c r="GG47" s="32"/>
      <c r="GH47" s="33"/>
      <c r="GI47" s="33"/>
      <c r="GJ47" s="34"/>
      <c r="GK47" s="32"/>
      <c r="GL47" s="33"/>
      <c r="GM47" s="33"/>
      <c r="GN47" s="34"/>
      <c r="GO47" s="32"/>
      <c r="GP47" s="33"/>
      <c r="GQ47" s="33"/>
      <c r="GR47" s="34"/>
      <c r="GS47" s="32"/>
      <c r="GT47" s="33"/>
      <c r="GU47" s="33"/>
      <c r="GV47" s="34"/>
      <c r="GW47" s="32"/>
      <c r="GX47" s="33"/>
      <c r="GY47" s="33"/>
      <c r="GZ47" s="34"/>
      <c r="HA47" s="32"/>
      <c r="HB47" s="33"/>
      <c r="HC47" s="33"/>
      <c r="HD47" s="34"/>
      <c r="HE47" s="32"/>
      <c r="HF47" s="33"/>
      <c r="HG47" s="33"/>
      <c r="HH47" s="34"/>
      <c r="HI47" s="32"/>
      <c r="HJ47" s="33"/>
      <c r="HK47" s="33"/>
      <c r="HL47" s="34"/>
      <c r="HM47" s="32"/>
      <c r="HN47" s="33"/>
      <c r="HO47" s="33"/>
      <c r="HP47" s="34"/>
      <c r="HQ47" s="32"/>
      <c r="HR47" s="33"/>
      <c r="HS47" s="33"/>
      <c r="HT47" s="34"/>
      <c r="HU47" s="32"/>
      <c r="HV47" s="33"/>
      <c r="HW47" s="33"/>
      <c r="HX47" s="34"/>
      <c r="HY47" s="32"/>
      <c r="HZ47" s="33"/>
      <c r="IA47" s="33"/>
      <c r="IB47" s="34"/>
      <c r="IC47" s="32"/>
      <c r="ID47" s="33"/>
      <c r="IE47" s="33"/>
      <c r="IF47" s="34"/>
      <c r="IG47" s="32"/>
      <c r="IH47" s="33"/>
      <c r="II47" s="33"/>
      <c r="IJ47" s="34"/>
    </row>
    <row r="48" spans="1:244" s="30" customFormat="1">
      <c r="A48" s="35" t="s">
        <v>52</v>
      </c>
      <c r="B48" s="36">
        <v>23.2</v>
      </c>
      <c r="C48" s="36">
        <v>1.39</v>
      </c>
      <c r="D48" s="36">
        <v>1.2206779317695871E-2</v>
      </c>
      <c r="E48" s="33"/>
      <c r="F48" s="33"/>
      <c r="G48" s="32"/>
      <c r="H48" s="33"/>
      <c r="I48" s="33"/>
      <c r="J48" s="33"/>
      <c r="K48" s="32"/>
      <c r="L48" s="33"/>
      <c r="M48" s="33"/>
      <c r="N48" s="33"/>
      <c r="O48" s="32"/>
      <c r="P48" s="33"/>
      <c r="Q48" s="33"/>
      <c r="R48" s="33"/>
      <c r="S48" s="32"/>
      <c r="T48" s="33"/>
      <c r="U48" s="33"/>
      <c r="V48" s="33"/>
      <c r="W48" s="32"/>
      <c r="X48" s="33"/>
      <c r="Y48" s="33"/>
      <c r="Z48" s="33"/>
      <c r="AA48" s="32"/>
      <c r="AB48" s="33"/>
      <c r="AC48" s="33"/>
      <c r="AD48" s="33"/>
      <c r="AE48" s="32"/>
      <c r="AF48" s="33"/>
      <c r="AG48" s="33"/>
      <c r="AH48" s="33"/>
      <c r="AI48" s="32"/>
      <c r="AJ48" s="33"/>
      <c r="AK48" s="33"/>
      <c r="AL48" s="33"/>
      <c r="AM48" s="32"/>
      <c r="AN48" s="33"/>
      <c r="AO48" s="33"/>
      <c r="AP48" s="33"/>
      <c r="AQ48" s="32"/>
      <c r="AR48" s="33"/>
      <c r="AS48" s="33"/>
      <c r="AT48" s="33"/>
      <c r="AU48" s="32"/>
      <c r="AV48" s="33"/>
      <c r="AW48" s="33"/>
      <c r="AX48" s="33"/>
      <c r="AY48" s="32"/>
      <c r="AZ48" s="33"/>
      <c r="BA48" s="33"/>
      <c r="BB48" s="33"/>
      <c r="BC48" s="32"/>
      <c r="BD48" s="33"/>
      <c r="BE48" s="33"/>
      <c r="BF48" s="33"/>
      <c r="BG48" s="32"/>
      <c r="BH48" s="33"/>
      <c r="BI48" s="33"/>
      <c r="BJ48" s="33"/>
      <c r="BK48" s="32"/>
      <c r="BL48" s="33"/>
      <c r="BM48" s="33"/>
      <c r="BN48" s="33"/>
      <c r="BO48" s="32"/>
      <c r="BP48" s="33"/>
      <c r="BQ48" s="33"/>
      <c r="BR48" s="33"/>
      <c r="BS48" s="32"/>
      <c r="BT48" s="33"/>
      <c r="BU48" s="33"/>
      <c r="BV48" s="33"/>
      <c r="BW48" s="32"/>
      <c r="BX48" s="33"/>
      <c r="BY48" s="33"/>
      <c r="BZ48" s="33"/>
      <c r="CA48" s="32"/>
      <c r="CB48" s="33"/>
      <c r="CC48" s="33"/>
      <c r="CD48" s="33"/>
      <c r="CE48" s="32"/>
      <c r="CF48" s="33"/>
      <c r="CG48" s="33"/>
      <c r="CH48" s="33"/>
      <c r="CI48" s="32"/>
      <c r="CJ48" s="33"/>
      <c r="CK48" s="33"/>
      <c r="CL48" s="33"/>
      <c r="CM48" s="32"/>
      <c r="CN48" s="33"/>
      <c r="CO48" s="33"/>
      <c r="CP48" s="33"/>
      <c r="CQ48" s="32"/>
      <c r="CR48" s="33"/>
      <c r="CS48" s="33"/>
      <c r="CT48" s="33"/>
      <c r="CU48" s="32"/>
      <c r="CV48" s="33"/>
      <c r="CW48" s="33"/>
      <c r="CX48" s="33"/>
      <c r="CY48" s="32"/>
      <c r="CZ48" s="33"/>
      <c r="DA48" s="33"/>
      <c r="DB48" s="33"/>
      <c r="DC48" s="32"/>
      <c r="DD48" s="33"/>
      <c r="DE48" s="33"/>
      <c r="DF48" s="33"/>
      <c r="DG48" s="32"/>
      <c r="DH48" s="33"/>
      <c r="DI48" s="33"/>
      <c r="DJ48" s="33"/>
      <c r="DK48" s="32"/>
      <c r="DL48" s="33"/>
      <c r="DM48" s="33"/>
      <c r="DN48" s="33"/>
      <c r="DO48" s="32"/>
      <c r="DP48" s="33"/>
      <c r="DQ48" s="33"/>
      <c r="DR48" s="33"/>
      <c r="DS48" s="32"/>
      <c r="DT48" s="33"/>
      <c r="DU48" s="33"/>
      <c r="DV48" s="33"/>
      <c r="DW48" s="32"/>
      <c r="DX48" s="33"/>
      <c r="DY48" s="33"/>
      <c r="DZ48" s="33"/>
      <c r="EA48" s="32"/>
      <c r="EB48" s="33"/>
      <c r="EC48" s="33"/>
      <c r="ED48" s="33"/>
      <c r="EE48" s="32"/>
      <c r="EF48" s="33"/>
      <c r="EG48" s="33"/>
      <c r="EH48" s="33"/>
      <c r="EI48" s="32"/>
      <c r="EJ48" s="33"/>
      <c r="EK48" s="33"/>
      <c r="EL48" s="33"/>
      <c r="EM48" s="32"/>
      <c r="EN48" s="33"/>
      <c r="EO48" s="33"/>
      <c r="EP48" s="33"/>
      <c r="EQ48" s="32"/>
      <c r="ER48" s="33"/>
      <c r="ES48" s="33"/>
      <c r="ET48" s="33"/>
      <c r="EU48" s="32"/>
      <c r="EV48" s="33"/>
      <c r="EW48" s="33"/>
      <c r="EX48" s="33"/>
      <c r="EY48" s="32"/>
      <c r="EZ48" s="33"/>
      <c r="FA48" s="33"/>
      <c r="FB48" s="33"/>
      <c r="FC48" s="32"/>
      <c r="FD48" s="33"/>
      <c r="FE48" s="33"/>
      <c r="FF48" s="33"/>
      <c r="FG48" s="32"/>
      <c r="FH48" s="33"/>
      <c r="FI48" s="33"/>
      <c r="FJ48" s="33"/>
      <c r="FK48" s="32"/>
      <c r="FL48" s="33"/>
      <c r="FM48" s="33"/>
      <c r="FN48" s="33"/>
      <c r="FO48" s="32"/>
      <c r="FP48" s="33"/>
      <c r="FQ48" s="33"/>
      <c r="FR48" s="33"/>
      <c r="FS48" s="32"/>
      <c r="FT48" s="33"/>
      <c r="FU48" s="33"/>
      <c r="FV48" s="33"/>
      <c r="FW48" s="32"/>
      <c r="FX48" s="33"/>
      <c r="FY48" s="33"/>
      <c r="FZ48" s="33"/>
      <c r="GA48" s="32"/>
      <c r="GB48" s="33"/>
      <c r="GC48" s="33"/>
      <c r="GD48" s="33"/>
      <c r="GE48" s="32"/>
      <c r="GF48" s="33"/>
      <c r="GG48" s="33"/>
      <c r="GH48" s="33"/>
      <c r="GI48" s="32"/>
      <c r="GJ48" s="33"/>
      <c r="GK48" s="33"/>
      <c r="GL48" s="33"/>
      <c r="GM48" s="32"/>
      <c r="GN48" s="33"/>
      <c r="GO48" s="33"/>
      <c r="GP48" s="33"/>
      <c r="GQ48" s="32"/>
      <c r="GR48" s="33"/>
      <c r="GS48" s="33"/>
      <c r="GT48" s="33"/>
      <c r="GU48" s="32"/>
      <c r="GV48" s="33"/>
      <c r="GW48" s="33"/>
      <c r="GX48" s="33"/>
      <c r="GY48" s="32"/>
      <c r="GZ48" s="33"/>
      <c r="HA48" s="33"/>
      <c r="HB48" s="33"/>
      <c r="HC48" s="32"/>
      <c r="HD48" s="33"/>
      <c r="HE48" s="33"/>
      <c r="HF48" s="33"/>
      <c r="HG48" s="32"/>
      <c r="HH48" s="33"/>
      <c r="HI48" s="33"/>
      <c r="HJ48" s="33"/>
      <c r="HK48" s="32"/>
      <c r="HL48" s="33"/>
      <c r="HM48" s="33"/>
      <c r="HN48" s="33"/>
      <c r="HO48" s="32"/>
      <c r="HP48" s="33"/>
      <c r="HQ48" s="33"/>
      <c r="HR48" s="33"/>
      <c r="HS48" s="32"/>
      <c r="HT48" s="33"/>
      <c r="HU48" s="33"/>
      <c r="HV48" s="33"/>
      <c r="HW48" s="32"/>
      <c r="HX48" s="33"/>
      <c r="HY48" s="33"/>
      <c r="HZ48" s="33"/>
      <c r="IA48" s="32"/>
      <c r="IB48" s="33"/>
      <c r="IC48" s="33"/>
      <c r="ID48" s="33"/>
      <c r="IE48" s="32"/>
      <c r="IF48" s="33"/>
      <c r="IG48" s="33"/>
      <c r="IH48" s="33"/>
    </row>
    <row r="49" spans="1:244" s="31" customFormat="1">
      <c r="A49" s="22" t="s">
        <v>53</v>
      </c>
      <c r="B49" s="23">
        <v>1874.7032247960381</v>
      </c>
      <c r="C49" s="23">
        <v>112.47</v>
      </c>
      <c r="D49" s="23">
        <v>0.98638312720939758</v>
      </c>
    </row>
    <row r="50" spans="1:244" s="30" customFormat="1">
      <c r="A50" s="11" t="s">
        <v>54</v>
      </c>
      <c r="B50" s="21"/>
      <c r="C50" s="21"/>
      <c r="D50" s="21"/>
    </row>
    <row r="51" spans="1:244" s="30" customFormat="1">
      <c r="A51" s="6" t="s">
        <v>55</v>
      </c>
      <c r="B51" s="19">
        <v>0</v>
      </c>
      <c r="C51" s="19">
        <v>0</v>
      </c>
      <c r="D51" s="19">
        <v>0</v>
      </c>
    </row>
    <row r="52" spans="1:244" s="30" customFormat="1">
      <c r="A52" s="6" t="s">
        <v>56</v>
      </c>
      <c r="B52" s="19">
        <v>25.88</v>
      </c>
      <c r="C52" s="19">
        <v>1.55</v>
      </c>
      <c r="D52" s="19">
        <v>1.3616872790602117E-2</v>
      </c>
    </row>
    <row r="53" spans="1:244" s="30" customFormat="1">
      <c r="A53" s="27" t="s">
        <v>57</v>
      </c>
      <c r="B53" s="28">
        <v>25.88</v>
      </c>
      <c r="C53" s="28">
        <v>1.55</v>
      </c>
      <c r="D53" s="28">
        <v>1.3616872790602117E-2</v>
      </c>
      <c r="E53" s="32"/>
      <c r="F53" s="33"/>
      <c r="G53" s="33"/>
      <c r="H53" s="34"/>
      <c r="I53" s="32"/>
      <c r="J53" s="33"/>
      <c r="K53" s="33"/>
      <c r="L53" s="34"/>
      <c r="M53" s="32"/>
      <c r="N53" s="33"/>
      <c r="O53" s="33"/>
      <c r="P53" s="34"/>
      <c r="Q53" s="32"/>
      <c r="R53" s="33"/>
      <c r="S53" s="33"/>
      <c r="T53" s="34"/>
      <c r="U53" s="32"/>
      <c r="V53" s="33"/>
      <c r="W53" s="33"/>
      <c r="X53" s="34"/>
      <c r="Y53" s="32"/>
      <c r="Z53" s="33"/>
      <c r="AA53" s="33"/>
      <c r="AB53" s="34"/>
      <c r="AC53" s="32"/>
      <c r="AD53" s="33"/>
      <c r="AE53" s="33"/>
      <c r="AF53" s="34"/>
      <c r="AG53" s="32"/>
      <c r="AH53" s="33"/>
      <c r="AI53" s="33"/>
      <c r="AJ53" s="34"/>
      <c r="AK53" s="32"/>
      <c r="AL53" s="33"/>
      <c r="AM53" s="33"/>
      <c r="AN53" s="34"/>
      <c r="AO53" s="32"/>
      <c r="AP53" s="33"/>
      <c r="AQ53" s="33"/>
      <c r="AR53" s="34"/>
      <c r="AS53" s="32"/>
      <c r="AT53" s="33"/>
      <c r="AU53" s="33"/>
      <c r="AV53" s="34"/>
      <c r="AW53" s="32"/>
      <c r="AX53" s="33"/>
      <c r="AY53" s="33"/>
      <c r="AZ53" s="34"/>
      <c r="BA53" s="32"/>
      <c r="BB53" s="33"/>
      <c r="BC53" s="33"/>
      <c r="BD53" s="34"/>
      <c r="BE53" s="32"/>
      <c r="BF53" s="33"/>
      <c r="BG53" s="33"/>
      <c r="BH53" s="34"/>
      <c r="BI53" s="32"/>
      <c r="BJ53" s="33"/>
      <c r="BK53" s="33"/>
      <c r="BL53" s="34"/>
      <c r="BM53" s="32"/>
      <c r="BN53" s="33"/>
      <c r="BO53" s="33"/>
      <c r="BP53" s="34"/>
      <c r="BQ53" s="32"/>
      <c r="BR53" s="33"/>
      <c r="BS53" s="33"/>
      <c r="BT53" s="34"/>
      <c r="BU53" s="32"/>
      <c r="BV53" s="33"/>
      <c r="BW53" s="33"/>
      <c r="BX53" s="34"/>
      <c r="BY53" s="32"/>
      <c r="BZ53" s="33"/>
      <c r="CA53" s="33"/>
      <c r="CB53" s="34"/>
      <c r="CC53" s="32"/>
      <c r="CD53" s="33"/>
      <c r="CE53" s="33"/>
      <c r="CF53" s="34"/>
      <c r="CG53" s="32"/>
      <c r="CH53" s="33"/>
      <c r="CI53" s="33"/>
      <c r="CJ53" s="34"/>
      <c r="CK53" s="32"/>
      <c r="CL53" s="33"/>
      <c r="CM53" s="33"/>
      <c r="CN53" s="34"/>
      <c r="CO53" s="32"/>
      <c r="CP53" s="33"/>
      <c r="CQ53" s="33"/>
      <c r="CR53" s="34"/>
      <c r="CS53" s="32"/>
      <c r="CT53" s="33"/>
      <c r="CU53" s="33"/>
      <c r="CV53" s="34"/>
      <c r="CW53" s="32"/>
      <c r="CX53" s="33"/>
      <c r="CY53" s="33"/>
      <c r="CZ53" s="34"/>
      <c r="DA53" s="32"/>
      <c r="DB53" s="33"/>
      <c r="DC53" s="33"/>
      <c r="DD53" s="34"/>
      <c r="DE53" s="32"/>
      <c r="DF53" s="33"/>
      <c r="DG53" s="33"/>
      <c r="DH53" s="34"/>
      <c r="DI53" s="32"/>
      <c r="DJ53" s="33"/>
      <c r="DK53" s="33"/>
      <c r="DL53" s="34"/>
      <c r="DM53" s="32"/>
      <c r="DN53" s="33"/>
      <c r="DO53" s="33"/>
      <c r="DP53" s="34"/>
      <c r="DQ53" s="32"/>
      <c r="DR53" s="33"/>
      <c r="DS53" s="33"/>
      <c r="DT53" s="34"/>
      <c r="DU53" s="32"/>
      <c r="DV53" s="33"/>
      <c r="DW53" s="33"/>
      <c r="DX53" s="34"/>
      <c r="DY53" s="32"/>
      <c r="DZ53" s="33"/>
      <c r="EA53" s="33"/>
      <c r="EB53" s="34"/>
      <c r="EC53" s="32"/>
      <c r="ED53" s="33"/>
      <c r="EE53" s="33"/>
      <c r="EF53" s="34"/>
      <c r="EG53" s="32"/>
      <c r="EH53" s="33"/>
      <c r="EI53" s="33"/>
      <c r="EJ53" s="34"/>
      <c r="EK53" s="32"/>
      <c r="EL53" s="33"/>
      <c r="EM53" s="33"/>
      <c r="EN53" s="34"/>
      <c r="EO53" s="32"/>
      <c r="EP53" s="33"/>
      <c r="EQ53" s="33"/>
      <c r="ER53" s="34"/>
      <c r="ES53" s="32"/>
      <c r="ET53" s="33"/>
      <c r="EU53" s="33"/>
      <c r="EV53" s="34"/>
      <c r="EW53" s="32"/>
      <c r="EX53" s="33"/>
      <c r="EY53" s="33"/>
      <c r="EZ53" s="34"/>
      <c r="FA53" s="32"/>
      <c r="FB53" s="33"/>
      <c r="FC53" s="33"/>
      <c r="FD53" s="34"/>
      <c r="FE53" s="32"/>
      <c r="FF53" s="33"/>
      <c r="FG53" s="33"/>
      <c r="FH53" s="34"/>
      <c r="FI53" s="32"/>
      <c r="FJ53" s="33"/>
      <c r="FK53" s="33"/>
      <c r="FL53" s="34"/>
      <c r="FM53" s="32"/>
      <c r="FN53" s="33"/>
      <c r="FO53" s="33"/>
      <c r="FP53" s="34"/>
      <c r="FQ53" s="32"/>
      <c r="FR53" s="33"/>
      <c r="FS53" s="33"/>
      <c r="FT53" s="34"/>
      <c r="FU53" s="32"/>
      <c r="FV53" s="33"/>
      <c r="FW53" s="33"/>
      <c r="FX53" s="34"/>
      <c r="FY53" s="32"/>
      <c r="FZ53" s="33"/>
      <c r="GA53" s="33"/>
      <c r="GB53" s="34"/>
      <c r="GC53" s="32"/>
      <c r="GD53" s="33"/>
      <c r="GE53" s="33"/>
      <c r="GF53" s="34"/>
      <c r="GG53" s="32"/>
      <c r="GH53" s="33"/>
      <c r="GI53" s="33"/>
      <c r="GJ53" s="34"/>
      <c r="GK53" s="32"/>
      <c r="GL53" s="33"/>
      <c r="GM53" s="33"/>
      <c r="GN53" s="34"/>
      <c r="GO53" s="32"/>
      <c r="GP53" s="33"/>
      <c r="GQ53" s="33"/>
      <c r="GR53" s="34"/>
      <c r="GS53" s="32"/>
      <c r="GT53" s="33"/>
      <c r="GU53" s="33"/>
      <c r="GV53" s="34"/>
      <c r="GW53" s="32"/>
      <c r="GX53" s="33"/>
      <c r="GY53" s="33"/>
      <c r="GZ53" s="34"/>
      <c r="HA53" s="32"/>
      <c r="HB53" s="33"/>
      <c r="HC53" s="33"/>
      <c r="HD53" s="34"/>
      <c r="HE53" s="32"/>
      <c r="HF53" s="33"/>
      <c r="HG53" s="33"/>
      <c r="HH53" s="34"/>
      <c r="HI53" s="32"/>
      <c r="HJ53" s="33"/>
      <c r="HK53" s="33"/>
      <c r="HL53" s="34"/>
      <c r="HM53" s="32"/>
      <c r="HN53" s="33"/>
      <c r="HO53" s="33"/>
      <c r="HP53" s="34"/>
      <c r="HQ53" s="32"/>
      <c r="HR53" s="33"/>
      <c r="HS53" s="33"/>
      <c r="HT53" s="34"/>
      <c r="HU53" s="32"/>
      <c r="HV53" s="33"/>
      <c r="HW53" s="33"/>
      <c r="HX53" s="34"/>
      <c r="HY53" s="32"/>
      <c r="HZ53" s="33"/>
      <c r="IA53" s="33"/>
      <c r="IB53" s="34"/>
      <c r="IC53" s="32"/>
      <c r="ID53" s="33"/>
      <c r="IE53" s="33"/>
      <c r="IF53" s="34"/>
      <c r="IG53" s="32"/>
      <c r="IH53" s="33"/>
      <c r="II53" s="33"/>
      <c r="IJ53" s="34"/>
    </row>
    <row r="54" spans="1:244" s="41" customFormat="1" ht="13.5" thickBot="1">
      <c r="A54" s="38" t="s">
        <v>58</v>
      </c>
      <c r="B54" s="39">
        <v>1900.5832247960382</v>
      </c>
      <c r="C54" s="39">
        <v>114.02</v>
      </c>
      <c r="D54" s="39">
        <v>0.99999999999999967</v>
      </c>
    </row>
    <row r="55" spans="1:244">
      <c r="A55" s="42" t="s">
        <v>59</v>
      </c>
      <c r="D55" s="43"/>
    </row>
  </sheetData>
  <printOptions horizontalCentered="1"/>
  <pageMargins left="0.78740157480314965" right="0.39370078740157483" top="0.78740157480314965" bottom="0.78740157480314965" header="0.59055118110236227" footer="0.59055118110236227"/>
  <pageSetup paperSize="9" orientation="portrait" horizontalDpi="300" verticalDpi="300" r:id="rId1"/>
  <headerFooter alignWithMargins="0">
    <oddHeader>&amp;L&amp;"Tahoma,Negrito"&amp;8Companhia Nacional de Abastecimento - CONAB</oddHeader>
    <oddFooter>&amp;R&amp;6&amp;F - &amp;A
versão - jan/2008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5"/>
  <sheetViews>
    <sheetView workbookViewId="0"/>
  </sheetViews>
  <sheetFormatPr defaultRowHeight="12.75"/>
  <cols>
    <col min="1" max="1" width="4.375" style="57" customWidth="1"/>
    <col min="2" max="2" width="15.375" style="57" customWidth="1"/>
    <col min="3" max="3" width="0.5" style="57" customWidth="1"/>
    <col min="4" max="4" width="3.25" style="57" customWidth="1"/>
    <col min="5" max="5" width="15.25" style="57" customWidth="1"/>
    <col min="6" max="7" width="0.875" style="57" customWidth="1"/>
    <col min="8" max="8" width="7.375" style="57" customWidth="1"/>
    <col min="9" max="9" width="8.875" style="57" customWidth="1"/>
    <col min="10" max="10" width="8.125" style="57" customWidth="1"/>
    <col min="11" max="11" width="1.5" style="57" customWidth="1"/>
    <col min="12" max="12" width="3.375" style="57" customWidth="1"/>
    <col min="13" max="13" width="13.375" style="57" customWidth="1"/>
    <col min="14" max="14" width="4.375" style="57" customWidth="1"/>
    <col min="15" max="15" width="4.25" style="57" customWidth="1"/>
    <col min="16" max="16" width="28.125" style="57" customWidth="1"/>
    <col min="17" max="16384" width="9" style="57"/>
  </cols>
  <sheetData>
    <row r="1" spans="1:16" ht="20.100000000000001" customHeight="1">
      <c r="A1" s="56"/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</row>
    <row r="2" spans="1:16" ht="21" customHeight="1">
      <c r="A2" s="56"/>
      <c r="B2" s="56"/>
      <c r="C2" s="56"/>
      <c r="D2" s="56"/>
      <c r="E2" s="58" t="s">
        <v>81</v>
      </c>
      <c r="F2" s="58"/>
      <c r="G2" s="58"/>
      <c r="H2" s="58"/>
      <c r="I2" s="58"/>
      <c r="J2" s="58"/>
      <c r="K2" s="58"/>
      <c r="L2" s="58"/>
      <c r="M2" s="58"/>
      <c r="N2" s="58"/>
      <c r="O2" s="58"/>
      <c r="P2" s="56"/>
    </row>
    <row r="3" spans="1:16" ht="17.100000000000001" customHeight="1">
      <c r="A3" s="56"/>
      <c r="B3" s="56"/>
      <c r="C3" s="56"/>
      <c r="D3" s="56"/>
      <c r="E3" s="59" t="s">
        <v>82</v>
      </c>
      <c r="F3" s="59"/>
      <c r="G3" s="59"/>
      <c r="H3" s="59"/>
      <c r="I3" s="59"/>
      <c r="J3" s="59"/>
      <c r="K3" s="59"/>
      <c r="L3" s="59"/>
      <c r="M3" s="59"/>
      <c r="N3" s="59"/>
      <c r="O3" s="59"/>
      <c r="P3" s="56"/>
    </row>
    <row r="4" spans="1:16" ht="17.100000000000001" customHeight="1">
      <c r="A4" s="56"/>
      <c r="B4" s="56"/>
      <c r="C4" s="56"/>
      <c r="D4" s="56"/>
      <c r="E4" s="59" t="s">
        <v>155</v>
      </c>
      <c r="F4" s="59"/>
      <c r="G4" s="59"/>
      <c r="H4" s="59"/>
      <c r="I4" s="59"/>
      <c r="J4" s="59"/>
      <c r="K4" s="59"/>
      <c r="L4" s="59"/>
      <c r="M4" s="59"/>
      <c r="N4" s="59"/>
      <c r="O4" s="59"/>
      <c r="P4" s="56"/>
    </row>
    <row r="5" spans="1:16" ht="15" customHeight="1">
      <c r="A5" s="56"/>
      <c r="B5" s="59" t="s">
        <v>84</v>
      </c>
      <c r="C5" s="59"/>
      <c r="D5" s="59"/>
      <c r="E5" s="59"/>
      <c r="F5" s="59"/>
      <c r="G5" s="59" t="s">
        <v>85</v>
      </c>
      <c r="H5" s="59"/>
      <c r="I5" s="59"/>
      <c r="J5" s="59"/>
      <c r="K5" s="59"/>
      <c r="L5" s="59"/>
      <c r="M5" s="59"/>
      <c r="N5" s="59"/>
      <c r="O5" s="59"/>
      <c r="P5" s="56"/>
    </row>
    <row r="6" spans="1:16" ht="15" customHeight="1">
      <c r="A6" s="56"/>
      <c r="B6" s="60" t="s">
        <v>86</v>
      </c>
      <c r="C6" s="60"/>
      <c r="D6" s="60"/>
      <c r="E6" s="60"/>
      <c r="F6" s="60"/>
      <c r="G6" s="56"/>
      <c r="H6" s="56"/>
      <c r="I6" s="56"/>
      <c r="J6" s="56"/>
      <c r="K6" s="56"/>
      <c r="L6" s="56"/>
      <c r="M6" s="56"/>
      <c r="N6" s="56"/>
      <c r="O6" s="56"/>
      <c r="P6" s="56"/>
    </row>
    <row r="7" spans="1:16" ht="15" customHeight="1">
      <c r="A7" s="56"/>
      <c r="B7" s="61" t="s">
        <v>87</v>
      </c>
      <c r="C7" s="56"/>
      <c r="D7" s="62" t="s">
        <v>156</v>
      </c>
      <c r="E7" s="62"/>
      <c r="F7" s="62"/>
      <c r="G7" s="62"/>
      <c r="H7" s="62"/>
      <c r="I7" s="62"/>
      <c r="J7" s="62"/>
      <c r="K7" s="56"/>
      <c r="L7" s="62" t="s">
        <v>89</v>
      </c>
      <c r="M7" s="62"/>
      <c r="N7" s="56"/>
      <c r="O7" s="56"/>
      <c r="P7" s="56"/>
    </row>
    <row r="8" spans="1:16" ht="30" customHeight="1">
      <c r="A8" s="56"/>
      <c r="B8" s="63" t="s">
        <v>8</v>
      </c>
      <c r="C8" s="63"/>
      <c r="D8" s="63"/>
      <c r="E8" s="63"/>
      <c r="F8" s="64" t="s">
        <v>90</v>
      </c>
      <c r="G8" s="64"/>
      <c r="H8" s="64"/>
      <c r="I8" s="65" t="s">
        <v>91</v>
      </c>
      <c r="J8" s="64" t="s">
        <v>92</v>
      </c>
      <c r="K8" s="64"/>
      <c r="L8" s="64"/>
      <c r="M8" s="65" t="s">
        <v>93</v>
      </c>
      <c r="N8" s="56"/>
      <c r="O8" s="56"/>
      <c r="P8" s="56"/>
    </row>
    <row r="9" spans="1:16" ht="9.9499999999999993" customHeight="1">
      <c r="A9" s="56"/>
      <c r="B9" s="66" t="s">
        <v>14</v>
      </c>
      <c r="C9" s="66"/>
      <c r="D9" s="66"/>
      <c r="E9" s="66"/>
      <c r="F9" s="66"/>
      <c r="G9" s="66"/>
      <c r="H9" s="66"/>
      <c r="I9" s="66"/>
      <c r="J9" s="66"/>
      <c r="K9" s="66"/>
      <c r="L9" s="66"/>
      <c r="M9" s="66"/>
      <c r="N9" s="56"/>
      <c r="O9" s="56"/>
      <c r="P9" s="56"/>
    </row>
    <row r="10" spans="1:16" ht="9.9499999999999993" customHeight="1">
      <c r="A10" s="56"/>
      <c r="B10" s="67" t="s">
        <v>94</v>
      </c>
      <c r="C10" s="67"/>
      <c r="D10" s="67"/>
      <c r="E10" s="67"/>
      <c r="F10" s="67"/>
      <c r="G10" s="67"/>
      <c r="H10" s="68">
        <v>0</v>
      </c>
      <c r="I10" s="68">
        <v>0</v>
      </c>
      <c r="J10" s="69">
        <v>0</v>
      </c>
      <c r="K10" s="69"/>
      <c r="L10" s="69"/>
      <c r="M10" s="68">
        <v>0</v>
      </c>
      <c r="N10" s="56"/>
      <c r="O10" s="56"/>
      <c r="P10" s="56"/>
    </row>
    <row r="11" spans="1:16" ht="9.9499999999999993" customHeight="1">
      <c r="A11" s="56"/>
      <c r="B11" s="67" t="s">
        <v>95</v>
      </c>
      <c r="C11" s="67"/>
      <c r="D11" s="67"/>
      <c r="E11" s="67"/>
      <c r="F11" s="67"/>
      <c r="G11" s="67"/>
      <c r="H11" s="68">
        <v>0</v>
      </c>
      <c r="I11" s="68">
        <v>0</v>
      </c>
      <c r="J11" s="69">
        <v>0</v>
      </c>
      <c r="K11" s="69"/>
      <c r="L11" s="69"/>
      <c r="M11" s="68">
        <v>0</v>
      </c>
      <c r="N11" s="56"/>
      <c r="O11" s="56"/>
      <c r="P11" s="56"/>
    </row>
    <row r="12" spans="1:16" ht="9.9499999999999993" customHeight="1">
      <c r="A12" s="56"/>
      <c r="B12" s="67" t="s">
        <v>96</v>
      </c>
      <c r="C12" s="67"/>
      <c r="D12" s="67"/>
      <c r="E12" s="67"/>
      <c r="F12" s="67"/>
      <c r="G12" s="67"/>
      <c r="H12" s="68"/>
      <c r="I12" s="68"/>
      <c r="J12" s="69"/>
      <c r="K12" s="69"/>
      <c r="L12" s="69"/>
      <c r="M12" s="68"/>
      <c r="N12" s="56"/>
      <c r="O12" s="56"/>
      <c r="P12" s="56"/>
    </row>
    <row r="13" spans="1:16" ht="9.9499999999999993" customHeight="1">
      <c r="A13" s="56"/>
      <c r="B13" s="67" t="s">
        <v>97</v>
      </c>
      <c r="C13" s="67"/>
      <c r="D13" s="67"/>
      <c r="E13" s="67"/>
      <c r="F13" s="67"/>
      <c r="G13" s="67"/>
      <c r="H13" s="68">
        <v>0</v>
      </c>
      <c r="I13" s="68">
        <v>0</v>
      </c>
      <c r="J13" s="69">
        <v>0</v>
      </c>
      <c r="K13" s="69"/>
      <c r="L13" s="69"/>
      <c r="M13" s="68">
        <v>0</v>
      </c>
      <c r="N13" s="56"/>
      <c r="O13" s="56"/>
      <c r="P13" s="56"/>
    </row>
    <row r="14" spans="1:16" ht="9.9499999999999993" customHeight="1">
      <c r="A14" s="56"/>
      <c r="B14" s="67" t="s">
        <v>98</v>
      </c>
      <c r="C14" s="67"/>
      <c r="D14" s="67"/>
      <c r="E14" s="67"/>
      <c r="F14" s="67"/>
      <c r="G14" s="67"/>
      <c r="H14" s="68">
        <v>0</v>
      </c>
      <c r="I14" s="68">
        <v>0</v>
      </c>
      <c r="J14" s="69">
        <v>0</v>
      </c>
      <c r="K14" s="69"/>
      <c r="L14" s="69"/>
      <c r="M14" s="68">
        <v>0</v>
      </c>
      <c r="N14" s="56"/>
      <c r="O14" s="56"/>
      <c r="P14" s="56"/>
    </row>
    <row r="15" spans="1:16" ht="9.9499999999999993" customHeight="1">
      <c r="A15" s="56"/>
      <c r="B15" s="67" t="s">
        <v>99</v>
      </c>
      <c r="C15" s="67"/>
      <c r="D15" s="67"/>
      <c r="E15" s="67"/>
      <c r="F15" s="67"/>
      <c r="G15" s="67"/>
      <c r="H15" s="68">
        <v>0</v>
      </c>
      <c r="I15" s="68">
        <v>0</v>
      </c>
      <c r="J15" s="69">
        <v>0</v>
      </c>
      <c r="K15" s="69"/>
      <c r="L15" s="69"/>
      <c r="M15" s="68">
        <v>0</v>
      </c>
      <c r="N15" s="56"/>
      <c r="O15" s="56"/>
      <c r="P15" s="56"/>
    </row>
    <row r="16" spans="1:16" ht="9.9499999999999993" customHeight="1">
      <c r="A16" s="56"/>
      <c r="B16" s="67" t="s">
        <v>100</v>
      </c>
      <c r="C16" s="67"/>
      <c r="D16" s="67"/>
      <c r="E16" s="67"/>
      <c r="F16" s="67"/>
      <c r="G16" s="67"/>
      <c r="H16" s="68">
        <v>0</v>
      </c>
      <c r="I16" s="68">
        <v>0</v>
      </c>
      <c r="J16" s="69">
        <v>0</v>
      </c>
      <c r="K16" s="69"/>
      <c r="L16" s="69"/>
      <c r="M16" s="68">
        <v>0</v>
      </c>
      <c r="N16" s="56"/>
      <c r="O16" s="56"/>
      <c r="P16" s="56"/>
    </row>
    <row r="17" spans="1:16" ht="9.9499999999999993" customHeight="1">
      <c r="A17" s="56"/>
      <c r="B17" s="67" t="s">
        <v>101</v>
      </c>
      <c r="C17" s="67"/>
      <c r="D17" s="67"/>
      <c r="E17" s="67"/>
      <c r="F17" s="67"/>
      <c r="G17" s="67"/>
      <c r="H17" s="68">
        <v>4140</v>
      </c>
      <c r="I17" s="68">
        <v>0.98</v>
      </c>
      <c r="J17" s="69">
        <v>62.29</v>
      </c>
      <c r="K17" s="69"/>
      <c r="L17" s="69"/>
      <c r="M17" s="68">
        <v>60.84</v>
      </c>
      <c r="N17" s="56"/>
      <c r="O17" s="56"/>
      <c r="P17" s="56"/>
    </row>
    <row r="18" spans="1:16" ht="9.9499999999999993" customHeight="1">
      <c r="A18" s="56"/>
      <c r="B18" s="67" t="s">
        <v>102</v>
      </c>
      <c r="C18" s="67"/>
      <c r="D18" s="67"/>
      <c r="E18" s="67"/>
      <c r="F18" s="67"/>
      <c r="G18" s="67"/>
      <c r="H18" s="68">
        <v>38.159999999999997</v>
      </c>
      <c r="I18" s="68">
        <v>0.01</v>
      </c>
      <c r="J18" s="69">
        <v>0.56999999999999995</v>
      </c>
      <c r="K18" s="69"/>
      <c r="L18" s="69"/>
      <c r="M18" s="68">
        <v>0.56000000000000005</v>
      </c>
      <c r="N18" s="56"/>
      <c r="O18" s="56"/>
      <c r="P18" s="56"/>
    </row>
    <row r="19" spans="1:16" ht="9.9499999999999993" customHeight="1">
      <c r="A19" s="56"/>
      <c r="B19" s="67" t="s">
        <v>103</v>
      </c>
      <c r="C19" s="67"/>
      <c r="D19" s="67"/>
      <c r="E19" s="67"/>
      <c r="F19" s="67"/>
      <c r="G19" s="67"/>
      <c r="H19" s="68">
        <v>0</v>
      </c>
      <c r="I19" s="68">
        <v>0</v>
      </c>
      <c r="J19" s="69">
        <v>0</v>
      </c>
      <c r="K19" s="69"/>
      <c r="L19" s="69"/>
      <c r="M19" s="68">
        <v>0</v>
      </c>
      <c r="N19" s="56"/>
      <c r="O19" s="56"/>
      <c r="P19" s="56"/>
    </row>
    <row r="20" spans="1:16" ht="9.9499999999999993" customHeight="1">
      <c r="A20" s="56"/>
      <c r="B20" s="67" t="s">
        <v>104</v>
      </c>
      <c r="C20" s="67"/>
      <c r="D20" s="67"/>
      <c r="E20" s="67"/>
      <c r="F20" s="67"/>
      <c r="G20" s="67"/>
      <c r="H20" s="68">
        <v>0</v>
      </c>
      <c r="I20" s="68">
        <v>0</v>
      </c>
      <c r="J20" s="69">
        <v>0</v>
      </c>
      <c r="K20" s="69"/>
      <c r="L20" s="69"/>
      <c r="M20" s="68">
        <v>0</v>
      </c>
      <c r="N20" s="56"/>
      <c r="O20" s="56"/>
      <c r="P20" s="56"/>
    </row>
    <row r="21" spans="1:16" ht="9.9499999999999993" customHeight="1">
      <c r="A21" s="56"/>
      <c r="B21" s="67" t="s">
        <v>105</v>
      </c>
      <c r="C21" s="67"/>
      <c r="D21" s="67"/>
      <c r="E21" s="67"/>
      <c r="F21" s="67"/>
      <c r="G21" s="67"/>
      <c r="H21" s="68">
        <v>0</v>
      </c>
      <c r="I21" s="68">
        <v>0</v>
      </c>
      <c r="J21" s="69">
        <v>0</v>
      </c>
      <c r="K21" s="69"/>
      <c r="L21" s="69"/>
      <c r="M21" s="68">
        <v>0</v>
      </c>
      <c r="N21" s="56"/>
      <c r="O21" s="56"/>
      <c r="P21" s="56"/>
    </row>
    <row r="22" spans="1:16" ht="9.9499999999999993" customHeight="1">
      <c r="A22" s="56"/>
      <c r="B22" s="67" t="s">
        <v>106</v>
      </c>
      <c r="C22" s="67"/>
      <c r="D22" s="67"/>
      <c r="E22" s="67"/>
      <c r="F22" s="67"/>
      <c r="G22" s="67"/>
      <c r="H22" s="68">
        <v>0</v>
      </c>
      <c r="I22" s="68">
        <v>0</v>
      </c>
      <c r="J22" s="69">
        <v>0</v>
      </c>
      <c r="K22" s="69"/>
      <c r="L22" s="69"/>
      <c r="M22" s="68">
        <v>0</v>
      </c>
      <c r="N22" s="56"/>
      <c r="O22" s="56"/>
      <c r="P22" s="56"/>
    </row>
    <row r="23" spans="1:16" ht="9.9499999999999993" customHeight="1">
      <c r="A23" s="56"/>
      <c r="B23" s="67" t="s">
        <v>107</v>
      </c>
      <c r="C23" s="67"/>
      <c r="D23" s="67"/>
      <c r="E23" s="67"/>
      <c r="F23" s="67"/>
      <c r="G23" s="67"/>
      <c r="H23" s="68">
        <v>0</v>
      </c>
      <c r="I23" s="68">
        <v>0</v>
      </c>
      <c r="J23" s="69">
        <v>0</v>
      </c>
      <c r="K23" s="69"/>
      <c r="L23" s="69"/>
      <c r="M23" s="68">
        <v>0</v>
      </c>
      <c r="N23" s="56"/>
      <c r="O23" s="56"/>
      <c r="P23" s="56"/>
    </row>
    <row r="24" spans="1:16" ht="9.9499999999999993" customHeight="1">
      <c r="A24" s="56"/>
      <c r="B24" s="67" t="s">
        <v>108</v>
      </c>
      <c r="C24" s="67"/>
      <c r="D24" s="67"/>
      <c r="E24" s="67"/>
      <c r="F24" s="67"/>
      <c r="G24" s="67"/>
      <c r="H24" s="68">
        <v>0</v>
      </c>
      <c r="I24" s="68">
        <v>0</v>
      </c>
      <c r="J24" s="69">
        <v>0</v>
      </c>
      <c r="K24" s="69"/>
      <c r="L24" s="69"/>
      <c r="M24" s="68">
        <v>0</v>
      </c>
      <c r="N24" s="56"/>
      <c r="O24" s="56"/>
      <c r="P24" s="56"/>
    </row>
    <row r="25" spans="1:16" ht="9.9499999999999993" customHeight="1">
      <c r="A25" s="56"/>
      <c r="B25" s="67" t="s">
        <v>109</v>
      </c>
      <c r="C25" s="67"/>
      <c r="D25" s="67"/>
      <c r="E25" s="67"/>
      <c r="F25" s="67"/>
      <c r="G25" s="67"/>
      <c r="H25" s="68"/>
      <c r="I25" s="68"/>
      <c r="J25" s="69"/>
      <c r="K25" s="69"/>
      <c r="L25" s="69"/>
      <c r="M25" s="68"/>
      <c r="N25" s="56"/>
      <c r="O25" s="56"/>
      <c r="P25" s="56"/>
    </row>
    <row r="26" spans="1:16" ht="9.9499999999999993" customHeight="1">
      <c r="A26" s="56"/>
      <c r="B26" s="67" t="s">
        <v>110</v>
      </c>
      <c r="C26" s="67"/>
      <c r="D26" s="67"/>
      <c r="E26" s="67"/>
      <c r="F26" s="67"/>
      <c r="G26" s="67"/>
      <c r="H26" s="68">
        <v>0</v>
      </c>
      <c r="I26" s="68">
        <v>0</v>
      </c>
      <c r="J26" s="69">
        <v>0</v>
      </c>
      <c r="K26" s="69"/>
      <c r="L26" s="69"/>
      <c r="M26" s="68">
        <v>0</v>
      </c>
      <c r="N26" s="56"/>
      <c r="O26" s="56"/>
      <c r="P26" s="56"/>
    </row>
    <row r="27" spans="1:16" ht="9.9499999999999993" customHeight="1">
      <c r="A27" s="56"/>
      <c r="B27" s="67" t="s">
        <v>111</v>
      </c>
      <c r="C27" s="67"/>
      <c r="D27" s="67"/>
      <c r="E27" s="67"/>
      <c r="F27" s="67"/>
      <c r="G27" s="67"/>
      <c r="H27" s="68">
        <v>0</v>
      </c>
      <c r="I27" s="68">
        <v>0</v>
      </c>
      <c r="J27" s="69">
        <v>0</v>
      </c>
      <c r="K27" s="69"/>
      <c r="L27" s="69"/>
      <c r="M27" s="68">
        <v>0</v>
      </c>
      <c r="N27" s="56"/>
      <c r="O27" s="56"/>
      <c r="P27" s="56"/>
    </row>
    <row r="28" spans="1:16" ht="9.9499999999999993" customHeight="1">
      <c r="A28" s="56"/>
      <c r="B28" s="67" t="s">
        <v>112</v>
      </c>
      <c r="C28" s="67"/>
      <c r="D28" s="67"/>
      <c r="E28" s="67"/>
      <c r="F28" s="67"/>
      <c r="G28" s="67"/>
      <c r="H28" s="68">
        <v>0</v>
      </c>
      <c r="I28" s="68">
        <v>0</v>
      </c>
      <c r="J28" s="69">
        <v>0</v>
      </c>
      <c r="K28" s="69"/>
      <c r="L28" s="69"/>
      <c r="M28" s="68">
        <v>0</v>
      </c>
      <c r="N28" s="56"/>
      <c r="O28" s="56"/>
      <c r="P28" s="56"/>
    </row>
    <row r="29" spans="1:16" ht="9.9499999999999993" customHeight="1">
      <c r="A29" s="56"/>
      <c r="B29" s="67" t="s">
        <v>113</v>
      </c>
      <c r="C29" s="67"/>
      <c r="D29" s="67"/>
      <c r="E29" s="67"/>
      <c r="F29" s="67"/>
      <c r="G29" s="67"/>
      <c r="H29" s="68">
        <v>0</v>
      </c>
      <c r="I29" s="68">
        <v>0</v>
      </c>
      <c r="J29" s="69">
        <v>0</v>
      </c>
      <c r="K29" s="69"/>
      <c r="L29" s="69"/>
      <c r="M29" s="68">
        <v>0</v>
      </c>
      <c r="N29" s="56"/>
      <c r="O29" s="56"/>
      <c r="P29" s="56"/>
    </row>
    <row r="30" spans="1:16" ht="9.9499999999999993" customHeight="1">
      <c r="A30" s="56"/>
      <c r="B30" s="67" t="s">
        <v>114</v>
      </c>
      <c r="C30" s="67"/>
      <c r="D30" s="67"/>
      <c r="E30" s="67"/>
      <c r="F30" s="67"/>
      <c r="G30" s="67"/>
      <c r="H30" s="68">
        <v>0</v>
      </c>
      <c r="I30" s="68">
        <v>0</v>
      </c>
      <c r="J30" s="69">
        <v>0</v>
      </c>
      <c r="K30" s="69"/>
      <c r="L30" s="69"/>
      <c r="M30" s="68">
        <v>0</v>
      </c>
      <c r="N30" s="56"/>
      <c r="O30" s="56"/>
      <c r="P30" s="56"/>
    </row>
    <row r="31" spans="1:16" ht="9.9499999999999993" customHeight="1">
      <c r="A31" s="56"/>
      <c r="B31" s="67" t="s">
        <v>115</v>
      </c>
      <c r="C31" s="67"/>
      <c r="D31" s="67"/>
      <c r="E31" s="67"/>
      <c r="F31" s="67"/>
      <c r="G31" s="67"/>
      <c r="H31" s="68">
        <v>0</v>
      </c>
      <c r="I31" s="68">
        <v>0</v>
      </c>
      <c r="J31" s="69">
        <v>0</v>
      </c>
      <c r="K31" s="69"/>
      <c r="L31" s="69"/>
      <c r="M31" s="68">
        <v>0</v>
      </c>
      <c r="N31" s="56"/>
      <c r="O31" s="56"/>
      <c r="P31" s="56"/>
    </row>
    <row r="32" spans="1:16" ht="9.9499999999999993" customHeight="1">
      <c r="A32" s="56"/>
      <c r="B32" s="67" t="s">
        <v>116</v>
      </c>
      <c r="C32" s="67"/>
      <c r="D32" s="67"/>
      <c r="E32" s="67"/>
      <c r="F32" s="67"/>
      <c r="G32" s="67"/>
      <c r="H32" s="68">
        <v>0</v>
      </c>
      <c r="I32" s="68">
        <v>0</v>
      </c>
      <c r="J32" s="69">
        <v>0</v>
      </c>
      <c r="K32" s="69"/>
      <c r="L32" s="69"/>
      <c r="M32" s="68">
        <v>0</v>
      </c>
      <c r="N32" s="56"/>
      <c r="O32" s="56"/>
      <c r="P32" s="56"/>
    </row>
    <row r="33" spans="1:16" ht="9.9499999999999993" customHeight="1">
      <c r="A33" s="56"/>
      <c r="B33" s="67" t="s">
        <v>117</v>
      </c>
      <c r="C33" s="67"/>
      <c r="D33" s="67"/>
      <c r="E33" s="67"/>
      <c r="F33" s="67"/>
      <c r="G33" s="67"/>
      <c r="H33" s="68">
        <v>0</v>
      </c>
      <c r="I33" s="68">
        <v>0</v>
      </c>
      <c r="J33" s="69">
        <v>0</v>
      </c>
      <c r="K33" s="69"/>
      <c r="L33" s="69"/>
      <c r="M33" s="68">
        <v>0</v>
      </c>
      <c r="N33" s="56"/>
      <c r="O33" s="56"/>
      <c r="P33" s="56"/>
    </row>
    <row r="34" spans="1:16" ht="9.9499999999999993" customHeight="1">
      <c r="A34" s="56"/>
      <c r="B34" s="67" t="s">
        <v>118</v>
      </c>
      <c r="C34" s="67"/>
      <c r="D34" s="67"/>
      <c r="E34" s="67"/>
      <c r="F34" s="67"/>
      <c r="G34" s="67"/>
      <c r="H34" s="68">
        <v>924</v>
      </c>
      <c r="I34" s="68">
        <v>0.22</v>
      </c>
      <c r="J34" s="69">
        <v>13.9</v>
      </c>
      <c r="K34" s="69"/>
      <c r="L34" s="69"/>
      <c r="M34" s="68">
        <v>13.58</v>
      </c>
      <c r="N34" s="56"/>
      <c r="O34" s="56"/>
      <c r="P34" s="56"/>
    </row>
    <row r="35" spans="1:16" ht="9.9499999999999993" customHeight="1">
      <c r="A35" s="56"/>
      <c r="B35" s="70" t="s">
        <v>27</v>
      </c>
      <c r="C35" s="70"/>
      <c r="D35" s="70"/>
      <c r="E35" s="70"/>
      <c r="F35" s="71">
        <v>5102.16</v>
      </c>
      <c r="G35" s="71"/>
      <c r="H35" s="71"/>
      <c r="I35" s="72">
        <v>1.21</v>
      </c>
      <c r="J35" s="73">
        <v>76.760000000000005</v>
      </c>
      <c r="K35" s="73"/>
      <c r="L35" s="73"/>
      <c r="M35" s="72">
        <v>74.98</v>
      </c>
      <c r="N35" s="56"/>
      <c r="O35" s="56"/>
      <c r="P35" s="56"/>
    </row>
    <row r="36" spans="1:16" ht="9.9499999999999993" customHeight="1">
      <c r="A36" s="56"/>
      <c r="B36" s="66" t="s">
        <v>119</v>
      </c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56"/>
      <c r="O36" s="56"/>
      <c r="P36" s="56"/>
    </row>
    <row r="37" spans="1:16" ht="9.9499999999999993" customHeight="1">
      <c r="A37" s="56"/>
      <c r="B37" s="67" t="s">
        <v>120</v>
      </c>
      <c r="C37" s="67"/>
      <c r="D37" s="67"/>
      <c r="E37" s="67"/>
      <c r="F37" s="67"/>
      <c r="G37" s="67"/>
      <c r="H37" s="68">
        <v>900.02</v>
      </c>
      <c r="I37" s="68">
        <v>0.21</v>
      </c>
      <c r="J37" s="69">
        <v>13.54</v>
      </c>
      <c r="K37" s="69"/>
      <c r="L37" s="69"/>
      <c r="M37" s="68">
        <v>13.23</v>
      </c>
      <c r="N37" s="56"/>
      <c r="O37" s="56"/>
      <c r="P37" s="56"/>
    </row>
    <row r="38" spans="1:16" ht="9.9499999999999993" customHeight="1">
      <c r="A38" s="56"/>
      <c r="B38" s="67" t="s">
        <v>121</v>
      </c>
      <c r="C38" s="67"/>
      <c r="D38" s="67"/>
      <c r="E38" s="67"/>
      <c r="F38" s="67"/>
      <c r="G38" s="67"/>
      <c r="H38" s="68"/>
      <c r="I38" s="68"/>
      <c r="J38" s="69"/>
      <c r="K38" s="69"/>
      <c r="L38" s="69"/>
      <c r="M38" s="68"/>
      <c r="N38" s="56"/>
      <c r="O38" s="56"/>
      <c r="P38" s="56"/>
    </row>
    <row r="39" spans="1:16" ht="9.9499999999999993" customHeight="1">
      <c r="A39" s="56"/>
      <c r="B39" s="67" t="s">
        <v>122</v>
      </c>
      <c r="C39" s="67"/>
      <c r="D39" s="67"/>
      <c r="E39" s="67"/>
      <c r="F39" s="67"/>
      <c r="G39" s="67"/>
      <c r="H39" s="68">
        <v>153.06</v>
      </c>
      <c r="I39" s="68">
        <v>0.04</v>
      </c>
      <c r="J39" s="69">
        <v>2.2999999999999998</v>
      </c>
      <c r="K39" s="69"/>
      <c r="L39" s="69"/>
      <c r="M39" s="68">
        <v>2.25</v>
      </c>
      <c r="N39" s="56"/>
      <c r="O39" s="56"/>
      <c r="P39" s="56"/>
    </row>
    <row r="40" spans="1:16" ht="9.9499999999999993" customHeight="1">
      <c r="A40" s="56"/>
      <c r="B40" s="67" t="s">
        <v>123</v>
      </c>
      <c r="C40" s="67"/>
      <c r="D40" s="67"/>
      <c r="E40" s="67"/>
      <c r="F40" s="67"/>
      <c r="G40" s="67"/>
      <c r="H40" s="68">
        <v>0</v>
      </c>
      <c r="I40" s="68">
        <v>0</v>
      </c>
      <c r="J40" s="69">
        <v>0</v>
      </c>
      <c r="K40" s="69"/>
      <c r="L40" s="69"/>
      <c r="M40" s="68">
        <v>0</v>
      </c>
      <c r="N40" s="56"/>
      <c r="O40" s="56"/>
      <c r="P40" s="56"/>
    </row>
    <row r="41" spans="1:16" ht="9.9499999999999993" customHeight="1">
      <c r="A41" s="56"/>
      <c r="B41" s="67" t="s">
        <v>124</v>
      </c>
      <c r="C41" s="67"/>
      <c r="D41" s="67"/>
      <c r="E41" s="67"/>
      <c r="F41" s="67"/>
      <c r="G41" s="67"/>
      <c r="H41" s="68">
        <v>0</v>
      </c>
      <c r="I41" s="68">
        <v>0</v>
      </c>
      <c r="J41" s="69">
        <v>0</v>
      </c>
      <c r="K41" s="69"/>
      <c r="L41" s="69"/>
      <c r="M41" s="68">
        <v>0</v>
      </c>
      <c r="N41" s="56"/>
      <c r="O41" s="56"/>
      <c r="P41" s="56"/>
    </row>
    <row r="42" spans="1:16" ht="9.9499999999999993" customHeight="1">
      <c r="A42" s="56"/>
      <c r="B42" s="67" t="s">
        <v>125</v>
      </c>
      <c r="C42" s="67"/>
      <c r="D42" s="67"/>
      <c r="E42" s="67"/>
      <c r="F42" s="67"/>
      <c r="G42" s="67"/>
      <c r="H42" s="68">
        <v>0</v>
      </c>
      <c r="I42" s="68">
        <v>0</v>
      </c>
      <c r="J42" s="69">
        <v>0</v>
      </c>
      <c r="K42" s="69"/>
      <c r="L42" s="69"/>
      <c r="M42" s="68">
        <v>0</v>
      </c>
      <c r="N42" s="56"/>
      <c r="O42" s="56"/>
      <c r="P42" s="56"/>
    </row>
    <row r="43" spans="1:16" ht="9.9499999999999993" customHeight="1">
      <c r="A43" s="56"/>
      <c r="B43" s="67" t="s">
        <v>126</v>
      </c>
      <c r="C43" s="67"/>
      <c r="D43" s="67"/>
      <c r="E43" s="67"/>
      <c r="F43" s="67"/>
      <c r="G43" s="67"/>
      <c r="H43" s="68">
        <v>0</v>
      </c>
      <c r="I43" s="68">
        <v>0</v>
      </c>
      <c r="J43" s="69">
        <v>0</v>
      </c>
      <c r="K43" s="69"/>
      <c r="L43" s="69"/>
      <c r="M43" s="68">
        <v>0</v>
      </c>
      <c r="N43" s="56"/>
      <c r="O43" s="56"/>
      <c r="P43" s="56"/>
    </row>
    <row r="44" spans="1:16" ht="9.9499999999999993" customHeight="1">
      <c r="A44" s="56"/>
      <c r="B44" s="67" t="s">
        <v>127</v>
      </c>
      <c r="C44" s="67"/>
      <c r="D44" s="67"/>
      <c r="E44" s="67"/>
      <c r="F44" s="67"/>
      <c r="G44" s="67"/>
      <c r="H44" s="68">
        <v>0</v>
      </c>
      <c r="I44" s="68">
        <v>0</v>
      </c>
      <c r="J44" s="69">
        <v>0</v>
      </c>
      <c r="K44" s="69"/>
      <c r="L44" s="69"/>
      <c r="M44" s="68">
        <v>0</v>
      </c>
      <c r="N44" s="56"/>
      <c r="O44" s="56"/>
      <c r="P44" s="56"/>
    </row>
    <row r="45" spans="1:16" ht="9.9499999999999993" customHeight="1">
      <c r="A45" s="56"/>
      <c r="B45" s="67" t="s">
        <v>128</v>
      </c>
      <c r="C45" s="67"/>
      <c r="D45" s="67"/>
      <c r="E45" s="67"/>
      <c r="F45" s="67"/>
      <c r="G45" s="67"/>
      <c r="H45" s="68">
        <v>0</v>
      </c>
      <c r="I45" s="68">
        <v>0</v>
      </c>
      <c r="J45" s="69">
        <v>0</v>
      </c>
      <c r="K45" s="69"/>
      <c r="L45" s="69"/>
      <c r="M45" s="68">
        <v>0</v>
      </c>
      <c r="N45" s="56"/>
      <c r="O45" s="56"/>
      <c r="P45" s="56"/>
    </row>
    <row r="46" spans="1:16" ht="9.9499999999999993" customHeight="1">
      <c r="A46" s="56"/>
      <c r="B46" s="67" t="s">
        <v>129</v>
      </c>
      <c r="C46" s="67"/>
      <c r="D46" s="67"/>
      <c r="E46" s="67"/>
      <c r="F46" s="67"/>
      <c r="G46" s="67"/>
      <c r="H46" s="68">
        <v>0</v>
      </c>
      <c r="I46" s="68">
        <v>0</v>
      </c>
      <c r="J46" s="69">
        <v>0</v>
      </c>
      <c r="K46" s="69"/>
      <c r="L46" s="69"/>
      <c r="M46" s="68">
        <v>0</v>
      </c>
      <c r="N46" s="56"/>
      <c r="O46" s="56"/>
      <c r="P46" s="56"/>
    </row>
    <row r="47" spans="1:16" ht="9.9499999999999993" customHeight="1">
      <c r="A47" s="56"/>
      <c r="B47" s="67" t="s">
        <v>130</v>
      </c>
      <c r="C47" s="67"/>
      <c r="D47" s="67"/>
      <c r="E47" s="67"/>
      <c r="F47" s="67"/>
      <c r="G47" s="67"/>
      <c r="H47" s="68">
        <v>0</v>
      </c>
      <c r="I47" s="68">
        <v>0</v>
      </c>
      <c r="J47" s="69">
        <v>0</v>
      </c>
      <c r="K47" s="69"/>
      <c r="L47" s="69"/>
      <c r="M47" s="68">
        <v>0</v>
      </c>
      <c r="N47" s="56"/>
      <c r="O47" s="56"/>
      <c r="P47" s="56"/>
    </row>
    <row r="48" spans="1:16" ht="9.9499999999999993" customHeight="1">
      <c r="A48" s="56"/>
      <c r="B48" s="67" t="s">
        <v>131</v>
      </c>
      <c r="C48" s="67"/>
      <c r="D48" s="67"/>
      <c r="E48" s="67"/>
      <c r="F48" s="67"/>
      <c r="G48" s="67"/>
      <c r="H48" s="68">
        <v>410.55</v>
      </c>
      <c r="I48" s="68">
        <v>0.1</v>
      </c>
      <c r="J48" s="69">
        <v>6.18</v>
      </c>
      <c r="K48" s="69"/>
      <c r="L48" s="69"/>
      <c r="M48" s="68">
        <v>6.03</v>
      </c>
      <c r="N48" s="56"/>
      <c r="O48" s="56"/>
      <c r="P48" s="56"/>
    </row>
    <row r="49" spans="1:16" ht="9.9499999999999993" customHeight="1">
      <c r="A49" s="56"/>
      <c r="B49" s="67" t="s">
        <v>132</v>
      </c>
      <c r="C49" s="67"/>
      <c r="D49" s="67"/>
      <c r="E49" s="67"/>
      <c r="F49" s="67"/>
      <c r="G49" s="67"/>
      <c r="H49" s="68">
        <v>0</v>
      </c>
      <c r="I49" s="68">
        <v>0</v>
      </c>
      <c r="J49" s="69">
        <v>0</v>
      </c>
      <c r="K49" s="69"/>
      <c r="L49" s="69"/>
      <c r="M49" s="68">
        <v>0</v>
      </c>
      <c r="N49" s="56"/>
      <c r="O49" s="56"/>
      <c r="P49" s="56"/>
    </row>
    <row r="50" spans="1:16" ht="9.9499999999999993" customHeight="1">
      <c r="A50" s="56"/>
      <c r="B50" s="70" t="s">
        <v>133</v>
      </c>
      <c r="C50" s="70"/>
      <c r="D50" s="70"/>
      <c r="E50" s="70"/>
      <c r="F50" s="71">
        <v>1463.63</v>
      </c>
      <c r="G50" s="71"/>
      <c r="H50" s="71"/>
      <c r="I50" s="72">
        <v>0.35</v>
      </c>
      <c r="J50" s="73">
        <v>22.02</v>
      </c>
      <c r="K50" s="73"/>
      <c r="L50" s="73"/>
      <c r="M50" s="72">
        <v>21.51</v>
      </c>
      <c r="N50" s="56"/>
      <c r="O50" s="56"/>
      <c r="P50" s="56"/>
    </row>
    <row r="51" spans="1:16" ht="9.9499999999999993" customHeight="1">
      <c r="A51" s="56"/>
      <c r="B51" s="66" t="s">
        <v>38</v>
      </c>
      <c r="C51" s="66"/>
      <c r="D51" s="66"/>
      <c r="E51" s="66"/>
      <c r="F51" s="66"/>
      <c r="G51" s="66"/>
      <c r="H51" s="66"/>
      <c r="I51" s="66"/>
      <c r="J51" s="66"/>
      <c r="K51" s="66"/>
      <c r="L51" s="66"/>
      <c r="M51" s="66"/>
      <c r="N51" s="56"/>
      <c r="O51" s="56"/>
      <c r="P51" s="56"/>
    </row>
    <row r="52" spans="1:16" ht="9.9499999999999993" customHeight="1">
      <c r="A52" s="56"/>
      <c r="B52" s="67" t="s">
        <v>134</v>
      </c>
      <c r="C52" s="67"/>
      <c r="D52" s="67"/>
      <c r="E52" s="67"/>
      <c r="F52" s="67"/>
      <c r="G52" s="67"/>
      <c r="H52" s="68">
        <v>80.2</v>
      </c>
      <c r="I52" s="68">
        <v>0.02</v>
      </c>
      <c r="J52" s="69">
        <v>1.21</v>
      </c>
      <c r="K52" s="69"/>
      <c r="L52" s="69"/>
      <c r="M52" s="68">
        <v>1.18</v>
      </c>
      <c r="N52" s="56"/>
      <c r="O52" s="56"/>
      <c r="P52" s="56"/>
    </row>
    <row r="53" spans="1:16" ht="9.9499999999999993" customHeight="1">
      <c r="A53" s="56"/>
      <c r="B53" s="70" t="s">
        <v>135</v>
      </c>
      <c r="C53" s="70"/>
      <c r="D53" s="70"/>
      <c r="E53" s="70"/>
      <c r="F53" s="71">
        <v>80.2</v>
      </c>
      <c r="G53" s="71"/>
      <c r="H53" s="71"/>
      <c r="I53" s="72">
        <v>0.02</v>
      </c>
      <c r="J53" s="73">
        <v>1.21</v>
      </c>
      <c r="K53" s="73"/>
      <c r="L53" s="73"/>
      <c r="M53" s="72">
        <v>1.18</v>
      </c>
      <c r="N53" s="56"/>
      <c r="O53" s="56"/>
      <c r="P53" s="56"/>
    </row>
    <row r="54" spans="1:16" ht="9.9499999999999993" customHeight="1">
      <c r="A54" s="56"/>
      <c r="B54" s="74" t="s">
        <v>136</v>
      </c>
      <c r="C54" s="74"/>
      <c r="D54" s="74"/>
      <c r="E54" s="74"/>
      <c r="F54" s="75">
        <v>6645.99</v>
      </c>
      <c r="G54" s="75"/>
      <c r="H54" s="75"/>
      <c r="I54" s="76">
        <v>1.58</v>
      </c>
      <c r="J54" s="77">
        <v>99.99</v>
      </c>
      <c r="K54" s="77"/>
      <c r="L54" s="77"/>
      <c r="M54" s="76">
        <v>97.67</v>
      </c>
      <c r="N54" s="56"/>
      <c r="O54" s="56"/>
      <c r="P54" s="56"/>
    </row>
    <row r="55" spans="1:16" ht="9.9499999999999993" customHeight="1">
      <c r="A55" s="56"/>
      <c r="B55" s="66" t="s">
        <v>137</v>
      </c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56"/>
      <c r="O55" s="56"/>
      <c r="P55" s="56"/>
    </row>
    <row r="56" spans="1:16" ht="9.9499999999999993" customHeight="1">
      <c r="A56" s="56"/>
      <c r="B56" s="67" t="s">
        <v>138</v>
      </c>
      <c r="C56" s="67"/>
      <c r="D56" s="67"/>
      <c r="E56" s="67"/>
      <c r="F56" s="67"/>
      <c r="G56" s="67"/>
      <c r="H56" s="68">
        <v>0</v>
      </c>
      <c r="I56" s="68">
        <v>0</v>
      </c>
      <c r="J56" s="69">
        <v>0</v>
      </c>
      <c r="K56" s="69"/>
      <c r="L56" s="69"/>
      <c r="M56" s="68">
        <v>0</v>
      </c>
      <c r="N56" s="56"/>
      <c r="O56" s="56"/>
      <c r="P56" s="56"/>
    </row>
    <row r="57" spans="1:16" ht="9.9499999999999993" customHeight="1">
      <c r="A57" s="56"/>
      <c r="B57" s="67" t="s">
        <v>139</v>
      </c>
      <c r="C57" s="67"/>
      <c r="D57" s="67"/>
      <c r="E57" s="67"/>
      <c r="F57" s="67"/>
      <c r="G57" s="67"/>
      <c r="H57" s="68">
        <v>0</v>
      </c>
      <c r="I57" s="68">
        <v>0</v>
      </c>
      <c r="J57" s="69">
        <v>0</v>
      </c>
      <c r="K57" s="69"/>
      <c r="L57" s="69"/>
      <c r="M57" s="68">
        <v>0</v>
      </c>
      <c r="N57" s="56"/>
      <c r="O57" s="56"/>
      <c r="P57" s="56"/>
    </row>
    <row r="58" spans="1:16" ht="9.9499999999999993" customHeight="1">
      <c r="A58" s="56"/>
      <c r="B58" s="67" t="s">
        <v>140</v>
      </c>
      <c r="C58" s="67"/>
      <c r="D58" s="67"/>
      <c r="E58" s="67"/>
      <c r="F58" s="67"/>
      <c r="G58" s="67"/>
      <c r="H58" s="68">
        <v>0</v>
      </c>
      <c r="I58" s="68">
        <v>0</v>
      </c>
      <c r="J58" s="69">
        <v>0</v>
      </c>
      <c r="K58" s="69"/>
      <c r="L58" s="69"/>
      <c r="M58" s="68">
        <v>0</v>
      </c>
      <c r="N58" s="56"/>
      <c r="O58" s="56"/>
      <c r="P58" s="56"/>
    </row>
    <row r="59" spans="1:16" ht="9.9499999999999993" customHeight="1">
      <c r="A59" s="56"/>
      <c r="B59" s="70" t="s">
        <v>141</v>
      </c>
      <c r="C59" s="70"/>
      <c r="D59" s="70"/>
      <c r="E59" s="70"/>
      <c r="F59" s="71">
        <v>0</v>
      </c>
      <c r="G59" s="71"/>
      <c r="H59" s="71"/>
      <c r="I59" s="72">
        <v>0</v>
      </c>
      <c r="J59" s="73">
        <v>0</v>
      </c>
      <c r="K59" s="73"/>
      <c r="L59" s="73"/>
      <c r="M59" s="72">
        <v>0</v>
      </c>
      <c r="N59" s="56"/>
      <c r="O59" s="56"/>
      <c r="P59" s="56"/>
    </row>
    <row r="60" spans="1:16" ht="9.9499999999999993" customHeight="1">
      <c r="A60" s="56"/>
      <c r="B60" s="66" t="s">
        <v>142</v>
      </c>
      <c r="C60" s="66"/>
      <c r="D60" s="66"/>
      <c r="E60" s="66"/>
      <c r="F60" s="66"/>
      <c r="G60" s="66"/>
      <c r="H60" s="66"/>
      <c r="I60" s="66"/>
      <c r="J60" s="66"/>
      <c r="K60" s="66"/>
      <c r="L60" s="66"/>
      <c r="M60" s="66"/>
      <c r="N60" s="56"/>
      <c r="O60" s="56"/>
      <c r="P60" s="56"/>
    </row>
    <row r="61" spans="1:16" ht="9.9499999999999993" customHeight="1">
      <c r="A61" s="56"/>
      <c r="B61" s="67" t="s">
        <v>143</v>
      </c>
      <c r="C61" s="67"/>
      <c r="D61" s="67"/>
      <c r="E61" s="67"/>
      <c r="F61" s="67"/>
      <c r="G61" s="67"/>
      <c r="H61" s="68">
        <v>0</v>
      </c>
      <c r="I61" s="68">
        <v>0</v>
      </c>
      <c r="J61" s="69">
        <v>0</v>
      </c>
      <c r="K61" s="69"/>
      <c r="L61" s="69"/>
      <c r="M61" s="68">
        <v>0</v>
      </c>
      <c r="N61" s="56"/>
      <c r="O61" s="56"/>
      <c r="P61" s="56"/>
    </row>
    <row r="62" spans="1:16" ht="9.9499999999999993" customHeight="1">
      <c r="A62" s="56"/>
      <c r="B62" s="67" t="s">
        <v>144</v>
      </c>
      <c r="C62" s="67"/>
      <c r="D62" s="67"/>
      <c r="E62" s="67"/>
      <c r="F62" s="67"/>
      <c r="G62" s="67"/>
      <c r="H62" s="68">
        <v>17.399999999999999</v>
      </c>
      <c r="I62" s="68">
        <v>0</v>
      </c>
      <c r="J62" s="69">
        <v>0.26</v>
      </c>
      <c r="K62" s="69"/>
      <c r="L62" s="69"/>
      <c r="M62" s="68">
        <v>0.26</v>
      </c>
      <c r="N62" s="56"/>
      <c r="O62" s="56"/>
      <c r="P62" s="56"/>
    </row>
    <row r="63" spans="1:16" ht="9.9499999999999993" customHeight="1">
      <c r="A63" s="56"/>
      <c r="B63" s="67" t="s">
        <v>145</v>
      </c>
      <c r="C63" s="67"/>
      <c r="D63" s="67"/>
      <c r="E63" s="67"/>
      <c r="F63" s="67"/>
      <c r="G63" s="67"/>
      <c r="H63" s="68">
        <v>0</v>
      </c>
      <c r="I63" s="68">
        <v>0</v>
      </c>
      <c r="J63" s="69">
        <v>0</v>
      </c>
      <c r="K63" s="69"/>
      <c r="L63" s="69"/>
      <c r="M63" s="68">
        <v>0</v>
      </c>
      <c r="N63" s="56"/>
      <c r="O63" s="56"/>
      <c r="P63" s="56"/>
    </row>
    <row r="64" spans="1:16" ht="9.9499999999999993" customHeight="1">
      <c r="A64" s="56"/>
      <c r="B64" s="70" t="s">
        <v>146</v>
      </c>
      <c r="C64" s="70"/>
      <c r="D64" s="70"/>
      <c r="E64" s="70"/>
      <c r="F64" s="71">
        <v>17.399999999999999</v>
      </c>
      <c r="G64" s="71"/>
      <c r="H64" s="71"/>
      <c r="I64" s="72">
        <v>0</v>
      </c>
      <c r="J64" s="73">
        <v>0.26</v>
      </c>
      <c r="K64" s="73"/>
      <c r="L64" s="73"/>
      <c r="M64" s="72">
        <v>0.26</v>
      </c>
      <c r="N64" s="56"/>
      <c r="O64" s="56"/>
      <c r="P64" s="56"/>
    </row>
    <row r="65" spans="1:16" ht="9.9499999999999993" customHeight="1">
      <c r="A65" s="56"/>
      <c r="B65" s="74" t="s">
        <v>147</v>
      </c>
      <c r="C65" s="74"/>
      <c r="D65" s="74"/>
      <c r="E65" s="74"/>
      <c r="F65" s="77">
        <v>17.399999999999999</v>
      </c>
      <c r="G65" s="77"/>
      <c r="H65" s="77"/>
      <c r="I65" s="76">
        <v>0</v>
      </c>
      <c r="J65" s="77">
        <v>0.26</v>
      </c>
      <c r="K65" s="77"/>
      <c r="L65" s="77"/>
      <c r="M65" s="76">
        <v>0.26</v>
      </c>
      <c r="N65" s="56"/>
      <c r="O65" s="56"/>
      <c r="P65" s="56"/>
    </row>
    <row r="66" spans="1:16" ht="9.9499999999999993" customHeight="1">
      <c r="A66" s="56"/>
      <c r="B66" s="74" t="s">
        <v>148</v>
      </c>
      <c r="C66" s="74"/>
      <c r="D66" s="74"/>
      <c r="E66" s="74"/>
      <c r="F66" s="75">
        <v>6663.39</v>
      </c>
      <c r="G66" s="75"/>
      <c r="H66" s="75"/>
      <c r="I66" s="76">
        <v>1.58</v>
      </c>
      <c r="J66" s="77">
        <v>100.25</v>
      </c>
      <c r="K66" s="77"/>
      <c r="L66" s="77"/>
      <c r="M66" s="76">
        <v>97.93</v>
      </c>
      <c r="N66" s="56"/>
      <c r="O66" s="56"/>
      <c r="P66" s="56"/>
    </row>
    <row r="67" spans="1:16" ht="9.9499999999999993" customHeight="1">
      <c r="A67" s="56"/>
      <c r="B67" s="66" t="s">
        <v>54</v>
      </c>
      <c r="C67" s="66"/>
      <c r="D67" s="66"/>
      <c r="E67" s="66"/>
      <c r="F67" s="66"/>
      <c r="G67" s="66"/>
      <c r="H67" s="66"/>
      <c r="I67" s="66"/>
      <c r="J67" s="66"/>
      <c r="K67" s="66"/>
      <c r="L67" s="66"/>
      <c r="M67" s="66"/>
      <c r="N67" s="56"/>
      <c r="O67" s="56"/>
      <c r="P67" s="56"/>
    </row>
    <row r="68" spans="1:16" ht="9.9499999999999993" customHeight="1">
      <c r="A68" s="56"/>
      <c r="B68" s="67" t="s">
        <v>149</v>
      </c>
      <c r="C68" s="67"/>
      <c r="D68" s="67"/>
      <c r="E68" s="67"/>
      <c r="F68" s="67"/>
      <c r="G68" s="67"/>
      <c r="H68" s="68">
        <v>0</v>
      </c>
      <c r="I68" s="68">
        <v>0</v>
      </c>
      <c r="J68" s="69">
        <v>0</v>
      </c>
      <c r="K68" s="69"/>
      <c r="L68" s="69"/>
      <c r="M68" s="68">
        <v>0</v>
      </c>
      <c r="N68" s="56"/>
      <c r="O68" s="56"/>
      <c r="P68" s="56"/>
    </row>
    <row r="69" spans="1:16" ht="9.9499999999999993" customHeight="1">
      <c r="A69" s="56"/>
      <c r="B69" s="67" t="s">
        <v>150</v>
      </c>
      <c r="C69" s="67"/>
      <c r="D69" s="67"/>
      <c r="E69" s="67"/>
      <c r="F69" s="67"/>
      <c r="G69" s="67"/>
      <c r="H69" s="68">
        <v>141.58000000000001</v>
      </c>
      <c r="I69" s="68">
        <v>0.03</v>
      </c>
      <c r="J69" s="69">
        <v>2.13</v>
      </c>
      <c r="K69" s="69"/>
      <c r="L69" s="69"/>
      <c r="M69" s="68">
        <v>2.08</v>
      </c>
      <c r="N69" s="56"/>
      <c r="O69" s="56"/>
      <c r="P69" s="56"/>
    </row>
    <row r="70" spans="1:16" ht="9.9499999999999993" customHeight="1">
      <c r="A70" s="56"/>
      <c r="B70" s="67" t="s">
        <v>151</v>
      </c>
      <c r="C70" s="67"/>
      <c r="D70" s="67"/>
      <c r="E70" s="67"/>
      <c r="F70" s="67"/>
      <c r="G70" s="67"/>
      <c r="H70" s="68">
        <v>0</v>
      </c>
      <c r="I70" s="68">
        <v>0</v>
      </c>
      <c r="J70" s="69">
        <v>0</v>
      </c>
      <c r="K70" s="69"/>
      <c r="L70" s="69"/>
      <c r="M70" s="68">
        <v>0</v>
      </c>
      <c r="N70" s="56"/>
      <c r="O70" s="56"/>
      <c r="P70" s="56"/>
    </row>
    <row r="71" spans="1:16" ht="9.9499999999999993" customHeight="1">
      <c r="A71" s="56"/>
      <c r="B71" s="70" t="s">
        <v>152</v>
      </c>
      <c r="C71" s="70"/>
      <c r="D71" s="70"/>
      <c r="E71" s="70"/>
      <c r="F71" s="71">
        <v>141.58000000000001</v>
      </c>
      <c r="G71" s="71"/>
      <c r="H71" s="71"/>
      <c r="I71" s="72">
        <v>0.03</v>
      </c>
      <c r="J71" s="73">
        <v>2.13</v>
      </c>
      <c r="K71" s="73"/>
      <c r="L71" s="73"/>
      <c r="M71" s="72">
        <v>2.08</v>
      </c>
      <c r="N71" s="56"/>
      <c r="O71" s="56"/>
      <c r="P71" s="56"/>
    </row>
    <row r="72" spans="1:16" ht="9.9499999999999993" customHeight="1">
      <c r="A72" s="56"/>
      <c r="B72" s="74" t="s">
        <v>153</v>
      </c>
      <c r="C72" s="74"/>
      <c r="D72" s="74"/>
      <c r="E72" s="74"/>
      <c r="F72" s="75">
        <v>6804.97</v>
      </c>
      <c r="G72" s="75"/>
      <c r="H72" s="75"/>
      <c r="I72" s="76">
        <v>1.61</v>
      </c>
      <c r="J72" s="77">
        <v>102.38</v>
      </c>
      <c r="K72" s="77"/>
      <c r="L72" s="77"/>
      <c r="M72" s="78" t="s">
        <v>154</v>
      </c>
      <c r="N72" s="56"/>
      <c r="O72" s="56"/>
      <c r="P72" s="56"/>
    </row>
    <row r="73" spans="1:16" ht="17.100000000000001" customHeight="1">
      <c r="A73" s="56"/>
      <c r="B73" s="5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</row>
    <row r="74" spans="1:16" ht="15" customHeight="1">
      <c r="A74" s="56"/>
      <c r="B74" s="79" t="s">
        <v>59</v>
      </c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</row>
    <row r="75" spans="1:16" ht="20.100000000000001" customHeight="1">
      <c r="A75" s="56"/>
      <c r="B75" s="56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</row>
  </sheetData>
  <mergeCells count="144">
    <mergeCell ref="B74:P74"/>
    <mergeCell ref="B71:E71"/>
    <mergeCell ref="F71:H71"/>
    <mergeCell ref="J71:L71"/>
    <mergeCell ref="B72:E72"/>
    <mergeCell ref="F72:H72"/>
    <mergeCell ref="J72:L72"/>
    <mergeCell ref="B67:M67"/>
    <mergeCell ref="B68:G68"/>
    <mergeCell ref="J68:L68"/>
    <mergeCell ref="B69:G69"/>
    <mergeCell ref="J69:L69"/>
    <mergeCell ref="B70:G70"/>
    <mergeCell ref="J70:L70"/>
    <mergeCell ref="B65:E65"/>
    <mergeCell ref="F65:H65"/>
    <mergeCell ref="J65:L65"/>
    <mergeCell ref="B66:E66"/>
    <mergeCell ref="F66:H66"/>
    <mergeCell ref="J66:L66"/>
    <mergeCell ref="B62:G62"/>
    <mergeCell ref="J62:L62"/>
    <mergeCell ref="B63:G63"/>
    <mergeCell ref="J63:L63"/>
    <mergeCell ref="B64:E64"/>
    <mergeCell ref="F64:H64"/>
    <mergeCell ref="J64:L64"/>
    <mergeCell ref="B59:E59"/>
    <mergeCell ref="F59:H59"/>
    <mergeCell ref="J59:L59"/>
    <mergeCell ref="B60:M60"/>
    <mergeCell ref="B61:G61"/>
    <mergeCell ref="J61:L61"/>
    <mergeCell ref="B55:M55"/>
    <mergeCell ref="B56:G56"/>
    <mergeCell ref="J56:L56"/>
    <mergeCell ref="B57:G57"/>
    <mergeCell ref="J57:L57"/>
    <mergeCell ref="B58:G58"/>
    <mergeCell ref="J58:L58"/>
    <mergeCell ref="B52:G52"/>
    <mergeCell ref="J52:L52"/>
    <mergeCell ref="B53:E53"/>
    <mergeCell ref="F53:H53"/>
    <mergeCell ref="J53:L53"/>
    <mergeCell ref="B54:E54"/>
    <mergeCell ref="F54:H54"/>
    <mergeCell ref="J54:L54"/>
    <mergeCell ref="B49:G49"/>
    <mergeCell ref="J49:L49"/>
    <mergeCell ref="B50:E50"/>
    <mergeCell ref="F50:H50"/>
    <mergeCell ref="J50:L50"/>
    <mergeCell ref="B51:M51"/>
    <mergeCell ref="B46:G46"/>
    <mergeCell ref="J46:L46"/>
    <mergeCell ref="B47:G47"/>
    <mergeCell ref="J47:L47"/>
    <mergeCell ref="B48:G48"/>
    <mergeCell ref="J48:L48"/>
    <mergeCell ref="B43:G43"/>
    <mergeCell ref="J43:L43"/>
    <mergeCell ref="B44:G44"/>
    <mergeCell ref="J44:L44"/>
    <mergeCell ref="B45:G45"/>
    <mergeCell ref="J45:L45"/>
    <mergeCell ref="B40:G40"/>
    <mergeCell ref="J40:L40"/>
    <mergeCell ref="B41:G41"/>
    <mergeCell ref="J41:L41"/>
    <mergeCell ref="B42:G42"/>
    <mergeCell ref="J42:L42"/>
    <mergeCell ref="B37:G37"/>
    <mergeCell ref="J37:L37"/>
    <mergeCell ref="B38:G38"/>
    <mergeCell ref="J38:L38"/>
    <mergeCell ref="B39:G39"/>
    <mergeCell ref="J39:L39"/>
    <mergeCell ref="B34:G34"/>
    <mergeCell ref="J34:L34"/>
    <mergeCell ref="B35:E35"/>
    <mergeCell ref="F35:H35"/>
    <mergeCell ref="J35:L35"/>
    <mergeCell ref="B36:M36"/>
    <mergeCell ref="B31:G31"/>
    <mergeCell ref="J31:L31"/>
    <mergeCell ref="B32:G32"/>
    <mergeCell ref="J32:L32"/>
    <mergeCell ref="B33:G33"/>
    <mergeCell ref="J33:L33"/>
    <mergeCell ref="B28:G28"/>
    <mergeCell ref="J28:L28"/>
    <mergeCell ref="B29:G29"/>
    <mergeCell ref="J29:L29"/>
    <mergeCell ref="B30:G30"/>
    <mergeCell ref="J30:L30"/>
    <mergeCell ref="B25:G25"/>
    <mergeCell ref="J25:L25"/>
    <mergeCell ref="B26:G26"/>
    <mergeCell ref="J26:L26"/>
    <mergeCell ref="B27:G27"/>
    <mergeCell ref="J27:L27"/>
    <mergeCell ref="B22:G22"/>
    <mergeCell ref="J22:L22"/>
    <mergeCell ref="B23:G23"/>
    <mergeCell ref="J23:L23"/>
    <mergeCell ref="B24:G24"/>
    <mergeCell ref="J24:L24"/>
    <mergeCell ref="B19:G19"/>
    <mergeCell ref="J19:L19"/>
    <mergeCell ref="B20:G20"/>
    <mergeCell ref="J20:L20"/>
    <mergeCell ref="B21:G21"/>
    <mergeCell ref="J21:L21"/>
    <mergeCell ref="B16:G16"/>
    <mergeCell ref="J16:L16"/>
    <mergeCell ref="B17:G17"/>
    <mergeCell ref="J17:L17"/>
    <mergeCell ref="B18:G18"/>
    <mergeCell ref="J18:L18"/>
    <mergeCell ref="B13:G13"/>
    <mergeCell ref="J13:L13"/>
    <mergeCell ref="B14:G14"/>
    <mergeCell ref="J14:L14"/>
    <mergeCell ref="B15:G15"/>
    <mergeCell ref="J15:L15"/>
    <mergeCell ref="B10:G10"/>
    <mergeCell ref="J10:L10"/>
    <mergeCell ref="B11:G11"/>
    <mergeCell ref="J11:L11"/>
    <mergeCell ref="B12:G12"/>
    <mergeCell ref="J12:L12"/>
    <mergeCell ref="D7:J7"/>
    <mergeCell ref="L7:M7"/>
    <mergeCell ref="B8:E8"/>
    <mergeCell ref="F8:H8"/>
    <mergeCell ref="J8:L8"/>
    <mergeCell ref="B9:M9"/>
    <mergeCell ref="E2:O2"/>
    <mergeCell ref="E3:O3"/>
    <mergeCell ref="E4:O4"/>
    <mergeCell ref="B5:F5"/>
    <mergeCell ref="G5:O5"/>
    <mergeCell ref="B6:F6"/>
  </mergeCells>
  <pageMargins left="0.78740157499999996" right="0.78740157499999996" top="0.984251969" bottom="0.984251969" header="0.5" footer="0.5"/>
  <pageSetup orientation="portrait" horizontalDpi="300" verticalDpi="300" copies="0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5"/>
  <sheetViews>
    <sheetView workbookViewId="0">
      <selection activeCell="I23" sqref="I23"/>
    </sheetView>
  </sheetViews>
  <sheetFormatPr defaultRowHeight="12.75"/>
  <cols>
    <col min="1" max="1" width="4.375" style="237" customWidth="1"/>
    <col min="2" max="2" width="15.375" style="237" customWidth="1"/>
    <col min="3" max="3" width="0.5" style="237" customWidth="1"/>
    <col min="4" max="4" width="3.25" style="237" customWidth="1"/>
    <col min="5" max="5" width="15.25" style="237" customWidth="1"/>
    <col min="6" max="7" width="0.875" style="237" customWidth="1"/>
    <col min="8" max="8" width="7.375" style="237" customWidth="1"/>
    <col min="9" max="9" width="8.875" style="237" customWidth="1"/>
    <col min="10" max="10" width="8.125" style="237" customWidth="1"/>
    <col min="11" max="11" width="1.5" style="237" customWidth="1"/>
    <col min="12" max="12" width="3.375" style="237" customWidth="1"/>
    <col min="13" max="13" width="13.375" style="237" customWidth="1"/>
    <col min="14" max="14" width="4.375" style="237" customWidth="1"/>
    <col min="15" max="15" width="4.25" style="237" customWidth="1"/>
    <col min="16" max="16" width="28.125" style="237" customWidth="1"/>
    <col min="17" max="256" width="9" style="237"/>
    <col min="257" max="257" width="4.375" style="237" customWidth="1"/>
    <col min="258" max="258" width="15.375" style="237" customWidth="1"/>
    <col min="259" max="259" width="0.5" style="237" customWidth="1"/>
    <col min="260" max="260" width="3.25" style="237" customWidth="1"/>
    <col min="261" max="261" width="15.25" style="237" customWidth="1"/>
    <col min="262" max="263" width="0.875" style="237" customWidth="1"/>
    <col min="264" max="264" width="7.375" style="237" customWidth="1"/>
    <col min="265" max="265" width="8.875" style="237" customWidth="1"/>
    <col min="266" max="266" width="8.125" style="237" customWidth="1"/>
    <col min="267" max="267" width="1.5" style="237" customWidth="1"/>
    <col min="268" max="268" width="3.375" style="237" customWidth="1"/>
    <col min="269" max="269" width="13.375" style="237" customWidth="1"/>
    <col min="270" max="270" width="4.375" style="237" customWidth="1"/>
    <col min="271" max="271" width="4.25" style="237" customWidth="1"/>
    <col min="272" max="272" width="28.125" style="237" customWidth="1"/>
    <col min="273" max="512" width="9" style="237"/>
    <col min="513" max="513" width="4.375" style="237" customWidth="1"/>
    <col min="514" max="514" width="15.375" style="237" customWidth="1"/>
    <col min="515" max="515" width="0.5" style="237" customWidth="1"/>
    <col min="516" max="516" width="3.25" style="237" customWidth="1"/>
    <col min="517" max="517" width="15.25" style="237" customWidth="1"/>
    <col min="518" max="519" width="0.875" style="237" customWidth="1"/>
    <col min="520" max="520" width="7.375" style="237" customWidth="1"/>
    <col min="521" max="521" width="8.875" style="237" customWidth="1"/>
    <col min="522" max="522" width="8.125" style="237" customWidth="1"/>
    <col min="523" max="523" width="1.5" style="237" customWidth="1"/>
    <col min="524" max="524" width="3.375" style="237" customWidth="1"/>
    <col min="525" max="525" width="13.375" style="237" customWidth="1"/>
    <col min="526" max="526" width="4.375" style="237" customWidth="1"/>
    <col min="527" max="527" width="4.25" style="237" customWidth="1"/>
    <col min="528" max="528" width="28.125" style="237" customWidth="1"/>
    <col min="529" max="768" width="9" style="237"/>
    <col min="769" max="769" width="4.375" style="237" customWidth="1"/>
    <col min="770" max="770" width="15.375" style="237" customWidth="1"/>
    <col min="771" max="771" width="0.5" style="237" customWidth="1"/>
    <col min="772" max="772" width="3.25" style="237" customWidth="1"/>
    <col min="773" max="773" width="15.25" style="237" customWidth="1"/>
    <col min="774" max="775" width="0.875" style="237" customWidth="1"/>
    <col min="776" max="776" width="7.375" style="237" customWidth="1"/>
    <col min="777" max="777" width="8.875" style="237" customWidth="1"/>
    <col min="778" max="778" width="8.125" style="237" customWidth="1"/>
    <col min="779" max="779" width="1.5" style="237" customWidth="1"/>
    <col min="780" max="780" width="3.375" style="237" customWidth="1"/>
    <col min="781" max="781" width="13.375" style="237" customWidth="1"/>
    <col min="782" max="782" width="4.375" style="237" customWidth="1"/>
    <col min="783" max="783" width="4.25" style="237" customWidth="1"/>
    <col min="784" max="784" width="28.125" style="237" customWidth="1"/>
    <col min="785" max="1024" width="9" style="237"/>
    <col min="1025" max="1025" width="4.375" style="237" customWidth="1"/>
    <col min="1026" max="1026" width="15.375" style="237" customWidth="1"/>
    <col min="1027" max="1027" width="0.5" style="237" customWidth="1"/>
    <col min="1028" max="1028" width="3.25" style="237" customWidth="1"/>
    <col min="1029" max="1029" width="15.25" style="237" customWidth="1"/>
    <col min="1030" max="1031" width="0.875" style="237" customWidth="1"/>
    <col min="1032" max="1032" width="7.375" style="237" customWidth="1"/>
    <col min="1033" max="1033" width="8.875" style="237" customWidth="1"/>
    <col min="1034" max="1034" width="8.125" style="237" customWidth="1"/>
    <col min="1035" max="1035" width="1.5" style="237" customWidth="1"/>
    <col min="1036" max="1036" width="3.375" style="237" customWidth="1"/>
    <col min="1037" max="1037" width="13.375" style="237" customWidth="1"/>
    <col min="1038" max="1038" width="4.375" style="237" customWidth="1"/>
    <col min="1039" max="1039" width="4.25" style="237" customWidth="1"/>
    <col min="1040" max="1040" width="28.125" style="237" customWidth="1"/>
    <col min="1041" max="1280" width="9" style="237"/>
    <col min="1281" max="1281" width="4.375" style="237" customWidth="1"/>
    <col min="1282" max="1282" width="15.375" style="237" customWidth="1"/>
    <col min="1283" max="1283" width="0.5" style="237" customWidth="1"/>
    <col min="1284" max="1284" width="3.25" style="237" customWidth="1"/>
    <col min="1285" max="1285" width="15.25" style="237" customWidth="1"/>
    <col min="1286" max="1287" width="0.875" style="237" customWidth="1"/>
    <col min="1288" max="1288" width="7.375" style="237" customWidth="1"/>
    <col min="1289" max="1289" width="8.875" style="237" customWidth="1"/>
    <col min="1290" max="1290" width="8.125" style="237" customWidth="1"/>
    <col min="1291" max="1291" width="1.5" style="237" customWidth="1"/>
    <col min="1292" max="1292" width="3.375" style="237" customWidth="1"/>
    <col min="1293" max="1293" width="13.375" style="237" customWidth="1"/>
    <col min="1294" max="1294" width="4.375" style="237" customWidth="1"/>
    <col min="1295" max="1295" width="4.25" style="237" customWidth="1"/>
    <col min="1296" max="1296" width="28.125" style="237" customWidth="1"/>
    <col min="1297" max="1536" width="9" style="237"/>
    <col min="1537" max="1537" width="4.375" style="237" customWidth="1"/>
    <col min="1538" max="1538" width="15.375" style="237" customWidth="1"/>
    <col min="1539" max="1539" width="0.5" style="237" customWidth="1"/>
    <col min="1540" max="1540" width="3.25" style="237" customWidth="1"/>
    <col min="1541" max="1541" width="15.25" style="237" customWidth="1"/>
    <col min="1542" max="1543" width="0.875" style="237" customWidth="1"/>
    <col min="1544" max="1544" width="7.375" style="237" customWidth="1"/>
    <col min="1545" max="1545" width="8.875" style="237" customWidth="1"/>
    <col min="1546" max="1546" width="8.125" style="237" customWidth="1"/>
    <col min="1547" max="1547" width="1.5" style="237" customWidth="1"/>
    <col min="1548" max="1548" width="3.375" style="237" customWidth="1"/>
    <col min="1549" max="1549" width="13.375" style="237" customWidth="1"/>
    <col min="1550" max="1550" width="4.375" style="237" customWidth="1"/>
    <col min="1551" max="1551" width="4.25" style="237" customWidth="1"/>
    <col min="1552" max="1552" width="28.125" style="237" customWidth="1"/>
    <col min="1553" max="1792" width="9" style="237"/>
    <col min="1793" max="1793" width="4.375" style="237" customWidth="1"/>
    <col min="1794" max="1794" width="15.375" style="237" customWidth="1"/>
    <col min="1795" max="1795" width="0.5" style="237" customWidth="1"/>
    <col min="1796" max="1796" width="3.25" style="237" customWidth="1"/>
    <col min="1797" max="1797" width="15.25" style="237" customWidth="1"/>
    <col min="1798" max="1799" width="0.875" style="237" customWidth="1"/>
    <col min="1800" max="1800" width="7.375" style="237" customWidth="1"/>
    <col min="1801" max="1801" width="8.875" style="237" customWidth="1"/>
    <col min="1802" max="1802" width="8.125" style="237" customWidth="1"/>
    <col min="1803" max="1803" width="1.5" style="237" customWidth="1"/>
    <col min="1804" max="1804" width="3.375" style="237" customWidth="1"/>
    <col min="1805" max="1805" width="13.375" style="237" customWidth="1"/>
    <col min="1806" max="1806" width="4.375" style="237" customWidth="1"/>
    <col min="1807" max="1807" width="4.25" style="237" customWidth="1"/>
    <col min="1808" max="1808" width="28.125" style="237" customWidth="1"/>
    <col min="1809" max="2048" width="9" style="237"/>
    <col min="2049" max="2049" width="4.375" style="237" customWidth="1"/>
    <col min="2050" max="2050" width="15.375" style="237" customWidth="1"/>
    <col min="2051" max="2051" width="0.5" style="237" customWidth="1"/>
    <col min="2052" max="2052" width="3.25" style="237" customWidth="1"/>
    <col min="2053" max="2053" width="15.25" style="237" customWidth="1"/>
    <col min="2054" max="2055" width="0.875" style="237" customWidth="1"/>
    <col min="2056" max="2056" width="7.375" style="237" customWidth="1"/>
    <col min="2057" max="2057" width="8.875" style="237" customWidth="1"/>
    <col min="2058" max="2058" width="8.125" style="237" customWidth="1"/>
    <col min="2059" max="2059" width="1.5" style="237" customWidth="1"/>
    <col min="2060" max="2060" width="3.375" style="237" customWidth="1"/>
    <col min="2061" max="2061" width="13.375" style="237" customWidth="1"/>
    <col min="2062" max="2062" width="4.375" style="237" customWidth="1"/>
    <col min="2063" max="2063" width="4.25" style="237" customWidth="1"/>
    <col min="2064" max="2064" width="28.125" style="237" customWidth="1"/>
    <col min="2065" max="2304" width="9" style="237"/>
    <col min="2305" max="2305" width="4.375" style="237" customWidth="1"/>
    <col min="2306" max="2306" width="15.375" style="237" customWidth="1"/>
    <col min="2307" max="2307" width="0.5" style="237" customWidth="1"/>
    <col min="2308" max="2308" width="3.25" style="237" customWidth="1"/>
    <col min="2309" max="2309" width="15.25" style="237" customWidth="1"/>
    <col min="2310" max="2311" width="0.875" style="237" customWidth="1"/>
    <col min="2312" max="2312" width="7.375" style="237" customWidth="1"/>
    <col min="2313" max="2313" width="8.875" style="237" customWidth="1"/>
    <col min="2314" max="2314" width="8.125" style="237" customWidth="1"/>
    <col min="2315" max="2315" width="1.5" style="237" customWidth="1"/>
    <col min="2316" max="2316" width="3.375" style="237" customWidth="1"/>
    <col min="2317" max="2317" width="13.375" style="237" customWidth="1"/>
    <col min="2318" max="2318" width="4.375" style="237" customWidth="1"/>
    <col min="2319" max="2319" width="4.25" style="237" customWidth="1"/>
    <col min="2320" max="2320" width="28.125" style="237" customWidth="1"/>
    <col min="2321" max="2560" width="9" style="237"/>
    <col min="2561" max="2561" width="4.375" style="237" customWidth="1"/>
    <col min="2562" max="2562" width="15.375" style="237" customWidth="1"/>
    <col min="2563" max="2563" width="0.5" style="237" customWidth="1"/>
    <col min="2564" max="2564" width="3.25" style="237" customWidth="1"/>
    <col min="2565" max="2565" width="15.25" style="237" customWidth="1"/>
    <col min="2566" max="2567" width="0.875" style="237" customWidth="1"/>
    <col min="2568" max="2568" width="7.375" style="237" customWidth="1"/>
    <col min="2569" max="2569" width="8.875" style="237" customWidth="1"/>
    <col min="2570" max="2570" width="8.125" style="237" customWidth="1"/>
    <col min="2571" max="2571" width="1.5" style="237" customWidth="1"/>
    <col min="2572" max="2572" width="3.375" style="237" customWidth="1"/>
    <col min="2573" max="2573" width="13.375" style="237" customWidth="1"/>
    <col min="2574" max="2574" width="4.375" style="237" customWidth="1"/>
    <col min="2575" max="2575" width="4.25" style="237" customWidth="1"/>
    <col min="2576" max="2576" width="28.125" style="237" customWidth="1"/>
    <col min="2577" max="2816" width="9" style="237"/>
    <col min="2817" max="2817" width="4.375" style="237" customWidth="1"/>
    <col min="2818" max="2818" width="15.375" style="237" customWidth="1"/>
    <col min="2819" max="2819" width="0.5" style="237" customWidth="1"/>
    <col min="2820" max="2820" width="3.25" style="237" customWidth="1"/>
    <col min="2821" max="2821" width="15.25" style="237" customWidth="1"/>
    <col min="2822" max="2823" width="0.875" style="237" customWidth="1"/>
    <col min="2824" max="2824" width="7.375" style="237" customWidth="1"/>
    <col min="2825" max="2825" width="8.875" style="237" customWidth="1"/>
    <col min="2826" max="2826" width="8.125" style="237" customWidth="1"/>
    <col min="2827" max="2827" width="1.5" style="237" customWidth="1"/>
    <col min="2828" max="2828" width="3.375" style="237" customWidth="1"/>
    <col min="2829" max="2829" width="13.375" style="237" customWidth="1"/>
    <col min="2830" max="2830" width="4.375" style="237" customWidth="1"/>
    <col min="2831" max="2831" width="4.25" style="237" customWidth="1"/>
    <col min="2832" max="2832" width="28.125" style="237" customWidth="1"/>
    <col min="2833" max="3072" width="9" style="237"/>
    <col min="3073" max="3073" width="4.375" style="237" customWidth="1"/>
    <col min="3074" max="3074" width="15.375" style="237" customWidth="1"/>
    <col min="3075" max="3075" width="0.5" style="237" customWidth="1"/>
    <col min="3076" max="3076" width="3.25" style="237" customWidth="1"/>
    <col min="3077" max="3077" width="15.25" style="237" customWidth="1"/>
    <col min="3078" max="3079" width="0.875" style="237" customWidth="1"/>
    <col min="3080" max="3080" width="7.375" style="237" customWidth="1"/>
    <col min="3081" max="3081" width="8.875" style="237" customWidth="1"/>
    <col min="3082" max="3082" width="8.125" style="237" customWidth="1"/>
    <col min="3083" max="3083" width="1.5" style="237" customWidth="1"/>
    <col min="3084" max="3084" width="3.375" style="237" customWidth="1"/>
    <col min="3085" max="3085" width="13.375" style="237" customWidth="1"/>
    <col min="3086" max="3086" width="4.375" style="237" customWidth="1"/>
    <col min="3087" max="3087" width="4.25" style="237" customWidth="1"/>
    <col min="3088" max="3088" width="28.125" style="237" customWidth="1"/>
    <col min="3089" max="3328" width="9" style="237"/>
    <col min="3329" max="3329" width="4.375" style="237" customWidth="1"/>
    <col min="3330" max="3330" width="15.375" style="237" customWidth="1"/>
    <col min="3331" max="3331" width="0.5" style="237" customWidth="1"/>
    <col min="3332" max="3332" width="3.25" style="237" customWidth="1"/>
    <col min="3333" max="3333" width="15.25" style="237" customWidth="1"/>
    <col min="3334" max="3335" width="0.875" style="237" customWidth="1"/>
    <col min="3336" max="3336" width="7.375" style="237" customWidth="1"/>
    <col min="3337" max="3337" width="8.875" style="237" customWidth="1"/>
    <col min="3338" max="3338" width="8.125" style="237" customWidth="1"/>
    <col min="3339" max="3339" width="1.5" style="237" customWidth="1"/>
    <col min="3340" max="3340" width="3.375" style="237" customWidth="1"/>
    <col min="3341" max="3341" width="13.375" style="237" customWidth="1"/>
    <col min="3342" max="3342" width="4.375" style="237" customWidth="1"/>
    <col min="3343" max="3343" width="4.25" style="237" customWidth="1"/>
    <col min="3344" max="3344" width="28.125" style="237" customWidth="1"/>
    <col min="3345" max="3584" width="9" style="237"/>
    <col min="3585" max="3585" width="4.375" style="237" customWidth="1"/>
    <col min="3586" max="3586" width="15.375" style="237" customWidth="1"/>
    <col min="3587" max="3587" width="0.5" style="237" customWidth="1"/>
    <col min="3588" max="3588" width="3.25" style="237" customWidth="1"/>
    <col min="3589" max="3589" width="15.25" style="237" customWidth="1"/>
    <col min="3590" max="3591" width="0.875" style="237" customWidth="1"/>
    <col min="3592" max="3592" width="7.375" style="237" customWidth="1"/>
    <col min="3593" max="3593" width="8.875" style="237" customWidth="1"/>
    <col min="3594" max="3594" width="8.125" style="237" customWidth="1"/>
    <col min="3595" max="3595" width="1.5" style="237" customWidth="1"/>
    <col min="3596" max="3596" width="3.375" style="237" customWidth="1"/>
    <col min="3597" max="3597" width="13.375" style="237" customWidth="1"/>
    <col min="3598" max="3598" width="4.375" style="237" customWidth="1"/>
    <col min="3599" max="3599" width="4.25" style="237" customWidth="1"/>
    <col min="3600" max="3600" width="28.125" style="237" customWidth="1"/>
    <col min="3601" max="3840" width="9" style="237"/>
    <col min="3841" max="3841" width="4.375" style="237" customWidth="1"/>
    <col min="3842" max="3842" width="15.375" style="237" customWidth="1"/>
    <col min="3843" max="3843" width="0.5" style="237" customWidth="1"/>
    <col min="3844" max="3844" width="3.25" style="237" customWidth="1"/>
    <col min="3845" max="3845" width="15.25" style="237" customWidth="1"/>
    <col min="3846" max="3847" width="0.875" style="237" customWidth="1"/>
    <col min="3848" max="3848" width="7.375" style="237" customWidth="1"/>
    <col min="3849" max="3849" width="8.875" style="237" customWidth="1"/>
    <col min="3850" max="3850" width="8.125" style="237" customWidth="1"/>
    <col min="3851" max="3851" width="1.5" style="237" customWidth="1"/>
    <col min="3852" max="3852" width="3.375" style="237" customWidth="1"/>
    <col min="3853" max="3853" width="13.375" style="237" customWidth="1"/>
    <col min="3854" max="3854" width="4.375" style="237" customWidth="1"/>
    <col min="3855" max="3855" width="4.25" style="237" customWidth="1"/>
    <col min="3856" max="3856" width="28.125" style="237" customWidth="1"/>
    <col min="3857" max="4096" width="9" style="237"/>
    <col min="4097" max="4097" width="4.375" style="237" customWidth="1"/>
    <col min="4098" max="4098" width="15.375" style="237" customWidth="1"/>
    <col min="4099" max="4099" width="0.5" style="237" customWidth="1"/>
    <col min="4100" max="4100" width="3.25" style="237" customWidth="1"/>
    <col min="4101" max="4101" width="15.25" style="237" customWidth="1"/>
    <col min="4102" max="4103" width="0.875" style="237" customWidth="1"/>
    <col min="4104" max="4104" width="7.375" style="237" customWidth="1"/>
    <col min="4105" max="4105" width="8.875" style="237" customWidth="1"/>
    <col min="4106" max="4106" width="8.125" style="237" customWidth="1"/>
    <col min="4107" max="4107" width="1.5" style="237" customWidth="1"/>
    <col min="4108" max="4108" width="3.375" style="237" customWidth="1"/>
    <col min="4109" max="4109" width="13.375" style="237" customWidth="1"/>
    <col min="4110" max="4110" width="4.375" style="237" customWidth="1"/>
    <col min="4111" max="4111" width="4.25" style="237" customWidth="1"/>
    <col min="4112" max="4112" width="28.125" style="237" customWidth="1"/>
    <col min="4113" max="4352" width="9" style="237"/>
    <col min="4353" max="4353" width="4.375" style="237" customWidth="1"/>
    <col min="4354" max="4354" width="15.375" style="237" customWidth="1"/>
    <col min="4355" max="4355" width="0.5" style="237" customWidth="1"/>
    <col min="4356" max="4356" width="3.25" style="237" customWidth="1"/>
    <col min="4357" max="4357" width="15.25" style="237" customWidth="1"/>
    <col min="4358" max="4359" width="0.875" style="237" customWidth="1"/>
    <col min="4360" max="4360" width="7.375" style="237" customWidth="1"/>
    <col min="4361" max="4361" width="8.875" style="237" customWidth="1"/>
    <col min="4362" max="4362" width="8.125" style="237" customWidth="1"/>
    <col min="4363" max="4363" width="1.5" style="237" customWidth="1"/>
    <col min="4364" max="4364" width="3.375" style="237" customWidth="1"/>
    <col min="4365" max="4365" width="13.375" style="237" customWidth="1"/>
    <col min="4366" max="4366" width="4.375" style="237" customWidth="1"/>
    <col min="4367" max="4367" width="4.25" style="237" customWidth="1"/>
    <col min="4368" max="4368" width="28.125" style="237" customWidth="1"/>
    <col min="4369" max="4608" width="9" style="237"/>
    <col min="4609" max="4609" width="4.375" style="237" customWidth="1"/>
    <col min="4610" max="4610" width="15.375" style="237" customWidth="1"/>
    <col min="4611" max="4611" width="0.5" style="237" customWidth="1"/>
    <col min="4612" max="4612" width="3.25" style="237" customWidth="1"/>
    <col min="4613" max="4613" width="15.25" style="237" customWidth="1"/>
    <col min="4614" max="4615" width="0.875" style="237" customWidth="1"/>
    <col min="4616" max="4616" width="7.375" style="237" customWidth="1"/>
    <col min="4617" max="4617" width="8.875" style="237" customWidth="1"/>
    <col min="4618" max="4618" width="8.125" style="237" customWidth="1"/>
    <col min="4619" max="4619" width="1.5" style="237" customWidth="1"/>
    <col min="4620" max="4620" width="3.375" style="237" customWidth="1"/>
    <col min="4621" max="4621" width="13.375" style="237" customWidth="1"/>
    <col min="4622" max="4622" width="4.375" style="237" customWidth="1"/>
    <col min="4623" max="4623" width="4.25" style="237" customWidth="1"/>
    <col min="4624" max="4624" width="28.125" style="237" customWidth="1"/>
    <col min="4625" max="4864" width="9" style="237"/>
    <col min="4865" max="4865" width="4.375" style="237" customWidth="1"/>
    <col min="4866" max="4866" width="15.375" style="237" customWidth="1"/>
    <col min="4867" max="4867" width="0.5" style="237" customWidth="1"/>
    <col min="4868" max="4868" width="3.25" style="237" customWidth="1"/>
    <col min="4869" max="4869" width="15.25" style="237" customWidth="1"/>
    <col min="4870" max="4871" width="0.875" style="237" customWidth="1"/>
    <col min="4872" max="4872" width="7.375" style="237" customWidth="1"/>
    <col min="4873" max="4873" width="8.875" style="237" customWidth="1"/>
    <col min="4874" max="4874" width="8.125" style="237" customWidth="1"/>
    <col min="4875" max="4875" width="1.5" style="237" customWidth="1"/>
    <col min="4876" max="4876" width="3.375" style="237" customWidth="1"/>
    <col min="4877" max="4877" width="13.375" style="237" customWidth="1"/>
    <col min="4878" max="4878" width="4.375" style="237" customWidth="1"/>
    <col min="4879" max="4879" width="4.25" style="237" customWidth="1"/>
    <col min="4880" max="4880" width="28.125" style="237" customWidth="1"/>
    <col min="4881" max="5120" width="9" style="237"/>
    <col min="5121" max="5121" width="4.375" style="237" customWidth="1"/>
    <col min="5122" max="5122" width="15.375" style="237" customWidth="1"/>
    <col min="5123" max="5123" width="0.5" style="237" customWidth="1"/>
    <col min="5124" max="5124" width="3.25" style="237" customWidth="1"/>
    <col min="5125" max="5125" width="15.25" style="237" customWidth="1"/>
    <col min="5126" max="5127" width="0.875" style="237" customWidth="1"/>
    <col min="5128" max="5128" width="7.375" style="237" customWidth="1"/>
    <col min="5129" max="5129" width="8.875" style="237" customWidth="1"/>
    <col min="5130" max="5130" width="8.125" style="237" customWidth="1"/>
    <col min="5131" max="5131" width="1.5" style="237" customWidth="1"/>
    <col min="5132" max="5132" width="3.375" style="237" customWidth="1"/>
    <col min="5133" max="5133" width="13.375" style="237" customWidth="1"/>
    <col min="5134" max="5134" width="4.375" style="237" customWidth="1"/>
    <col min="5135" max="5135" width="4.25" style="237" customWidth="1"/>
    <col min="5136" max="5136" width="28.125" style="237" customWidth="1"/>
    <col min="5137" max="5376" width="9" style="237"/>
    <col min="5377" max="5377" width="4.375" style="237" customWidth="1"/>
    <col min="5378" max="5378" width="15.375" style="237" customWidth="1"/>
    <col min="5379" max="5379" width="0.5" style="237" customWidth="1"/>
    <col min="5380" max="5380" width="3.25" style="237" customWidth="1"/>
    <col min="5381" max="5381" width="15.25" style="237" customWidth="1"/>
    <col min="5382" max="5383" width="0.875" style="237" customWidth="1"/>
    <col min="5384" max="5384" width="7.375" style="237" customWidth="1"/>
    <col min="5385" max="5385" width="8.875" style="237" customWidth="1"/>
    <col min="5386" max="5386" width="8.125" style="237" customWidth="1"/>
    <col min="5387" max="5387" width="1.5" style="237" customWidth="1"/>
    <col min="5388" max="5388" width="3.375" style="237" customWidth="1"/>
    <col min="5389" max="5389" width="13.375" style="237" customWidth="1"/>
    <col min="5390" max="5390" width="4.375" style="237" customWidth="1"/>
    <col min="5391" max="5391" width="4.25" style="237" customWidth="1"/>
    <col min="5392" max="5392" width="28.125" style="237" customWidth="1"/>
    <col min="5393" max="5632" width="9" style="237"/>
    <col min="5633" max="5633" width="4.375" style="237" customWidth="1"/>
    <col min="5634" max="5634" width="15.375" style="237" customWidth="1"/>
    <col min="5635" max="5635" width="0.5" style="237" customWidth="1"/>
    <col min="5636" max="5636" width="3.25" style="237" customWidth="1"/>
    <col min="5637" max="5637" width="15.25" style="237" customWidth="1"/>
    <col min="5638" max="5639" width="0.875" style="237" customWidth="1"/>
    <col min="5640" max="5640" width="7.375" style="237" customWidth="1"/>
    <col min="5641" max="5641" width="8.875" style="237" customWidth="1"/>
    <col min="5642" max="5642" width="8.125" style="237" customWidth="1"/>
    <col min="5643" max="5643" width="1.5" style="237" customWidth="1"/>
    <col min="5644" max="5644" width="3.375" style="237" customWidth="1"/>
    <col min="5645" max="5645" width="13.375" style="237" customWidth="1"/>
    <col min="5646" max="5646" width="4.375" style="237" customWidth="1"/>
    <col min="5647" max="5647" width="4.25" style="237" customWidth="1"/>
    <col min="5648" max="5648" width="28.125" style="237" customWidth="1"/>
    <col min="5649" max="5888" width="9" style="237"/>
    <col min="5889" max="5889" width="4.375" style="237" customWidth="1"/>
    <col min="5890" max="5890" width="15.375" style="237" customWidth="1"/>
    <col min="5891" max="5891" width="0.5" style="237" customWidth="1"/>
    <col min="5892" max="5892" width="3.25" style="237" customWidth="1"/>
    <col min="5893" max="5893" width="15.25" style="237" customWidth="1"/>
    <col min="5894" max="5895" width="0.875" style="237" customWidth="1"/>
    <col min="5896" max="5896" width="7.375" style="237" customWidth="1"/>
    <col min="5897" max="5897" width="8.875" style="237" customWidth="1"/>
    <col min="5898" max="5898" width="8.125" style="237" customWidth="1"/>
    <col min="5899" max="5899" width="1.5" style="237" customWidth="1"/>
    <col min="5900" max="5900" width="3.375" style="237" customWidth="1"/>
    <col min="5901" max="5901" width="13.375" style="237" customWidth="1"/>
    <col min="5902" max="5902" width="4.375" style="237" customWidth="1"/>
    <col min="5903" max="5903" width="4.25" style="237" customWidth="1"/>
    <col min="5904" max="5904" width="28.125" style="237" customWidth="1"/>
    <col min="5905" max="6144" width="9" style="237"/>
    <col min="6145" max="6145" width="4.375" style="237" customWidth="1"/>
    <col min="6146" max="6146" width="15.375" style="237" customWidth="1"/>
    <col min="6147" max="6147" width="0.5" style="237" customWidth="1"/>
    <col min="6148" max="6148" width="3.25" style="237" customWidth="1"/>
    <col min="6149" max="6149" width="15.25" style="237" customWidth="1"/>
    <col min="6150" max="6151" width="0.875" style="237" customWidth="1"/>
    <col min="6152" max="6152" width="7.375" style="237" customWidth="1"/>
    <col min="6153" max="6153" width="8.875" style="237" customWidth="1"/>
    <col min="6154" max="6154" width="8.125" style="237" customWidth="1"/>
    <col min="6155" max="6155" width="1.5" style="237" customWidth="1"/>
    <col min="6156" max="6156" width="3.375" style="237" customWidth="1"/>
    <col min="6157" max="6157" width="13.375" style="237" customWidth="1"/>
    <col min="6158" max="6158" width="4.375" style="237" customWidth="1"/>
    <col min="6159" max="6159" width="4.25" style="237" customWidth="1"/>
    <col min="6160" max="6160" width="28.125" style="237" customWidth="1"/>
    <col min="6161" max="6400" width="9" style="237"/>
    <col min="6401" max="6401" width="4.375" style="237" customWidth="1"/>
    <col min="6402" max="6402" width="15.375" style="237" customWidth="1"/>
    <col min="6403" max="6403" width="0.5" style="237" customWidth="1"/>
    <col min="6404" max="6404" width="3.25" style="237" customWidth="1"/>
    <col min="6405" max="6405" width="15.25" style="237" customWidth="1"/>
    <col min="6406" max="6407" width="0.875" style="237" customWidth="1"/>
    <col min="6408" max="6408" width="7.375" style="237" customWidth="1"/>
    <col min="6409" max="6409" width="8.875" style="237" customWidth="1"/>
    <col min="6410" max="6410" width="8.125" style="237" customWidth="1"/>
    <col min="6411" max="6411" width="1.5" style="237" customWidth="1"/>
    <col min="6412" max="6412" width="3.375" style="237" customWidth="1"/>
    <col min="6413" max="6413" width="13.375" style="237" customWidth="1"/>
    <col min="6414" max="6414" width="4.375" style="237" customWidth="1"/>
    <col min="6415" max="6415" width="4.25" style="237" customWidth="1"/>
    <col min="6416" max="6416" width="28.125" style="237" customWidth="1"/>
    <col min="6417" max="6656" width="9" style="237"/>
    <col min="6657" max="6657" width="4.375" style="237" customWidth="1"/>
    <col min="6658" max="6658" width="15.375" style="237" customWidth="1"/>
    <col min="6659" max="6659" width="0.5" style="237" customWidth="1"/>
    <col min="6660" max="6660" width="3.25" style="237" customWidth="1"/>
    <col min="6661" max="6661" width="15.25" style="237" customWidth="1"/>
    <col min="6662" max="6663" width="0.875" style="237" customWidth="1"/>
    <col min="6664" max="6664" width="7.375" style="237" customWidth="1"/>
    <col min="6665" max="6665" width="8.875" style="237" customWidth="1"/>
    <col min="6666" max="6666" width="8.125" style="237" customWidth="1"/>
    <col min="6667" max="6667" width="1.5" style="237" customWidth="1"/>
    <col min="6668" max="6668" width="3.375" style="237" customWidth="1"/>
    <col min="6669" max="6669" width="13.375" style="237" customWidth="1"/>
    <col min="6670" max="6670" width="4.375" style="237" customWidth="1"/>
    <col min="6671" max="6671" width="4.25" style="237" customWidth="1"/>
    <col min="6672" max="6672" width="28.125" style="237" customWidth="1"/>
    <col min="6673" max="6912" width="9" style="237"/>
    <col min="6913" max="6913" width="4.375" style="237" customWidth="1"/>
    <col min="6914" max="6914" width="15.375" style="237" customWidth="1"/>
    <col min="6915" max="6915" width="0.5" style="237" customWidth="1"/>
    <col min="6916" max="6916" width="3.25" style="237" customWidth="1"/>
    <col min="6917" max="6917" width="15.25" style="237" customWidth="1"/>
    <col min="6918" max="6919" width="0.875" style="237" customWidth="1"/>
    <col min="6920" max="6920" width="7.375" style="237" customWidth="1"/>
    <col min="6921" max="6921" width="8.875" style="237" customWidth="1"/>
    <col min="6922" max="6922" width="8.125" style="237" customWidth="1"/>
    <col min="6923" max="6923" width="1.5" style="237" customWidth="1"/>
    <col min="6924" max="6924" width="3.375" style="237" customWidth="1"/>
    <col min="6925" max="6925" width="13.375" style="237" customWidth="1"/>
    <col min="6926" max="6926" width="4.375" style="237" customWidth="1"/>
    <col min="6927" max="6927" width="4.25" style="237" customWidth="1"/>
    <col min="6928" max="6928" width="28.125" style="237" customWidth="1"/>
    <col min="6929" max="7168" width="9" style="237"/>
    <col min="7169" max="7169" width="4.375" style="237" customWidth="1"/>
    <col min="7170" max="7170" width="15.375" style="237" customWidth="1"/>
    <col min="7171" max="7171" width="0.5" style="237" customWidth="1"/>
    <col min="7172" max="7172" width="3.25" style="237" customWidth="1"/>
    <col min="7173" max="7173" width="15.25" style="237" customWidth="1"/>
    <col min="7174" max="7175" width="0.875" style="237" customWidth="1"/>
    <col min="7176" max="7176" width="7.375" style="237" customWidth="1"/>
    <col min="7177" max="7177" width="8.875" style="237" customWidth="1"/>
    <col min="7178" max="7178" width="8.125" style="237" customWidth="1"/>
    <col min="7179" max="7179" width="1.5" style="237" customWidth="1"/>
    <col min="7180" max="7180" width="3.375" style="237" customWidth="1"/>
    <col min="7181" max="7181" width="13.375" style="237" customWidth="1"/>
    <col min="7182" max="7182" width="4.375" style="237" customWidth="1"/>
    <col min="7183" max="7183" width="4.25" style="237" customWidth="1"/>
    <col min="7184" max="7184" width="28.125" style="237" customWidth="1"/>
    <col min="7185" max="7424" width="9" style="237"/>
    <col min="7425" max="7425" width="4.375" style="237" customWidth="1"/>
    <col min="7426" max="7426" width="15.375" style="237" customWidth="1"/>
    <col min="7427" max="7427" width="0.5" style="237" customWidth="1"/>
    <col min="7428" max="7428" width="3.25" style="237" customWidth="1"/>
    <col min="7429" max="7429" width="15.25" style="237" customWidth="1"/>
    <col min="7430" max="7431" width="0.875" style="237" customWidth="1"/>
    <col min="7432" max="7432" width="7.375" style="237" customWidth="1"/>
    <col min="7433" max="7433" width="8.875" style="237" customWidth="1"/>
    <col min="7434" max="7434" width="8.125" style="237" customWidth="1"/>
    <col min="7435" max="7435" width="1.5" style="237" customWidth="1"/>
    <col min="7436" max="7436" width="3.375" style="237" customWidth="1"/>
    <col min="7437" max="7437" width="13.375" style="237" customWidth="1"/>
    <col min="7438" max="7438" width="4.375" style="237" customWidth="1"/>
    <col min="7439" max="7439" width="4.25" style="237" customWidth="1"/>
    <col min="7440" max="7440" width="28.125" style="237" customWidth="1"/>
    <col min="7441" max="7680" width="9" style="237"/>
    <col min="7681" max="7681" width="4.375" style="237" customWidth="1"/>
    <col min="7682" max="7682" width="15.375" style="237" customWidth="1"/>
    <col min="7683" max="7683" width="0.5" style="237" customWidth="1"/>
    <col min="7684" max="7684" width="3.25" style="237" customWidth="1"/>
    <col min="7685" max="7685" width="15.25" style="237" customWidth="1"/>
    <col min="7686" max="7687" width="0.875" style="237" customWidth="1"/>
    <col min="7688" max="7688" width="7.375" style="237" customWidth="1"/>
    <col min="7689" max="7689" width="8.875" style="237" customWidth="1"/>
    <col min="7690" max="7690" width="8.125" style="237" customWidth="1"/>
    <col min="7691" max="7691" width="1.5" style="237" customWidth="1"/>
    <col min="7692" max="7692" width="3.375" style="237" customWidth="1"/>
    <col min="7693" max="7693" width="13.375" style="237" customWidth="1"/>
    <col min="7694" max="7694" width="4.375" style="237" customWidth="1"/>
    <col min="7695" max="7695" width="4.25" style="237" customWidth="1"/>
    <col min="7696" max="7696" width="28.125" style="237" customWidth="1"/>
    <col min="7697" max="7936" width="9" style="237"/>
    <col min="7937" max="7937" width="4.375" style="237" customWidth="1"/>
    <col min="7938" max="7938" width="15.375" style="237" customWidth="1"/>
    <col min="7939" max="7939" width="0.5" style="237" customWidth="1"/>
    <col min="7940" max="7940" width="3.25" style="237" customWidth="1"/>
    <col min="7941" max="7941" width="15.25" style="237" customWidth="1"/>
    <col min="7942" max="7943" width="0.875" style="237" customWidth="1"/>
    <col min="7944" max="7944" width="7.375" style="237" customWidth="1"/>
    <col min="7945" max="7945" width="8.875" style="237" customWidth="1"/>
    <col min="7946" max="7946" width="8.125" style="237" customWidth="1"/>
    <col min="7947" max="7947" width="1.5" style="237" customWidth="1"/>
    <col min="7948" max="7948" width="3.375" style="237" customWidth="1"/>
    <col min="7949" max="7949" width="13.375" style="237" customWidth="1"/>
    <col min="7950" max="7950" width="4.375" style="237" customWidth="1"/>
    <col min="7951" max="7951" width="4.25" style="237" customWidth="1"/>
    <col min="7952" max="7952" width="28.125" style="237" customWidth="1"/>
    <col min="7953" max="8192" width="9" style="237"/>
    <col min="8193" max="8193" width="4.375" style="237" customWidth="1"/>
    <col min="8194" max="8194" width="15.375" style="237" customWidth="1"/>
    <col min="8195" max="8195" width="0.5" style="237" customWidth="1"/>
    <col min="8196" max="8196" width="3.25" style="237" customWidth="1"/>
    <col min="8197" max="8197" width="15.25" style="237" customWidth="1"/>
    <col min="8198" max="8199" width="0.875" style="237" customWidth="1"/>
    <col min="8200" max="8200" width="7.375" style="237" customWidth="1"/>
    <col min="8201" max="8201" width="8.875" style="237" customWidth="1"/>
    <col min="8202" max="8202" width="8.125" style="237" customWidth="1"/>
    <col min="8203" max="8203" width="1.5" style="237" customWidth="1"/>
    <col min="8204" max="8204" width="3.375" style="237" customWidth="1"/>
    <col min="8205" max="8205" width="13.375" style="237" customWidth="1"/>
    <col min="8206" max="8206" width="4.375" style="237" customWidth="1"/>
    <col min="8207" max="8207" width="4.25" style="237" customWidth="1"/>
    <col min="8208" max="8208" width="28.125" style="237" customWidth="1"/>
    <col min="8209" max="8448" width="9" style="237"/>
    <col min="8449" max="8449" width="4.375" style="237" customWidth="1"/>
    <col min="8450" max="8450" width="15.375" style="237" customWidth="1"/>
    <col min="8451" max="8451" width="0.5" style="237" customWidth="1"/>
    <col min="8452" max="8452" width="3.25" style="237" customWidth="1"/>
    <col min="8453" max="8453" width="15.25" style="237" customWidth="1"/>
    <col min="8454" max="8455" width="0.875" style="237" customWidth="1"/>
    <col min="8456" max="8456" width="7.375" style="237" customWidth="1"/>
    <col min="8457" max="8457" width="8.875" style="237" customWidth="1"/>
    <col min="8458" max="8458" width="8.125" style="237" customWidth="1"/>
    <col min="8459" max="8459" width="1.5" style="237" customWidth="1"/>
    <col min="8460" max="8460" width="3.375" style="237" customWidth="1"/>
    <col min="8461" max="8461" width="13.375" style="237" customWidth="1"/>
    <col min="8462" max="8462" width="4.375" style="237" customWidth="1"/>
    <col min="8463" max="8463" width="4.25" style="237" customWidth="1"/>
    <col min="8464" max="8464" width="28.125" style="237" customWidth="1"/>
    <col min="8465" max="8704" width="9" style="237"/>
    <col min="8705" max="8705" width="4.375" style="237" customWidth="1"/>
    <col min="8706" max="8706" width="15.375" style="237" customWidth="1"/>
    <col min="8707" max="8707" width="0.5" style="237" customWidth="1"/>
    <col min="8708" max="8708" width="3.25" style="237" customWidth="1"/>
    <col min="8709" max="8709" width="15.25" style="237" customWidth="1"/>
    <col min="8710" max="8711" width="0.875" style="237" customWidth="1"/>
    <col min="8712" max="8712" width="7.375" style="237" customWidth="1"/>
    <col min="8713" max="8713" width="8.875" style="237" customWidth="1"/>
    <col min="8714" max="8714" width="8.125" style="237" customWidth="1"/>
    <col min="8715" max="8715" width="1.5" style="237" customWidth="1"/>
    <col min="8716" max="8716" width="3.375" style="237" customWidth="1"/>
    <col min="8717" max="8717" width="13.375" style="237" customWidth="1"/>
    <col min="8718" max="8718" width="4.375" style="237" customWidth="1"/>
    <col min="8719" max="8719" width="4.25" style="237" customWidth="1"/>
    <col min="8720" max="8720" width="28.125" style="237" customWidth="1"/>
    <col min="8721" max="8960" width="9" style="237"/>
    <col min="8961" max="8961" width="4.375" style="237" customWidth="1"/>
    <col min="8962" max="8962" width="15.375" style="237" customWidth="1"/>
    <col min="8963" max="8963" width="0.5" style="237" customWidth="1"/>
    <col min="8964" max="8964" width="3.25" style="237" customWidth="1"/>
    <col min="8965" max="8965" width="15.25" style="237" customWidth="1"/>
    <col min="8966" max="8967" width="0.875" style="237" customWidth="1"/>
    <col min="8968" max="8968" width="7.375" style="237" customWidth="1"/>
    <col min="8969" max="8969" width="8.875" style="237" customWidth="1"/>
    <col min="8970" max="8970" width="8.125" style="237" customWidth="1"/>
    <col min="8971" max="8971" width="1.5" style="237" customWidth="1"/>
    <col min="8972" max="8972" width="3.375" style="237" customWidth="1"/>
    <col min="8973" max="8973" width="13.375" style="237" customWidth="1"/>
    <col min="8974" max="8974" width="4.375" style="237" customWidth="1"/>
    <col min="8975" max="8975" width="4.25" style="237" customWidth="1"/>
    <col min="8976" max="8976" width="28.125" style="237" customWidth="1"/>
    <col min="8977" max="9216" width="9" style="237"/>
    <col min="9217" max="9217" width="4.375" style="237" customWidth="1"/>
    <col min="9218" max="9218" width="15.375" style="237" customWidth="1"/>
    <col min="9219" max="9219" width="0.5" style="237" customWidth="1"/>
    <col min="9220" max="9220" width="3.25" style="237" customWidth="1"/>
    <col min="9221" max="9221" width="15.25" style="237" customWidth="1"/>
    <col min="9222" max="9223" width="0.875" style="237" customWidth="1"/>
    <col min="9224" max="9224" width="7.375" style="237" customWidth="1"/>
    <col min="9225" max="9225" width="8.875" style="237" customWidth="1"/>
    <col min="9226" max="9226" width="8.125" style="237" customWidth="1"/>
    <col min="9227" max="9227" width="1.5" style="237" customWidth="1"/>
    <col min="9228" max="9228" width="3.375" style="237" customWidth="1"/>
    <col min="9229" max="9229" width="13.375" style="237" customWidth="1"/>
    <col min="9230" max="9230" width="4.375" style="237" customWidth="1"/>
    <col min="9231" max="9231" width="4.25" style="237" customWidth="1"/>
    <col min="9232" max="9232" width="28.125" style="237" customWidth="1"/>
    <col min="9233" max="9472" width="9" style="237"/>
    <col min="9473" max="9473" width="4.375" style="237" customWidth="1"/>
    <col min="9474" max="9474" width="15.375" style="237" customWidth="1"/>
    <col min="9475" max="9475" width="0.5" style="237" customWidth="1"/>
    <col min="9476" max="9476" width="3.25" style="237" customWidth="1"/>
    <col min="9477" max="9477" width="15.25" style="237" customWidth="1"/>
    <col min="9478" max="9479" width="0.875" style="237" customWidth="1"/>
    <col min="9480" max="9480" width="7.375" style="237" customWidth="1"/>
    <col min="9481" max="9481" width="8.875" style="237" customWidth="1"/>
    <col min="9482" max="9482" width="8.125" style="237" customWidth="1"/>
    <col min="9483" max="9483" width="1.5" style="237" customWidth="1"/>
    <col min="9484" max="9484" width="3.375" style="237" customWidth="1"/>
    <col min="9485" max="9485" width="13.375" style="237" customWidth="1"/>
    <col min="9486" max="9486" width="4.375" style="237" customWidth="1"/>
    <col min="9487" max="9487" width="4.25" style="237" customWidth="1"/>
    <col min="9488" max="9488" width="28.125" style="237" customWidth="1"/>
    <col min="9489" max="9728" width="9" style="237"/>
    <col min="9729" max="9729" width="4.375" style="237" customWidth="1"/>
    <col min="9730" max="9730" width="15.375" style="237" customWidth="1"/>
    <col min="9731" max="9731" width="0.5" style="237" customWidth="1"/>
    <col min="9732" max="9732" width="3.25" style="237" customWidth="1"/>
    <col min="9733" max="9733" width="15.25" style="237" customWidth="1"/>
    <col min="9734" max="9735" width="0.875" style="237" customWidth="1"/>
    <col min="9736" max="9736" width="7.375" style="237" customWidth="1"/>
    <col min="9737" max="9737" width="8.875" style="237" customWidth="1"/>
    <col min="9738" max="9738" width="8.125" style="237" customWidth="1"/>
    <col min="9739" max="9739" width="1.5" style="237" customWidth="1"/>
    <col min="9740" max="9740" width="3.375" style="237" customWidth="1"/>
    <col min="9741" max="9741" width="13.375" style="237" customWidth="1"/>
    <col min="9742" max="9742" width="4.375" style="237" customWidth="1"/>
    <col min="9743" max="9743" width="4.25" style="237" customWidth="1"/>
    <col min="9744" max="9744" width="28.125" style="237" customWidth="1"/>
    <col min="9745" max="9984" width="9" style="237"/>
    <col min="9985" max="9985" width="4.375" style="237" customWidth="1"/>
    <col min="9986" max="9986" width="15.375" style="237" customWidth="1"/>
    <col min="9987" max="9987" width="0.5" style="237" customWidth="1"/>
    <col min="9988" max="9988" width="3.25" style="237" customWidth="1"/>
    <col min="9989" max="9989" width="15.25" style="237" customWidth="1"/>
    <col min="9990" max="9991" width="0.875" style="237" customWidth="1"/>
    <col min="9992" max="9992" width="7.375" style="237" customWidth="1"/>
    <col min="9993" max="9993" width="8.875" style="237" customWidth="1"/>
    <col min="9994" max="9994" width="8.125" style="237" customWidth="1"/>
    <col min="9995" max="9995" width="1.5" style="237" customWidth="1"/>
    <col min="9996" max="9996" width="3.375" style="237" customWidth="1"/>
    <col min="9997" max="9997" width="13.375" style="237" customWidth="1"/>
    <col min="9998" max="9998" width="4.375" style="237" customWidth="1"/>
    <col min="9999" max="9999" width="4.25" style="237" customWidth="1"/>
    <col min="10000" max="10000" width="28.125" style="237" customWidth="1"/>
    <col min="10001" max="10240" width="9" style="237"/>
    <col min="10241" max="10241" width="4.375" style="237" customWidth="1"/>
    <col min="10242" max="10242" width="15.375" style="237" customWidth="1"/>
    <col min="10243" max="10243" width="0.5" style="237" customWidth="1"/>
    <col min="10244" max="10244" width="3.25" style="237" customWidth="1"/>
    <col min="10245" max="10245" width="15.25" style="237" customWidth="1"/>
    <col min="10246" max="10247" width="0.875" style="237" customWidth="1"/>
    <col min="10248" max="10248" width="7.375" style="237" customWidth="1"/>
    <col min="10249" max="10249" width="8.875" style="237" customWidth="1"/>
    <col min="10250" max="10250" width="8.125" style="237" customWidth="1"/>
    <col min="10251" max="10251" width="1.5" style="237" customWidth="1"/>
    <col min="10252" max="10252" width="3.375" style="237" customWidth="1"/>
    <col min="10253" max="10253" width="13.375" style="237" customWidth="1"/>
    <col min="10254" max="10254" width="4.375" style="237" customWidth="1"/>
    <col min="10255" max="10255" width="4.25" style="237" customWidth="1"/>
    <col min="10256" max="10256" width="28.125" style="237" customWidth="1"/>
    <col min="10257" max="10496" width="9" style="237"/>
    <col min="10497" max="10497" width="4.375" style="237" customWidth="1"/>
    <col min="10498" max="10498" width="15.375" style="237" customWidth="1"/>
    <col min="10499" max="10499" width="0.5" style="237" customWidth="1"/>
    <col min="10500" max="10500" width="3.25" style="237" customWidth="1"/>
    <col min="10501" max="10501" width="15.25" style="237" customWidth="1"/>
    <col min="10502" max="10503" width="0.875" style="237" customWidth="1"/>
    <col min="10504" max="10504" width="7.375" style="237" customWidth="1"/>
    <col min="10505" max="10505" width="8.875" style="237" customWidth="1"/>
    <col min="10506" max="10506" width="8.125" style="237" customWidth="1"/>
    <col min="10507" max="10507" width="1.5" style="237" customWidth="1"/>
    <col min="10508" max="10508" width="3.375" style="237" customWidth="1"/>
    <col min="10509" max="10509" width="13.375" style="237" customWidth="1"/>
    <col min="10510" max="10510" width="4.375" style="237" customWidth="1"/>
    <col min="10511" max="10511" width="4.25" style="237" customWidth="1"/>
    <col min="10512" max="10512" width="28.125" style="237" customWidth="1"/>
    <col min="10513" max="10752" width="9" style="237"/>
    <col min="10753" max="10753" width="4.375" style="237" customWidth="1"/>
    <col min="10754" max="10754" width="15.375" style="237" customWidth="1"/>
    <col min="10755" max="10755" width="0.5" style="237" customWidth="1"/>
    <col min="10756" max="10756" width="3.25" style="237" customWidth="1"/>
    <col min="10757" max="10757" width="15.25" style="237" customWidth="1"/>
    <col min="10758" max="10759" width="0.875" style="237" customWidth="1"/>
    <col min="10760" max="10760" width="7.375" style="237" customWidth="1"/>
    <col min="10761" max="10761" width="8.875" style="237" customWidth="1"/>
    <col min="10762" max="10762" width="8.125" style="237" customWidth="1"/>
    <col min="10763" max="10763" width="1.5" style="237" customWidth="1"/>
    <col min="10764" max="10764" width="3.375" style="237" customWidth="1"/>
    <col min="10765" max="10765" width="13.375" style="237" customWidth="1"/>
    <col min="10766" max="10766" width="4.375" style="237" customWidth="1"/>
    <col min="10767" max="10767" width="4.25" style="237" customWidth="1"/>
    <col min="10768" max="10768" width="28.125" style="237" customWidth="1"/>
    <col min="10769" max="11008" width="9" style="237"/>
    <col min="11009" max="11009" width="4.375" style="237" customWidth="1"/>
    <col min="11010" max="11010" width="15.375" style="237" customWidth="1"/>
    <col min="11011" max="11011" width="0.5" style="237" customWidth="1"/>
    <col min="11012" max="11012" width="3.25" style="237" customWidth="1"/>
    <col min="11013" max="11013" width="15.25" style="237" customWidth="1"/>
    <col min="11014" max="11015" width="0.875" style="237" customWidth="1"/>
    <col min="11016" max="11016" width="7.375" style="237" customWidth="1"/>
    <col min="11017" max="11017" width="8.875" style="237" customWidth="1"/>
    <col min="11018" max="11018" width="8.125" style="237" customWidth="1"/>
    <col min="11019" max="11019" width="1.5" style="237" customWidth="1"/>
    <col min="11020" max="11020" width="3.375" style="237" customWidth="1"/>
    <col min="11021" max="11021" width="13.375" style="237" customWidth="1"/>
    <col min="11022" max="11022" width="4.375" style="237" customWidth="1"/>
    <col min="11023" max="11023" width="4.25" style="237" customWidth="1"/>
    <col min="11024" max="11024" width="28.125" style="237" customWidth="1"/>
    <col min="11025" max="11264" width="9" style="237"/>
    <col min="11265" max="11265" width="4.375" style="237" customWidth="1"/>
    <col min="11266" max="11266" width="15.375" style="237" customWidth="1"/>
    <col min="11267" max="11267" width="0.5" style="237" customWidth="1"/>
    <col min="11268" max="11268" width="3.25" style="237" customWidth="1"/>
    <col min="11269" max="11269" width="15.25" style="237" customWidth="1"/>
    <col min="11270" max="11271" width="0.875" style="237" customWidth="1"/>
    <col min="11272" max="11272" width="7.375" style="237" customWidth="1"/>
    <col min="11273" max="11273" width="8.875" style="237" customWidth="1"/>
    <col min="11274" max="11274" width="8.125" style="237" customWidth="1"/>
    <col min="11275" max="11275" width="1.5" style="237" customWidth="1"/>
    <col min="11276" max="11276" width="3.375" style="237" customWidth="1"/>
    <col min="11277" max="11277" width="13.375" style="237" customWidth="1"/>
    <col min="11278" max="11278" width="4.375" style="237" customWidth="1"/>
    <col min="11279" max="11279" width="4.25" style="237" customWidth="1"/>
    <col min="11280" max="11280" width="28.125" style="237" customWidth="1"/>
    <col min="11281" max="11520" width="9" style="237"/>
    <col min="11521" max="11521" width="4.375" style="237" customWidth="1"/>
    <col min="11522" max="11522" width="15.375" style="237" customWidth="1"/>
    <col min="11523" max="11523" width="0.5" style="237" customWidth="1"/>
    <col min="11524" max="11524" width="3.25" style="237" customWidth="1"/>
    <col min="11525" max="11525" width="15.25" style="237" customWidth="1"/>
    <col min="11526" max="11527" width="0.875" style="237" customWidth="1"/>
    <col min="11528" max="11528" width="7.375" style="237" customWidth="1"/>
    <col min="11529" max="11529" width="8.875" style="237" customWidth="1"/>
    <col min="11530" max="11530" width="8.125" style="237" customWidth="1"/>
    <col min="11531" max="11531" width="1.5" style="237" customWidth="1"/>
    <col min="11532" max="11532" width="3.375" style="237" customWidth="1"/>
    <col min="11533" max="11533" width="13.375" style="237" customWidth="1"/>
    <col min="11534" max="11534" width="4.375" style="237" customWidth="1"/>
    <col min="11535" max="11535" width="4.25" style="237" customWidth="1"/>
    <col min="11536" max="11536" width="28.125" style="237" customWidth="1"/>
    <col min="11537" max="11776" width="9" style="237"/>
    <col min="11777" max="11777" width="4.375" style="237" customWidth="1"/>
    <col min="11778" max="11778" width="15.375" style="237" customWidth="1"/>
    <col min="11779" max="11779" width="0.5" style="237" customWidth="1"/>
    <col min="11780" max="11780" width="3.25" style="237" customWidth="1"/>
    <col min="11781" max="11781" width="15.25" style="237" customWidth="1"/>
    <col min="11782" max="11783" width="0.875" style="237" customWidth="1"/>
    <col min="11784" max="11784" width="7.375" style="237" customWidth="1"/>
    <col min="11785" max="11785" width="8.875" style="237" customWidth="1"/>
    <col min="11786" max="11786" width="8.125" style="237" customWidth="1"/>
    <col min="11787" max="11787" width="1.5" style="237" customWidth="1"/>
    <col min="11788" max="11788" width="3.375" style="237" customWidth="1"/>
    <col min="11789" max="11789" width="13.375" style="237" customWidth="1"/>
    <col min="11790" max="11790" width="4.375" style="237" customWidth="1"/>
    <col min="11791" max="11791" width="4.25" style="237" customWidth="1"/>
    <col min="11792" max="11792" width="28.125" style="237" customWidth="1"/>
    <col min="11793" max="12032" width="9" style="237"/>
    <col min="12033" max="12033" width="4.375" style="237" customWidth="1"/>
    <col min="12034" max="12034" width="15.375" style="237" customWidth="1"/>
    <col min="12035" max="12035" width="0.5" style="237" customWidth="1"/>
    <col min="12036" max="12036" width="3.25" style="237" customWidth="1"/>
    <col min="12037" max="12037" width="15.25" style="237" customWidth="1"/>
    <col min="12038" max="12039" width="0.875" style="237" customWidth="1"/>
    <col min="12040" max="12040" width="7.375" style="237" customWidth="1"/>
    <col min="12041" max="12041" width="8.875" style="237" customWidth="1"/>
    <col min="12042" max="12042" width="8.125" style="237" customWidth="1"/>
    <col min="12043" max="12043" width="1.5" style="237" customWidth="1"/>
    <col min="12044" max="12044" width="3.375" style="237" customWidth="1"/>
    <col min="12045" max="12045" width="13.375" style="237" customWidth="1"/>
    <col min="12046" max="12046" width="4.375" style="237" customWidth="1"/>
    <col min="12047" max="12047" width="4.25" style="237" customWidth="1"/>
    <col min="12048" max="12048" width="28.125" style="237" customWidth="1"/>
    <col min="12049" max="12288" width="9" style="237"/>
    <col min="12289" max="12289" width="4.375" style="237" customWidth="1"/>
    <col min="12290" max="12290" width="15.375" style="237" customWidth="1"/>
    <col min="12291" max="12291" width="0.5" style="237" customWidth="1"/>
    <col min="12292" max="12292" width="3.25" style="237" customWidth="1"/>
    <col min="12293" max="12293" width="15.25" style="237" customWidth="1"/>
    <col min="12294" max="12295" width="0.875" style="237" customWidth="1"/>
    <col min="12296" max="12296" width="7.375" style="237" customWidth="1"/>
    <col min="12297" max="12297" width="8.875" style="237" customWidth="1"/>
    <col min="12298" max="12298" width="8.125" style="237" customWidth="1"/>
    <col min="12299" max="12299" width="1.5" style="237" customWidth="1"/>
    <col min="12300" max="12300" width="3.375" style="237" customWidth="1"/>
    <col min="12301" max="12301" width="13.375" style="237" customWidth="1"/>
    <col min="12302" max="12302" width="4.375" style="237" customWidth="1"/>
    <col min="12303" max="12303" width="4.25" style="237" customWidth="1"/>
    <col min="12304" max="12304" width="28.125" style="237" customWidth="1"/>
    <col min="12305" max="12544" width="9" style="237"/>
    <col min="12545" max="12545" width="4.375" style="237" customWidth="1"/>
    <col min="12546" max="12546" width="15.375" style="237" customWidth="1"/>
    <col min="12547" max="12547" width="0.5" style="237" customWidth="1"/>
    <col min="12548" max="12548" width="3.25" style="237" customWidth="1"/>
    <col min="12549" max="12549" width="15.25" style="237" customWidth="1"/>
    <col min="12550" max="12551" width="0.875" style="237" customWidth="1"/>
    <col min="12552" max="12552" width="7.375" style="237" customWidth="1"/>
    <col min="12553" max="12553" width="8.875" style="237" customWidth="1"/>
    <col min="12554" max="12554" width="8.125" style="237" customWidth="1"/>
    <col min="12555" max="12555" width="1.5" style="237" customWidth="1"/>
    <col min="12556" max="12556" width="3.375" style="237" customWidth="1"/>
    <col min="12557" max="12557" width="13.375" style="237" customWidth="1"/>
    <col min="12558" max="12558" width="4.375" style="237" customWidth="1"/>
    <col min="12559" max="12559" width="4.25" style="237" customWidth="1"/>
    <col min="12560" max="12560" width="28.125" style="237" customWidth="1"/>
    <col min="12561" max="12800" width="9" style="237"/>
    <col min="12801" max="12801" width="4.375" style="237" customWidth="1"/>
    <col min="12802" max="12802" width="15.375" style="237" customWidth="1"/>
    <col min="12803" max="12803" width="0.5" style="237" customWidth="1"/>
    <col min="12804" max="12804" width="3.25" style="237" customWidth="1"/>
    <col min="12805" max="12805" width="15.25" style="237" customWidth="1"/>
    <col min="12806" max="12807" width="0.875" style="237" customWidth="1"/>
    <col min="12808" max="12808" width="7.375" style="237" customWidth="1"/>
    <col min="12809" max="12809" width="8.875" style="237" customWidth="1"/>
    <col min="12810" max="12810" width="8.125" style="237" customWidth="1"/>
    <col min="12811" max="12811" width="1.5" style="237" customWidth="1"/>
    <col min="12812" max="12812" width="3.375" style="237" customWidth="1"/>
    <col min="12813" max="12813" width="13.375" style="237" customWidth="1"/>
    <col min="12814" max="12814" width="4.375" style="237" customWidth="1"/>
    <col min="12815" max="12815" width="4.25" style="237" customWidth="1"/>
    <col min="12816" max="12816" width="28.125" style="237" customWidth="1"/>
    <col min="12817" max="13056" width="9" style="237"/>
    <col min="13057" max="13057" width="4.375" style="237" customWidth="1"/>
    <col min="13058" max="13058" width="15.375" style="237" customWidth="1"/>
    <col min="13059" max="13059" width="0.5" style="237" customWidth="1"/>
    <col min="13060" max="13060" width="3.25" style="237" customWidth="1"/>
    <col min="13061" max="13061" width="15.25" style="237" customWidth="1"/>
    <col min="13062" max="13063" width="0.875" style="237" customWidth="1"/>
    <col min="13064" max="13064" width="7.375" style="237" customWidth="1"/>
    <col min="13065" max="13065" width="8.875" style="237" customWidth="1"/>
    <col min="13066" max="13066" width="8.125" style="237" customWidth="1"/>
    <col min="13067" max="13067" width="1.5" style="237" customWidth="1"/>
    <col min="13068" max="13068" width="3.375" style="237" customWidth="1"/>
    <col min="13069" max="13069" width="13.375" style="237" customWidth="1"/>
    <col min="13070" max="13070" width="4.375" style="237" customWidth="1"/>
    <col min="13071" max="13071" width="4.25" style="237" customWidth="1"/>
    <col min="13072" max="13072" width="28.125" style="237" customWidth="1"/>
    <col min="13073" max="13312" width="9" style="237"/>
    <col min="13313" max="13313" width="4.375" style="237" customWidth="1"/>
    <col min="13314" max="13314" width="15.375" style="237" customWidth="1"/>
    <col min="13315" max="13315" width="0.5" style="237" customWidth="1"/>
    <col min="13316" max="13316" width="3.25" style="237" customWidth="1"/>
    <col min="13317" max="13317" width="15.25" style="237" customWidth="1"/>
    <col min="13318" max="13319" width="0.875" style="237" customWidth="1"/>
    <col min="13320" max="13320" width="7.375" style="237" customWidth="1"/>
    <col min="13321" max="13321" width="8.875" style="237" customWidth="1"/>
    <col min="13322" max="13322" width="8.125" style="237" customWidth="1"/>
    <col min="13323" max="13323" width="1.5" style="237" customWidth="1"/>
    <col min="13324" max="13324" width="3.375" style="237" customWidth="1"/>
    <col min="13325" max="13325" width="13.375" style="237" customWidth="1"/>
    <col min="13326" max="13326" width="4.375" style="237" customWidth="1"/>
    <col min="13327" max="13327" width="4.25" style="237" customWidth="1"/>
    <col min="13328" max="13328" width="28.125" style="237" customWidth="1"/>
    <col min="13329" max="13568" width="9" style="237"/>
    <col min="13569" max="13569" width="4.375" style="237" customWidth="1"/>
    <col min="13570" max="13570" width="15.375" style="237" customWidth="1"/>
    <col min="13571" max="13571" width="0.5" style="237" customWidth="1"/>
    <col min="13572" max="13572" width="3.25" style="237" customWidth="1"/>
    <col min="13573" max="13573" width="15.25" style="237" customWidth="1"/>
    <col min="13574" max="13575" width="0.875" style="237" customWidth="1"/>
    <col min="13576" max="13576" width="7.375" style="237" customWidth="1"/>
    <col min="13577" max="13577" width="8.875" style="237" customWidth="1"/>
    <col min="13578" max="13578" width="8.125" style="237" customWidth="1"/>
    <col min="13579" max="13579" width="1.5" style="237" customWidth="1"/>
    <col min="13580" max="13580" width="3.375" style="237" customWidth="1"/>
    <col min="13581" max="13581" width="13.375" style="237" customWidth="1"/>
    <col min="13582" max="13582" width="4.375" style="237" customWidth="1"/>
    <col min="13583" max="13583" width="4.25" style="237" customWidth="1"/>
    <col min="13584" max="13584" width="28.125" style="237" customWidth="1"/>
    <col min="13585" max="13824" width="9" style="237"/>
    <col min="13825" max="13825" width="4.375" style="237" customWidth="1"/>
    <col min="13826" max="13826" width="15.375" style="237" customWidth="1"/>
    <col min="13827" max="13827" width="0.5" style="237" customWidth="1"/>
    <col min="13828" max="13828" width="3.25" style="237" customWidth="1"/>
    <col min="13829" max="13829" width="15.25" style="237" customWidth="1"/>
    <col min="13830" max="13831" width="0.875" style="237" customWidth="1"/>
    <col min="13832" max="13832" width="7.375" style="237" customWidth="1"/>
    <col min="13833" max="13833" width="8.875" style="237" customWidth="1"/>
    <col min="13834" max="13834" width="8.125" style="237" customWidth="1"/>
    <col min="13835" max="13835" width="1.5" style="237" customWidth="1"/>
    <col min="13836" max="13836" width="3.375" style="237" customWidth="1"/>
    <col min="13837" max="13837" width="13.375" style="237" customWidth="1"/>
    <col min="13838" max="13838" width="4.375" style="237" customWidth="1"/>
    <col min="13839" max="13839" width="4.25" style="237" customWidth="1"/>
    <col min="13840" max="13840" width="28.125" style="237" customWidth="1"/>
    <col min="13841" max="14080" width="9" style="237"/>
    <col min="14081" max="14081" width="4.375" style="237" customWidth="1"/>
    <col min="14082" max="14082" width="15.375" style="237" customWidth="1"/>
    <col min="14083" max="14083" width="0.5" style="237" customWidth="1"/>
    <col min="14084" max="14084" width="3.25" style="237" customWidth="1"/>
    <col min="14085" max="14085" width="15.25" style="237" customWidth="1"/>
    <col min="14086" max="14087" width="0.875" style="237" customWidth="1"/>
    <col min="14088" max="14088" width="7.375" style="237" customWidth="1"/>
    <col min="14089" max="14089" width="8.875" style="237" customWidth="1"/>
    <col min="14090" max="14090" width="8.125" style="237" customWidth="1"/>
    <col min="14091" max="14091" width="1.5" style="237" customWidth="1"/>
    <col min="14092" max="14092" width="3.375" style="237" customWidth="1"/>
    <col min="14093" max="14093" width="13.375" style="237" customWidth="1"/>
    <col min="14094" max="14094" width="4.375" style="237" customWidth="1"/>
    <col min="14095" max="14095" width="4.25" style="237" customWidth="1"/>
    <col min="14096" max="14096" width="28.125" style="237" customWidth="1"/>
    <col min="14097" max="14336" width="9" style="237"/>
    <col min="14337" max="14337" width="4.375" style="237" customWidth="1"/>
    <col min="14338" max="14338" width="15.375" style="237" customWidth="1"/>
    <col min="14339" max="14339" width="0.5" style="237" customWidth="1"/>
    <col min="14340" max="14340" width="3.25" style="237" customWidth="1"/>
    <col min="14341" max="14341" width="15.25" style="237" customWidth="1"/>
    <col min="14342" max="14343" width="0.875" style="237" customWidth="1"/>
    <col min="14344" max="14344" width="7.375" style="237" customWidth="1"/>
    <col min="14345" max="14345" width="8.875" style="237" customWidth="1"/>
    <col min="14346" max="14346" width="8.125" style="237" customWidth="1"/>
    <col min="14347" max="14347" width="1.5" style="237" customWidth="1"/>
    <col min="14348" max="14348" width="3.375" style="237" customWidth="1"/>
    <col min="14349" max="14349" width="13.375" style="237" customWidth="1"/>
    <col min="14350" max="14350" width="4.375" style="237" customWidth="1"/>
    <col min="14351" max="14351" width="4.25" style="237" customWidth="1"/>
    <col min="14352" max="14352" width="28.125" style="237" customWidth="1"/>
    <col min="14353" max="14592" width="9" style="237"/>
    <col min="14593" max="14593" width="4.375" style="237" customWidth="1"/>
    <col min="14594" max="14594" width="15.375" style="237" customWidth="1"/>
    <col min="14595" max="14595" width="0.5" style="237" customWidth="1"/>
    <col min="14596" max="14596" width="3.25" style="237" customWidth="1"/>
    <col min="14597" max="14597" width="15.25" style="237" customWidth="1"/>
    <col min="14598" max="14599" width="0.875" style="237" customWidth="1"/>
    <col min="14600" max="14600" width="7.375" style="237" customWidth="1"/>
    <col min="14601" max="14601" width="8.875" style="237" customWidth="1"/>
    <col min="14602" max="14602" width="8.125" style="237" customWidth="1"/>
    <col min="14603" max="14603" width="1.5" style="237" customWidth="1"/>
    <col min="14604" max="14604" width="3.375" style="237" customWidth="1"/>
    <col min="14605" max="14605" width="13.375" style="237" customWidth="1"/>
    <col min="14606" max="14606" width="4.375" style="237" customWidth="1"/>
    <col min="14607" max="14607" width="4.25" style="237" customWidth="1"/>
    <col min="14608" max="14608" width="28.125" style="237" customWidth="1"/>
    <col min="14609" max="14848" width="9" style="237"/>
    <col min="14849" max="14849" width="4.375" style="237" customWidth="1"/>
    <col min="14850" max="14850" width="15.375" style="237" customWidth="1"/>
    <col min="14851" max="14851" width="0.5" style="237" customWidth="1"/>
    <col min="14852" max="14852" width="3.25" style="237" customWidth="1"/>
    <col min="14853" max="14853" width="15.25" style="237" customWidth="1"/>
    <col min="14854" max="14855" width="0.875" style="237" customWidth="1"/>
    <col min="14856" max="14856" width="7.375" style="237" customWidth="1"/>
    <col min="14857" max="14857" width="8.875" style="237" customWidth="1"/>
    <col min="14858" max="14858" width="8.125" style="237" customWidth="1"/>
    <col min="14859" max="14859" width="1.5" style="237" customWidth="1"/>
    <col min="14860" max="14860" width="3.375" style="237" customWidth="1"/>
    <col min="14861" max="14861" width="13.375" style="237" customWidth="1"/>
    <col min="14862" max="14862" width="4.375" style="237" customWidth="1"/>
    <col min="14863" max="14863" width="4.25" style="237" customWidth="1"/>
    <col min="14864" max="14864" width="28.125" style="237" customWidth="1"/>
    <col min="14865" max="15104" width="9" style="237"/>
    <col min="15105" max="15105" width="4.375" style="237" customWidth="1"/>
    <col min="15106" max="15106" width="15.375" style="237" customWidth="1"/>
    <col min="15107" max="15107" width="0.5" style="237" customWidth="1"/>
    <col min="15108" max="15108" width="3.25" style="237" customWidth="1"/>
    <col min="15109" max="15109" width="15.25" style="237" customWidth="1"/>
    <col min="15110" max="15111" width="0.875" style="237" customWidth="1"/>
    <col min="15112" max="15112" width="7.375" style="237" customWidth="1"/>
    <col min="15113" max="15113" width="8.875" style="237" customWidth="1"/>
    <col min="15114" max="15114" width="8.125" style="237" customWidth="1"/>
    <col min="15115" max="15115" width="1.5" style="237" customWidth="1"/>
    <col min="15116" max="15116" width="3.375" style="237" customWidth="1"/>
    <col min="15117" max="15117" width="13.375" style="237" customWidth="1"/>
    <col min="15118" max="15118" width="4.375" style="237" customWidth="1"/>
    <col min="15119" max="15119" width="4.25" style="237" customWidth="1"/>
    <col min="15120" max="15120" width="28.125" style="237" customWidth="1"/>
    <col min="15121" max="15360" width="9" style="237"/>
    <col min="15361" max="15361" width="4.375" style="237" customWidth="1"/>
    <col min="15362" max="15362" width="15.375" style="237" customWidth="1"/>
    <col min="15363" max="15363" width="0.5" style="237" customWidth="1"/>
    <col min="15364" max="15364" width="3.25" style="237" customWidth="1"/>
    <col min="15365" max="15365" width="15.25" style="237" customWidth="1"/>
    <col min="15366" max="15367" width="0.875" style="237" customWidth="1"/>
    <col min="15368" max="15368" width="7.375" style="237" customWidth="1"/>
    <col min="15369" max="15369" width="8.875" style="237" customWidth="1"/>
    <col min="15370" max="15370" width="8.125" style="237" customWidth="1"/>
    <col min="15371" max="15371" width="1.5" style="237" customWidth="1"/>
    <col min="15372" max="15372" width="3.375" style="237" customWidth="1"/>
    <col min="15373" max="15373" width="13.375" style="237" customWidth="1"/>
    <col min="15374" max="15374" width="4.375" style="237" customWidth="1"/>
    <col min="15375" max="15375" width="4.25" style="237" customWidth="1"/>
    <col min="15376" max="15376" width="28.125" style="237" customWidth="1"/>
    <col min="15377" max="15616" width="9" style="237"/>
    <col min="15617" max="15617" width="4.375" style="237" customWidth="1"/>
    <col min="15618" max="15618" width="15.375" style="237" customWidth="1"/>
    <col min="15619" max="15619" width="0.5" style="237" customWidth="1"/>
    <col min="15620" max="15620" width="3.25" style="237" customWidth="1"/>
    <col min="15621" max="15621" width="15.25" style="237" customWidth="1"/>
    <col min="15622" max="15623" width="0.875" style="237" customWidth="1"/>
    <col min="15624" max="15624" width="7.375" style="237" customWidth="1"/>
    <col min="15625" max="15625" width="8.875" style="237" customWidth="1"/>
    <col min="15626" max="15626" width="8.125" style="237" customWidth="1"/>
    <col min="15627" max="15627" width="1.5" style="237" customWidth="1"/>
    <col min="15628" max="15628" width="3.375" style="237" customWidth="1"/>
    <col min="15629" max="15629" width="13.375" style="237" customWidth="1"/>
    <col min="15630" max="15630" width="4.375" style="237" customWidth="1"/>
    <col min="15631" max="15631" width="4.25" style="237" customWidth="1"/>
    <col min="15632" max="15632" width="28.125" style="237" customWidth="1"/>
    <col min="15633" max="15872" width="9" style="237"/>
    <col min="15873" max="15873" width="4.375" style="237" customWidth="1"/>
    <col min="15874" max="15874" width="15.375" style="237" customWidth="1"/>
    <col min="15875" max="15875" width="0.5" style="237" customWidth="1"/>
    <col min="15876" max="15876" width="3.25" style="237" customWidth="1"/>
    <col min="15877" max="15877" width="15.25" style="237" customWidth="1"/>
    <col min="15878" max="15879" width="0.875" style="237" customWidth="1"/>
    <col min="15880" max="15880" width="7.375" style="237" customWidth="1"/>
    <col min="15881" max="15881" width="8.875" style="237" customWidth="1"/>
    <col min="15882" max="15882" width="8.125" style="237" customWidth="1"/>
    <col min="15883" max="15883" width="1.5" style="237" customWidth="1"/>
    <col min="15884" max="15884" width="3.375" style="237" customWidth="1"/>
    <col min="15885" max="15885" width="13.375" style="237" customWidth="1"/>
    <col min="15886" max="15886" width="4.375" style="237" customWidth="1"/>
    <col min="15887" max="15887" width="4.25" style="237" customWidth="1"/>
    <col min="15888" max="15888" width="28.125" style="237" customWidth="1"/>
    <col min="15889" max="16128" width="9" style="237"/>
    <col min="16129" max="16129" width="4.375" style="237" customWidth="1"/>
    <col min="16130" max="16130" width="15.375" style="237" customWidth="1"/>
    <col min="16131" max="16131" width="0.5" style="237" customWidth="1"/>
    <col min="16132" max="16132" width="3.25" style="237" customWidth="1"/>
    <col min="16133" max="16133" width="15.25" style="237" customWidth="1"/>
    <col min="16134" max="16135" width="0.875" style="237" customWidth="1"/>
    <col min="16136" max="16136" width="7.375" style="237" customWidth="1"/>
    <col min="16137" max="16137" width="8.875" style="237" customWidth="1"/>
    <col min="16138" max="16138" width="8.125" style="237" customWidth="1"/>
    <col min="16139" max="16139" width="1.5" style="237" customWidth="1"/>
    <col min="16140" max="16140" width="3.375" style="237" customWidth="1"/>
    <col min="16141" max="16141" width="13.375" style="237" customWidth="1"/>
    <col min="16142" max="16142" width="4.375" style="237" customWidth="1"/>
    <col min="16143" max="16143" width="4.25" style="237" customWidth="1"/>
    <col min="16144" max="16144" width="28.125" style="237" customWidth="1"/>
    <col min="16145" max="16384" width="9" style="237"/>
  </cols>
  <sheetData>
    <row r="1" spans="1:16" ht="20.100000000000001" customHeight="1">
      <c r="A1" s="236"/>
      <c r="B1" s="236"/>
      <c r="C1" s="236"/>
      <c r="D1" s="236"/>
      <c r="E1" s="236"/>
      <c r="F1" s="236"/>
      <c r="G1" s="236"/>
      <c r="H1" s="236"/>
      <c r="I1" s="236"/>
      <c r="J1" s="236"/>
      <c r="K1" s="236"/>
      <c r="L1" s="236"/>
      <c r="M1" s="236"/>
      <c r="N1" s="236"/>
      <c r="O1" s="236"/>
      <c r="P1" s="236"/>
    </row>
    <row r="2" spans="1:16" ht="21" customHeight="1">
      <c r="A2" s="236"/>
      <c r="B2" s="236"/>
      <c r="C2" s="236"/>
      <c r="D2" s="236"/>
      <c r="E2" s="238" t="s">
        <v>81</v>
      </c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6"/>
    </row>
    <row r="3" spans="1:16" ht="17.100000000000001" customHeight="1">
      <c r="A3" s="236"/>
      <c r="B3" s="236"/>
      <c r="C3" s="236"/>
      <c r="D3" s="236"/>
      <c r="E3" s="239" t="s">
        <v>425</v>
      </c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6"/>
    </row>
    <row r="4" spans="1:16" ht="17.100000000000001" customHeight="1">
      <c r="A4" s="236"/>
      <c r="B4" s="236"/>
      <c r="C4" s="236"/>
      <c r="D4" s="236"/>
      <c r="E4" s="239" t="s">
        <v>426</v>
      </c>
      <c r="F4" s="239"/>
      <c r="G4" s="239"/>
      <c r="H4" s="239"/>
      <c r="I4" s="239"/>
      <c r="J4" s="239"/>
      <c r="K4" s="239"/>
      <c r="L4" s="239"/>
      <c r="M4" s="239"/>
      <c r="N4" s="239"/>
      <c r="O4" s="239"/>
      <c r="P4" s="236"/>
    </row>
    <row r="5" spans="1:16" ht="15" customHeight="1">
      <c r="A5" s="236"/>
      <c r="B5" s="239" t="s">
        <v>84</v>
      </c>
      <c r="C5" s="239"/>
      <c r="D5" s="239"/>
      <c r="E5" s="239"/>
      <c r="F5" s="239"/>
      <c r="G5" s="239" t="s">
        <v>85</v>
      </c>
      <c r="H5" s="239"/>
      <c r="I5" s="239"/>
      <c r="J5" s="239"/>
      <c r="K5" s="239"/>
      <c r="L5" s="239"/>
      <c r="M5" s="239"/>
      <c r="N5" s="239"/>
      <c r="O5" s="239"/>
      <c r="P5" s="236"/>
    </row>
    <row r="6" spans="1:16" ht="15" customHeight="1">
      <c r="A6" s="236"/>
      <c r="B6" s="240" t="s">
        <v>86</v>
      </c>
      <c r="C6" s="240"/>
      <c r="D6" s="240"/>
      <c r="E6" s="240"/>
      <c r="F6" s="240"/>
      <c r="G6" s="236"/>
      <c r="H6" s="236"/>
      <c r="I6" s="236"/>
      <c r="J6" s="236"/>
      <c r="K6" s="236"/>
      <c r="L6" s="236"/>
      <c r="M6" s="236"/>
      <c r="N6" s="236"/>
      <c r="O6" s="236"/>
      <c r="P6" s="236"/>
    </row>
    <row r="7" spans="1:16" ht="15" customHeight="1">
      <c r="A7" s="236"/>
      <c r="B7" s="241" t="s">
        <v>87</v>
      </c>
      <c r="C7" s="236"/>
      <c r="D7" s="242" t="s">
        <v>427</v>
      </c>
      <c r="E7" s="242"/>
      <c r="F7" s="242"/>
      <c r="G7" s="242"/>
      <c r="H7" s="242"/>
      <c r="I7" s="242"/>
      <c r="J7" s="242"/>
      <c r="K7" s="236"/>
      <c r="L7" s="242" t="s">
        <v>89</v>
      </c>
      <c r="M7" s="242"/>
      <c r="N7" s="236"/>
      <c r="O7" s="236"/>
      <c r="P7" s="236"/>
    </row>
    <row r="8" spans="1:16" ht="30" customHeight="1">
      <c r="A8" s="236"/>
      <c r="B8" s="243" t="s">
        <v>8</v>
      </c>
      <c r="C8" s="243"/>
      <c r="D8" s="243"/>
      <c r="E8" s="243"/>
      <c r="F8" s="244" t="s">
        <v>90</v>
      </c>
      <c r="G8" s="244"/>
      <c r="H8" s="244"/>
      <c r="I8" s="245" t="s">
        <v>253</v>
      </c>
      <c r="J8" s="244" t="s">
        <v>92</v>
      </c>
      <c r="K8" s="244"/>
      <c r="L8" s="244"/>
      <c r="M8" s="245" t="s">
        <v>93</v>
      </c>
      <c r="N8" s="236"/>
      <c r="O8" s="236"/>
      <c r="P8" s="236"/>
    </row>
    <row r="9" spans="1:16" ht="9.9499999999999993" customHeight="1">
      <c r="A9" s="236"/>
      <c r="B9" s="246" t="s">
        <v>14</v>
      </c>
      <c r="C9" s="246"/>
      <c r="D9" s="246"/>
      <c r="E9" s="246"/>
      <c r="F9" s="246"/>
      <c r="G9" s="246"/>
      <c r="H9" s="246"/>
      <c r="I9" s="246"/>
      <c r="J9" s="246"/>
      <c r="K9" s="246"/>
      <c r="L9" s="246"/>
      <c r="M9" s="246"/>
      <c r="N9" s="236"/>
      <c r="O9" s="236"/>
      <c r="P9" s="236"/>
    </row>
    <row r="10" spans="1:16" ht="9.9499999999999993" customHeight="1">
      <c r="A10" s="236"/>
      <c r="B10" s="247" t="s">
        <v>94</v>
      </c>
      <c r="C10" s="247"/>
      <c r="D10" s="247"/>
      <c r="E10" s="247"/>
      <c r="F10" s="247"/>
      <c r="G10" s="247"/>
      <c r="H10" s="248">
        <v>70</v>
      </c>
      <c r="I10" s="248">
        <v>4.67</v>
      </c>
      <c r="J10" s="249">
        <v>3.68</v>
      </c>
      <c r="K10" s="249"/>
      <c r="L10" s="249"/>
      <c r="M10" s="248">
        <v>3.54</v>
      </c>
      <c r="N10" s="236"/>
      <c r="O10" s="236"/>
      <c r="P10" s="236"/>
    </row>
    <row r="11" spans="1:16" ht="9.9499999999999993" customHeight="1">
      <c r="A11" s="236"/>
      <c r="B11" s="247" t="s">
        <v>95</v>
      </c>
      <c r="C11" s="247"/>
      <c r="D11" s="247"/>
      <c r="E11" s="247"/>
      <c r="F11" s="247"/>
      <c r="G11" s="247"/>
      <c r="H11" s="248">
        <v>0</v>
      </c>
      <c r="I11" s="248">
        <v>0</v>
      </c>
      <c r="J11" s="249">
        <v>0</v>
      </c>
      <c r="K11" s="249"/>
      <c r="L11" s="249"/>
      <c r="M11" s="248">
        <v>0</v>
      </c>
      <c r="N11" s="236"/>
      <c r="O11" s="236"/>
      <c r="P11" s="236"/>
    </row>
    <row r="12" spans="1:16" ht="9.9499999999999993" customHeight="1">
      <c r="A12" s="236"/>
      <c r="B12" s="247" t="s">
        <v>96</v>
      </c>
      <c r="C12" s="247"/>
      <c r="D12" s="247"/>
      <c r="E12" s="247"/>
      <c r="F12" s="247"/>
      <c r="G12" s="247"/>
      <c r="H12" s="248"/>
      <c r="I12" s="248"/>
      <c r="J12" s="249"/>
      <c r="K12" s="249"/>
      <c r="L12" s="249"/>
      <c r="M12" s="248"/>
      <c r="N12" s="236"/>
      <c r="O12" s="236"/>
      <c r="P12" s="236"/>
    </row>
    <row r="13" spans="1:16" ht="9.9499999999999993" customHeight="1">
      <c r="A13" s="236"/>
      <c r="B13" s="247" t="s">
        <v>97</v>
      </c>
      <c r="C13" s="247"/>
      <c r="D13" s="247"/>
      <c r="E13" s="247"/>
      <c r="F13" s="247"/>
      <c r="G13" s="247"/>
      <c r="H13" s="248">
        <v>0</v>
      </c>
      <c r="I13" s="248">
        <v>0</v>
      </c>
      <c r="J13" s="249">
        <v>0</v>
      </c>
      <c r="K13" s="249"/>
      <c r="L13" s="249"/>
      <c r="M13" s="248">
        <v>0</v>
      </c>
      <c r="N13" s="236"/>
      <c r="O13" s="236"/>
      <c r="P13" s="236"/>
    </row>
    <row r="14" spans="1:16" ht="9.9499999999999993" customHeight="1">
      <c r="A14" s="236"/>
      <c r="B14" s="247" t="s">
        <v>98</v>
      </c>
      <c r="C14" s="247"/>
      <c r="D14" s="247"/>
      <c r="E14" s="247"/>
      <c r="F14" s="247"/>
      <c r="G14" s="247"/>
      <c r="H14" s="248">
        <v>0</v>
      </c>
      <c r="I14" s="248">
        <v>0</v>
      </c>
      <c r="J14" s="249">
        <v>0</v>
      </c>
      <c r="K14" s="249"/>
      <c r="L14" s="249"/>
      <c r="M14" s="248">
        <v>0</v>
      </c>
      <c r="N14" s="236"/>
      <c r="O14" s="236"/>
      <c r="P14" s="236"/>
    </row>
    <row r="15" spans="1:16" ht="9.9499999999999993" customHeight="1">
      <c r="A15" s="236"/>
      <c r="B15" s="247" t="s">
        <v>99</v>
      </c>
      <c r="C15" s="247"/>
      <c r="D15" s="247"/>
      <c r="E15" s="247"/>
      <c r="F15" s="247"/>
      <c r="G15" s="247"/>
      <c r="H15" s="248">
        <v>580</v>
      </c>
      <c r="I15" s="248">
        <v>38.67</v>
      </c>
      <c r="J15" s="249">
        <v>30.45</v>
      </c>
      <c r="K15" s="249"/>
      <c r="L15" s="249"/>
      <c r="M15" s="248">
        <v>29.34</v>
      </c>
      <c r="N15" s="236"/>
      <c r="O15" s="236"/>
      <c r="P15" s="236"/>
    </row>
    <row r="16" spans="1:16" ht="9.9499999999999993" customHeight="1">
      <c r="A16" s="236"/>
      <c r="B16" s="247" t="s">
        <v>100</v>
      </c>
      <c r="C16" s="247"/>
      <c r="D16" s="247"/>
      <c r="E16" s="247"/>
      <c r="F16" s="247"/>
      <c r="G16" s="247"/>
      <c r="H16" s="248">
        <v>0</v>
      </c>
      <c r="I16" s="248">
        <v>0</v>
      </c>
      <c r="J16" s="249">
        <v>0</v>
      </c>
      <c r="K16" s="249"/>
      <c r="L16" s="249"/>
      <c r="M16" s="248">
        <v>0</v>
      </c>
      <c r="N16" s="236"/>
      <c r="O16" s="236"/>
      <c r="P16" s="236"/>
    </row>
    <row r="17" spans="1:16" ht="9.9499999999999993" customHeight="1">
      <c r="A17" s="236"/>
      <c r="B17" s="247" t="s">
        <v>101</v>
      </c>
      <c r="C17" s="247"/>
      <c r="D17" s="247"/>
      <c r="E17" s="247"/>
      <c r="F17" s="247"/>
      <c r="G17" s="247"/>
      <c r="H17" s="248">
        <v>611.48</v>
      </c>
      <c r="I17" s="248">
        <v>40.76</v>
      </c>
      <c r="J17" s="249">
        <v>32.11</v>
      </c>
      <c r="K17" s="249"/>
      <c r="L17" s="249"/>
      <c r="M17" s="248">
        <v>30.93</v>
      </c>
      <c r="N17" s="236"/>
      <c r="O17" s="236"/>
      <c r="P17" s="236"/>
    </row>
    <row r="18" spans="1:16" ht="9.9499999999999993" customHeight="1">
      <c r="A18" s="236"/>
      <c r="B18" s="247" t="s">
        <v>102</v>
      </c>
      <c r="C18" s="247"/>
      <c r="D18" s="247"/>
      <c r="E18" s="247"/>
      <c r="F18" s="247"/>
      <c r="G18" s="247"/>
      <c r="H18" s="248">
        <v>47.72</v>
      </c>
      <c r="I18" s="248">
        <v>3.2</v>
      </c>
      <c r="J18" s="249">
        <v>2.5099999999999998</v>
      </c>
      <c r="K18" s="249"/>
      <c r="L18" s="249"/>
      <c r="M18" s="248">
        <v>2.41</v>
      </c>
      <c r="N18" s="236"/>
      <c r="O18" s="236"/>
      <c r="P18" s="236"/>
    </row>
    <row r="19" spans="1:16" ht="9.9499999999999993" customHeight="1">
      <c r="A19" s="236"/>
      <c r="B19" s="247" t="s">
        <v>103</v>
      </c>
      <c r="C19" s="247"/>
      <c r="D19" s="247"/>
      <c r="E19" s="247"/>
      <c r="F19" s="247"/>
      <c r="G19" s="247"/>
      <c r="H19" s="248">
        <v>168</v>
      </c>
      <c r="I19" s="248">
        <v>11.2</v>
      </c>
      <c r="J19" s="249">
        <v>8.82</v>
      </c>
      <c r="K19" s="249"/>
      <c r="L19" s="249"/>
      <c r="M19" s="248">
        <v>8.5</v>
      </c>
      <c r="N19" s="236"/>
      <c r="O19" s="236"/>
      <c r="P19" s="236"/>
    </row>
    <row r="20" spans="1:16" ht="9.9499999999999993" customHeight="1">
      <c r="A20" s="236"/>
      <c r="B20" s="247" t="s">
        <v>104</v>
      </c>
      <c r="C20" s="247"/>
      <c r="D20" s="247"/>
      <c r="E20" s="247"/>
      <c r="F20" s="247"/>
      <c r="G20" s="247"/>
      <c r="H20" s="248">
        <v>0</v>
      </c>
      <c r="I20" s="248">
        <v>0</v>
      </c>
      <c r="J20" s="249">
        <v>0</v>
      </c>
      <c r="K20" s="249"/>
      <c r="L20" s="249"/>
      <c r="M20" s="248">
        <v>0</v>
      </c>
      <c r="N20" s="236"/>
      <c r="O20" s="236"/>
      <c r="P20" s="236"/>
    </row>
    <row r="21" spans="1:16" ht="9.9499999999999993" customHeight="1">
      <c r="A21" s="236"/>
      <c r="B21" s="247" t="s">
        <v>105</v>
      </c>
      <c r="C21" s="247"/>
      <c r="D21" s="247"/>
      <c r="E21" s="247"/>
      <c r="F21" s="247"/>
      <c r="G21" s="247"/>
      <c r="H21" s="248">
        <v>170.4</v>
      </c>
      <c r="I21" s="248">
        <v>11.36</v>
      </c>
      <c r="J21" s="249">
        <v>8.9499999999999993</v>
      </c>
      <c r="K21" s="249"/>
      <c r="L21" s="249"/>
      <c r="M21" s="248">
        <v>8.6199999999999992</v>
      </c>
      <c r="N21" s="236"/>
      <c r="O21" s="236"/>
      <c r="P21" s="236"/>
    </row>
    <row r="22" spans="1:16" ht="9.9499999999999993" customHeight="1">
      <c r="A22" s="236"/>
      <c r="B22" s="247" t="s">
        <v>106</v>
      </c>
      <c r="C22" s="247"/>
      <c r="D22" s="247"/>
      <c r="E22" s="247"/>
      <c r="F22" s="247"/>
      <c r="G22" s="247"/>
      <c r="H22" s="248">
        <v>36.22</v>
      </c>
      <c r="I22" s="248">
        <v>2.41</v>
      </c>
      <c r="J22" s="249">
        <v>1.9</v>
      </c>
      <c r="K22" s="249"/>
      <c r="L22" s="249"/>
      <c r="M22" s="248">
        <v>1.83</v>
      </c>
      <c r="N22" s="236"/>
      <c r="O22" s="236"/>
      <c r="P22" s="236"/>
    </row>
    <row r="23" spans="1:16" ht="9.9499999999999993" customHeight="1">
      <c r="A23" s="236"/>
      <c r="B23" s="247" t="s">
        <v>107</v>
      </c>
      <c r="C23" s="247"/>
      <c r="D23" s="247"/>
      <c r="E23" s="247"/>
      <c r="F23" s="247"/>
      <c r="G23" s="247"/>
      <c r="H23" s="248">
        <v>0</v>
      </c>
      <c r="I23" s="248">
        <v>0</v>
      </c>
      <c r="J23" s="249">
        <v>0</v>
      </c>
      <c r="K23" s="249"/>
      <c r="L23" s="249"/>
      <c r="M23" s="248">
        <v>0</v>
      </c>
      <c r="N23" s="236"/>
      <c r="O23" s="236"/>
      <c r="P23" s="236"/>
    </row>
    <row r="24" spans="1:16" ht="9.9499999999999993" customHeight="1">
      <c r="A24" s="236"/>
      <c r="B24" s="247" t="s">
        <v>108</v>
      </c>
      <c r="C24" s="247"/>
      <c r="D24" s="247"/>
      <c r="E24" s="247"/>
      <c r="F24" s="247"/>
      <c r="G24" s="247"/>
      <c r="H24" s="248">
        <v>0</v>
      </c>
      <c r="I24" s="248">
        <v>0</v>
      </c>
      <c r="J24" s="249">
        <v>0</v>
      </c>
      <c r="K24" s="249"/>
      <c r="L24" s="249"/>
      <c r="M24" s="248">
        <v>0</v>
      </c>
      <c r="N24" s="236"/>
      <c r="O24" s="236"/>
      <c r="P24" s="236"/>
    </row>
    <row r="25" spans="1:16" ht="9.9499999999999993" customHeight="1">
      <c r="A25" s="236"/>
      <c r="B25" s="247" t="s">
        <v>109</v>
      </c>
      <c r="C25" s="247"/>
      <c r="D25" s="247"/>
      <c r="E25" s="247"/>
      <c r="F25" s="247"/>
      <c r="G25" s="247"/>
      <c r="H25" s="248"/>
      <c r="I25" s="248"/>
      <c r="J25" s="249"/>
      <c r="K25" s="249"/>
      <c r="L25" s="249"/>
      <c r="M25" s="248"/>
      <c r="N25" s="236"/>
      <c r="O25" s="236"/>
      <c r="P25" s="236"/>
    </row>
    <row r="26" spans="1:16" ht="9.9499999999999993" customHeight="1">
      <c r="A26" s="236"/>
      <c r="B26" s="247" t="s">
        <v>110</v>
      </c>
      <c r="C26" s="247"/>
      <c r="D26" s="247"/>
      <c r="E26" s="247"/>
      <c r="F26" s="247"/>
      <c r="G26" s="247"/>
      <c r="H26" s="248">
        <v>0</v>
      </c>
      <c r="I26" s="248">
        <v>0</v>
      </c>
      <c r="J26" s="249">
        <v>0</v>
      </c>
      <c r="K26" s="249"/>
      <c r="L26" s="249"/>
      <c r="M26" s="248">
        <v>0</v>
      </c>
      <c r="N26" s="236"/>
      <c r="O26" s="236"/>
      <c r="P26" s="236"/>
    </row>
    <row r="27" spans="1:16" ht="9.9499999999999993" customHeight="1">
      <c r="A27" s="236"/>
      <c r="B27" s="247" t="s">
        <v>111</v>
      </c>
      <c r="C27" s="247"/>
      <c r="D27" s="247"/>
      <c r="E27" s="247"/>
      <c r="F27" s="247"/>
      <c r="G27" s="247"/>
      <c r="H27" s="248">
        <v>19.5</v>
      </c>
      <c r="I27" s="248">
        <v>1.3</v>
      </c>
      <c r="J27" s="249">
        <v>1.02</v>
      </c>
      <c r="K27" s="249"/>
      <c r="L27" s="249"/>
      <c r="M27" s="248">
        <v>0.99</v>
      </c>
      <c r="N27" s="236"/>
      <c r="O27" s="236"/>
      <c r="P27" s="236"/>
    </row>
    <row r="28" spans="1:16" ht="9.9499999999999993" customHeight="1">
      <c r="A28" s="236"/>
      <c r="B28" s="247" t="s">
        <v>112</v>
      </c>
      <c r="C28" s="247"/>
      <c r="D28" s="247"/>
      <c r="E28" s="247"/>
      <c r="F28" s="247"/>
      <c r="G28" s="247"/>
      <c r="H28" s="248">
        <v>0</v>
      </c>
      <c r="I28" s="248">
        <v>0</v>
      </c>
      <c r="J28" s="249">
        <v>0</v>
      </c>
      <c r="K28" s="249"/>
      <c r="L28" s="249"/>
      <c r="M28" s="248">
        <v>0</v>
      </c>
      <c r="N28" s="236"/>
      <c r="O28" s="236"/>
      <c r="P28" s="236"/>
    </row>
    <row r="29" spans="1:16" ht="9.9499999999999993" customHeight="1">
      <c r="A29" s="236"/>
      <c r="B29" s="247" t="s">
        <v>113</v>
      </c>
      <c r="C29" s="247"/>
      <c r="D29" s="247"/>
      <c r="E29" s="247"/>
      <c r="F29" s="247"/>
      <c r="G29" s="247"/>
      <c r="H29" s="248">
        <v>55</v>
      </c>
      <c r="I29" s="248">
        <v>3.67</v>
      </c>
      <c r="J29" s="249">
        <v>2.89</v>
      </c>
      <c r="K29" s="249"/>
      <c r="L29" s="249"/>
      <c r="M29" s="248">
        <v>2.78</v>
      </c>
      <c r="N29" s="236"/>
      <c r="O29" s="236"/>
      <c r="P29" s="236"/>
    </row>
    <row r="30" spans="1:16" ht="9.9499999999999993" customHeight="1">
      <c r="A30" s="236"/>
      <c r="B30" s="247" t="s">
        <v>114</v>
      </c>
      <c r="C30" s="247"/>
      <c r="D30" s="247"/>
      <c r="E30" s="247"/>
      <c r="F30" s="247"/>
      <c r="G30" s="247"/>
      <c r="H30" s="248">
        <v>0</v>
      </c>
      <c r="I30" s="248">
        <v>0</v>
      </c>
      <c r="J30" s="249">
        <v>0</v>
      </c>
      <c r="K30" s="249"/>
      <c r="L30" s="249"/>
      <c r="M30" s="248">
        <v>0</v>
      </c>
      <c r="N30" s="236"/>
      <c r="O30" s="236"/>
      <c r="P30" s="236"/>
    </row>
    <row r="31" spans="1:16" ht="9.9499999999999993" customHeight="1">
      <c r="A31" s="236"/>
      <c r="B31" s="247" t="s">
        <v>115</v>
      </c>
      <c r="C31" s="247"/>
      <c r="D31" s="247"/>
      <c r="E31" s="247"/>
      <c r="F31" s="247"/>
      <c r="G31" s="247"/>
      <c r="H31" s="248">
        <v>0</v>
      </c>
      <c r="I31" s="248">
        <v>0</v>
      </c>
      <c r="J31" s="249">
        <v>0</v>
      </c>
      <c r="K31" s="249"/>
      <c r="L31" s="249"/>
      <c r="M31" s="248">
        <v>0</v>
      </c>
      <c r="N31" s="236"/>
      <c r="O31" s="236"/>
      <c r="P31" s="236"/>
    </row>
    <row r="32" spans="1:16" ht="9.9499999999999993" customHeight="1">
      <c r="A32" s="236"/>
      <c r="B32" s="247" t="s">
        <v>116</v>
      </c>
      <c r="C32" s="247"/>
      <c r="D32" s="247"/>
      <c r="E32" s="247"/>
      <c r="F32" s="247"/>
      <c r="G32" s="247"/>
      <c r="H32" s="248">
        <v>0</v>
      </c>
      <c r="I32" s="248">
        <v>0</v>
      </c>
      <c r="J32" s="249">
        <v>0</v>
      </c>
      <c r="K32" s="249"/>
      <c r="L32" s="249"/>
      <c r="M32" s="248">
        <v>0</v>
      </c>
      <c r="N32" s="236"/>
      <c r="O32" s="236"/>
      <c r="P32" s="236"/>
    </row>
    <row r="33" spans="1:16" ht="9.9499999999999993" customHeight="1">
      <c r="A33" s="236"/>
      <c r="B33" s="247" t="s">
        <v>117</v>
      </c>
      <c r="C33" s="247"/>
      <c r="D33" s="247"/>
      <c r="E33" s="247"/>
      <c r="F33" s="247"/>
      <c r="G33" s="247"/>
      <c r="H33" s="248">
        <v>0</v>
      </c>
      <c r="I33" s="248">
        <v>0</v>
      </c>
      <c r="J33" s="249">
        <v>0</v>
      </c>
      <c r="K33" s="249"/>
      <c r="L33" s="249"/>
      <c r="M33" s="248">
        <v>0</v>
      </c>
      <c r="N33" s="236"/>
      <c r="O33" s="236"/>
      <c r="P33" s="236"/>
    </row>
    <row r="34" spans="1:16" ht="9.9499999999999993" customHeight="1">
      <c r="A34" s="236"/>
      <c r="B34" s="247" t="s">
        <v>118</v>
      </c>
      <c r="C34" s="247"/>
      <c r="D34" s="247"/>
      <c r="E34" s="247"/>
      <c r="F34" s="247"/>
      <c r="G34" s="247"/>
      <c r="H34" s="248">
        <v>0</v>
      </c>
      <c r="I34" s="248">
        <v>0</v>
      </c>
      <c r="J34" s="249">
        <v>0</v>
      </c>
      <c r="K34" s="249"/>
      <c r="L34" s="249"/>
      <c r="M34" s="248">
        <v>0</v>
      </c>
      <c r="N34" s="236"/>
      <c r="O34" s="236"/>
      <c r="P34" s="236"/>
    </row>
    <row r="35" spans="1:16" ht="9.9499999999999993" customHeight="1">
      <c r="A35" s="236"/>
      <c r="B35" s="250" t="s">
        <v>27</v>
      </c>
      <c r="C35" s="250"/>
      <c r="D35" s="250"/>
      <c r="E35" s="250"/>
      <c r="F35" s="251">
        <v>1758.32</v>
      </c>
      <c r="G35" s="251"/>
      <c r="H35" s="251"/>
      <c r="I35" s="252">
        <v>117.24</v>
      </c>
      <c r="J35" s="253">
        <v>92.33</v>
      </c>
      <c r="K35" s="253"/>
      <c r="L35" s="253"/>
      <c r="M35" s="252">
        <v>88.94</v>
      </c>
      <c r="N35" s="236"/>
      <c r="O35" s="236"/>
      <c r="P35" s="236"/>
    </row>
    <row r="36" spans="1:16" ht="9.9499999999999993" customHeight="1">
      <c r="A36" s="236"/>
      <c r="B36" s="246" t="s">
        <v>119</v>
      </c>
      <c r="C36" s="246"/>
      <c r="D36" s="246"/>
      <c r="E36" s="246"/>
      <c r="F36" s="246"/>
      <c r="G36" s="246"/>
      <c r="H36" s="246"/>
      <c r="I36" s="246"/>
      <c r="J36" s="246"/>
      <c r="K36" s="246"/>
      <c r="L36" s="246"/>
      <c r="M36" s="246"/>
      <c r="N36" s="236"/>
      <c r="O36" s="236"/>
      <c r="P36" s="236"/>
    </row>
    <row r="37" spans="1:16" ht="9.9499999999999993" customHeight="1">
      <c r="A37" s="236"/>
      <c r="B37" s="247" t="s">
        <v>120</v>
      </c>
      <c r="C37" s="247"/>
      <c r="D37" s="247"/>
      <c r="E37" s="247"/>
      <c r="F37" s="247"/>
      <c r="G37" s="247"/>
      <c r="H37" s="248">
        <v>0</v>
      </c>
      <c r="I37" s="248">
        <v>0</v>
      </c>
      <c r="J37" s="249">
        <v>0</v>
      </c>
      <c r="K37" s="249"/>
      <c r="L37" s="249"/>
      <c r="M37" s="248">
        <v>0</v>
      </c>
      <c r="N37" s="236"/>
      <c r="O37" s="236"/>
      <c r="P37" s="236"/>
    </row>
    <row r="38" spans="1:16" ht="9.9499999999999993" customHeight="1">
      <c r="A38" s="236"/>
      <c r="B38" s="247" t="s">
        <v>121</v>
      </c>
      <c r="C38" s="247"/>
      <c r="D38" s="247"/>
      <c r="E38" s="247"/>
      <c r="F38" s="247"/>
      <c r="G38" s="247"/>
      <c r="H38" s="248"/>
      <c r="I38" s="248"/>
      <c r="J38" s="249"/>
      <c r="K38" s="249"/>
      <c r="L38" s="249"/>
      <c r="M38" s="248"/>
      <c r="N38" s="236"/>
      <c r="O38" s="236"/>
      <c r="P38" s="236"/>
    </row>
    <row r="39" spans="1:16" ht="9.9499999999999993" customHeight="1">
      <c r="A39" s="236"/>
      <c r="B39" s="247" t="s">
        <v>122</v>
      </c>
      <c r="C39" s="247"/>
      <c r="D39" s="247"/>
      <c r="E39" s="247"/>
      <c r="F39" s="247"/>
      <c r="G39" s="247"/>
      <c r="H39" s="248">
        <v>52.75</v>
      </c>
      <c r="I39" s="248">
        <v>3.52</v>
      </c>
      <c r="J39" s="249">
        <v>2.77</v>
      </c>
      <c r="K39" s="249"/>
      <c r="L39" s="249"/>
      <c r="M39" s="248">
        <v>2.67</v>
      </c>
      <c r="N39" s="236"/>
      <c r="O39" s="236"/>
      <c r="P39" s="236"/>
    </row>
    <row r="40" spans="1:16" ht="9.9499999999999993" customHeight="1">
      <c r="A40" s="236"/>
      <c r="B40" s="247" t="s">
        <v>123</v>
      </c>
      <c r="C40" s="247"/>
      <c r="D40" s="247"/>
      <c r="E40" s="247"/>
      <c r="F40" s="247"/>
      <c r="G40" s="247"/>
      <c r="H40" s="248">
        <v>0</v>
      </c>
      <c r="I40" s="248">
        <v>0</v>
      </c>
      <c r="J40" s="249">
        <v>0</v>
      </c>
      <c r="K40" s="249"/>
      <c r="L40" s="249"/>
      <c r="M40" s="248">
        <v>0</v>
      </c>
      <c r="N40" s="236"/>
      <c r="O40" s="236"/>
      <c r="P40" s="236"/>
    </row>
    <row r="41" spans="1:16" ht="9.9499999999999993" customHeight="1">
      <c r="A41" s="236"/>
      <c r="B41" s="247" t="s">
        <v>124</v>
      </c>
      <c r="C41" s="247"/>
      <c r="D41" s="247"/>
      <c r="E41" s="247"/>
      <c r="F41" s="247"/>
      <c r="G41" s="247"/>
      <c r="H41" s="248">
        <v>0</v>
      </c>
      <c r="I41" s="248">
        <v>0</v>
      </c>
      <c r="J41" s="249">
        <v>0</v>
      </c>
      <c r="K41" s="249"/>
      <c r="L41" s="249"/>
      <c r="M41" s="248">
        <v>0</v>
      </c>
      <c r="N41" s="236"/>
      <c r="O41" s="236"/>
      <c r="P41" s="236"/>
    </row>
    <row r="42" spans="1:16" ht="9.9499999999999993" customHeight="1">
      <c r="A42" s="236"/>
      <c r="B42" s="247" t="s">
        <v>125</v>
      </c>
      <c r="C42" s="247"/>
      <c r="D42" s="247"/>
      <c r="E42" s="247"/>
      <c r="F42" s="247"/>
      <c r="G42" s="247"/>
      <c r="H42" s="248">
        <v>35.17</v>
      </c>
      <c r="I42" s="248">
        <v>2.34</v>
      </c>
      <c r="J42" s="249">
        <v>1.85</v>
      </c>
      <c r="K42" s="249"/>
      <c r="L42" s="249"/>
      <c r="M42" s="248">
        <v>1.78</v>
      </c>
      <c r="N42" s="236"/>
      <c r="O42" s="236"/>
      <c r="P42" s="236"/>
    </row>
    <row r="43" spans="1:16" ht="9.9499999999999993" customHeight="1">
      <c r="A43" s="236"/>
      <c r="B43" s="247" t="s">
        <v>126</v>
      </c>
      <c r="C43" s="247"/>
      <c r="D43" s="247"/>
      <c r="E43" s="247"/>
      <c r="F43" s="247"/>
      <c r="G43" s="247"/>
      <c r="H43" s="248">
        <v>0</v>
      </c>
      <c r="I43" s="248">
        <v>0</v>
      </c>
      <c r="J43" s="249">
        <v>0</v>
      </c>
      <c r="K43" s="249"/>
      <c r="L43" s="249"/>
      <c r="M43" s="248">
        <v>0</v>
      </c>
      <c r="N43" s="236"/>
      <c r="O43" s="236"/>
      <c r="P43" s="236"/>
    </row>
    <row r="44" spans="1:16" ht="9.9499999999999993" customHeight="1">
      <c r="A44" s="236"/>
      <c r="B44" s="247" t="s">
        <v>127</v>
      </c>
      <c r="C44" s="247"/>
      <c r="D44" s="247"/>
      <c r="E44" s="247"/>
      <c r="F44" s="247"/>
      <c r="G44" s="247"/>
      <c r="H44" s="248">
        <v>0</v>
      </c>
      <c r="I44" s="248">
        <v>0</v>
      </c>
      <c r="J44" s="249">
        <v>0</v>
      </c>
      <c r="K44" s="249"/>
      <c r="L44" s="249"/>
      <c r="M44" s="248">
        <v>0</v>
      </c>
      <c r="N44" s="236"/>
      <c r="O44" s="236"/>
      <c r="P44" s="236"/>
    </row>
    <row r="45" spans="1:16" ht="9.9499999999999993" customHeight="1">
      <c r="A45" s="236"/>
      <c r="B45" s="247" t="s">
        <v>128</v>
      </c>
      <c r="C45" s="247"/>
      <c r="D45" s="247"/>
      <c r="E45" s="247"/>
      <c r="F45" s="247"/>
      <c r="G45" s="247"/>
      <c r="H45" s="248">
        <v>0</v>
      </c>
      <c r="I45" s="248">
        <v>0</v>
      </c>
      <c r="J45" s="249">
        <v>0</v>
      </c>
      <c r="K45" s="249"/>
      <c r="L45" s="249"/>
      <c r="M45" s="248">
        <v>0</v>
      </c>
      <c r="N45" s="236"/>
      <c r="O45" s="236"/>
      <c r="P45" s="236"/>
    </row>
    <row r="46" spans="1:16" ht="9.9499999999999993" customHeight="1">
      <c r="A46" s="236"/>
      <c r="B46" s="247" t="s">
        <v>129</v>
      </c>
      <c r="C46" s="247"/>
      <c r="D46" s="247"/>
      <c r="E46" s="247"/>
      <c r="F46" s="247"/>
      <c r="G46" s="247"/>
      <c r="H46" s="248">
        <v>0</v>
      </c>
      <c r="I46" s="248">
        <v>0</v>
      </c>
      <c r="J46" s="249">
        <v>0</v>
      </c>
      <c r="K46" s="249"/>
      <c r="L46" s="249"/>
      <c r="M46" s="248">
        <v>0</v>
      </c>
      <c r="N46" s="236"/>
      <c r="O46" s="236"/>
      <c r="P46" s="236"/>
    </row>
    <row r="47" spans="1:16" ht="9.9499999999999993" customHeight="1">
      <c r="A47" s="236"/>
      <c r="B47" s="247" t="s">
        <v>130</v>
      </c>
      <c r="C47" s="247"/>
      <c r="D47" s="247"/>
      <c r="E47" s="247"/>
      <c r="F47" s="247"/>
      <c r="G47" s="247"/>
      <c r="H47" s="248">
        <v>0</v>
      </c>
      <c r="I47" s="248">
        <v>0</v>
      </c>
      <c r="J47" s="249">
        <v>0</v>
      </c>
      <c r="K47" s="249"/>
      <c r="L47" s="249"/>
      <c r="M47" s="248">
        <v>0</v>
      </c>
      <c r="N47" s="236"/>
      <c r="O47" s="236"/>
      <c r="P47" s="236"/>
    </row>
    <row r="48" spans="1:16" ht="9.9499999999999993" customHeight="1">
      <c r="A48" s="236"/>
      <c r="B48" s="247" t="s">
        <v>131</v>
      </c>
      <c r="C48" s="247"/>
      <c r="D48" s="247"/>
      <c r="E48" s="247"/>
      <c r="F48" s="247"/>
      <c r="G48" s="247"/>
      <c r="H48" s="248">
        <v>19.239999999999998</v>
      </c>
      <c r="I48" s="248">
        <v>1.28</v>
      </c>
      <c r="J48" s="249">
        <v>1.01</v>
      </c>
      <c r="K48" s="249"/>
      <c r="L48" s="249"/>
      <c r="M48" s="248">
        <v>0.97</v>
      </c>
      <c r="N48" s="236"/>
      <c r="O48" s="236"/>
      <c r="P48" s="236"/>
    </row>
    <row r="49" spans="1:16" ht="9.9499999999999993" customHeight="1">
      <c r="A49" s="236"/>
      <c r="B49" s="247" t="s">
        <v>132</v>
      </c>
      <c r="C49" s="247"/>
      <c r="D49" s="247"/>
      <c r="E49" s="247"/>
      <c r="F49" s="247"/>
      <c r="G49" s="247"/>
      <c r="H49" s="248">
        <v>0</v>
      </c>
      <c r="I49" s="248">
        <v>0</v>
      </c>
      <c r="J49" s="249">
        <v>0</v>
      </c>
      <c r="K49" s="249"/>
      <c r="L49" s="249"/>
      <c r="M49" s="248">
        <v>0</v>
      </c>
      <c r="N49" s="236"/>
      <c r="O49" s="236"/>
      <c r="P49" s="236"/>
    </row>
    <row r="50" spans="1:16" ht="9.9499999999999993" customHeight="1">
      <c r="A50" s="236"/>
      <c r="B50" s="250" t="s">
        <v>133</v>
      </c>
      <c r="C50" s="250"/>
      <c r="D50" s="250"/>
      <c r="E50" s="250"/>
      <c r="F50" s="251">
        <v>107.16</v>
      </c>
      <c r="G50" s="251"/>
      <c r="H50" s="251"/>
      <c r="I50" s="252">
        <v>7.14</v>
      </c>
      <c r="J50" s="253">
        <v>5.63</v>
      </c>
      <c r="K50" s="253"/>
      <c r="L50" s="253"/>
      <c r="M50" s="252">
        <v>5.42</v>
      </c>
      <c r="N50" s="236"/>
      <c r="O50" s="236"/>
      <c r="P50" s="236"/>
    </row>
    <row r="51" spans="1:16" ht="9.9499999999999993" customHeight="1">
      <c r="A51" s="236"/>
      <c r="B51" s="246" t="s">
        <v>38</v>
      </c>
      <c r="C51" s="246"/>
      <c r="D51" s="246"/>
      <c r="E51" s="246"/>
      <c r="F51" s="246"/>
      <c r="G51" s="246"/>
      <c r="H51" s="246"/>
      <c r="I51" s="246"/>
      <c r="J51" s="246"/>
      <c r="K51" s="246"/>
      <c r="L51" s="246"/>
      <c r="M51" s="246"/>
      <c r="N51" s="236"/>
      <c r="O51" s="236"/>
      <c r="P51" s="236"/>
    </row>
    <row r="52" spans="1:16" ht="9.9499999999999993" customHeight="1">
      <c r="A52" s="236"/>
      <c r="B52" s="247" t="s">
        <v>134</v>
      </c>
      <c r="C52" s="247"/>
      <c r="D52" s="247"/>
      <c r="E52" s="247"/>
      <c r="F52" s="247"/>
      <c r="G52" s="247"/>
      <c r="H52" s="248">
        <v>39.11</v>
      </c>
      <c r="I52" s="248">
        <v>2.61</v>
      </c>
      <c r="J52" s="249">
        <v>2.0499999999999998</v>
      </c>
      <c r="K52" s="249"/>
      <c r="L52" s="249"/>
      <c r="M52" s="248">
        <v>1.98</v>
      </c>
      <c r="N52" s="236"/>
      <c r="O52" s="236"/>
      <c r="P52" s="236"/>
    </row>
    <row r="53" spans="1:16" ht="9.9499999999999993" customHeight="1">
      <c r="A53" s="236"/>
      <c r="B53" s="250" t="s">
        <v>135</v>
      </c>
      <c r="C53" s="250"/>
      <c r="D53" s="250"/>
      <c r="E53" s="250"/>
      <c r="F53" s="251">
        <v>39.11</v>
      </c>
      <c r="G53" s="251"/>
      <c r="H53" s="251"/>
      <c r="I53" s="252">
        <v>2.61</v>
      </c>
      <c r="J53" s="253">
        <v>2.0499999999999998</v>
      </c>
      <c r="K53" s="253"/>
      <c r="L53" s="253"/>
      <c r="M53" s="252">
        <v>1.98</v>
      </c>
      <c r="N53" s="236"/>
      <c r="O53" s="236"/>
      <c r="P53" s="236"/>
    </row>
    <row r="54" spans="1:16" ht="9.9499999999999993" customHeight="1">
      <c r="A54" s="236"/>
      <c r="B54" s="254" t="s">
        <v>136</v>
      </c>
      <c r="C54" s="254"/>
      <c r="D54" s="254"/>
      <c r="E54" s="254"/>
      <c r="F54" s="255">
        <v>1904.59</v>
      </c>
      <c r="G54" s="255"/>
      <c r="H54" s="255"/>
      <c r="I54" s="256">
        <v>126.99</v>
      </c>
      <c r="J54" s="257">
        <v>100.01</v>
      </c>
      <c r="K54" s="257"/>
      <c r="L54" s="257"/>
      <c r="M54" s="256">
        <v>96.34</v>
      </c>
      <c r="N54" s="236"/>
      <c r="O54" s="236"/>
      <c r="P54" s="236"/>
    </row>
    <row r="55" spans="1:16" ht="9.9499999999999993" customHeight="1">
      <c r="A55" s="236"/>
      <c r="B55" s="246" t="s">
        <v>137</v>
      </c>
      <c r="C55" s="246"/>
      <c r="D55" s="246"/>
      <c r="E55" s="246"/>
      <c r="F55" s="246"/>
      <c r="G55" s="246"/>
      <c r="H55" s="246"/>
      <c r="I55" s="246"/>
      <c r="J55" s="246"/>
      <c r="K55" s="246"/>
      <c r="L55" s="246"/>
      <c r="M55" s="246"/>
      <c r="N55" s="236"/>
      <c r="O55" s="236"/>
      <c r="P55" s="236"/>
    </row>
    <row r="56" spans="1:16" ht="9.9499999999999993" customHeight="1">
      <c r="A56" s="236"/>
      <c r="B56" s="247" t="s">
        <v>138</v>
      </c>
      <c r="C56" s="247"/>
      <c r="D56" s="247"/>
      <c r="E56" s="247"/>
      <c r="F56" s="247"/>
      <c r="G56" s="247"/>
      <c r="H56" s="248">
        <v>0</v>
      </c>
      <c r="I56" s="248">
        <v>0</v>
      </c>
      <c r="J56" s="249">
        <v>0</v>
      </c>
      <c r="K56" s="249"/>
      <c r="L56" s="249"/>
      <c r="M56" s="248">
        <v>0</v>
      </c>
      <c r="N56" s="236"/>
      <c r="O56" s="236"/>
      <c r="P56" s="236"/>
    </row>
    <row r="57" spans="1:16" ht="9.9499999999999993" customHeight="1">
      <c r="A57" s="236"/>
      <c r="B57" s="247" t="s">
        <v>139</v>
      </c>
      <c r="C57" s="247"/>
      <c r="D57" s="247"/>
      <c r="E57" s="247"/>
      <c r="F57" s="247"/>
      <c r="G57" s="247"/>
      <c r="H57" s="248">
        <v>0</v>
      </c>
      <c r="I57" s="248">
        <v>0</v>
      </c>
      <c r="J57" s="249">
        <v>0</v>
      </c>
      <c r="K57" s="249"/>
      <c r="L57" s="249"/>
      <c r="M57" s="248">
        <v>0</v>
      </c>
      <c r="N57" s="236"/>
      <c r="O57" s="236"/>
      <c r="P57" s="236"/>
    </row>
    <row r="58" spans="1:16" ht="9.9499999999999993" customHeight="1">
      <c r="A58" s="236"/>
      <c r="B58" s="247" t="s">
        <v>140</v>
      </c>
      <c r="C58" s="247"/>
      <c r="D58" s="247"/>
      <c r="E58" s="247"/>
      <c r="F58" s="247"/>
      <c r="G58" s="247"/>
      <c r="H58" s="248">
        <v>0</v>
      </c>
      <c r="I58" s="248">
        <v>0</v>
      </c>
      <c r="J58" s="249">
        <v>0</v>
      </c>
      <c r="K58" s="249"/>
      <c r="L58" s="249"/>
      <c r="M58" s="248">
        <v>0</v>
      </c>
      <c r="N58" s="236"/>
      <c r="O58" s="236"/>
      <c r="P58" s="236"/>
    </row>
    <row r="59" spans="1:16" ht="9.9499999999999993" customHeight="1">
      <c r="A59" s="236"/>
      <c r="B59" s="250" t="s">
        <v>141</v>
      </c>
      <c r="C59" s="250"/>
      <c r="D59" s="250"/>
      <c r="E59" s="250"/>
      <c r="F59" s="251">
        <v>0</v>
      </c>
      <c r="G59" s="251"/>
      <c r="H59" s="251"/>
      <c r="I59" s="252">
        <v>0</v>
      </c>
      <c r="J59" s="253">
        <v>0</v>
      </c>
      <c r="K59" s="253"/>
      <c r="L59" s="253"/>
      <c r="M59" s="252">
        <v>0</v>
      </c>
      <c r="N59" s="236"/>
      <c r="O59" s="236"/>
      <c r="P59" s="236"/>
    </row>
    <row r="60" spans="1:16" ht="9.9499999999999993" customHeight="1">
      <c r="A60" s="236"/>
      <c r="B60" s="246" t="s">
        <v>142</v>
      </c>
      <c r="C60" s="246"/>
      <c r="D60" s="246"/>
      <c r="E60" s="246"/>
      <c r="F60" s="246"/>
      <c r="G60" s="246"/>
      <c r="H60" s="246"/>
      <c r="I60" s="246"/>
      <c r="J60" s="246"/>
      <c r="K60" s="246"/>
      <c r="L60" s="246"/>
      <c r="M60" s="246"/>
      <c r="N60" s="236"/>
      <c r="O60" s="236"/>
      <c r="P60" s="236"/>
    </row>
    <row r="61" spans="1:16" ht="9.9499999999999993" customHeight="1">
      <c r="A61" s="236"/>
      <c r="B61" s="247" t="s">
        <v>143</v>
      </c>
      <c r="C61" s="247"/>
      <c r="D61" s="247"/>
      <c r="E61" s="247"/>
      <c r="F61" s="247"/>
      <c r="G61" s="247"/>
      <c r="H61" s="248">
        <v>0</v>
      </c>
      <c r="I61" s="248">
        <v>0</v>
      </c>
      <c r="J61" s="249">
        <v>0</v>
      </c>
      <c r="K61" s="249"/>
      <c r="L61" s="249"/>
      <c r="M61" s="248">
        <v>0</v>
      </c>
      <c r="N61" s="236"/>
      <c r="O61" s="236"/>
      <c r="P61" s="236"/>
    </row>
    <row r="62" spans="1:16" ht="9.9499999999999993" customHeight="1">
      <c r="A62" s="236"/>
      <c r="B62" s="247" t="s">
        <v>144</v>
      </c>
      <c r="C62" s="247"/>
      <c r="D62" s="247"/>
      <c r="E62" s="247"/>
      <c r="F62" s="247"/>
      <c r="G62" s="247"/>
      <c r="H62" s="248">
        <v>21.76</v>
      </c>
      <c r="I62" s="248">
        <v>1.45</v>
      </c>
      <c r="J62" s="249">
        <v>1.1399999999999999</v>
      </c>
      <c r="K62" s="249"/>
      <c r="L62" s="249"/>
      <c r="M62" s="248">
        <v>1.1000000000000001</v>
      </c>
      <c r="N62" s="236"/>
      <c r="O62" s="236"/>
      <c r="P62" s="236"/>
    </row>
    <row r="63" spans="1:16" ht="9.9499999999999993" customHeight="1">
      <c r="A63" s="236"/>
      <c r="B63" s="247" t="s">
        <v>145</v>
      </c>
      <c r="C63" s="247"/>
      <c r="D63" s="247"/>
      <c r="E63" s="247"/>
      <c r="F63" s="247"/>
      <c r="G63" s="247"/>
      <c r="H63" s="248">
        <v>0</v>
      </c>
      <c r="I63" s="248">
        <v>0</v>
      </c>
      <c r="J63" s="249">
        <v>0</v>
      </c>
      <c r="K63" s="249"/>
      <c r="L63" s="249"/>
      <c r="M63" s="248">
        <v>0</v>
      </c>
      <c r="N63" s="236"/>
      <c r="O63" s="236"/>
      <c r="P63" s="236"/>
    </row>
    <row r="64" spans="1:16" ht="9.9499999999999993" customHeight="1">
      <c r="A64" s="236"/>
      <c r="B64" s="250" t="s">
        <v>146</v>
      </c>
      <c r="C64" s="250"/>
      <c r="D64" s="250"/>
      <c r="E64" s="250"/>
      <c r="F64" s="251">
        <v>21.76</v>
      </c>
      <c r="G64" s="251"/>
      <c r="H64" s="251"/>
      <c r="I64" s="252">
        <v>1.45</v>
      </c>
      <c r="J64" s="253">
        <v>1.1399999999999999</v>
      </c>
      <c r="K64" s="253"/>
      <c r="L64" s="253"/>
      <c r="M64" s="252">
        <v>1.1000000000000001</v>
      </c>
      <c r="N64" s="236"/>
      <c r="O64" s="236"/>
      <c r="P64" s="236"/>
    </row>
    <row r="65" spans="1:16" ht="9.9499999999999993" customHeight="1">
      <c r="A65" s="236"/>
      <c r="B65" s="254" t="s">
        <v>147</v>
      </c>
      <c r="C65" s="254"/>
      <c r="D65" s="254"/>
      <c r="E65" s="254"/>
      <c r="F65" s="257">
        <v>21.76</v>
      </c>
      <c r="G65" s="257"/>
      <c r="H65" s="257"/>
      <c r="I65" s="256">
        <v>1.45</v>
      </c>
      <c r="J65" s="257">
        <v>1.1399999999999999</v>
      </c>
      <c r="K65" s="257"/>
      <c r="L65" s="257"/>
      <c r="M65" s="256">
        <v>1.1000000000000001</v>
      </c>
      <c r="N65" s="236"/>
      <c r="O65" s="236"/>
      <c r="P65" s="236"/>
    </row>
    <row r="66" spans="1:16" ht="9.9499999999999993" customHeight="1">
      <c r="A66" s="236"/>
      <c r="B66" s="254" t="s">
        <v>148</v>
      </c>
      <c r="C66" s="254"/>
      <c r="D66" s="254"/>
      <c r="E66" s="254"/>
      <c r="F66" s="255">
        <v>1926.35</v>
      </c>
      <c r="G66" s="255"/>
      <c r="H66" s="255"/>
      <c r="I66" s="256">
        <v>128.44</v>
      </c>
      <c r="J66" s="257">
        <v>101.15</v>
      </c>
      <c r="K66" s="257"/>
      <c r="L66" s="257"/>
      <c r="M66" s="256">
        <v>97.44</v>
      </c>
      <c r="N66" s="236"/>
      <c r="O66" s="236"/>
      <c r="P66" s="236"/>
    </row>
    <row r="67" spans="1:16" ht="9.9499999999999993" customHeight="1">
      <c r="A67" s="236"/>
      <c r="B67" s="246" t="s">
        <v>54</v>
      </c>
      <c r="C67" s="246"/>
      <c r="D67" s="246"/>
      <c r="E67" s="246"/>
      <c r="F67" s="246"/>
      <c r="G67" s="246"/>
      <c r="H67" s="246"/>
      <c r="I67" s="246"/>
      <c r="J67" s="246"/>
      <c r="K67" s="246"/>
      <c r="L67" s="246"/>
      <c r="M67" s="246"/>
      <c r="N67" s="236"/>
      <c r="O67" s="236"/>
      <c r="P67" s="236"/>
    </row>
    <row r="68" spans="1:16" ht="9.9499999999999993" customHeight="1">
      <c r="A68" s="236"/>
      <c r="B68" s="247" t="s">
        <v>149</v>
      </c>
      <c r="C68" s="247"/>
      <c r="D68" s="247"/>
      <c r="E68" s="247"/>
      <c r="F68" s="247"/>
      <c r="G68" s="247"/>
      <c r="H68" s="248">
        <v>0</v>
      </c>
      <c r="I68" s="248">
        <v>0</v>
      </c>
      <c r="J68" s="249">
        <v>0</v>
      </c>
      <c r="K68" s="249"/>
      <c r="L68" s="249"/>
      <c r="M68" s="248">
        <v>0</v>
      </c>
      <c r="N68" s="236"/>
      <c r="O68" s="236"/>
      <c r="P68" s="236"/>
    </row>
    <row r="69" spans="1:16" ht="9.9499999999999993" customHeight="1">
      <c r="A69" s="236"/>
      <c r="B69" s="247" t="s">
        <v>150</v>
      </c>
      <c r="C69" s="247"/>
      <c r="D69" s="247"/>
      <c r="E69" s="247"/>
      <c r="F69" s="247"/>
      <c r="G69" s="247"/>
      <c r="H69" s="248">
        <v>50.56</v>
      </c>
      <c r="I69" s="248">
        <v>3.37</v>
      </c>
      <c r="J69" s="249">
        <v>2.65</v>
      </c>
      <c r="K69" s="249"/>
      <c r="L69" s="249"/>
      <c r="M69" s="248">
        <v>2.56</v>
      </c>
      <c r="N69" s="236"/>
      <c r="O69" s="236"/>
      <c r="P69" s="236"/>
    </row>
    <row r="70" spans="1:16" ht="9.9499999999999993" customHeight="1">
      <c r="A70" s="236"/>
      <c r="B70" s="247" t="s">
        <v>151</v>
      </c>
      <c r="C70" s="247"/>
      <c r="D70" s="247"/>
      <c r="E70" s="247"/>
      <c r="F70" s="247"/>
      <c r="G70" s="247"/>
      <c r="H70" s="248">
        <v>0</v>
      </c>
      <c r="I70" s="248">
        <v>0</v>
      </c>
      <c r="J70" s="249">
        <v>0</v>
      </c>
      <c r="K70" s="249"/>
      <c r="L70" s="249"/>
      <c r="M70" s="248">
        <v>0</v>
      </c>
      <c r="N70" s="236"/>
      <c r="O70" s="236"/>
      <c r="P70" s="236"/>
    </row>
    <row r="71" spans="1:16" ht="9.9499999999999993" customHeight="1">
      <c r="A71" s="236"/>
      <c r="B71" s="250" t="s">
        <v>152</v>
      </c>
      <c r="C71" s="250"/>
      <c r="D71" s="250"/>
      <c r="E71" s="250"/>
      <c r="F71" s="251">
        <v>50.56</v>
      </c>
      <c r="G71" s="251"/>
      <c r="H71" s="251"/>
      <c r="I71" s="252">
        <v>3.37</v>
      </c>
      <c r="J71" s="253">
        <v>2.65</v>
      </c>
      <c r="K71" s="253"/>
      <c r="L71" s="253"/>
      <c r="M71" s="252">
        <v>2.56</v>
      </c>
      <c r="N71" s="236"/>
      <c r="O71" s="236"/>
      <c r="P71" s="236"/>
    </row>
    <row r="72" spans="1:16" ht="9.9499999999999993" customHeight="1">
      <c r="A72" s="236"/>
      <c r="B72" s="254" t="s">
        <v>153</v>
      </c>
      <c r="C72" s="254"/>
      <c r="D72" s="254"/>
      <c r="E72" s="254"/>
      <c r="F72" s="255">
        <v>1976.91</v>
      </c>
      <c r="G72" s="255"/>
      <c r="H72" s="255"/>
      <c r="I72" s="256">
        <v>131.81</v>
      </c>
      <c r="J72" s="257">
        <v>103.8</v>
      </c>
      <c r="K72" s="257"/>
      <c r="L72" s="257"/>
      <c r="M72" s="258" t="s">
        <v>154</v>
      </c>
      <c r="N72" s="236"/>
      <c r="O72" s="236"/>
      <c r="P72" s="236"/>
    </row>
    <row r="73" spans="1:16" ht="17.100000000000001" customHeight="1">
      <c r="A73" s="236"/>
      <c r="B73" s="236"/>
      <c r="C73" s="236"/>
      <c r="D73" s="236"/>
      <c r="E73" s="236"/>
      <c r="F73" s="236"/>
      <c r="G73" s="236"/>
      <c r="H73" s="236"/>
      <c r="I73" s="236"/>
      <c r="J73" s="236"/>
      <c r="K73" s="236"/>
      <c r="L73" s="236"/>
      <c r="M73" s="236"/>
      <c r="N73" s="236"/>
      <c r="O73" s="236"/>
      <c r="P73" s="236"/>
    </row>
    <row r="74" spans="1:16" ht="15" customHeight="1">
      <c r="A74" s="236"/>
      <c r="B74" s="259" t="s">
        <v>59</v>
      </c>
      <c r="C74" s="259"/>
      <c r="D74" s="259"/>
      <c r="E74" s="259"/>
      <c r="F74" s="259"/>
      <c r="G74" s="259"/>
      <c r="H74" s="259"/>
      <c r="I74" s="259"/>
      <c r="J74" s="259"/>
      <c r="K74" s="259"/>
      <c r="L74" s="259"/>
      <c r="M74" s="259"/>
      <c r="N74" s="259"/>
      <c r="O74" s="259"/>
      <c r="P74" s="259"/>
    </row>
    <row r="75" spans="1:16" ht="20.100000000000001" customHeight="1">
      <c r="A75" s="236"/>
      <c r="B75" s="236"/>
      <c r="C75" s="236"/>
      <c r="D75" s="236"/>
      <c r="E75" s="236"/>
      <c r="F75" s="236"/>
      <c r="G75" s="236"/>
      <c r="H75" s="236"/>
      <c r="I75" s="236"/>
      <c r="J75" s="236"/>
      <c r="K75" s="236"/>
      <c r="L75" s="236"/>
      <c r="M75" s="236"/>
      <c r="N75" s="236"/>
      <c r="O75" s="236"/>
      <c r="P75" s="236"/>
    </row>
  </sheetData>
  <mergeCells count="144">
    <mergeCell ref="B74:P74"/>
    <mergeCell ref="B71:E71"/>
    <mergeCell ref="F71:H71"/>
    <mergeCell ref="J71:L71"/>
    <mergeCell ref="B72:E72"/>
    <mergeCell ref="F72:H72"/>
    <mergeCell ref="J72:L72"/>
    <mergeCell ref="B67:M67"/>
    <mergeCell ref="B68:G68"/>
    <mergeCell ref="J68:L68"/>
    <mergeCell ref="B69:G69"/>
    <mergeCell ref="J69:L69"/>
    <mergeCell ref="B70:G70"/>
    <mergeCell ref="J70:L70"/>
    <mergeCell ref="B65:E65"/>
    <mergeCell ref="F65:H65"/>
    <mergeCell ref="J65:L65"/>
    <mergeCell ref="B66:E66"/>
    <mergeCell ref="F66:H66"/>
    <mergeCell ref="J66:L66"/>
    <mergeCell ref="B62:G62"/>
    <mergeCell ref="J62:L62"/>
    <mergeCell ref="B63:G63"/>
    <mergeCell ref="J63:L63"/>
    <mergeCell ref="B64:E64"/>
    <mergeCell ref="F64:H64"/>
    <mergeCell ref="J64:L64"/>
    <mergeCell ref="B59:E59"/>
    <mergeCell ref="F59:H59"/>
    <mergeCell ref="J59:L59"/>
    <mergeCell ref="B60:M60"/>
    <mergeCell ref="B61:G61"/>
    <mergeCell ref="J61:L61"/>
    <mergeCell ref="B55:M55"/>
    <mergeCell ref="B56:G56"/>
    <mergeCell ref="J56:L56"/>
    <mergeCell ref="B57:G57"/>
    <mergeCell ref="J57:L57"/>
    <mergeCell ref="B58:G58"/>
    <mergeCell ref="J58:L58"/>
    <mergeCell ref="B52:G52"/>
    <mergeCell ref="J52:L52"/>
    <mergeCell ref="B53:E53"/>
    <mergeCell ref="F53:H53"/>
    <mergeCell ref="J53:L53"/>
    <mergeCell ref="B54:E54"/>
    <mergeCell ref="F54:H54"/>
    <mergeCell ref="J54:L54"/>
    <mergeCell ref="B49:G49"/>
    <mergeCell ref="J49:L49"/>
    <mergeCell ref="B50:E50"/>
    <mergeCell ref="F50:H50"/>
    <mergeCell ref="J50:L50"/>
    <mergeCell ref="B51:M51"/>
    <mergeCell ref="B46:G46"/>
    <mergeCell ref="J46:L46"/>
    <mergeCell ref="B47:G47"/>
    <mergeCell ref="J47:L47"/>
    <mergeCell ref="B48:G48"/>
    <mergeCell ref="J48:L48"/>
    <mergeCell ref="B43:G43"/>
    <mergeCell ref="J43:L43"/>
    <mergeCell ref="B44:G44"/>
    <mergeCell ref="J44:L44"/>
    <mergeCell ref="B45:G45"/>
    <mergeCell ref="J45:L45"/>
    <mergeCell ref="B40:G40"/>
    <mergeCell ref="J40:L40"/>
    <mergeCell ref="B41:G41"/>
    <mergeCell ref="J41:L41"/>
    <mergeCell ref="B42:G42"/>
    <mergeCell ref="J42:L42"/>
    <mergeCell ref="B37:G37"/>
    <mergeCell ref="J37:L37"/>
    <mergeCell ref="B38:G38"/>
    <mergeCell ref="J38:L38"/>
    <mergeCell ref="B39:G39"/>
    <mergeCell ref="J39:L39"/>
    <mergeCell ref="B34:G34"/>
    <mergeCell ref="J34:L34"/>
    <mergeCell ref="B35:E35"/>
    <mergeCell ref="F35:H35"/>
    <mergeCell ref="J35:L35"/>
    <mergeCell ref="B36:M36"/>
    <mergeCell ref="B31:G31"/>
    <mergeCell ref="J31:L31"/>
    <mergeCell ref="B32:G32"/>
    <mergeCell ref="J32:L32"/>
    <mergeCell ref="B33:G33"/>
    <mergeCell ref="J33:L33"/>
    <mergeCell ref="B28:G28"/>
    <mergeCell ref="J28:L28"/>
    <mergeCell ref="B29:G29"/>
    <mergeCell ref="J29:L29"/>
    <mergeCell ref="B30:G30"/>
    <mergeCell ref="J30:L30"/>
    <mergeCell ref="B25:G25"/>
    <mergeCell ref="J25:L25"/>
    <mergeCell ref="B26:G26"/>
    <mergeCell ref="J26:L26"/>
    <mergeCell ref="B27:G27"/>
    <mergeCell ref="J27:L27"/>
    <mergeCell ref="B22:G22"/>
    <mergeCell ref="J22:L22"/>
    <mergeCell ref="B23:G23"/>
    <mergeCell ref="J23:L23"/>
    <mergeCell ref="B24:G24"/>
    <mergeCell ref="J24:L24"/>
    <mergeCell ref="B19:G19"/>
    <mergeCell ref="J19:L19"/>
    <mergeCell ref="B20:G20"/>
    <mergeCell ref="J20:L20"/>
    <mergeCell ref="B21:G21"/>
    <mergeCell ref="J21:L21"/>
    <mergeCell ref="B16:G16"/>
    <mergeCell ref="J16:L16"/>
    <mergeCell ref="B17:G17"/>
    <mergeCell ref="J17:L17"/>
    <mergeCell ref="B18:G18"/>
    <mergeCell ref="J18:L18"/>
    <mergeCell ref="B13:G13"/>
    <mergeCell ref="J13:L13"/>
    <mergeCell ref="B14:G14"/>
    <mergeCell ref="J14:L14"/>
    <mergeCell ref="B15:G15"/>
    <mergeCell ref="J15:L15"/>
    <mergeCell ref="B10:G10"/>
    <mergeCell ref="J10:L10"/>
    <mergeCell ref="B11:G11"/>
    <mergeCell ref="J11:L11"/>
    <mergeCell ref="B12:G12"/>
    <mergeCell ref="J12:L12"/>
    <mergeCell ref="D7:J7"/>
    <mergeCell ref="L7:M7"/>
    <mergeCell ref="B8:E8"/>
    <mergeCell ref="F8:H8"/>
    <mergeCell ref="J8:L8"/>
    <mergeCell ref="B9:M9"/>
    <mergeCell ref="E2:O2"/>
    <mergeCell ref="E3:O3"/>
    <mergeCell ref="E4:O4"/>
    <mergeCell ref="B5:F5"/>
    <mergeCell ref="G5:O5"/>
    <mergeCell ref="B6:F6"/>
  </mergeCells>
  <pageMargins left="0.78740157499999996" right="0.78740157499999996" top="0.984251969" bottom="0.984251969" header="0.5" footer="0.5"/>
  <pageSetup orientation="portrait" horizontalDpi="300" verticalDpi="300" copies="0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J55"/>
  <sheetViews>
    <sheetView zoomScaleNormal="100" workbookViewId="0">
      <selection activeCell="I23" sqref="I23"/>
    </sheetView>
  </sheetViews>
  <sheetFormatPr defaultColWidth="11.5" defaultRowHeight="12.75"/>
  <cols>
    <col min="1" max="1" width="45.625" style="3" customWidth="1"/>
    <col min="2" max="3" width="12.625" style="3" customWidth="1"/>
    <col min="4" max="4" width="8.625" style="3" customWidth="1"/>
    <col min="5" max="16384" width="11.5" style="3"/>
  </cols>
  <sheetData>
    <row r="1" spans="1:4">
      <c r="A1" s="1" t="s">
        <v>0</v>
      </c>
      <c r="B1" s="2"/>
      <c r="C1" s="2"/>
      <c r="D1" s="2"/>
    </row>
    <row r="2" spans="1:4">
      <c r="A2" s="1" t="s">
        <v>428</v>
      </c>
      <c r="B2" s="2"/>
      <c r="C2" s="2"/>
      <c r="D2" s="2"/>
    </row>
    <row r="3" spans="1:4">
      <c r="A3" s="1" t="s">
        <v>377</v>
      </c>
      <c r="B3" s="2"/>
      <c r="C3" s="2"/>
      <c r="D3" s="2"/>
    </row>
    <row r="4" spans="1:4">
      <c r="A4" s="1" t="s">
        <v>429</v>
      </c>
      <c r="B4" s="2"/>
      <c r="C4" s="2"/>
      <c r="D4" s="2"/>
    </row>
    <row r="5" spans="1:4" ht="13.5" thickBot="1">
      <c r="A5" s="4" t="s">
        <v>4</v>
      </c>
      <c r="B5" s="5">
        <v>1800</v>
      </c>
      <c r="C5" s="6" t="s">
        <v>5</v>
      </c>
    </row>
    <row r="6" spans="1:4">
      <c r="A6" s="7"/>
      <c r="B6" s="8" t="s">
        <v>6</v>
      </c>
      <c r="C6" s="50" t="s">
        <v>69</v>
      </c>
      <c r="D6" s="10" t="s">
        <v>7</v>
      </c>
    </row>
    <row r="7" spans="1:4">
      <c r="A7" s="11" t="s">
        <v>8</v>
      </c>
      <c r="D7" s="12" t="s">
        <v>9</v>
      </c>
    </row>
    <row r="8" spans="1:4" ht="13.5" thickBot="1">
      <c r="A8" s="13"/>
      <c r="B8" s="14" t="s">
        <v>10</v>
      </c>
      <c r="C8" s="14" t="s">
        <v>174</v>
      </c>
      <c r="D8" s="15" t="s">
        <v>13</v>
      </c>
    </row>
    <row r="9" spans="1:4">
      <c r="A9" s="11" t="s">
        <v>14</v>
      </c>
      <c r="B9" s="16"/>
    </row>
    <row r="10" spans="1:4">
      <c r="A10" s="18" t="s">
        <v>15</v>
      </c>
      <c r="B10" s="16">
        <v>0</v>
      </c>
      <c r="C10" s="16">
        <v>0</v>
      </c>
      <c r="D10" s="51">
        <v>0</v>
      </c>
    </row>
    <row r="11" spans="1:4">
      <c r="A11" s="18" t="s">
        <v>16</v>
      </c>
      <c r="B11" s="3">
        <v>202.24</v>
      </c>
      <c r="C11" s="3">
        <v>6.77</v>
      </c>
      <c r="D11" s="51">
        <v>5.4883050164368924E-2</v>
      </c>
    </row>
    <row r="12" spans="1:4">
      <c r="A12" s="18" t="s">
        <v>17</v>
      </c>
      <c r="B12" s="16">
        <v>530</v>
      </c>
      <c r="C12" s="16">
        <v>17.670000000000002</v>
      </c>
      <c r="D12" s="51">
        <v>0.14382919594103802</v>
      </c>
    </row>
    <row r="13" spans="1:4">
      <c r="A13" s="18" t="s">
        <v>18</v>
      </c>
      <c r="B13" s="16">
        <v>0</v>
      </c>
      <c r="C13" s="16">
        <v>0</v>
      </c>
      <c r="D13" s="51">
        <v>0</v>
      </c>
    </row>
    <row r="14" spans="1:4">
      <c r="A14" s="18" t="s">
        <v>19</v>
      </c>
      <c r="B14" s="16">
        <v>0</v>
      </c>
      <c r="C14" s="16">
        <v>0</v>
      </c>
      <c r="D14" s="51">
        <v>0</v>
      </c>
    </row>
    <row r="15" spans="1:4">
      <c r="A15" s="6" t="s">
        <v>20</v>
      </c>
      <c r="B15" s="16">
        <v>0</v>
      </c>
      <c r="C15" s="16">
        <v>0</v>
      </c>
      <c r="D15" s="51">
        <v>0</v>
      </c>
    </row>
    <row r="16" spans="1:4">
      <c r="A16" s="6" t="s">
        <v>70</v>
      </c>
      <c r="B16" s="16">
        <v>66.8</v>
      </c>
      <c r="C16" s="16">
        <v>2.2400000000000002</v>
      </c>
      <c r="D16" s="51">
        <v>1.8127906205398753E-2</v>
      </c>
    </row>
    <row r="17" spans="1:4">
      <c r="A17" s="6" t="s">
        <v>22</v>
      </c>
      <c r="B17" s="16">
        <v>512.5</v>
      </c>
      <c r="C17" s="16">
        <v>17.079999999999998</v>
      </c>
      <c r="D17" s="51">
        <v>0.13908011871656978</v>
      </c>
    </row>
    <row r="18" spans="1:4">
      <c r="A18" s="6" t="s">
        <v>23</v>
      </c>
      <c r="B18" s="16">
        <v>618.5</v>
      </c>
      <c r="C18" s="16">
        <v>20.619999999999997</v>
      </c>
      <c r="D18" s="51">
        <v>0.16784595790477738</v>
      </c>
    </row>
    <row r="19" spans="1:4">
      <c r="A19" s="6" t="s">
        <v>24</v>
      </c>
      <c r="B19" s="16">
        <v>672.1</v>
      </c>
      <c r="C19" s="16">
        <v>22.400000000000002</v>
      </c>
      <c r="D19" s="51">
        <v>0.1823917030037201</v>
      </c>
    </row>
    <row r="20" spans="1:4">
      <c r="A20" s="6" t="s">
        <v>25</v>
      </c>
      <c r="B20" s="16">
        <v>78.06</v>
      </c>
      <c r="C20" s="16">
        <v>2.6</v>
      </c>
      <c r="D20" s="51">
        <v>2.1183598179542316E-2</v>
      </c>
    </row>
    <row r="21" spans="1:4">
      <c r="A21" s="6" t="s">
        <v>26</v>
      </c>
      <c r="B21" s="16">
        <v>0</v>
      </c>
      <c r="C21" s="16">
        <v>0</v>
      </c>
      <c r="D21" s="51">
        <v>0</v>
      </c>
    </row>
    <row r="22" spans="1:4">
      <c r="A22" s="22" t="s">
        <v>27</v>
      </c>
      <c r="B22" s="155">
        <v>2680.2</v>
      </c>
      <c r="C22" s="155">
        <v>89.38</v>
      </c>
      <c r="D22" s="52">
        <v>0.72734153011541525</v>
      </c>
    </row>
    <row r="23" spans="1:4">
      <c r="A23" s="25" t="s">
        <v>28</v>
      </c>
    </row>
    <row r="24" spans="1:4">
      <c r="A24" s="18" t="s">
        <v>29</v>
      </c>
      <c r="B24" s="16">
        <v>0</v>
      </c>
      <c r="C24" s="16">
        <v>0</v>
      </c>
      <c r="D24" s="51">
        <v>0</v>
      </c>
    </row>
    <row r="25" spans="1:4">
      <c r="A25" s="18" t="s">
        <v>30</v>
      </c>
      <c r="B25" s="16">
        <v>0</v>
      </c>
      <c r="C25" s="16">
        <v>0</v>
      </c>
      <c r="D25" s="51">
        <v>0</v>
      </c>
    </row>
    <row r="26" spans="1:4">
      <c r="A26" s="18" t="s">
        <v>31</v>
      </c>
      <c r="B26" s="16">
        <v>0</v>
      </c>
      <c r="C26" s="16">
        <v>0</v>
      </c>
      <c r="D26" s="51">
        <v>0</v>
      </c>
    </row>
    <row r="27" spans="1:4">
      <c r="A27" s="18" t="s">
        <v>32</v>
      </c>
      <c r="B27" s="16">
        <v>0</v>
      </c>
      <c r="C27" s="16">
        <v>0</v>
      </c>
      <c r="D27" s="51">
        <v>0</v>
      </c>
    </row>
    <row r="28" spans="1:4">
      <c r="A28" s="18" t="s">
        <v>33</v>
      </c>
      <c r="B28" s="16">
        <v>43.65</v>
      </c>
      <c r="C28" s="16">
        <v>1.46</v>
      </c>
      <c r="D28" s="51">
        <v>1.1845555477030771E-2</v>
      </c>
    </row>
    <row r="29" spans="1:4">
      <c r="A29" s="18" t="s">
        <v>34</v>
      </c>
      <c r="B29" s="16">
        <v>0</v>
      </c>
      <c r="C29" s="16">
        <v>0</v>
      </c>
      <c r="D29" s="51">
        <v>0</v>
      </c>
    </row>
    <row r="30" spans="1:4">
      <c r="A30" s="18" t="s">
        <v>35</v>
      </c>
      <c r="B30" s="16">
        <v>0</v>
      </c>
      <c r="C30" s="16">
        <v>0</v>
      </c>
      <c r="D30" s="51">
        <v>0</v>
      </c>
    </row>
    <row r="31" spans="1:4">
      <c r="A31" s="18" t="s">
        <v>36</v>
      </c>
      <c r="B31" s="16">
        <v>0</v>
      </c>
      <c r="C31" s="16">
        <v>0</v>
      </c>
      <c r="D31" s="51">
        <v>0</v>
      </c>
    </row>
    <row r="32" spans="1:4">
      <c r="A32" s="27" t="s">
        <v>37</v>
      </c>
      <c r="B32" s="156">
        <v>43.65</v>
      </c>
      <c r="C32" s="156">
        <v>1.46</v>
      </c>
      <c r="D32" s="53">
        <v>1.1845555477030771E-2</v>
      </c>
    </row>
    <row r="33" spans="1:244" s="30" customFormat="1">
      <c r="A33" s="11" t="s">
        <v>38</v>
      </c>
      <c r="B33" s="3"/>
      <c r="C33" s="3"/>
      <c r="D33" s="3"/>
    </row>
    <row r="34" spans="1:244" s="30" customFormat="1">
      <c r="A34" s="18" t="s">
        <v>39</v>
      </c>
      <c r="B34" s="16">
        <v>47.767962866768471</v>
      </c>
      <c r="C34" s="16">
        <v>1.59</v>
      </c>
      <c r="D34" s="51">
        <v>1.2963071114846549E-2</v>
      </c>
    </row>
    <row r="35" spans="1:244" s="30" customFormat="1">
      <c r="A35" s="6" t="s">
        <v>40</v>
      </c>
      <c r="B35" s="16">
        <v>47.767962866768471</v>
      </c>
      <c r="C35" s="16">
        <v>1.59</v>
      </c>
      <c r="D35" s="51">
        <v>1.2963071114846549E-2</v>
      </c>
    </row>
    <row r="36" spans="1:244" s="31" customFormat="1">
      <c r="A36" s="22" t="s">
        <v>41</v>
      </c>
      <c r="B36" s="155">
        <v>2771.6179628667683</v>
      </c>
      <c r="C36" s="155">
        <v>92.429999999999993</v>
      </c>
      <c r="D36" s="52">
        <v>0.75215015670729257</v>
      </c>
    </row>
    <row r="37" spans="1:244" s="30" customFormat="1">
      <c r="A37" s="11" t="s">
        <v>42</v>
      </c>
      <c r="B37" s="3"/>
      <c r="C37" s="3"/>
      <c r="D37" s="3"/>
    </row>
    <row r="38" spans="1:244" s="30" customFormat="1">
      <c r="A38" s="6" t="s">
        <v>43</v>
      </c>
      <c r="B38" s="16">
        <v>221.34</v>
      </c>
      <c r="C38" s="16">
        <v>7.38</v>
      </c>
      <c r="D38" s="51">
        <v>6.0066328735074254E-2</v>
      </c>
    </row>
    <row r="39" spans="1:244" s="30" customFormat="1">
      <c r="A39" s="6" t="s">
        <v>44</v>
      </c>
      <c r="B39" s="16">
        <v>133.39999999999998</v>
      </c>
      <c r="C39" s="16">
        <v>4.45</v>
      </c>
      <c r="D39" s="51">
        <v>3.6201537242517866E-2</v>
      </c>
    </row>
    <row r="40" spans="1:244" s="30" customFormat="1">
      <c r="A40" s="18" t="s">
        <v>45</v>
      </c>
      <c r="B40" s="16">
        <v>41.3</v>
      </c>
      <c r="C40" s="16">
        <v>1.38</v>
      </c>
      <c r="D40" s="51">
        <v>1.1207822249745036E-2</v>
      </c>
    </row>
    <row r="41" spans="1:244" s="30" customFormat="1">
      <c r="A41" s="18" t="s">
        <v>79</v>
      </c>
      <c r="B41" s="16">
        <v>0</v>
      </c>
      <c r="C41" s="16">
        <v>0</v>
      </c>
      <c r="D41" s="51">
        <v>0</v>
      </c>
    </row>
    <row r="42" spans="1:244" s="30" customFormat="1">
      <c r="A42" s="27" t="s">
        <v>46</v>
      </c>
      <c r="B42" s="156">
        <v>396.04</v>
      </c>
      <c r="C42" s="156">
        <v>13.21</v>
      </c>
      <c r="D42" s="53">
        <v>0.10747568822733716</v>
      </c>
      <c r="E42" s="32"/>
      <c r="F42" s="33"/>
      <c r="G42" s="33"/>
      <c r="H42" s="34"/>
      <c r="I42" s="32"/>
      <c r="J42" s="33"/>
      <c r="K42" s="33"/>
      <c r="L42" s="34"/>
      <c r="M42" s="32"/>
      <c r="N42" s="33"/>
      <c r="O42" s="33"/>
      <c r="P42" s="34"/>
      <c r="Q42" s="32"/>
      <c r="R42" s="33"/>
      <c r="S42" s="33"/>
      <c r="T42" s="34"/>
      <c r="U42" s="32"/>
      <c r="V42" s="33"/>
      <c r="W42" s="33"/>
      <c r="X42" s="34"/>
      <c r="Y42" s="32"/>
      <c r="Z42" s="33"/>
      <c r="AA42" s="33"/>
      <c r="AB42" s="34"/>
      <c r="AC42" s="32"/>
      <c r="AD42" s="33"/>
      <c r="AE42" s="33"/>
      <c r="AF42" s="34"/>
      <c r="AG42" s="32"/>
      <c r="AH42" s="33"/>
      <c r="AI42" s="33"/>
      <c r="AJ42" s="34"/>
      <c r="AK42" s="32"/>
      <c r="AL42" s="33"/>
      <c r="AM42" s="33"/>
      <c r="AN42" s="34"/>
      <c r="AO42" s="32"/>
      <c r="AP42" s="33"/>
      <c r="AQ42" s="33"/>
      <c r="AR42" s="34"/>
      <c r="AS42" s="32"/>
      <c r="AT42" s="33"/>
      <c r="AU42" s="33"/>
      <c r="AV42" s="34"/>
      <c r="AW42" s="32"/>
      <c r="AX42" s="33"/>
      <c r="AY42" s="33"/>
      <c r="AZ42" s="34"/>
      <c r="BA42" s="32"/>
      <c r="BB42" s="33"/>
      <c r="BC42" s="33"/>
      <c r="BD42" s="34"/>
      <c r="BE42" s="32"/>
      <c r="BF42" s="33"/>
      <c r="BG42" s="33"/>
      <c r="BH42" s="34"/>
      <c r="BI42" s="32"/>
      <c r="BJ42" s="33"/>
      <c r="BK42" s="33"/>
      <c r="BL42" s="34"/>
      <c r="BM42" s="32"/>
      <c r="BN42" s="33"/>
      <c r="BO42" s="33"/>
      <c r="BP42" s="34"/>
      <c r="BQ42" s="32"/>
      <c r="BR42" s="33"/>
      <c r="BS42" s="33"/>
      <c r="BT42" s="34"/>
      <c r="BU42" s="32"/>
      <c r="BV42" s="33"/>
      <c r="BW42" s="33"/>
      <c r="BX42" s="34"/>
      <c r="BY42" s="32"/>
      <c r="BZ42" s="33"/>
      <c r="CA42" s="33"/>
      <c r="CB42" s="34"/>
      <c r="CC42" s="32"/>
      <c r="CD42" s="33"/>
      <c r="CE42" s="33"/>
      <c r="CF42" s="34"/>
      <c r="CG42" s="32"/>
      <c r="CH42" s="33"/>
      <c r="CI42" s="33"/>
      <c r="CJ42" s="34"/>
      <c r="CK42" s="32"/>
      <c r="CL42" s="33"/>
      <c r="CM42" s="33"/>
      <c r="CN42" s="34"/>
      <c r="CO42" s="32"/>
      <c r="CP42" s="33"/>
      <c r="CQ42" s="33"/>
      <c r="CR42" s="34"/>
      <c r="CS42" s="32"/>
      <c r="CT42" s="33"/>
      <c r="CU42" s="33"/>
      <c r="CV42" s="34"/>
      <c r="CW42" s="32"/>
      <c r="CX42" s="33"/>
      <c r="CY42" s="33"/>
      <c r="CZ42" s="34"/>
      <c r="DA42" s="32"/>
      <c r="DB42" s="33"/>
      <c r="DC42" s="33"/>
      <c r="DD42" s="34"/>
      <c r="DE42" s="32"/>
      <c r="DF42" s="33"/>
      <c r="DG42" s="33"/>
      <c r="DH42" s="34"/>
      <c r="DI42" s="32"/>
      <c r="DJ42" s="33"/>
      <c r="DK42" s="33"/>
      <c r="DL42" s="34"/>
      <c r="DM42" s="32"/>
      <c r="DN42" s="33"/>
      <c r="DO42" s="33"/>
      <c r="DP42" s="34"/>
      <c r="DQ42" s="32"/>
      <c r="DR42" s="33"/>
      <c r="DS42" s="33"/>
      <c r="DT42" s="34"/>
      <c r="DU42" s="32"/>
      <c r="DV42" s="33"/>
      <c r="DW42" s="33"/>
      <c r="DX42" s="34"/>
      <c r="DY42" s="32"/>
      <c r="DZ42" s="33"/>
      <c r="EA42" s="33"/>
      <c r="EB42" s="34"/>
      <c r="EC42" s="32"/>
      <c r="ED42" s="33"/>
      <c r="EE42" s="33"/>
      <c r="EF42" s="34"/>
      <c r="EG42" s="32"/>
      <c r="EH42" s="33"/>
      <c r="EI42" s="33"/>
      <c r="EJ42" s="34"/>
      <c r="EK42" s="32"/>
      <c r="EL42" s="33"/>
      <c r="EM42" s="33"/>
      <c r="EN42" s="34"/>
      <c r="EO42" s="32"/>
      <c r="EP42" s="33"/>
      <c r="EQ42" s="33"/>
      <c r="ER42" s="34"/>
      <c r="ES42" s="32"/>
      <c r="ET42" s="33"/>
      <c r="EU42" s="33"/>
      <c r="EV42" s="34"/>
      <c r="EW42" s="32"/>
      <c r="EX42" s="33"/>
      <c r="EY42" s="33"/>
      <c r="EZ42" s="34"/>
      <c r="FA42" s="32"/>
      <c r="FB42" s="33"/>
      <c r="FC42" s="33"/>
      <c r="FD42" s="34"/>
      <c r="FE42" s="32"/>
      <c r="FF42" s="33"/>
      <c r="FG42" s="33"/>
      <c r="FH42" s="34"/>
      <c r="FI42" s="32"/>
      <c r="FJ42" s="33"/>
      <c r="FK42" s="33"/>
      <c r="FL42" s="34"/>
      <c r="FM42" s="32"/>
      <c r="FN42" s="33"/>
      <c r="FO42" s="33"/>
      <c r="FP42" s="34"/>
      <c r="FQ42" s="32"/>
      <c r="FR42" s="33"/>
      <c r="FS42" s="33"/>
      <c r="FT42" s="34"/>
      <c r="FU42" s="32"/>
      <c r="FV42" s="33"/>
      <c r="FW42" s="33"/>
      <c r="FX42" s="34"/>
      <c r="FY42" s="32"/>
      <c r="FZ42" s="33"/>
      <c r="GA42" s="33"/>
      <c r="GB42" s="34"/>
      <c r="GC42" s="32"/>
      <c r="GD42" s="33"/>
      <c r="GE42" s="33"/>
      <c r="GF42" s="34"/>
      <c r="GG42" s="32"/>
      <c r="GH42" s="33"/>
      <c r="GI42" s="33"/>
      <c r="GJ42" s="34"/>
      <c r="GK42" s="32"/>
      <c r="GL42" s="33"/>
      <c r="GM42" s="33"/>
      <c r="GN42" s="34"/>
      <c r="GO42" s="32"/>
      <c r="GP42" s="33"/>
      <c r="GQ42" s="33"/>
      <c r="GR42" s="34"/>
      <c r="GS42" s="32"/>
      <c r="GT42" s="33"/>
      <c r="GU42" s="33"/>
      <c r="GV42" s="34"/>
      <c r="GW42" s="32"/>
      <c r="GX42" s="33"/>
      <c r="GY42" s="33"/>
      <c r="GZ42" s="34"/>
      <c r="HA42" s="32"/>
      <c r="HB42" s="33"/>
      <c r="HC42" s="33"/>
      <c r="HD42" s="34"/>
      <c r="HE42" s="32"/>
      <c r="HF42" s="33"/>
      <c r="HG42" s="33"/>
      <c r="HH42" s="34"/>
      <c r="HI42" s="32"/>
      <c r="HJ42" s="33"/>
      <c r="HK42" s="33"/>
      <c r="HL42" s="34"/>
      <c r="HM42" s="32"/>
      <c r="HN42" s="33"/>
      <c r="HO42" s="33"/>
      <c r="HP42" s="34"/>
      <c r="HQ42" s="32"/>
      <c r="HR42" s="33"/>
      <c r="HS42" s="33"/>
      <c r="HT42" s="34"/>
      <c r="HU42" s="32"/>
      <c r="HV42" s="33"/>
      <c r="HW42" s="33"/>
      <c r="HX42" s="34"/>
      <c r="HY42" s="32"/>
      <c r="HZ42" s="33"/>
      <c r="IA42" s="33"/>
      <c r="IB42" s="34"/>
      <c r="IC42" s="32"/>
      <c r="ID42" s="33"/>
      <c r="IE42" s="33"/>
      <c r="IF42" s="34"/>
      <c r="IG42" s="32"/>
      <c r="IH42" s="33"/>
      <c r="II42" s="33"/>
      <c r="IJ42" s="34"/>
    </row>
    <row r="43" spans="1:244" s="30" customFormat="1">
      <c r="A43" s="11" t="s">
        <v>47</v>
      </c>
      <c r="B43" s="3"/>
      <c r="C43" s="3"/>
      <c r="D43" s="3"/>
    </row>
    <row r="44" spans="1:244" s="30" customFormat="1">
      <c r="A44" s="18" t="s">
        <v>48</v>
      </c>
      <c r="B44" s="16">
        <v>15.378428693333332</v>
      </c>
      <c r="C44" s="16">
        <v>0.51</v>
      </c>
      <c r="D44" s="51">
        <v>4.1733340260353222E-3</v>
      </c>
    </row>
    <row r="45" spans="1:244" s="30" customFormat="1">
      <c r="A45" s="18" t="s">
        <v>49</v>
      </c>
      <c r="B45" s="16">
        <v>30.45</v>
      </c>
      <c r="C45" s="16">
        <v>1.02</v>
      </c>
      <c r="D45" s="51">
        <v>8.2633943705747309E-3</v>
      </c>
    </row>
    <row r="46" spans="1:244" s="30" customFormat="1">
      <c r="A46" s="18" t="s">
        <v>50</v>
      </c>
      <c r="B46" s="16">
        <v>9.4899999999999984</v>
      </c>
      <c r="C46" s="16">
        <v>0.32</v>
      </c>
      <c r="D46" s="51">
        <v>2.5753567348687748E-3</v>
      </c>
    </row>
    <row r="47" spans="1:244" s="30" customFormat="1">
      <c r="A47" s="27" t="s">
        <v>51</v>
      </c>
      <c r="B47" s="156">
        <v>55.318428693333331</v>
      </c>
      <c r="C47" s="156">
        <v>1.85</v>
      </c>
      <c r="D47" s="53">
        <v>1.5012085131478827E-2</v>
      </c>
      <c r="E47" s="32"/>
      <c r="F47" s="33"/>
      <c r="G47" s="33"/>
      <c r="H47" s="34"/>
      <c r="I47" s="32"/>
      <c r="J47" s="33"/>
      <c r="K47" s="33"/>
      <c r="L47" s="34"/>
      <c r="M47" s="32"/>
      <c r="N47" s="33"/>
      <c r="O47" s="33"/>
      <c r="P47" s="34"/>
      <c r="Q47" s="32"/>
      <c r="R47" s="33"/>
      <c r="S47" s="33"/>
      <c r="T47" s="34"/>
      <c r="U47" s="32"/>
      <c r="V47" s="33"/>
      <c r="W47" s="33"/>
      <c r="X47" s="34"/>
      <c r="Y47" s="32"/>
      <c r="Z47" s="33"/>
      <c r="AA47" s="33"/>
      <c r="AB47" s="34"/>
      <c r="AC47" s="32"/>
      <c r="AD47" s="33"/>
      <c r="AE47" s="33"/>
      <c r="AF47" s="34"/>
      <c r="AG47" s="32"/>
      <c r="AH47" s="33"/>
      <c r="AI47" s="33"/>
      <c r="AJ47" s="34"/>
      <c r="AK47" s="32"/>
      <c r="AL47" s="33"/>
      <c r="AM47" s="33"/>
      <c r="AN47" s="34"/>
      <c r="AO47" s="32"/>
      <c r="AP47" s="33"/>
      <c r="AQ47" s="33"/>
      <c r="AR47" s="34"/>
      <c r="AS47" s="32"/>
      <c r="AT47" s="33"/>
      <c r="AU47" s="33"/>
      <c r="AV47" s="34"/>
      <c r="AW47" s="32"/>
      <c r="AX47" s="33"/>
      <c r="AY47" s="33"/>
      <c r="AZ47" s="34"/>
      <c r="BA47" s="32"/>
      <c r="BB47" s="33"/>
      <c r="BC47" s="33"/>
      <c r="BD47" s="34"/>
      <c r="BE47" s="32"/>
      <c r="BF47" s="33"/>
      <c r="BG47" s="33"/>
      <c r="BH47" s="34"/>
      <c r="BI47" s="32"/>
      <c r="BJ47" s="33"/>
      <c r="BK47" s="33"/>
      <c r="BL47" s="34"/>
      <c r="BM47" s="32"/>
      <c r="BN47" s="33"/>
      <c r="BO47" s="33"/>
      <c r="BP47" s="34"/>
      <c r="BQ47" s="32"/>
      <c r="BR47" s="33"/>
      <c r="BS47" s="33"/>
      <c r="BT47" s="34"/>
      <c r="BU47" s="32"/>
      <c r="BV47" s="33"/>
      <c r="BW47" s="33"/>
      <c r="BX47" s="34"/>
      <c r="BY47" s="32"/>
      <c r="BZ47" s="33"/>
      <c r="CA47" s="33"/>
      <c r="CB47" s="34"/>
      <c r="CC47" s="32"/>
      <c r="CD47" s="33"/>
      <c r="CE47" s="33"/>
      <c r="CF47" s="34"/>
      <c r="CG47" s="32"/>
      <c r="CH47" s="33"/>
      <c r="CI47" s="33"/>
      <c r="CJ47" s="34"/>
      <c r="CK47" s="32"/>
      <c r="CL47" s="33"/>
      <c r="CM47" s="33"/>
      <c r="CN47" s="34"/>
      <c r="CO47" s="32"/>
      <c r="CP47" s="33"/>
      <c r="CQ47" s="33"/>
      <c r="CR47" s="34"/>
      <c r="CS47" s="32"/>
      <c r="CT47" s="33"/>
      <c r="CU47" s="33"/>
      <c r="CV47" s="34"/>
      <c r="CW47" s="32"/>
      <c r="CX47" s="33"/>
      <c r="CY47" s="33"/>
      <c r="CZ47" s="34"/>
      <c r="DA47" s="32"/>
      <c r="DB47" s="33"/>
      <c r="DC47" s="33"/>
      <c r="DD47" s="34"/>
      <c r="DE47" s="32"/>
      <c r="DF47" s="33"/>
      <c r="DG47" s="33"/>
      <c r="DH47" s="34"/>
      <c r="DI47" s="32"/>
      <c r="DJ47" s="33"/>
      <c r="DK47" s="33"/>
      <c r="DL47" s="34"/>
      <c r="DM47" s="32"/>
      <c r="DN47" s="33"/>
      <c r="DO47" s="33"/>
      <c r="DP47" s="34"/>
      <c r="DQ47" s="32"/>
      <c r="DR47" s="33"/>
      <c r="DS47" s="33"/>
      <c r="DT47" s="34"/>
      <c r="DU47" s="32"/>
      <c r="DV47" s="33"/>
      <c r="DW47" s="33"/>
      <c r="DX47" s="34"/>
      <c r="DY47" s="32"/>
      <c r="DZ47" s="33"/>
      <c r="EA47" s="33"/>
      <c r="EB47" s="34"/>
      <c r="EC47" s="32"/>
      <c r="ED47" s="33"/>
      <c r="EE47" s="33"/>
      <c r="EF47" s="34"/>
      <c r="EG47" s="32"/>
      <c r="EH47" s="33"/>
      <c r="EI47" s="33"/>
      <c r="EJ47" s="34"/>
      <c r="EK47" s="32"/>
      <c r="EL47" s="33"/>
      <c r="EM47" s="33"/>
      <c r="EN47" s="34"/>
      <c r="EO47" s="32"/>
      <c r="EP47" s="33"/>
      <c r="EQ47" s="33"/>
      <c r="ER47" s="34"/>
      <c r="ES47" s="32"/>
      <c r="ET47" s="33"/>
      <c r="EU47" s="33"/>
      <c r="EV47" s="34"/>
      <c r="EW47" s="32"/>
      <c r="EX47" s="33"/>
      <c r="EY47" s="33"/>
      <c r="EZ47" s="34"/>
      <c r="FA47" s="32"/>
      <c r="FB47" s="33"/>
      <c r="FC47" s="33"/>
      <c r="FD47" s="34"/>
      <c r="FE47" s="32"/>
      <c r="FF47" s="33"/>
      <c r="FG47" s="33"/>
      <c r="FH47" s="34"/>
      <c r="FI47" s="32"/>
      <c r="FJ47" s="33"/>
      <c r="FK47" s="33"/>
      <c r="FL47" s="34"/>
      <c r="FM47" s="32"/>
      <c r="FN47" s="33"/>
      <c r="FO47" s="33"/>
      <c r="FP47" s="34"/>
      <c r="FQ47" s="32"/>
      <c r="FR47" s="33"/>
      <c r="FS47" s="33"/>
      <c r="FT47" s="34"/>
      <c r="FU47" s="32"/>
      <c r="FV47" s="33"/>
      <c r="FW47" s="33"/>
      <c r="FX47" s="34"/>
      <c r="FY47" s="32"/>
      <c r="FZ47" s="33"/>
      <c r="GA47" s="33"/>
      <c r="GB47" s="34"/>
      <c r="GC47" s="32"/>
      <c r="GD47" s="33"/>
      <c r="GE47" s="33"/>
      <c r="GF47" s="34"/>
      <c r="GG47" s="32"/>
      <c r="GH47" s="33"/>
      <c r="GI47" s="33"/>
      <c r="GJ47" s="34"/>
      <c r="GK47" s="32"/>
      <c r="GL47" s="33"/>
      <c r="GM47" s="33"/>
      <c r="GN47" s="34"/>
      <c r="GO47" s="32"/>
      <c r="GP47" s="33"/>
      <c r="GQ47" s="33"/>
      <c r="GR47" s="34"/>
      <c r="GS47" s="32"/>
      <c r="GT47" s="33"/>
      <c r="GU47" s="33"/>
      <c r="GV47" s="34"/>
      <c r="GW47" s="32"/>
      <c r="GX47" s="33"/>
      <c r="GY47" s="33"/>
      <c r="GZ47" s="34"/>
      <c r="HA47" s="32"/>
      <c r="HB47" s="33"/>
      <c r="HC47" s="33"/>
      <c r="HD47" s="34"/>
      <c r="HE47" s="32"/>
      <c r="HF47" s="33"/>
      <c r="HG47" s="33"/>
      <c r="HH47" s="34"/>
      <c r="HI47" s="32"/>
      <c r="HJ47" s="33"/>
      <c r="HK47" s="33"/>
      <c r="HL47" s="34"/>
      <c r="HM47" s="32"/>
      <c r="HN47" s="33"/>
      <c r="HO47" s="33"/>
      <c r="HP47" s="34"/>
      <c r="HQ47" s="32"/>
      <c r="HR47" s="33"/>
      <c r="HS47" s="33"/>
      <c r="HT47" s="34"/>
      <c r="HU47" s="32"/>
      <c r="HV47" s="33"/>
      <c r="HW47" s="33"/>
      <c r="HX47" s="34"/>
      <c r="HY47" s="32"/>
      <c r="HZ47" s="33"/>
      <c r="IA47" s="33"/>
      <c r="IB47" s="34"/>
      <c r="IC47" s="32"/>
      <c r="ID47" s="33"/>
      <c r="IE47" s="33"/>
      <c r="IF47" s="34"/>
      <c r="IG47" s="32"/>
      <c r="IH47" s="33"/>
      <c r="II47" s="33"/>
      <c r="IJ47" s="34"/>
    </row>
    <row r="48" spans="1:244" s="30" customFormat="1">
      <c r="A48" s="35" t="s">
        <v>52</v>
      </c>
      <c r="B48" s="157">
        <v>451.35842869333334</v>
      </c>
      <c r="C48" s="157">
        <v>15.06</v>
      </c>
      <c r="D48" s="54">
        <v>0.12248777335881599</v>
      </c>
      <c r="E48" s="33"/>
      <c r="F48" s="33"/>
      <c r="G48" s="32"/>
      <c r="H48" s="33"/>
      <c r="I48" s="33"/>
      <c r="J48" s="33"/>
      <c r="K48" s="32"/>
      <c r="L48" s="33"/>
      <c r="M48" s="33"/>
      <c r="N48" s="33"/>
      <c r="O48" s="32"/>
      <c r="P48" s="33"/>
      <c r="Q48" s="33"/>
      <c r="R48" s="33"/>
      <c r="S48" s="32"/>
      <c r="T48" s="33"/>
      <c r="U48" s="33"/>
      <c r="V48" s="33"/>
      <c r="W48" s="32"/>
      <c r="X48" s="33"/>
      <c r="Y48" s="33"/>
      <c r="Z48" s="33"/>
      <c r="AA48" s="32"/>
      <c r="AB48" s="33"/>
      <c r="AC48" s="33"/>
      <c r="AD48" s="33"/>
      <c r="AE48" s="32"/>
      <c r="AF48" s="33"/>
      <c r="AG48" s="33"/>
      <c r="AH48" s="33"/>
      <c r="AI48" s="32"/>
      <c r="AJ48" s="33"/>
      <c r="AK48" s="33"/>
      <c r="AL48" s="33"/>
      <c r="AM48" s="32"/>
      <c r="AN48" s="33"/>
      <c r="AO48" s="33"/>
      <c r="AP48" s="33"/>
      <c r="AQ48" s="32"/>
      <c r="AR48" s="33"/>
      <c r="AS48" s="33"/>
      <c r="AT48" s="33"/>
      <c r="AU48" s="32"/>
      <c r="AV48" s="33"/>
      <c r="AW48" s="33"/>
      <c r="AX48" s="33"/>
      <c r="AY48" s="32"/>
      <c r="AZ48" s="33"/>
      <c r="BA48" s="33"/>
      <c r="BB48" s="33"/>
      <c r="BC48" s="32"/>
      <c r="BD48" s="33"/>
      <c r="BE48" s="33"/>
      <c r="BF48" s="33"/>
      <c r="BG48" s="32"/>
      <c r="BH48" s="33"/>
      <c r="BI48" s="33"/>
      <c r="BJ48" s="33"/>
      <c r="BK48" s="32"/>
      <c r="BL48" s="33"/>
      <c r="BM48" s="33"/>
      <c r="BN48" s="33"/>
      <c r="BO48" s="32"/>
      <c r="BP48" s="33"/>
      <c r="BQ48" s="33"/>
      <c r="BR48" s="33"/>
      <c r="BS48" s="32"/>
      <c r="BT48" s="33"/>
      <c r="BU48" s="33"/>
      <c r="BV48" s="33"/>
      <c r="BW48" s="32"/>
      <c r="BX48" s="33"/>
      <c r="BY48" s="33"/>
      <c r="BZ48" s="33"/>
      <c r="CA48" s="32"/>
      <c r="CB48" s="33"/>
      <c r="CC48" s="33"/>
      <c r="CD48" s="33"/>
      <c r="CE48" s="32"/>
      <c r="CF48" s="33"/>
      <c r="CG48" s="33"/>
      <c r="CH48" s="33"/>
      <c r="CI48" s="32"/>
      <c r="CJ48" s="33"/>
      <c r="CK48" s="33"/>
      <c r="CL48" s="33"/>
      <c r="CM48" s="32"/>
      <c r="CN48" s="33"/>
      <c r="CO48" s="33"/>
      <c r="CP48" s="33"/>
      <c r="CQ48" s="32"/>
      <c r="CR48" s="33"/>
      <c r="CS48" s="33"/>
      <c r="CT48" s="33"/>
      <c r="CU48" s="32"/>
      <c r="CV48" s="33"/>
      <c r="CW48" s="33"/>
      <c r="CX48" s="33"/>
      <c r="CY48" s="32"/>
      <c r="CZ48" s="33"/>
      <c r="DA48" s="33"/>
      <c r="DB48" s="33"/>
      <c r="DC48" s="32"/>
      <c r="DD48" s="33"/>
      <c r="DE48" s="33"/>
      <c r="DF48" s="33"/>
      <c r="DG48" s="32"/>
      <c r="DH48" s="33"/>
      <c r="DI48" s="33"/>
      <c r="DJ48" s="33"/>
      <c r="DK48" s="32"/>
      <c r="DL48" s="33"/>
      <c r="DM48" s="33"/>
      <c r="DN48" s="33"/>
      <c r="DO48" s="32"/>
      <c r="DP48" s="33"/>
      <c r="DQ48" s="33"/>
      <c r="DR48" s="33"/>
      <c r="DS48" s="32"/>
      <c r="DT48" s="33"/>
      <c r="DU48" s="33"/>
      <c r="DV48" s="33"/>
      <c r="DW48" s="32"/>
      <c r="DX48" s="33"/>
      <c r="DY48" s="33"/>
      <c r="DZ48" s="33"/>
      <c r="EA48" s="32"/>
      <c r="EB48" s="33"/>
      <c r="EC48" s="33"/>
      <c r="ED48" s="33"/>
      <c r="EE48" s="32"/>
      <c r="EF48" s="33"/>
      <c r="EG48" s="33"/>
      <c r="EH48" s="33"/>
      <c r="EI48" s="32"/>
      <c r="EJ48" s="33"/>
      <c r="EK48" s="33"/>
      <c r="EL48" s="33"/>
      <c r="EM48" s="32"/>
      <c r="EN48" s="33"/>
      <c r="EO48" s="33"/>
      <c r="EP48" s="33"/>
      <c r="EQ48" s="32"/>
      <c r="ER48" s="33"/>
      <c r="ES48" s="33"/>
      <c r="ET48" s="33"/>
      <c r="EU48" s="32"/>
      <c r="EV48" s="33"/>
      <c r="EW48" s="33"/>
      <c r="EX48" s="33"/>
      <c r="EY48" s="32"/>
      <c r="EZ48" s="33"/>
      <c r="FA48" s="33"/>
      <c r="FB48" s="33"/>
      <c r="FC48" s="32"/>
      <c r="FD48" s="33"/>
      <c r="FE48" s="33"/>
      <c r="FF48" s="33"/>
      <c r="FG48" s="32"/>
      <c r="FH48" s="33"/>
      <c r="FI48" s="33"/>
      <c r="FJ48" s="33"/>
      <c r="FK48" s="32"/>
      <c r="FL48" s="33"/>
      <c r="FM48" s="33"/>
      <c r="FN48" s="33"/>
      <c r="FO48" s="32"/>
      <c r="FP48" s="33"/>
      <c r="FQ48" s="33"/>
      <c r="FR48" s="33"/>
      <c r="FS48" s="32"/>
      <c r="FT48" s="33"/>
      <c r="FU48" s="33"/>
      <c r="FV48" s="33"/>
      <c r="FW48" s="32"/>
      <c r="FX48" s="33"/>
      <c r="FY48" s="33"/>
      <c r="FZ48" s="33"/>
      <c r="GA48" s="32"/>
      <c r="GB48" s="33"/>
      <c r="GC48" s="33"/>
      <c r="GD48" s="33"/>
      <c r="GE48" s="32"/>
      <c r="GF48" s="33"/>
      <c r="GG48" s="33"/>
      <c r="GH48" s="33"/>
      <c r="GI48" s="32"/>
      <c r="GJ48" s="33"/>
      <c r="GK48" s="33"/>
      <c r="GL48" s="33"/>
      <c r="GM48" s="32"/>
      <c r="GN48" s="33"/>
      <c r="GO48" s="33"/>
      <c r="GP48" s="33"/>
      <c r="GQ48" s="32"/>
      <c r="GR48" s="33"/>
      <c r="GS48" s="33"/>
      <c r="GT48" s="33"/>
      <c r="GU48" s="32"/>
      <c r="GV48" s="33"/>
      <c r="GW48" s="33"/>
      <c r="GX48" s="33"/>
      <c r="GY48" s="32"/>
      <c r="GZ48" s="33"/>
      <c r="HA48" s="33"/>
      <c r="HB48" s="33"/>
      <c r="HC48" s="32"/>
      <c r="HD48" s="33"/>
      <c r="HE48" s="33"/>
      <c r="HF48" s="33"/>
      <c r="HG48" s="32"/>
      <c r="HH48" s="33"/>
      <c r="HI48" s="33"/>
      <c r="HJ48" s="33"/>
      <c r="HK48" s="32"/>
      <c r="HL48" s="33"/>
      <c r="HM48" s="33"/>
      <c r="HN48" s="33"/>
      <c r="HO48" s="32"/>
      <c r="HP48" s="33"/>
      <c r="HQ48" s="33"/>
      <c r="HR48" s="33"/>
      <c r="HS48" s="32"/>
      <c r="HT48" s="33"/>
      <c r="HU48" s="33"/>
      <c r="HV48" s="33"/>
      <c r="HW48" s="32"/>
      <c r="HX48" s="33"/>
      <c r="HY48" s="33"/>
      <c r="HZ48" s="33"/>
      <c r="IA48" s="32"/>
      <c r="IB48" s="33"/>
      <c r="IC48" s="33"/>
      <c r="ID48" s="33"/>
      <c r="IE48" s="32"/>
      <c r="IF48" s="33"/>
      <c r="IG48" s="33"/>
      <c r="IH48" s="33"/>
    </row>
    <row r="49" spans="1:244" s="31" customFormat="1">
      <c r="A49" s="22" t="s">
        <v>53</v>
      </c>
      <c r="B49" s="155">
        <v>3222.9763915601015</v>
      </c>
      <c r="C49" s="155">
        <v>107.49</v>
      </c>
      <c r="D49" s="52">
        <v>0.87463793006610857</v>
      </c>
    </row>
    <row r="50" spans="1:244" s="30" customFormat="1">
      <c r="A50" s="11" t="s">
        <v>54</v>
      </c>
      <c r="B50" s="3"/>
      <c r="C50" s="3"/>
      <c r="D50" s="3"/>
    </row>
    <row r="51" spans="1:244" s="30" customFormat="1">
      <c r="A51" s="6" t="s">
        <v>55</v>
      </c>
      <c r="B51" s="16">
        <v>56.95</v>
      </c>
      <c r="C51" s="16">
        <v>1.9</v>
      </c>
      <c r="D51" s="51">
        <v>1.5454854167626634E-2</v>
      </c>
    </row>
    <row r="52" spans="1:244" s="30" customFormat="1">
      <c r="A52" s="6" t="s">
        <v>56</v>
      </c>
      <c r="B52" s="16">
        <v>405</v>
      </c>
      <c r="C52" s="16">
        <v>13.5</v>
      </c>
      <c r="D52" s="51">
        <v>0.1099072157662649</v>
      </c>
    </row>
    <row r="53" spans="1:244" s="30" customFormat="1">
      <c r="A53" s="27" t="s">
        <v>57</v>
      </c>
      <c r="B53" s="156">
        <v>461.95</v>
      </c>
      <c r="C53" s="156">
        <v>15.4</v>
      </c>
      <c r="D53" s="53">
        <v>0.12536206993389154</v>
      </c>
      <c r="E53" s="32"/>
      <c r="F53" s="33"/>
      <c r="G53" s="33"/>
      <c r="H53" s="34"/>
      <c r="I53" s="32"/>
      <c r="J53" s="33"/>
      <c r="K53" s="33"/>
      <c r="L53" s="34"/>
      <c r="M53" s="32"/>
      <c r="N53" s="33"/>
      <c r="O53" s="33"/>
      <c r="P53" s="34"/>
      <c r="Q53" s="32"/>
      <c r="R53" s="33"/>
      <c r="S53" s="33"/>
      <c r="T53" s="34"/>
      <c r="U53" s="32"/>
      <c r="V53" s="33"/>
      <c r="W53" s="33"/>
      <c r="X53" s="34"/>
      <c r="Y53" s="32"/>
      <c r="Z53" s="33"/>
      <c r="AA53" s="33"/>
      <c r="AB53" s="34"/>
      <c r="AC53" s="32"/>
      <c r="AD53" s="33"/>
      <c r="AE53" s="33"/>
      <c r="AF53" s="34"/>
      <c r="AG53" s="32"/>
      <c r="AH53" s="33"/>
      <c r="AI53" s="33"/>
      <c r="AJ53" s="34"/>
      <c r="AK53" s="32"/>
      <c r="AL53" s="33"/>
      <c r="AM53" s="33"/>
      <c r="AN53" s="34"/>
      <c r="AO53" s="32"/>
      <c r="AP53" s="33"/>
      <c r="AQ53" s="33"/>
      <c r="AR53" s="34"/>
      <c r="AS53" s="32"/>
      <c r="AT53" s="33"/>
      <c r="AU53" s="33"/>
      <c r="AV53" s="34"/>
      <c r="AW53" s="32"/>
      <c r="AX53" s="33"/>
      <c r="AY53" s="33"/>
      <c r="AZ53" s="34"/>
      <c r="BA53" s="32"/>
      <c r="BB53" s="33"/>
      <c r="BC53" s="33"/>
      <c r="BD53" s="34"/>
      <c r="BE53" s="32"/>
      <c r="BF53" s="33"/>
      <c r="BG53" s="33"/>
      <c r="BH53" s="34"/>
      <c r="BI53" s="32"/>
      <c r="BJ53" s="33"/>
      <c r="BK53" s="33"/>
      <c r="BL53" s="34"/>
      <c r="BM53" s="32"/>
      <c r="BN53" s="33"/>
      <c r="BO53" s="33"/>
      <c r="BP53" s="34"/>
      <c r="BQ53" s="32"/>
      <c r="BR53" s="33"/>
      <c r="BS53" s="33"/>
      <c r="BT53" s="34"/>
      <c r="BU53" s="32"/>
      <c r="BV53" s="33"/>
      <c r="BW53" s="33"/>
      <c r="BX53" s="34"/>
      <c r="BY53" s="32"/>
      <c r="BZ53" s="33"/>
      <c r="CA53" s="33"/>
      <c r="CB53" s="34"/>
      <c r="CC53" s="32"/>
      <c r="CD53" s="33"/>
      <c r="CE53" s="33"/>
      <c r="CF53" s="34"/>
      <c r="CG53" s="32"/>
      <c r="CH53" s="33"/>
      <c r="CI53" s="33"/>
      <c r="CJ53" s="34"/>
      <c r="CK53" s="32"/>
      <c r="CL53" s="33"/>
      <c r="CM53" s="33"/>
      <c r="CN53" s="34"/>
      <c r="CO53" s="32"/>
      <c r="CP53" s="33"/>
      <c r="CQ53" s="33"/>
      <c r="CR53" s="34"/>
      <c r="CS53" s="32"/>
      <c r="CT53" s="33"/>
      <c r="CU53" s="33"/>
      <c r="CV53" s="34"/>
      <c r="CW53" s="32"/>
      <c r="CX53" s="33"/>
      <c r="CY53" s="33"/>
      <c r="CZ53" s="34"/>
      <c r="DA53" s="32"/>
      <c r="DB53" s="33"/>
      <c r="DC53" s="33"/>
      <c r="DD53" s="34"/>
      <c r="DE53" s="32"/>
      <c r="DF53" s="33"/>
      <c r="DG53" s="33"/>
      <c r="DH53" s="34"/>
      <c r="DI53" s="32"/>
      <c r="DJ53" s="33"/>
      <c r="DK53" s="33"/>
      <c r="DL53" s="34"/>
      <c r="DM53" s="32"/>
      <c r="DN53" s="33"/>
      <c r="DO53" s="33"/>
      <c r="DP53" s="34"/>
      <c r="DQ53" s="32"/>
      <c r="DR53" s="33"/>
      <c r="DS53" s="33"/>
      <c r="DT53" s="34"/>
      <c r="DU53" s="32"/>
      <c r="DV53" s="33"/>
      <c r="DW53" s="33"/>
      <c r="DX53" s="34"/>
      <c r="DY53" s="32"/>
      <c r="DZ53" s="33"/>
      <c r="EA53" s="33"/>
      <c r="EB53" s="34"/>
      <c r="EC53" s="32"/>
      <c r="ED53" s="33"/>
      <c r="EE53" s="33"/>
      <c r="EF53" s="34"/>
      <c r="EG53" s="32"/>
      <c r="EH53" s="33"/>
      <c r="EI53" s="33"/>
      <c r="EJ53" s="34"/>
      <c r="EK53" s="32"/>
      <c r="EL53" s="33"/>
      <c r="EM53" s="33"/>
      <c r="EN53" s="34"/>
      <c r="EO53" s="32"/>
      <c r="EP53" s="33"/>
      <c r="EQ53" s="33"/>
      <c r="ER53" s="34"/>
      <c r="ES53" s="32"/>
      <c r="ET53" s="33"/>
      <c r="EU53" s="33"/>
      <c r="EV53" s="34"/>
      <c r="EW53" s="32"/>
      <c r="EX53" s="33"/>
      <c r="EY53" s="33"/>
      <c r="EZ53" s="34"/>
      <c r="FA53" s="32"/>
      <c r="FB53" s="33"/>
      <c r="FC53" s="33"/>
      <c r="FD53" s="34"/>
      <c r="FE53" s="32"/>
      <c r="FF53" s="33"/>
      <c r="FG53" s="33"/>
      <c r="FH53" s="34"/>
      <c r="FI53" s="32"/>
      <c r="FJ53" s="33"/>
      <c r="FK53" s="33"/>
      <c r="FL53" s="34"/>
      <c r="FM53" s="32"/>
      <c r="FN53" s="33"/>
      <c r="FO53" s="33"/>
      <c r="FP53" s="34"/>
      <c r="FQ53" s="32"/>
      <c r="FR53" s="33"/>
      <c r="FS53" s="33"/>
      <c r="FT53" s="34"/>
      <c r="FU53" s="32"/>
      <c r="FV53" s="33"/>
      <c r="FW53" s="33"/>
      <c r="FX53" s="34"/>
      <c r="FY53" s="32"/>
      <c r="FZ53" s="33"/>
      <c r="GA53" s="33"/>
      <c r="GB53" s="34"/>
      <c r="GC53" s="32"/>
      <c r="GD53" s="33"/>
      <c r="GE53" s="33"/>
      <c r="GF53" s="34"/>
      <c r="GG53" s="32"/>
      <c r="GH53" s="33"/>
      <c r="GI53" s="33"/>
      <c r="GJ53" s="34"/>
      <c r="GK53" s="32"/>
      <c r="GL53" s="33"/>
      <c r="GM53" s="33"/>
      <c r="GN53" s="34"/>
      <c r="GO53" s="32"/>
      <c r="GP53" s="33"/>
      <c r="GQ53" s="33"/>
      <c r="GR53" s="34"/>
      <c r="GS53" s="32"/>
      <c r="GT53" s="33"/>
      <c r="GU53" s="33"/>
      <c r="GV53" s="34"/>
      <c r="GW53" s="32"/>
      <c r="GX53" s="33"/>
      <c r="GY53" s="33"/>
      <c r="GZ53" s="34"/>
      <c r="HA53" s="32"/>
      <c r="HB53" s="33"/>
      <c r="HC53" s="33"/>
      <c r="HD53" s="34"/>
      <c r="HE53" s="32"/>
      <c r="HF53" s="33"/>
      <c r="HG53" s="33"/>
      <c r="HH53" s="34"/>
      <c r="HI53" s="32"/>
      <c r="HJ53" s="33"/>
      <c r="HK53" s="33"/>
      <c r="HL53" s="34"/>
      <c r="HM53" s="32"/>
      <c r="HN53" s="33"/>
      <c r="HO53" s="33"/>
      <c r="HP53" s="34"/>
      <c r="HQ53" s="32"/>
      <c r="HR53" s="33"/>
      <c r="HS53" s="33"/>
      <c r="HT53" s="34"/>
      <c r="HU53" s="32"/>
      <c r="HV53" s="33"/>
      <c r="HW53" s="33"/>
      <c r="HX53" s="34"/>
      <c r="HY53" s="32"/>
      <c r="HZ53" s="33"/>
      <c r="IA53" s="33"/>
      <c r="IB53" s="34"/>
      <c r="IC53" s="32"/>
      <c r="ID53" s="33"/>
      <c r="IE53" s="33"/>
      <c r="IF53" s="34"/>
      <c r="IG53" s="32"/>
      <c r="IH53" s="33"/>
      <c r="II53" s="33"/>
      <c r="IJ53" s="34"/>
    </row>
    <row r="54" spans="1:244" s="41" customFormat="1" ht="13.5" thickBot="1">
      <c r="A54" s="38" t="s">
        <v>58</v>
      </c>
      <c r="B54" s="158">
        <v>3684.9263915601014</v>
      </c>
      <c r="C54" s="158">
        <v>122.89</v>
      </c>
      <c r="D54" s="55">
        <v>1</v>
      </c>
    </row>
    <row r="55" spans="1:244">
      <c r="A55" s="42" t="s">
        <v>59</v>
      </c>
      <c r="D55" s="43"/>
    </row>
  </sheetData>
  <printOptions horizontalCentered="1"/>
  <pageMargins left="0.78740157480314965" right="0.39370078740157483" top="0.78740157480314965" bottom="0.78740157480314965" header="0.59055118110236227" footer="0.59055118110236227"/>
  <pageSetup paperSize="9" orientation="portrait" horizontalDpi="300" verticalDpi="300" r:id="rId1"/>
  <headerFooter alignWithMargins="0">
    <oddHeader>&amp;L&amp;"Tahoma,Negrito"&amp;8Companhia Nacional de Abastecimento - CONAB</oddHeader>
    <oddFooter>&amp;R&amp;6&amp;F - &amp;A
versão - jan/2008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J50"/>
  <sheetViews>
    <sheetView zoomScaleNormal="100" workbookViewId="0">
      <selection activeCell="I23" sqref="I23"/>
    </sheetView>
  </sheetViews>
  <sheetFormatPr defaultColWidth="11.5" defaultRowHeight="12.75"/>
  <cols>
    <col min="1" max="1" width="45.625" style="3" customWidth="1"/>
    <col min="2" max="3" width="12.625" style="3" customWidth="1"/>
    <col min="4" max="4" width="8.625" style="3" customWidth="1"/>
    <col min="5" max="16384" width="11.5" style="3"/>
  </cols>
  <sheetData>
    <row r="1" spans="1:4">
      <c r="A1" s="1" t="s">
        <v>0</v>
      </c>
      <c r="B1" s="2"/>
      <c r="C1" s="2"/>
      <c r="D1" s="2"/>
    </row>
    <row r="2" spans="1:4">
      <c r="A2" s="1" t="s">
        <v>430</v>
      </c>
      <c r="B2" s="2"/>
      <c r="C2" s="2"/>
      <c r="D2" s="2"/>
    </row>
    <row r="3" spans="1:4">
      <c r="A3" s="1" t="s">
        <v>377</v>
      </c>
      <c r="B3" s="2"/>
      <c r="C3" s="2"/>
      <c r="D3" s="2"/>
    </row>
    <row r="4" spans="1:4">
      <c r="A4" s="1" t="s">
        <v>431</v>
      </c>
      <c r="B4" s="2"/>
      <c r="C4" s="2"/>
      <c r="D4" s="2"/>
    </row>
    <row r="5" spans="1:4" ht="13.5" thickBot="1">
      <c r="A5" s="4" t="s">
        <v>4</v>
      </c>
      <c r="B5" s="5">
        <v>2280</v>
      </c>
      <c r="C5" s="6" t="s">
        <v>5</v>
      </c>
    </row>
    <row r="6" spans="1:4">
      <c r="A6" s="7"/>
      <c r="B6" s="8" t="s">
        <v>6</v>
      </c>
      <c r="C6" s="9">
        <v>43160</v>
      </c>
      <c r="D6" s="10" t="s">
        <v>7</v>
      </c>
    </row>
    <row r="7" spans="1:4">
      <c r="A7" s="11" t="s">
        <v>8</v>
      </c>
      <c r="D7" s="12" t="s">
        <v>9</v>
      </c>
    </row>
    <row r="8" spans="1:4" ht="13.5" thickBot="1">
      <c r="A8" s="13"/>
      <c r="B8" s="14" t="s">
        <v>10</v>
      </c>
      <c r="C8" s="14" t="s">
        <v>174</v>
      </c>
      <c r="D8" s="15" t="s">
        <v>13</v>
      </c>
    </row>
    <row r="9" spans="1:4">
      <c r="A9" s="11" t="s">
        <v>14</v>
      </c>
      <c r="B9" s="16"/>
    </row>
    <row r="10" spans="1:4">
      <c r="A10" s="18" t="s">
        <v>432</v>
      </c>
      <c r="B10" s="19">
        <v>847.5</v>
      </c>
      <c r="C10" s="19">
        <v>22.300000000000004</v>
      </c>
      <c r="D10" s="51">
        <v>0.16635070020868353</v>
      </c>
    </row>
    <row r="11" spans="1:4">
      <c r="A11" s="6" t="s">
        <v>433</v>
      </c>
      <c r="B11" s="19">
        <v>689.99</v>
      </c>
      <c r="C11" s="19">
        <v>18.16</v>
      </c>
      <c r="D11" s="51">
        <v>0.1354340054713741</v>
      </c>
    </row>
    <row r="12" spans="1:4">
      <c r="A12" s="6" t="s">
        <v>434</v>
      </c>
      <c r="B12" s="19">
        <v>47.72</v>
      </c>
      <c r="C12" s="19">
        <v>1.24</v>
      </c>
      <c r="D12" s="51">
        <v>9.3666730548181455E-3</v>
      </c>
    </row>
    <row r="13" spans="1:4">
      <c r="A13" s="6" t="s">
        <v>435</v>
      </c>
      <c r="B13" s="19">
        <v>474.5</v>
      </c>
      <c r="C13" s="19">
        <v>12.49</v>
      </c>
      <c r="D13" s="51">
        <v>9.3136763715658211E-2</v>
      </c>
    </row>
    <row r="14" spans="1:4">
      <c r="A14" s="6" t="s">
        <v>436</v>
      </c>
      <c r="B14" s="19">
        <v>707.4</v>
      </c>
      <c r="C14" s="19">
        <v>18.62</v>
      </c>
      <c r="D14" s="51">
        <v>0.13885131012108876</v>
      </c>
    </row>
    <row r="15" spans="1:4">
      <c r="A15" s="6" t="s">
        <v>437</v>
      </c>
      <c r="B15" s="19">
        <v>719.03</v>
      </c>
      <c r="C15" s="19">
        <v>18.940000000000001</v>
      </c>
      <c r="D15" s="51">
        <v>0.14113409318117962</v>
      </c>
    </row>
    <row r="16" spans="1:4">
      <c r="A16" s="6" t="s">
        <v>438</v>
      </c>
      <c r="B16" s="19">
        <v>59.5</v>
      </c>
      <c r="C16" s="19">
        <v>1.57</v>
      </c>
      <c r="D16" s="51">
        <v>1.1678898716715834E-2</v>
      </c>
    </row>
    <row r="17" spans="1:4">
      <c r="A17" s="22" t="s">
        <v>27</v>
      </c>
      <c r="B17" s="23">
        <v>3545.6400000000003</v>
      </c>
      <c r="C17" s="23">
        <v>93.320000000000007</v>
      </c>
      <c r="D17" s="52">
        <v>0.69595244446951821</v>
      </c>
    </row>
    <row r="18" spans="1:4">
      <c r="A18" s="25" t="s">
        <v>28</v>
      </c>
      <c r="B18" s="21"/>
      <c r="C18" s="21"/>
    </row>
    <row r="19" spans="1:4">
      <c r="A19" s="18" t="s">
        <v>29</v>
      </c>
      <c r="B19" s="19">
        <v>70.91</v>
      </c>
      <c r="C19" s="19">
        <v>1.87</v>
      </c>
      <c r="D19" s="51">
        <v>1.3918499294156636E-2</v>
      </c>
    </row>
    <row r="20" spans="1:4">
      <c r="A20" s="18" t="s">
        <v>30</v>
      </c>
      <c r="B20" s="19">
        <v>0</v>
      </c>
      <c r="C20" s="19">
        <v>0</v>
      </c>
      <c r="D20" s="19">
        <v>0</v>
      </c>
    </row>
    <row r="21" spans="1:4">
      <c r="A21" s="6" t="s">
        <v>72</v>
      </c>
      <c r="B21" s="19">
        <v>106.37</v>
      </c>
      <c r="C21" s="19">
        <v>2.8</v>
      </c>
      <c r="D21" s="51">
        <v>2.0878730361295183E-2</v>
      </c>
    </row>
    <row r="22" spans="1:4">
      <c r="A22" s="18" t="s">
        <v>73</v>
      </c>
      <c r="B22" s="19">
        <v>60.8</v>
      </c>
      <c r="C22" s="19">
        <v>1.6</v>
      </c>
      <c r="D22" s="51">
        <v>1.1934067932375171E-2</v>
      </c>
    </row>
    <row r="23" spans="1:4">
      <c r="A23" s="18" t="s">
        <v>74</v>
      </c>
      <c r="B23" s="19">
        <v>0</v>
      </c>
      <c r="C23" s="19">
        <v>0</v>
      </c>
      <c r="D23" s="19">
        <v>0</v>
      </c>
    </row>
    <row r="24" spans="1:4">
      <c r="A24" s="18" t="s">
        <v>75</v>
      </c>
      <c r="B24" s="19">
        <v>42.75</v>
      </c>
      <c r="C24" s="19">
        <v>1.1299999999999999</v>
      </c>
      <c r="D24" s="51">
        <v>8.3911415149512929E-3</v>
      </c>
    </row>
    <row r="25" spans="1:4">
      <c r="A25" s="18" t="s">
        <v>76</v>
      </c>
      <c r="B25" s="19">
        <v>0</v>
      </c>
      <c r="C25" s="19">
        <v>0</v>
      </c>
      <c r="D25" s="19">
        <v>0</v>
      </c>
    </row>
    <row r="26" spans="1:4">
      <c r="A26" s="18" t="s">
        <v>77</v>
      </c>
      <c r="B26" s="19">
        <v>0</v>
      </c>
      <c r="C26" s="19">
        <v>0</v>
      </c>
      <c r="D26" s="19">
        <v>0</v>
      </c>
    </row>
    <row r="27" spans="1:4">
      <c r="A27" s="18" t="s">
        <v>78</v>
      </c>
      <c r="B27" s="19">
        <v>0</v>
      </c>
      <c r="C27" s="19">
        <v>0</v>
      </c>
      <c r="D27" s="19">
        <v>0</v>
      </c>
    </row>
    <row r="28" spans="1:4">
      <c r="A28" s="27" t="s">
        <v>37</v>
      </c>
      <c r="B28" s="28">
        <v>280.83</v>
      </c>
      <c r="C28" s="28">
        <v>7.3999999999999995</v>
      </c>
      <c r="D28" s="53">
        <v>5.5122439102778281E-2</v>
      </c>
    </row>
    <row r="29" spans="1:4" s="30" customFormat="1">
      <c r="A29" s="11" t="s">
        <v>38</v>
      </c>
      <c r="B29" s="21"/>
      <c r="C29" s="21"/>
      <c r="D29" s="3"/>
    </row>
    <row r="30" spans="1:4" s="30" customFormat="1">
      <c r="A30" s="18" t="s">
        <v>39</v>
      </c>
      <c r="B30" s="19">
        <v>58.100947104993153</v>
      </c>
      <c r="C30" s="19">
        <v>1.53</v>
      </c>
      <c r="D30" s="51">
        <v>1.1404287001419818E-2</v>
      </c>
    </row>
    <row r="31" spans="1:4" s="30" customFormat="1">
      <c r="A31" s="6" t="s">
        <v>40</v>
      </c>
      <c r="B31" s="19">
        <v>58.100947104993153</v>
      </c>
      <c r="C31" s="19">
        <v>1.53</v>
      </c>
      <c r="D31" s="51">
        <v>1.1404287001419818E-2</v>
      </c>
    </row>
    <row r="32" spans="1:4" s="31" customFormat="1">
      <c r="A32" s="22" t="s">
        <v>41</v>
      </c>
      <c r="B32" s="23">
        <v>3884.5709471049936</v>
      </c>
      <c r="C32" s="23">
        <v>102.25000000000001</v>
      </c>
      <c r="D32" s="52">
        <v>0.76247917057371628</v>
      </c>
    </row>
    <row r="33" spans="1:244" s="30" customFormat="1">
      <c r="A33" s="11" t="s">
        <v>42</v>
      </c>
      <c r="B33" s="21"/>
      <c r="C33" s="21"/>
      <c r="D33" s="3"/>
    </row>
    <row r="34" spans="1:244" s="30" customFormat="1">
      <c r="A34" s="6" t="s">
        <v>43</v>
      </c>
      <c r="B34" s="19">
        <v>178.91</v>
      </c>
      <c r="C34" s="19">
        <v>4.71</v>
      </c>
      <c r="D34" s="51">
        <v>3.5117172595086218E-2</v>
      </c>
    </row>
    <row r="35" spans="1:244" s="30" customFormat="1">
      <c r="A35" s="6" t="s">
        <v>44</v>
      </c>
      <c r="B35" s="19">
        <v>0</v>
      </c>
      <c r="C35" s="19">
        <v>0</v>
      </c>
      <c r="D35" s="19">
        <v>0</v>
      </c>
    </row>
    <row r="36" spans="1:244" s="30" customFormat="1">
      <c r="A36" s="18" t="s">
        <v>45</v>
      </c>
      <c r="B36" s="19">
        <v>0</v>
      </c>
      <c r="C36" s="19">
        <v>0</v>
      </c>
      <c r="D36" s="19">
        <v>0</v>
      </c>
    </row>
    <row r="37" spans="1:244" s="30" customFormat="1">
      <c r="A37" s="18" t="s">
        <v>79</v>
      </c>
      <c r="B37" s="19">
        <v>0</v>
      </c>
      <c r="C37" s="19">
        <v>0</v>
      </c>
      <c r="D37" s="19">
        <v>0</v>
      </c>
    </row>
    <row r="38" spans="1:244" s="30" customFormat="1">
      <c r="A38" s="27" t="s">
        <v>46</v>
      </c>
      <c r="B38" s="28">
        <v>178.91</v>
      </c>
      <c r="C38" s="28">
        <v>4.71</v>
      </c>
      <c r="D38" s="53">
        <v>3.5117172595086218E-2</v>
      </c>
      <c r="E38" s="32"/>
      <c r="F38" s="33"/>
      <c r="G38" s="33"/>
      <c r="H38" s="34"/>
      <c r="I38" s="32"/>
      <c r="J38" s="33"/>
      <c r="K38" s="33"/>
      <c r="L38" s="34"/>
      <c r="M38" s="32"/>
      <c r="N38" s="33"/>
      <c r="O38" s="33"/>
      <c r="P38" s="34"/>
      <c r="Q38" s="32"/>
      <c r="R38" s="33"/>
      <c r="S38" s="33"/>
      <c r="T38" s="34"/>
      <c r="U38" s="32"/>
      <c r="V38" s="33"/>
      <c r="W38" s="33"/>
      <c r="X38" s="34"/>
      <c r="Y38" s="32"/>
      <c r="Z38" s="33"/>
      <c r="AA38" s="33"/>
      <c r="AB38" s="34"/>
      <c r="AC38" s="32"/>
      <c r="AD38" s="33"/>
      <c r="AE38" s="33"/>
      <c r="AF38" s="34"/>
      <c r="AG38" s="32"/>
      <c r="AH38" s="33"/>
      <c r="AI38" s="33"/>
      <c r="AJ38" s="34"/>
      <c r="AK38" s="32"/>
      <c r="AL38" s="33"/>
      <c r="AM38" s="33"/>
      <c r="AN38" s="34"/>
      <c r="AO38" s="32"/>
      <c r="AP38" s="33"/>
      <c r="AQ38" s="33"/>
      <c r="AR38" s="34"/>
      <c r="AS38" s="32"/>
      <c r="AT38" s="33"/>
      <c r="AU38" s="33"/>
      <c r="AV38" s="34"/>
      <c r="AW38" s="32"/>
      <c r="AX38" s="33"/>
      <c r="AY38" s="33"/>
      <c r="AZ38" s="34"/>
      <c r="BA38" s="32"/>
      <c r="BB38" s="33"/>
      <c r="BC38" s="33"/>
      <c r="BD38" s="34"/>
      <c r="BE38" s="32"/>
      <c r="BF38" s="33"/>
      <c r="BG38" s="33"/>
      <c r="BH38" s="34"/>
      <c r="BI38" s="32"/>
      <c r="BJ38" s="33"/>
      <c r="BK38" s="33"/>
      <c r="BL38" s="34"/>
      <c r="BM38" s="32"/>
      <c r="BN38" s="33"/>
      <c r="BO38" s="33"/>
      <c r="BP38" s="34"/>
      <c r="BQ38" s="32"/>
      <c r="BR38" s="33"/>
      <c r="BS38" s="33"/>
      <c r="BT38" s="34"/>
      <c r="BU38" s="32"/>
      <c r="BV38" s="33"/>
      <c r="BW38" s="33"/>
      <c r="BX38" s="34"/>
      <c r="BY38" s="32"/>
      <c r="BZ38" s="33"/>
      <c r="CA38" s="33"/>
      <c r="CB38" s="34"/>
      <c r="CC38" s="32"/>
      <c r="CD38" s="33"/>
      <c r="CE38" s="33"/>
      <c r="CF38" s="34"/>
      <c r="CG38" s="32"/>
      <c r="CH38" s="33"/>
      <c r="CI38" s="33"/>
      <c r="CJ38" s="34"/>
      <c r="CK38" s="32"/>
      <c r="CL38" s="33"/>
      <c r="CM38" s="33"/>
      <c r="CN38" s="34"/>
      <c r="CO38" s="32"/>
      <c r="CP38" s="33"/>
      <c r="CQ38" s="33"/>
      <c r="CR38" s="34"/>
      <c r="CS38" s="32"/>
      <c r="CT38" s="33"/>
      <c r="CU38" s="33"/>
      <c r="CV38" s="34"/>
      <c r="CW38" s="32"/>
      <c r="CX38" s="33"/>
      <c r="CY38" s="33"/>
      <c r="CZ38" s="34"/>
      <c r="DA38" s="32"/>
      <c r="DB38" s="33"/>
      <c r="DC38" s="33"/>
      <c r="DD38" s="34"/>
      <c r="DE38" s="32"/>
      <c r="DF38" s="33"/>
      <c r="DG38" s="33"/>
      <c r="DH38" s="34"/>
      <c r="DI38" s="32"/>
      <c r="DJ38" s="33"/>
      <c r="DK38" s="33"/>
      <c r="DL38" s="34"/>
      <c r="DM38" s="32"/>
      <c r="DN38" s="33"/>
      <c r="DO38" s="33"/>
      <c r="DP38" s="34"/>
      <c r="DQ38" s="32"/>
      <c r="DR38" s="33"/>
      <c r="DS38" s="33"/>
      <c r="DT38" s="34"/>
      <c r="DU38" s="32"/>
      <c r="DV38" s="33"/>
      <c r="DW38" s="33"/>
      <c r="DX38" s="34"/>
      <c r="DY38" s="32"/>
      <c r="DZ38" s="33"/>
      <c r="EA38" s="33"/>
      <c r="EB38" s="34"/>
      <c r="EC38" s="32"/>
      <c r="ED38" s="33"/>
      <c r="EE38" s="33"/>
      <c r="EF38" s="34"/>
      <c r="EG38" s="32"/>
      <c r="EH38" s="33"/>
      <c r="EI38" s="33"/>
      <c r="EJ38" s="34"/>
      <c r="EK38" s="32"/>
      <c r="EL38" s="33"/>
      <c r="EM38" s="33"/>
      <c r="EN38" s="34"/>
      <c r="EO38" s="32"/>
      <c r="EP38" s="33"/>
      <c r="EQ38" s="33"/>
      <c r="ER38" s="34"/>
      <c r="ES38" s="32"/>
      <c r="ET38" s="33"/>
      <c r="EU38" s="33"/>
      <c r="EV38" s="34"/>
      <c r="EW38" s="32"/>
      <c r="EX38" s="33"/>
      <c r="EY38" s="33"/>
      <c r="EZ38" s="34"/>
      <c r="FA38" s="32"/>
      <c r="FB38" s="33"/>
      <c r="FC38" s="33"/>
      <c r="FD38" s="34"/>
      <c r="FE38" s="32"/>
      <c r="FF38" s="33"/>
      <c r="FG38" s="33"/>
      <c r="FH38" s="34"/>
      <c r="FI38" s="32"/>
      <c r="FJ38" s="33"/>
      <c r="FK38" s="33"/>
      <c r="FL38" s="34"/>
      <c r="FM38" s="32"/>
      <c r="FN38" s="33"/>
      <c r="FO38" s="33"/>
      <c r="FP38" s="34"/>
      <c r="FQ38" s="32"/>
      <c r="FR38" s="33"/>
      <c r="FS38" s="33"/>
      <c r="FT38" s="34"/>
      <c r="FU38" s="32"/>
      <c r="FV38" s="33"/>
      <c r="FW38" s="33"/>
      <c r="FX38" s="34"/>
      <c r="FY38" s="32"/>
      <c r="FZ38" s="33"/>
      <c r="GA38" s="33"/>
      <c r="GB38" s="34"/>
      <c r="GC38" s="32"/>
      <c r="GD38" s="33"/>
      <c r="GE38" s="33"/>
      <c r="GF38" s="34"/>
      <c r="GG38" s="32"/>
      <c r="GH38" s="33"/>
      <c r="GI38" s="33"/>
      <c r="GJ38" s="34"/>
      <c r="GK38" s="32"/>
      <c r="GL38" s="33"/>
      <c r="GM38" s="33"/>
      <c r="GN38" s="34"/>
      <c r="GO38" s="32"/>
      <c r="GP38" s="33"/>
      <c r="GQ38" s="33"/>
      <c r="GR38" s="34"/>
      <c r="GS38" s="32"/>
      <c r="GT38" s="33"/>
      <c r="GU38" s="33"/>
      <c r="GV38" s="34"/>
      <c r="GW38" s="32"/>
      <c r="GX38" s="33"/>
      <c r="GY38" s="33"/>
      <c r="GZ38" s="34"/>
      <c r="HA38" s="32"/>
      <c r="HB38" s="33"/>
      <c r="HC38" s="33"/>
      <c r="HD38" s="34"/>
      <c r="HE38" s="32"/>
      <c r="HF38" s="33"/>
      <c r="HG38" s="33"/>
      <c r="HH38" s="34"/>
      <c r="HI38" s="32"/>
      <c r="HJ38" s="33"/>
      <c r="HK38" s="33"/>
      <c r="HL38" s="34"/>
      <c r="HM38" s="32"/>
      <c r="HN38" s="33"/>
      <c r="HO38" s="33"/>
      <c r="HP38" s="34"/>
      <c r="HQ38" s="32"/>
      <c r="HR38" s="33"/>
      <c r="HS38" s="33"/>
      <c r="HT38" s="34"/>
      <c r="HU38" s="32"/>
      <c r="HV38" s="33"/>
      <c r="HW38" s="33"/>
      <c r="HX38" s="34"/>
      <c r="HY38" s="32"/>
      <c r="HZ38" s="33"/>
      <c r="IA38" s="33"/>
      <c r="IB38" s="34"/>
      <c r="IC38" s="32"/>
      <c r="ID38" s="33"/>
      <c r="IE38" s="33"/>
      <c r="IF38" s="34"/>
      <c r="IG38" s="32"/>
      <c r="IH38" s="33"/>
      <c r="II38" s="33"/>
      <c r="IJ38" s="34"/>
    </row>
    <row r="39" spans="1:244" s="30" customFormat="1">
      <c r="A39" s="11" t="s">
        <v>47</v>
      </c>
      <c r="B39" s="21"/>
      <c r="C39" s="21"/>
      <c r="D39" s="3"/>
    </row>
    <row r="40" spans="1:244" s="30" customFormat="1">
      <c r="A40" s="18" t="s">
        <v>80</v>
      </c>
      <c r="B40" s="19">
        <v>1.2375</v>
      </c>
      <c r="C40" s="19">
        <v>0.03</v>
      </c>
      <c r="D40" s="51">
        <v>2.4290146490648482E-4</v>
      </c>
    </row>
    <row r="41" spans="1:244" s="30" customFormat="1">
      <c r="A41" s="18" t="s">
        <v>198</v>
      </c>
      <c r="B41" s="19">
        <v>18.559999999999999</v>
      </c>
      <c r="C41" s="19">
        <v>0.49</v>
      </c>
      <c r="D41" s="51">
        <v>3.6430312635671578E-3</v>
      </c>
    </row>
    <row r="42" spans="1:244" s="30" customFormat="1">
      <c r="A42" s="27" t="s">
        <v>51</v>
      </c>
      <c r="B42" s="28">
        <v>19.797499999999999</v>
      </c>
      <c r="C42" s="28">
        <v>0.52</v>
      </c>
      <c r="D42" s="53">
        <v>3.8859327284736424E-3</v>
      </c>
      <c r="E42" s="32"/>
      <c r="F42" s="33"/>
      <c r="G42" s="33"/>
      <c r="H42" s="34"/>
      <c r="I42" s="32"/>
      <c r="J42" s="33"/>
      <c r="K42" s="33"/>
      <c r="L42" s="34"/>
      <c r="M42" s="32"/>
      <c r="N42" s="33"/>
      <c r="O42" s="33"/>
      <c r="P42" s="34"/>
      <c r="Q42" s="32"/>
      <c r="R42" s="33"/>
      <c r="S42" s="33"/>
      <c r="T42" s="34"/>
      <c r="U42" s="32"/>
      <c r="V42" s="33"/>
      <c r="W42" s="33"/>
      <c r="X42" s="34"/>
      <c r="Y42" s="32"/>
      <c r="Z42" s="33"/>
      <c r="AA42" s="33"/>
      <c r="AB42" s="34"/>
      <c r="AC42" s="32"/>
      <c r="AD42" s="33"/>
      <c r="AE42" s="33"/>
      <c r="AF42" s="34"/>
      <c r="AG42" s="32"/>
      <c r="AH42" s="33"/>
      <c r="AI42" s="33"/>
      <c r="AJ42" s="34"/>
      <c r="AK42" s="32"/>
      <c r="AL42" s="33"/>
      <c r="AM42" s="33"/>
      <c r="AN42" s="34"/>
      <c r="AO42" s="32"/>
      <c r="AP42" s="33"/>
      <c r="AQ42" s="33"/>
      <c r="AR42" s="34"/>
      <c r="AS42" s="32"/>
      <c r="AT42" s="33"/>
      <c r="AU42" s="33"/>
      <c r="AV42" s="34"/>
      <c r="AW42" s="32"/>
      <c r="AX42" s="33"/>
      <c r="AY42" s="33"/>
      <c r="AZ42" s="34"/>
      <c r="BA42" s="32"/>
      <c r="BB42" s="33"/>
      <c r="BC42" s="33"/>
      <c r="BD42" s="34"/>
      <c r="BE42" s="32"/>
      <c r="BF42" s="33"/>
      <c r="BG42" s="33"/>
      <c r="BH42" s="34"/>
      <c r="BI42" s="32"/>
      <c r="BJ42" s="33"/>
      <c r="BK42" s="33"/>
      <c r="BL42" s="34"/>
      <c r="BM42" s="32"/>
      <c r="BN42" s="33"/>
      <c r="BO42" s="33"/>
      <c r="BP42" s="34"/>
      <c r="BQ42" s="32"/>
      <c r="BR42" s="33"/>
      <c r="BS42" s="33"/>
      <c r="BT42" s="34"/>
      <c r="BU42" s="32"/>
      <c r="BV42" s="33"/>
      <c r="BW42" s="33"/>
      <c r="BX42" s="34"/>
      <c r="BY42" s="32"/>
      <c r="BZ42" s="33"/>
      <c r="CA42" s="33"/>
      <c r="CB42" s="34"/>
      <c r="CC42" s="32"/>
      <c r="CD42" s="33"/>
      <c r="CE42" s="33"/>
      <c r="CF42" s="34"/>
      <c r="CG42" s="32"/>
      <c r="CH42" s="33"/>
      <c r="CI42" s="33"/>
      <c r="CJ42" s="34"/>
      <c r="CK42" s="32"/>
      <c r="CL42" s="33"/>
      <c r="CM42" s="33"/>
      <c r="CN42" s="34"/>
      <c r="CO42" s="32"/>
      <c r="CP42" s="33"/>
      <c r="CQ42" s="33"/>
      <c r="CR42" s="34"/>
      <c r="CS42" s="32"/>
      <c r="CT42" s="33"/>
      <c r="CU42" s="33"/>
      <c r="CV42" s="34"/>
      <c r="CW42" s="32"/>
      <c r="CX42" s="33"/>
      <c r="CY42" s="33"/>
      <c r="CZ42" s="34"/>
      <c r="DA42" s="32"/>
      <c r="DB42" s="33"/>
      <c r="DC42" s="33"/>
      <c r="DD42" s="34"/>
      <c r="DE42" s="32"/>
      <c r="DF42" s="33"/>
      <c r="DG42" s="33"/>
      <c r="DH42" s="34"/>
      <c r="DI42" s="32"/>
      <c r="DJ42" s="33"/>
      <c r="DK42" s="33"/>
      <c r="DL42" s="34"/>
      <c r="DM42" s="32"/>
      <c r="DN42" s="33"/>
      <c r="DO42" s="33"/>
      <c r="DP42" s="34"/>
      <c r="DQ42" s="32"/>
      <c r="DR42" s="33"/>
      <c r="DS42" s="33"/>
      <c r="DT42" s="34"/>
      <c r="DU42" s="32"/>
      <c r="DV42" s="33"/>
      <c r="DW42" s="33"/>
      <c r="DX42" s="34"/>
      <c r="DY42" s="32"/>
      <c r="DZ42" s="33"/>
      <c r="EA42" s="33"/>
      <c r="EB42" s="34"/>
      <c r="EC42" s="32"/>
      <c r="ED42" s="33"/>
      <c r="EE42" s="33"/>
      <c r="EF42" s="34"/>
      <c r="EG42" s="32"/>
      <c r="EH42" s="33"/>
      <c r="EI42" s="33"/>
      <c r="EJ42" s="34"/>
      <c r="EK42" s="32"/>
      <c r="EL42" s="33"/>
      <c r="EM42" s="33"/>
      <c r="EN42" s="34"/>
      <c r="EO42" s="32"/>
      <c r="EP42" s="33"/>
      <c r="EQ42" s="33"/>
      <c r="ER42" s="34"/>
      <c r="ES42" s="32"/>
      <c r="ET42" s="33"/>
      <c r="EU42" s="33"/>
      <c r="EV42" s="34"/>
      <c r="EW42" s="32"/>
      <c r="EX42" s="33"/>
      <c r="EY42" s="33"/>
      <c r="EZ42" s="34"/>
      <c r="FA42" s="32"/>
      <c r="FB42" s="33"/>
      <c r="FC42" s="33"/>
      <c r="FD42" s="34"/>
      <c r="FE42" s="32"/>
      <c r="FF42" s="33"/>
      <c r="FG42" s="33"/>
      <c r="FH42" s="34"/>
      <c r="FI42" s="32"/>
      <c r="FJ42" s="33"/>
      <c r="FK42" s="33"/>
      <c r="FL42" s="34"/>
      <c r="FM42" s="32"/>
      <c r="FN42" s="33"/>
      <c r="FO42" s="33"/>
      <c r="FP42" s="34"/>
      <c r="FQ42" s="32"/>
      <c r="FR42" s="33"/>
      <c r="FS42" s="33"/>
      <c r="FT42" s="34"/>
      <c r="FU42" s="32"/>
      <c r="FV42" s="33"/>
      <c r="FW42" s="33"/>
      <c r="FX42" s="34"/>
      <c r="FY42" s="32"/>
      <c r="FZ42" s="33"/>
      <c r="GA42" s="33"/>
      <c r="GB42" s="34"/>
      <c r="GC42" s="32"/>
      <c r="GD42" s="33"/>
      <c r="GE42" s="33"/>
      <c r="GF42" s="34"/>
      <c r="GG42" s="32"/>
      <c r="GH42" s="33"/>
      <c r="GI42" s="33"/>
      <c r="GJ42" s="34"/>
      <c r="GK42" s="32"/>
      <c r="GL42" s="33"/>
      <c r="GM42" s="33"/>
      <c r="GN42" s="34"/>
      <c r="GO42" s="32"/>
      <c r="GP42" s="33"/>
      <c r="GQ42" s="33"/>
      <c r="GR42" s="34"/>
      <c r="GS42" s="32"/>
      <c r="GT42" s="33"/>
      <c r="GU42" s="33"/>
      <c r="GV42" s="34"/>
      <c r="GW42" s="32"/>
      <c r="GX42" s="33"/>
      <c r="GY42" s="33"/>
      <c r="GZ42" s="34"/>
      <c r="HA42" s="32"/>
      <c r="HB42" s="33"/>
      <c r="HC42" s="33"/>
      <c r="HD42" s="34"/>
      <c r="HE42" s="32"/>
      <c r="HF42" s="33"/>
      <c r="HG42" s="33"/>
      <c r="HH42" s="34"/>
      <c r="HI42" s="32"/>
      <c r="HJ42" s="33"/>
      <c r="HK42" s="33"/>
      <c r="HL42" s="34"/>
      <c r="HM42" s="32"/>
      <c r="HN42" s="33"/>
      <c r="HO42" s="33"/>
      <c r="HP42" s="34"/>
      <c r="HQ42" s="32"/>
      <c r="HR42" s="33"/>
      <c r="HS42" s="33"/>
      <c r="HT42" s="34"/>
      <c r="HU42" s="32"/>
      <c r="HV42" s="33"/>
      <c r="HW42" s="33"/>
      <c r="HX42" s="34"/>
      <c r="HY42" s="32"/>
      <c r="HZ42" s="33"/>
      <c r="IA42" s="33"/>
      <c r="IB42" s="34"/>
      <c r="IC42" s="32"/>
      <c r="ID42" s="33"/>
      <c r="IE42" s="33"/>
      <c r="IF42" s="34"/>
      <c r="IG42" s="32"/>
      <c r="IH42" s="33"/>
      <c r="II42" s="33"/>
      <c r="IJ42" s="34"/>
    </row>
    <row r="43" spans="1:244" s="30" customFormat="1">
      <c r="A43" s="35" t="s">
        <v>52</v>
      </c>
      <c r="B43" s="36">
        <v>198.70749999999998</v>
      </c>
      <c r="C43" s="36">
        <v>5.23</v>
      </c>
      <c r="D43" s="54">
        <v>3.9003105323559863E-2</v>
      </c>
      <c r="E43" s="33"/>
      <c r="F43" s="33"/>
      <c r="G43" s="32"/>
      <c r="H43" s="33"/>
      <c r="I43" s="33"/>
      <c r="J43" s="33"/>
      <c r="K43" s="32"/>
      <c r="L43" s="33"/>
      <c r="M43" s="33"/>
      <c r="N43" s="33"/>
      <c r="O43" s="32"/>
      <c r="P43" s="33"/>
      <c r="Q43" s="33"/>
      <c r="R43" s="33"/>
      <c r="S43" s="32"/>
      <c r="T43" s="33"/>
      <c r="U43" s="33"/>
      <c r="V43" s="33"/>
      <c r="W43" s="32"/>
      <c r="X43" s="33"/>
      <c r="Y43" s="33"/>
      <c r="Z43" s="33"/>
      <c r="AA43" s="32"/>
      <c r="AB43" s="33"/>
      <c r="AC43" s="33"/>
      <c r="AD43" s="33"/>
      <c r="AE43" s="32"/>
      <c r="AF43" s="33"/>
      <c r="AG43" s="33"/>
      <c r="AH43" s="33"/>
      <c r="AI43" s="32"/>
      <c r="AJ43" s="33"/>
      <c r="AK43" s="33"/>
      <c r="AL43" s="33"/>
      <c r="AM43" s="32"/>
      <c r="AN43" s="33"/>
      <c r="AO43" s="33"/>
      <c r="AP43" s="33"/>
      <c r="AQ43" s="32"/>
      <c r="AR43" s="33"/>
      <c r="AS43" s="33"/>
      <c r="AT43" s="33"/>
      <c r="AU43" s="32"/>
      <c r="AV43" s="33"/>
      <c r="AW43" s="33"/>
      <c r="AX43" s="33"/>
      <c r="AY43" s="32"/>
      <c r="AZ43" s="33"/>
      <c r="BA43" s="33"/>
      <c r="BB43" s="33"/>
      <c r="BC43" s="32"/>
      <c r="BD43" s="33"/>
      <c r="BE43" s="33"/>
      <c r="BF43" s="33"/>
      <c r="BG43" s="32"/>
      <c r="BH43" s="33"/>
      <c r="BI43" s="33"/>
      <c r="BJ43" s="33"/>
      <c r="BK43" s="32"/>
      <c r="BL43" s="33"/>
      <c r="BM43" s="33"/>
      <c r="BN43" s="33"/>
      <c r="BO43" s="32"/>
      <c r="BP43" s="33"/>
      <c r="BQ43" s="33"/>
      <c r="BR43" s="33"/>
      <c r="BS43" s="32"/>
      <c r="BT43" s="33"/>
      <c r="BU43" s="33"/>
      <c r="BV43" s="33"/>
      <c r="BW43" s="32"/>
      <c r="BX43" s="33"/>
      <c r="BY43" s="33"/>
      <c r="BZ43" s="33"/>
      <c r="CA43" s="32"/>
      <c r="CB43" s="33"/>
      <c r="CC43" s="33"/>
      <c r="CD43" s="33"/>
      <c r="CE43" s="32"/>
      <c r="CF43" s="33"/>
      <c r="CG43" s="33"/>
      <c r="CH43" s="33"/>
      <c r="CI43" s="32"/>
      <c r="CJ43" s="33"/>
      <c r="CK43" s="33"/>
      <c r="CL43" s="33"/>
      <c r="CM43" s="32"/>
      <c r="CN43" s="33"/>
      <c r="CO43" s="33"/>
      <c r="CP43" s="33"/>
      <c r="CQ43" s="32"/>
      <c r="CR43" s="33"/>
      <c r="CS43" s="33"/>
      <c r="CT43" s="33"/>
      <c r="CU43" s="32"/>
      <c r="CV43" s="33"/>
      <c r="CW43" s="33"/>
      <c r="CX43" s="33"/>
      <c r="CY43" s="32"/>
      <c r="CZ43" s="33"/>
      <c r="DA43" s="33"/>
      <c r="DB43" s="33"/>
      <c r="DC43" s="32"/>
      <c r="DD43" s="33"/>
      <c r="DE43" s="33"/>
      <c r="DF43" s="33"/>
      <c r="DG43" s="32"/>
      <c r="DH43" s="33"/>
      <c r="DI43" s="33"/>
      <c r="DJ43" s="33"/>
      <c r="DK43" s="32"/>
      <c r="DL43" s="33"/>
      <c r="DM43" s="33"/>
      <c r="DN43" s="33"/>
      <c r="DO43" s="32"/>
      <c r="DP43" s="33"/>
      <c r="DQ43" s="33"/>
      <c r="DR43" s="33"/>
      <c r="DS43" s="32"/>
      <c r="DT43" s="33"/>
      <c r="DU43" s="33"/>
      <c r="DV43" s="33"/>
      <c r="DW43" s="32"/>
      <c r="DX43" s="33"/>
      <c r="DY43" s="33"/>
      <c r="DZ43" s="33"/>
      <c r="EA43" s="32"/>
      <c r="EB43" s="33"/>
      <c r="EC43" s="33"/>
      <c r="ED43" s="33"/>
      <c r="EE43" s="32"/>
      <c r="EF43" s="33"/>
      <c r="EG43" s="33"/>
      <c r="EH43" s="33"/>
      <c r="EI43" s="32"/>
      <c r="EJ43" s="33"/>
      <c r="EK43" s="33"/>
      <c r="EL43" s="33"/>
      <c r="EM43" s="32"/>
      <c r="EN43" s="33"/>
      <c r="EO43" s="33"/>
      <c r="EP43" s="33"/>
      <c r="EQ43" s="32"/>
      <c r="ER43" s="33"/>
      <c r="ES43" s="33"/>
      <c r="ET43" s="33"/>
      <c r="EU43" s="32"/>
      <c r="EV43" s="33"/>
      <c r="EW43" s="33"/>
      <c r="EX43" s="33"/>
      <c r="EY43" s="32"/>
      <c r="EZ43" s="33"/>
      <c r="FA43" s="33"/>
      <c r="FB43" s="33"/>
      <c r="FC43" s="32"/>
      <c r="FD43" s="33"/>
      <c r="FE43" s="33"/>
      <c r="FF43" s="33"/>
      <c r="FG43" s="32"/>
      <c r="FH43" s="33"/>
      <c r="FI43" s="33"/>
      <c r="FJ43" s="33"/>
      <c r="FK43" s="32"/>
      <c r="FL43" s="33"/>
      <c r="FM43" s="33"/>
      <c r="FN43" s="33"/>
      <c r="FO43" s="32"/>
      <c r="FP43" s="33"/>
      <c r="FQ43" s="33"/>
      <c r="FR43" s="33"/>
      <c r="FS43" s="32"/>
      <c r="FT43" s="33"/>
      <c r="FU43" s="33"/>
      <c r="FV43" s="33"/>
      <c r="FW43" s="32"/>
      <c r="FX43" s="33"/>
      <c r="FY43" s="33"/>
      <c r="FZ43" s="33"/>
      <c r="GA43" s="32"/>
      <c r="GB43" s="33"/>
      <c r="GC43" s="33"/>
      <c r="GD43" s="33"/>
      <c r="GE43" s="32"/>
      <c r="GF43" s="33"/>
      <c r="GG43" s="33"/>
      <c r="GH43" s="33"/>
      <c r="GI43" s="32"/>
      <c r="GJ43" s="33"/>
      <c r="GK43" s="33"/>
      <c r="GL43" s="33"/>
      <c r="GM43" s="32"/>
      <c r="GN43" s="33"/>
      <c r="GO43" s="33"/>
      <c r="GP43" s="33"/>
      <c r="GQ43" s="32"/>
      <c r="GR43" s="33"/>
      <c r="GS43" s="33"/>
      <c r="GT43" s="33"/>
      <c r="GU43" s="32"/>
      <c r="GV43" s="33"/>
      <c r="GW43" s="33"/>
      <c r="GX43" s="33"/>
      <c r="GY43" s="32"/>
      <c r="GZ43" s="33"/>
      <c r="HA43" s="33"/>
      <c r="HB43" s="33"/>
      <c r="HC43" s="32"/>
      <c r="HD43" s="33"/>
      <c r="HE43" s="33"/>
      <c r="HF43" s="33"/>
      <c r="HG43" s="32"/>
      <c r="HH43" s="33"/>
      <c r="HI43" s="33"/>
      <c r="HJ43" s="33"/>
      <c r="HK43" s="32"/>
      <c r="HL43" s="33"/>
      <c r="HM43" s="33"/>
      <c r="HN43" s="33"/>
      <c r="HO43" s="32"/>
      <c r="HP43" s="33"/>
      <c r="HQ43" s="33"/>
      <c r="HR43" s="33"/>
      <c r="HS43" s="32"/>
      <c r="HT43" s="33"/>
      <c r="HU43" s="33"/>
      <c r="HV43" s="33"/>
      <c r="HW43" s="32"/>
      <c r="HX43" s="33"/>
      <c r="HY43" s="33"/>
      <c r="HZ43" s="33"/>
      <c r="IA43" s="32"/>
      <c r="IB43" s="33"/>
      <c r="IC43" s="33"/>
      <c r="ID43" s="33"/>
      <c r="IE43" s="32"/>
      <c r="IF43" s="33"/>
      <c r="IG43" s="33"/>
      <c r="IH43" s="33"/>
    </row>
    <row r="44" spans="1:244" s="31" customFormat="1">
      <c r="A44" s="22" t="s">
        <v>53</v>
      </c>
      <c r="B44" s="23">
        <v>4083.2784471049936</v>
      </c>
      <c r="C44" s="23">
        <v>107.48000000000002</v>
      </c>
      <c r="D44" s="52">
        <v>0.80148227589727616</v>
      </c>
    </row>
    <row r="45" spans="1:244" s="30" customFormat="1">
      <c r="A45" s="11" t="s">
        <v>54</v>
      </c>
      <c r="B45" s="21"/>
      <c r="C45" s="21"/>
      <c r="D45" s="3"/>
    </row>
    <row r="46" spans="1:244" s="30" customFormat="1">
      <c r="A46" s="6" t="s">
        <v>55</v>
      </c>
      <c r="B46" s="19">
        <v>111.38</v>
      </c>
      <c r="C46" s="19">
        <v>2.93</v>
      </c>
      <c r="D46" s="51">
        <v>2.1862113261643858E-2</v>
      </c>
    </row>
    <row r="47" spans="1:244" s="30" customFormat="1">
      <c r="A47" s="6" t="s">
        <v>56</v>
      </c>
      <c r="B47" s="19">
        <v>900</v>
      </c>
      <c r="C47" s="19">
        <v>23.68</v>
      </c>
      <c r="D47" s="51">
        <v>0.17665561084107986</v>
      </c>
    </row>
    <row r="48" spans="1:244" s="30" customFormat="1">
      <c r="A48" s="27" t="s">
        <v>57</v>
      </c>
      <c r="B48" s="28">
        <v>1011.38</v>
      </c>
      <c r="C48" s="28">
        <v>26.61</v>
      </c>
      <c r="D48" s="53">
        <v>0.19851772410272372</v>
      </c>
      <c r="E48" s="32"/>
      <c r="F48" s="33"/>
      <c r="G48" s="33"/>
      <c r="H48" s="34"/>
      <c r="I48" s="32"/>
      <c r="J48" s="33"/>
      <c r="K48" s="33"/>
      <c r="L48" s="34"/>
      <c r="M48" s="32"/>
      <c r="N48" s="33"/>
      <c r="O48" s="33"/>
      <c r="P48" s="34"/>
      <c r="Q48" s="32"/>
      <c r="R48" s="33"/>
      <c r="S48" s="33"/>
      <c r="T48" s="34"/>
      <c r="U48" s="32"/>
      <c r="V48" s="33"/>
      <c r="W48" s="33"/>
      <c r="X48" s="34"/>
      <c r="Y48" s="32"/>
      <c r="Z48" s="33"/>
      <c r="AA48" s="33"/>
      <c r="AB48" s="34"/>
      <c r="AC48" s="32"/>
      <c r="AD48" s="33"/>
      <c r="AE48" s="33"/>
      <c r="AF48" s="34"/>
      <c r="AG48" s="32"/>
      <c r="AH48" s="33"/>
      <c r="AI48" s="33"/>
      <c r="AJ48" s="34"/>
      <c r="AK48" s="32"/>
      <c r="AL48" s="33"/>
      <c r="AM48" s="33"/>
      <c r="AN48" s="34"/>
      <c r="AO48" s="32"/>
      <c r="AP48" s="33"/>
      <c r="AQ48" s="33"/>
      <c r="AR48" s="34"/>
      <c r="AS48" s="32"/>
      <c r="AT48" s="33"/>
      <c r="AU48" s="33"/>
      <c r="AV48" s="34"/>
      <c r="AW48" s="32"/>
      <c r="AX48" s="33"/>
      <c r="AY48" s="33"/>
      <c r="AZ48" s="34"/>
      <c r="BA48" s="32"/>
      <c r="BB48" s="33"/>
      <c r="BC48" s="33"/>
      <c r="BD48" s="34"/>
      <c r="BE48" s="32"/>
      <c r="BF48" s="33"/>
      <c r="BG48" s="33"/>
      <c r="BH48" s="34"/>
      <c r="BI48" s="32"/>
      <c r="BJ48" s="33"/>
      <c r="BK48" s="33"/>
      <c r="BL48" s="34"/>
      <c r="BM48" s="32"/>
      <c r="BN48" s="33"/>
      <c r="BO48" s="33"/>
      <c r="BP48" s="34"/>
      <c r="BQ48" s="32"/>
      <c r="BR48" s="33"/>
      <c r="BS48" s="33"/>
      <c r="BT48" s="34"/>
      <c r="BU48" s="32"/>
      <c r="BV48" s="33"/>
      <c r="BW48" s="33"/>
      <c r="BX48" s="34"/>
      <c r="BY48" s="32"/>
      <c r="BZ48" s="33"/>
      <c r="CA48" s="33"/>
      <c r="CB48" s="34"/>
      <c r="CC48" s="32"/>
      <c r="CD48" s="33"/>
      <c r="CE48" s="33"/>
      <c r="CF48" s="34"/>
      <c r="CG48" s="32"/>
      <c r="CH48" s="33"/>
      <c r="CI48" s="33"/>
      <c r="CJ48" s="34"/>
      <c r="CK48" s="32"/>
      <c r="CL48" s="33"/>
      <c r="CM48" s="33"/>
      <c r="CN48" s="34"/>
      <c r="CO48" s="32"/>
      <c r="CP48" s="33"/>
      <c r="CQ48" s="33"/>
      <c r="CR48" s="34"/>
      <c r="CS48" s="32"/>
      <c r="CT48" s="33"/>
      <c r="CU48" s="33"/>
      <c r="CV48" s="34"/>
      <c r="CW48" s="32"/>
      <c r="CX48" s="33"/>
      <c r="CY48" s="33"/>
      <c r="CZ48" s="34"/>
      <c r="DA48" s="32"/>
      <c r="DB48" s="33"/>
      <c r="DC48" s="33"/>
      <c r="DD48" s="34"/>
      <c r="DE48" s="32"/>
      <c r="DF48" s="33"/>
      <c r="DG48" s="33"/>
      <c r="DH48" s="34"/>
      <c r="DI48" s="32"/>
      <c r="DJ48" s="33"/>
      <c r="DK48" s="33"/>
      <c r="DL48" s="34"/>
      <c r="DM48" s="32"/>
      <c r="DN48" s="33"/>
      <c r="DO48" s="33"/>
      <c r="DP48" s="34"/>
      <c r="DQ48" s="32"/>
      <c r="DR48" s="33"/>
      <c r="DS48" s="33"/>
      <c r="DT48" s="34"/>
      <c r="DU48" s="32"/>
      <c r="DV48" s="33"/>
      <c r="DW48" s="33"/>
      <c r="DX48" s="34"/>
      <c r="DY48" s="32"/>
      <c r="DZ48" s="33"/>
      <c r="EA48" s="33"/>
      <c r="EB48" s="34"/>
      <c r="EC48" s="32"/>
      <c r="ED48" s="33"/>
      <c r="EE48" s="33"/>
      <c r="EF48" s="34"/>
      <c r="EG48" s="32"/>
      <c r="EH48" s="33"/>
      <c r="EI48" s="33"/>
      <c r="EJ48" s="34"/>
      <c r="EK48" s="32"/>
      <c r="EL48" s="33"/>
      <c r="EM48" s="33"/>
      <c r="EN48" s="34"/>
      <c r="EO48" s="32"/>
      <c r="EP48" s="33"/>
      <c r="EQ48" s="33"/>
      <c r="ER48" s="34"/>
      <c r="ES48" s="32"/>
      <c r="ET48" s="33"/>
      <c r="EU48" s="33"/>
      <c r="EV48" s="34"/>
      <c r="EW48" s="32"/>
      <c r="EX48" s="33"/>
      <c r="EY48" s="33"/>
      <c r="EZ48" s="34"/>
      <c r="FA48" s="32"/>
      <c r="FB48" s="33"/>
      <c r="FC48" s="33"/>
      <c r="FD48" s="34"/>
      <c r="FE48" s="32"/>
      <c r="FF48" s="33"/>
      <c r="FG48" s="33"/>
      <c r="FH48" s="34"/>
      <c r="FI48" s="32"/>
      <c r="FJ48" s="33"/>
      <c r="FK48" s="33"/>
      <c r="FL48" s="34"/>
      <c r="FM48" s="32"/>
      <c r="FN48" s="33"/>
      <c r="FO48" s="33"/>
      <c r="FP48" s="34"/>
      <c r="FQ48" s="32"/>
      <c r="FR48" s="33"/>
      <c r="FS48" s="33"/>
      <c r="FT48" s="34"/>
      <c r="FU48" s="32"/>
      <c r="FV48" s="33"/>
      <c r="FW48" s="33"/>
      <c r="FX48" s="34"/>
      <c r="FY48" s="32"/>
      <c r="FZ48" s="33"/>
      <c r="GA48" s="33"/>
      <c r="GB48" s="34"/>
      <c r="GC48" s="32"/>
      <c r="GD48" s="33"/>
      <c r="GE48" s="33"/>
      <c r="GF48" s="34"/>
      <c r="GG48" s="32"/>
      <c r="GH48" s="33"/>
      <c r="GI48" s="33"/>
      <c r="GJ48" s="34"/>
      <c r="GK48" s="32"/>
      <c r="GL48" s="33"/>
      <c r="GM48" s="33"/>
      <c r="GN48" s="34"/>
      <c r="GO48" s="32"/>
      <c r="GP48" s="33"/>
      <c r="GQ48" s="33"/>
      <c r="GR48" s="34"/>
      <c r="GS48" s="32"/>
      <c r="GT48" s="33"/>
      <c r="GU48" s="33"/>
      <c r="GV48" s="34"/>
      <c r="GW48" s="32"/>
      <c r="GX48" s="33"/>
      <c r="GY48" s="33"/>
      <c r="GZ48" s="34"/>
      <c r="HA48" s="32"/>
      <c r="HB48" s="33"/>
      <c r="HC48" s="33"/>
      <c r="HD48" s="34"/>
      <c r="HE48" s="32"/>
      <c r="HF48" s="33"/>
      <c r="HG48" s="33"/>
      <c r="HH48" s="34"/>
      <c r="HI48" s="32"/>
      <c r="HJ48" s="33"/>
      <c r="HK48" s="33"/>
      <c r="HL48" s="34"/>
      <c r="HM48" s="32"/>
      <c r="HN48" s="33"/>
      <c r="HO48" s="33"/>
      <c r="HP48" s="34"/>
      <c r="HQ48" s="32"/>
      <c r="HR48" s="33"/>
      <c r="HS48" s="33"/>
      <c r="HT48" s="34"/>
      <c r="HU48" s="32"/>
      <c r="HV48" s="33"/>
      <c r="HW48" s="33"/>
      <c r="HX48" s="34"/>
      <c r="HY48" s="32"/>
      <c r="HZ48" s="33"/>
      <c r="IA48" s="33"/>
      <c r="IB48" s="34"/>
      <c r="IC48" s="32"/>
      <c r="ID48" s="33"/>
      <c r="IE48" s="33"/>
      <c r="IF48" s="34"/>
      <c r="IG48" s="32"/>
      <c r="IH48" s="33"/>
      <c r="II48" s="33"/>
      <c r="IJ48" s="34"/>
    </row>
    <row r="49" spans="1:4" s="41" customFormat="1" ht="13.5" thickBot="1">
      <c r="A49" s="38" t="s">
        <v>58</v>
      </c>
      <c r="B49" s="39">
        <v>5094.6584471049937</v>
      </c>
      <c r="C49" s="39">
        <v>134.09000000000003</v>
      </c>
      <c r="D49" s="55">
        <v>0.99999999999999989</v>
      </c>
    </row>
    <row r="50" spans="1:4">
      <c r="A50" s="42" t="s">
        <v>59</v>
      </c>
      <c r="D50" s="43"/>
    </row>
  </sheetData>
  <printOptions horizontalCentered="1"/>
  <pageMargins left="0.78740157480314965" right="0.39370078740157483" top="0.78740157480314965" bottom="0.78740157480314965" header="0.59055118110236227" footer="0.59055118110236227"/>
  <pageSetup paperSize="9" orientation="portrait" horizontalDpi="300" verticalDpi="300" r:id="rId1"/>
  <headerFooter alignWithMargins="0">
    <oddHeader>&amp;L&amp;"Tahoma,Negrito"&amp;8Companhia Nacional de Abastecimento - CONAB</oddHeader>
    <oddFooter>&amp;R&amp;6&amp;F - &amp;A
versão - jan/2008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J55"/>
  <sheetViews>
    <sheetView zoomScaleNormal="100" workbookViewId="0">
      <selection activeCell="I23" sqref="I23"/>
    </sheetView>
  </sheetViews>
  <sheetFormatPr defaultColWidth="11.5" defaultRowHeight="12.75"/>
  <cols>
    <col min="1" max="1" width="45.625" style="3" customWidth="1"/>
    <col min="2" max="3" width="12.625" style="3" customWidth="1"/>
    <col min="4" max="4" width="8.625" style="3" customWidth="1"/>
    <col min="5" max="16384" width="11.5" style="3"/>
  </cols>
  <sheetData>
    <row r="1" spans="1:4">
      <c r="A1" s="1" t="s">
        <v>0</v>
      </c>
      <c r="B1" s="2"/>
      <c r="C1" s="2"/>
      <c r="D1" s="2"/>
    </row>
    <row r="2" spans="1:4">
      <c r="A2" s="1" t="s">
        <v>439</v>
      </c>
      <c r="B2" s="2"/>
      <c r="C2" s="2"/>
      <c r="D2" s="2"/>
    </row>
    <row r="3" spans="1:4">
      <c r="A3" s="1" t="s">
        <v>377</v>
      </c>
      <c r="B3" s="2"/>
      <c r="C3" s="2"/>
      <c r="D3" s="2"/>
    </row>
    <row r="4" spans="1:4">
      <c r="A4" s="1" t="s">
        <v>440</v>
      </c>
      <c r="B4" s="2"/>
      <c r="C4" s="2"/>
      <c r="D4" s="2"/>
    </row>
    <row r="5" spans="1:4" ht="13.5" thickBot="1">
      <c r="A5" s="4" t="s">
        <v>4</v>
      </c>
      <c r="B5" s="5">
        <v>1200</v>
      </c>
      <c r="C5" s="6" t="s">
        <v>5</v>
      </c>
    </row>
    <row r="6" spans="1:4">
      <c r="A6" s="7"/>
      <c r="B6" s="8" t="s">
        <v>6</v>
      </c>
      <c r="C6" s="50" t="s">
        <v>69</v>
      </c>
      <c r="D6" s="10" t="s">
        <v>7</v>
      </c>
    </row>
    <row r="7" spans="1:4">
      <c r="A7" s="11" t="s">
        <v>8</v>
      </c>
      <c r="D7" s="12" t="s">
        <v>9</v>
      </c>
    </row>
    <row r="8" spans="1:4" ht="13.5" thickBot="1">
      <c r="A8" s="13"/>
      <c r="B8" s="14" t="s">
        <v>10</v>
      </c>
      <c r="C8" s="14" t="s">
        <v>174</v>
      </c>
      <c r="D8" s="15" t="s">
        <v>13</v>
      </c>
    </row>
    <row r="9" spans="1:4">
      <c r="A9" s="11" t="s">
        <v>14</v>
      </c>
      <c r="B9" s="16"/>
    </row>
    <row r="10" spans="1:4">
      <c r="A10" s="18" t="s">
        <v>15</v>
      </c>
      <c r="B10" s="16">
        <v>0</v>
      </c>
      <c r="C10" s="16">
        <v>0</v>
      </c>
      <c r="D10" s="51">
        <v>0</v>
      </c>
    </row>
    <row r="11" spans="1:4">
      <c r="A11" s="18" t="s">
        <v>16</v>
      </c>
      <c r="B11" s="3">
        <v>0</v>
      </c>
      <c r="C11" s="3">
        <v>0</v>
      </c>
      <c r="D11" s="51">
        <v>0</v>
      </c>
    </row>
    <row r="12" spans="1:4">
      <c r="A12" s="18" t="s">
        <v>17</v>
      </c>
      <c r="B12" s="16">
        <v>292.60000000000002</v>
      </c>
      <c r="C12" s="16">
        <v>14.629999999999999</v>
      </c>
      <c r="D12" s="51">
        <v>0.14338121110480054</v>
      </c>
    </row>
    <row r="13" spans="1:4">
      <c r="A13" s="18" t="s">
        <v>18</v>
      </c>
      <c r="B13" s="16">
        <v>0</v>
      </c>
      <c r="C13" s="16">
        <v>0</v>
      </c>
      <c r="D13" s="51">
        <v>0</v>
      </c>
    </row>
    <row r="14" spans="1:4">
      <c r="A14" s="18" t="s">
        <v>19</v>
      </c>
      <c r="B14" s="16">
        <v>0</v>
      </c>
      <c r="C14" s="16">
        <v>0</v>
      </c>
      <c r="D14" s="51">
        <v>0</v>
      </c>
    </row>
    <row r="15" spans="1:4">
      <c r="A15" s="6" t="s">
        <v>20</v>
      </c>
      <c r="B15" s="16">
        <v>348.75</v>
      </c>
      <c r="C15" s="16">
        <v>17.439999999999998</v>
      </c>
      <c r="D15" s="51">
        <v>0.17089609491729046</v>
      </c>
    </row>
    <row r="16" spans="1:4">
      <c r="A16" s="6" t="s">
        <v>70</v>
      </c>
      <c r="B16" s="16">
        <v>66.8</v>
      </c>
      <c r="C16" s="16">
        <v>3.36</v>
      </c>
      <c r="D16" s="51">
        <v>3.2733646280931908E-2</v>
      </c>
    </row>
    <row r="17" spans="1:4">
      <c r="A17" s="6" t="s">
        <v>22</v>
      </c>
      <c r="B17" s="16">
        <v>157.5</v>
      </c>
      <c r="C17" s="16">
        <v>7.88</v>
      </c>
      <c r="D17" s="51">
        <v>7.7178881575550529E-2</v>
      </c>
    </row>
    <row r="18" spans="1:4">
      <c r="A18" s="6" t="s">
        <v>23</v>
      </c>
      <c r="B18" s="16">
        <v>128</v>
      </c>
      <c r="C18" s="16">
        <v>6.4</v>
      </c>
      <c r="D18" s="51">
        <v>6.2723154550288679E-2</v>
      </c>
    </row>
    <row r="19" spans="1:4">
      <c r="A19" s="6" t="s">
        <v>24</v>
      </c>
      <c r="B19" s="16">
        <v>215</v>
      </c>
      <c r="C19" s="16">
        <v>10.75</v>
      </c>
      <c r="D19" s="51">
        <v>0.10535529865868802</v>
      </c>
    </row>
    <row r="20" spans="1:4">
      <c r="A20" s="6" t="s">
        <v>71</v>
      </c>
      <c r="B20" s="16">
        <v>220</v>
      </c>
      <c r="C20" s="16">
        <v>11</v>
      </c>
      <c r="D20" s="51">
        <v>0.10780542188330867</v>
      </c>
    </row>
    <row r="21" spans="1:4">
      <c r="A21" s="22" t="s">
        <v>27</v>
      </c>
      <c r="B21" s="155">
        <v>1428.65</v>
      </c>
      <c r="C21" s="155">
        <v>71.459999999999994</v>
      </c>
      <c r="D21" s="52">
        <v>0.70007370897085874</v>
      </c>
    </row>
    <row r="22" spans="1:4">
      <c r="A22" s="25" t="s">
        <v>28</v>
      </c>
    </row>
    <row r="23" spans="1:4">
      <c r="A23" s="18" t="s">
        <v>29</v>
      </c>
      <c r="B23" s="16">
        <v>0</v>
      </c>
      <c r="C23" s="16">
        <v>0</v>
      </c>
      <c r="D23" s="51">
        <v>0</v>
      </c>
    </row>
    <row r="24" spans="1:4">
      <c r="A24" s="18" t="s">
        <v>30</v>
      </c>
      <c r="B24" s="16">
        <v>0</v>
      </c>
      <c r="C24" s="16">
        <v>0</v>
      </c>
      <c r="D24" s="51">
        <v>0</v>
      </c>
    </row>
    <row r="25" spans="1:4">
      <c r="A25" s="6" t="s">
        <v>72</v>
      </c>
      <c r="B25" s="16">
        <v>42.86</v>
      </c>
      <c r="C25" s="16">
        <v>2.14</v>
      </c>
      <c r="D25" s="51">
        <v>2.1002456281448225E-2</v>
      </c>
    </row>
    <row r="26" spans="1:4">
      <c r="A26" s="18" t="s">
        <v>73</v>
      </c>
      <c r="B26" s="16">
        <v>40.799999999999997</v>
      </c>
      <c r="C26" s="16">
        <v>2.04</v>
      </c>
      <c r="D26" s="51">
        <v>1.9993005512904515E-2</v>
      </c>
    </row>
    <row r="27" spans="1:4">
      <c r="A27" s="18" t="s">
        <v>74</v>
      </c>
      <c r="B27" s="16">
        <v>0</v>
      </c>
      <c r="C27" s="16">
        <v>0</v>
      </c>
      <c r="D27" s="51">
        <v>0</v>
      </c>
    </row>
    <row r="28" spans="1:4">
      <c r="A28" s="18" t="s">
        <v>75</v>
      </c>
      <c r="B28" s="16">
        <v>72</v>
      </c>
      <c r="C28" s="16">
        <v>3.6</v>
      </c>
      <c r="D28" s="51">
        <v>3.5281774434537387E-2</v>
      </c>
    </row>
    <row r="29" spans="1:4">
      <c r="A29" s="18" t="s">
        <v>76</v>
      </c>
      <c r="B29" s="16">
        <v>0</v>
      </c>
      <c r="C29" s="16">
        <v>0</v>
      </c>
      <c r="D29" s="51">
        <v>0</v>
      </c>
    </row>
    <row r="30" spans="1:4">
      <c r="A30" s="18" t="s">
        <v>77</v>
      </c>
      <c r="B30" s="16">
        <v>0</v>
      </c>
      <c r="C30" s="16">
        <v>0</v>
      </c>
      <c r="D30" s="51">
        <v>0</v>
      </c>
    </row>
    <row r="31" spans="1:4">
      <c r="A31" s="18" t="s">
        <v>78</v>
      </c>
      <c r="B31" s="16">
        <v>0</v>
      </c>
      <c r="C31" s="16">
        <v>0</v>
      </c>
      <c r="D31" s="51">
        <v>0</v>
      </c>
    </row>
    <row r="32" spans="1:4">
      <c r="A32" s="27" t="s">
        <v>37</v>
      </c>
      <c r="B32" s="156">
        <v>155.66</v>
      </c>
      <c r="C32" s="156">
        <v>7.7799999999999994</v>
      </c>
      <c r="D32" s="53">
        <v>7.6277236228890127E-2</v>
      </c>
    </row>
    <row r="33" spans="1:244" s="30" customFormat="1">
      <c r="A33" s="11" t="s">
        <v>38</v>
      </c>
      <c r="B33" s="3"/>
      <c r="C33" s="3"/>
      <c r="D33" s="3"/>
    </row>
    <row r="34" spans="1:244" s="30" customFormat="1">
      <c r="A34" s="18" t="s">
        <v>39</v>
      </c>
      <c r="B34" s="16">
        <v>24.832258706132958</v>
      </c>
      <c r="C34" s="16">
        <v>1.24</v>
      </c>
      <c r="D34" s="51">
        <v>1.2168418755136946E-2</v>
      </c>
    </row>
    <row r="35" spans="1:244" s="30" customFormat="1">
      <c r="A35" s="6" t="s">
        <v>40</v>
      </c>
      <c r="B35" s="16">
        <v>24.832258706132958</v>
      </c>
      <c r="C35" s="16">
        <v>1.24</v>
      </c>
      <c r="D35" s="51">
        <v>1.2168418755136946E-2</v>
      </c>
    </row>
    <row r="36" spans="1:244" s="31" customFormat="1">
      <c r="A36" s="22" t="s">
        <v>41</v>
      </c>
      <c r="B36" s="155">
        <v>1609.1422587061331</v>
      </c>
      <c r="C36" s="155">
        <v>80.47999999999999</v>
      </c>
      <c r="D36" s="52">
        <v>0.78851936395488587</v>
      </c>
    </row>
    <row r="37" spans="1:244" s="30" customFormat="1">
      <c r="A37" s="11" t="s">
        <v>42</v>
      </c>
      <c r="B37" s="3"/>
      <c r="C37" s="3"/>
      <c r="D37" s="3"/>
    </row>
    <row r="38" spans="1:244" s="30" customFormat="1">
      <c r="A38" s="6" t="s">
        <v>43</v>
      </c>
      <c r="B38" s="16">
        <v>32.909999999999997</v>
      </c>
      <c r="C38" s="16">
        <v>1.65</v>
      </c>
      <c r="D38" s="51">
        <v>1.6126711064453129E-2</v>
      </c>
    </row>
    <row r="39" spans="1:244" s="30" customFormat="1">
      <c r="A39" s="6" t="s">
        <v>44</v>
      </c>
      <c r="B39" s="16">
        <v>0</v>
      </c>
      <c r="C39" s="16">
        <v>0</v>
      </c>
      <c r="D39" s="51">
        <v>0</v>
      </c>
    </row>
    <row r="40" spans="1:244" s="30" customFormat="1">
      <c r="A40" s="18" t="s">
        <v>45</v>
      </c>
      <c r="B40" s="16">
        <v>0</v>
      </c>
      <c r="C40" s="16">
        <v>0</v>
      </c>
      <c r="D40" s="51">
        <v>0</v>
      </c>
    </row>
    <row r="41" spans="1:244" s="30" customFormat="1">
      <c r="A41" s="18" t="s">
        <v>79</v>
      </c>
      <c r="B41" s="16">
        <v>0</v>
      </c>
      <c r="C41" s="16">
        <v>0</v>
      </c>
      <c r="D41" s="51">
        <v>0</v>
      </c>
    </row>
    <row r="42" spans="1:244" s="30" customFormat="1">
      <c r="A42" s="27" t="s">
        <v>46</v>
      </c>
      <c r="B42" s="156">
        <v>32.909999999999997</v>
      </c>
      <c r="C42" s="156">
        <v>1.65</v>
      </c>
      <c r="D42" s="53">
        <v>1.6126711064453129E-2</v>
      </c>
      <c r="E42" s="32"/>
      <c r="F42" s="33"/>
      <c r="G42" s="33"/>
      <c r="H42" s="34"/>
      <c r="I42" s="32"/>
      <c r="J42" s="33"/>
      <c r="K42" s="33"/>
      <c r="L42" s="34"/>
      <c r="M42" s="32"/>
      <c r="N42" s="33"/>
      <c r="O42" s="33"/>
      <c r="P42" s="34"/>
      <c r="Q42" s="32"/>
      <c r="R42" s="33"/>
      <c r="S42" s="33"/>
      <c r="T42" s="34"/>
      <c r="U42" s="32"/>
      <c r="V42" s="33"/>
      <c r="W42" s="33"/>
      <c r="X42" s="34"/>
      <c r="Y42" s="32"/>
      <c r="Z42" s="33"/>
      <c r="AA42" s="33"/>
      <c r="AB42" s="34"/>
      <c r="AC42" s="32"/>
      <c r="AD42" s="33"/>
      <c r="AE42" s="33"/>
      <c r="AF42" s="34"/>
      <c r="AG42" s="32"/>
      <c r="AH42" s="33"/>
      <c r="AI42" s="33"/>
      <c r="AJ42" s="34"/>
      <c r="AK42" s="32"/>
      <c r="AL42" s="33"/>
      <c r="AM42" s="33"/>
      <c r="AN42" s="34"/>
      <c r="AO42" s="32"/>
      <c r="AP42" s="33"/>
      <c r="AQ42" s="33"/>
      <c r="AR42" s="34"/>
      <c r="AS42" s="32"/>
      <c r="AT42" s="33"/>
      <c r="AU42" s="33"/>
      <c r="AV42" s="34"/>
      <c r="AW42" s="32"/>
      <c r="AX42" s="33"/>
      <c r="AY42" s="33"/>
      <c r="AZ42" s="34"/>
      <c r="BA42" s="32"/>
      <c r="BB42" s="33"/>
      <c r="BC42" s="33"/>
      <c r="BD42" s="34"/>
      <c r="BE42" s="32"/>
      <c r="BF42" s="33"/>
      <c r="BG42" s="33"/>
      <c r="BH42" s="34"/>
      <c r="BI42" s="32"/>
      <c r="BJ42" s="33"/>
      <c r="BK42" s="33"/>
      <c r="BL42" s="34"/>
      <c r="BM42" s="32"/>
      <c r="BN42" s="33"/>
      <c r="BO42" s="33"/>
      <c r="BP42" s="34"/>
      <c r="BQ42" s="32"/>
      <c r="BR42" s="33"/>
      <c r="BS42" s="33"/>
      <c r="BT42" s="34"/>
      <c r="BU42" s="32"/>
      <c r="BV42" s="33"/>
      <c r="BW42" s="33"/>
      <c r="BX42" s="34"/>
      <c r="BY42" s="32"/>
      <c r="BZ42" s="33"/>
      <c r="CA42" s="33"/>
      <c r="CB42" s="34"/>
      <c r="CC42" s="32"/>
      <c r="CD42" s="33"/>
      <c r="CE42" s="33"/>
      <c r="CF42" s="34"/>
      <c r="CG42" s="32"/>
      <c r="CH42" s="33"/>
      <c r="CI42" s="33"/>
      <c r="CJ42" s="34"/>
      <c r="CK42" s="32"/>
      <c r="CL42" s="33"/>
      <c r="CM42" s="33"/>
      <c r="CN42" s="34"/>
      <c r="CO42" s="32"/>
      <c r="CP42" s="33"/>
      <c r="CQ42" s="33"/>
      <c r="CR42" s="34"/>
      <c r="CS42" s="32"/>
      <c r="CT42" s="33"/>
      <c r="CU42" s="33"/>
      <c r="CV42" s="34"/>
      <c r="CW42" s="32"/>
      <c r="CX42" s="33"/>
      <c r="CY42" s="33"/>
      <c r="CZ42" s="34"/>
      <c r="DA42" s="32"/>
      <c r="DB42" s="33"/>
      <c r="DC42" s="33"/>
      <c r="DD42" s="34"/>
      <c r="DE42" s="32"/>
      <c r="DF42" s="33"/>
      <c r="DG42" s="33"/>
      <c r="DH42" s="34"/>
      <c r="DI42" s="32"/>
      <c r="DJ42" s="33"/>
      <c r="DK42" s="33"/>
      <c r="DL42" s="34"/>
      <c r="DM42" s="32"/>
      <c r="DN42" s="33"/>
      <c r="DO42" s="33"/>
      <c r="DP42" s="34"/>
      <c r="DQ42" s="32"/>
      <c r="DR42" s="33"/>
      <c r="DS42" s="33"/>
      <c r="DT42" s="34"/>
      <c r="DU42" s="32"/>
      <c r="DV42" s="33"/>
      <c r="DW42" s="33"/>
      <c r="DX42" s="34"/>
      <c r="DY42" s="32"/>
      <c r="DZ42" s="33"/>
      <c r="EA42" s="33"/>
      <c r="EB42" s="34"/>
      <c r="EC42" s="32"/>
      <c r="ED42" s="33"/>
      <c r="EE42" s="33"/>
      <c r="EF42" s="34"/>
      <c r="EG42" s="32"/>
      <c r="EH42" s="33"/>
      <c r="EI42" s="33"/>
      <c r="EJ42" s="34"/>
      <c r="EK42" s="32"/>
      <c r="EL42" s="33"/>
      <c r="EM42" s="33"/>
      <c r="EN42" s="34"/>
      <c r="EO42" s="32"/>
      <c r="EP42" s="33"/>
      <c r="EQ42" s="33"/>
      <c r="ER42" s="34"/>
      <c r="ES42" s="32"/>
      <c r="ET42" s="33"/>
      <c r="EU42" s="33"/>
      <c r="EV42" s="34"/>
      <c r="EW42" s="32"/>
      <c r="EX42" s="33"/>
      <c r="EY42" s="33"/>
      <c r="EZ42" s="34"/>
      <c r="FA42" s="32"/>
      <c r="FB42" s="33"/>
      <c r="FC42" s="33"/>
      <c r="FD42" s="34"/>
      <c r="FE42" s="32"/>
      <c r="FF42" s="33"/>
      <c r="FG42" s="33"/>
      <c r="FH42" s="34"/>
      <c r="FI42" s="32"/>
      <c r="FJ42" s="33"/>
      <c r="FK42" s="33"/>
      <c r="FL42" s="34"/>
      <c r="FM42" s="32"/>
      <c r="FN42" s="33"/>
      <c r="FO42" s="33"/>
      <c r="FP42" s="34"/>
      <c r="FQ42" s="32"/>
      <c r="FR42" s="33"/>
      <c r="FS42" s="33"/>
      <c r="FT42" s="34"/>
      <c r="FU42" s="32"/>
      <c r="FV42" s="33"/>
      <c r="FW42" s="33"/>
      <c r="FX42" s="34"/>
      <c r="FY42" s="32"/>
      <c r="FZ42" s="33"/>
      <c r="GA42" s="33"/>
      <c r="GB42" s="34"/>
      <c r="GC42" s="32"/>
      <c r="GD42" s="33"/>
      <c r="GE42" s="33"/>
      <c r="GF42" s="34"/>
      <c r="GG42" s="32"/>
      <c r="GH42" s="33"/>
      <c r="GI42" s="33"/>
      <c r="GJ42" s="34"/>
      <c r="GK42" s="32"/>
      <c r="GL42" s="33"/>
      <c r="GM42" s="33"/>
      <c r="GN42" s="34"/>
      <c r="GO42" s="32"/>
      <c r="GP42" s="33"/>
      <c r="GQ42" s="33"/>
      <c r="GR42" s="34"/>
      <c r="GS42" s="32"/>
      <c r="GT42" s="33"/>
      <c r="GU42" s="33"/>
      <c r="GV42" s="34"/>
      <c r="GW42" s="32"/>
      <c r="GX42" s="33"/>
      <c r="GY42" s="33"/>
      <c r="GZ42" s="34"/>
      <c r="HA42" s="32"/>
      <c r="HB42" s="33"/>
      <c r="HC42" s="33"/>
      <c r="HD42" s="34"/>
      <c r="HE42" s="32"/>
      <c r="HF42" s="33"/>
      <c r="HG42" s="33"/>
      <c r="HH42" s="34"/>
      <c r="HI42" s="32"/>
      <c r="HJ42" s="33"/>
      <c r="HK42" s="33"/>
      <c r="HL42" s="34"/>
      <c r="HM42" s="32"/>
      <c r="HN42" s="33"/>
      <c r="HO42" s="33"/>
      <c r="HP42" s="34"/>
      <c r="HQ42" s="32"/>
      <c r="HR42" s="33"/>
      <c r="HS42" s="33"/>
      <c r="HT42" s="34"/>
      <c r="HU42" s="32"/>
      <c r="HV42" s="33"/>
      <c r="HW42" s="33"/>
      <c r="HX42" s="34"/>
      <c r="HY42" s="32"/>
      <c r="HZ42" s="33"/>
      <c r="IA42" s="33"/>
      <c r="IB42" s="34"/>
      <c r="IC42" s="32"/>
      <c r="ID42" s="33"/>
      <c r="IE42" s="33"/>
      <c r="IF42" s="34"/>
      <c r="IG42" s="32"/>
      <c r="IH42" s="33"/>
      <c r="II42" s="33"/>
      <c r="IJ42" s="34"/>
    </row>
    <row r="43" spans="1:244" s="30" customFormat="1">
      <c r="A43" s="11" t="s">
        <v>47</v>
      </c>
      <c r="B43" s="3"/>
      <c r="C43" s="3"/>
      <c r="D43" s="3"/>
    </row>
    <row r="44" spans="1:244" s="30" customFormat="1">
      <c r="A44" s="18" t="s">
        <v>80</v>
      </c>
      <c r="B44" s="16">
        <v>0.41142857142857142</v>
      </c>
      <c r="C44" s="16">
        <v>0.02</v>
      </c>
      <c r="D44" s="51">
        <v>2.0161013962592791E-4</v>
      </c>
    </row>
    <row r="45" spans="1:244" s="30" customFormat="1">
      <c r="A45" s="18" t="s">
        <v>49</v>
      </c>
      <c r="B45" s="16">
        <v>0</v>
      </c>
      <c r="C45" s="16">
        <v>0</v>
      </c>
      <c r="D45" s="51">
        <v>0</v>
      </c>
    </row>
    <row r="46" spans="1:244" s="30" customFormat="1">
      <c r="A46" s="18" t="s">
        <v>50</v>
      </c>
      <c r="B46" s="16">
        <v>3.86</v>
      </c>
      <c r="C46" s="16">
        <v>0.19</v>
      </c>
      <c r="D46" s="51">
        <v>1.8914951294071432E-3</v>
      </c>
    </row>
    <row r="47" spans="1:244" s="30" customFormat="1">
      <c r="A47" s="27" t="s">
        <v>51</v>
      </c>
      <c r="B47" s="156">
        <v>4.2714285714285714</v>
      </c>
      <c r="C47" s="156">
        <v>0.21</v>
      </c>
      <c r="D47" s="53">
        <v>2.093105269033071E-3</v>
      </c>
      <c r="E47" s="32"/>
      <c r="F47" s="33"/>
      <c r="G47" s="33"/>
      <c r="H47" s="34"/>
      <c r="I47" s="32"/>
      <c r="J47" s="33"/>
      <c r="K47" s="33"/>
      <c r="L47" s="34"/>
      <c r="M47" s="32"/>
      <c r="N47" s="33"/>
      <c r="O47" s="33"/>
      <c r="P47" s="34"/>
      <c r="Q47" s="32"/>
      <c r="R47" s="33"/>
      <c r="S47" s="33"/>
      <c r="T47" s="34"/>
      <c r="U47" s="32"/>
      <c r="V47" s="33"/>
      <c r="W47" s="33"/>
      <c r="X47" s="34"/>
      <c r="Y47" s="32"/>
      <c r="Z47" s="33"/>
      <c r="AA47" s="33"/>
      <c r="AB47" s="34"/>
      <c r="AC47" s="32"/>
      <c r="AD47" s="33"/>
      <c r="AE47" s="33"/>
      <c r="AF47" s="34"/>
      <c r="AG47" s="32"/>
      <c r="AH47" s="33"/>
      <c r="AI47" s="33"/>
      <c r="AJ47" s="34"/>
      <c r="AK47" s="32"/>
      <c r="AL47" s="33"/>
      <c r="AM47" s="33"/>
      <c r="AN47" s="34"/>
      <c r="AO47" s="32"/>
      <c r="AP47" s="33"/>
      <c r="AQ47" s="33"/>
      <c r="AR47" s="34"/>
      <c r="AS47" s="32"/>
      <c r="AT47" s="33"/>
      <c r="AU47" s="33"/>
      <c r="AV47" s="34"/>
      <c r="AW47" s="32"/>
      <c r="AX47" s="33"/>
      <c r="AY47" s="33"/>
      <c r="AZ47" s="34"/>
      <c r="BA47" s="32"/>
      <c r="BB47" s="33"/>
      <c r="BC47" s="33"/>
      <c r="BD47" s="34"/>
      <c r="BE47" s="32"/>
      <c r="BF47" s="33"/>
      <c r="BG47" s="33"/>
      <c r="BH47" s="34"/>
      <c r="BI47" s="32"/>
      <c r="BJ47" s="33"/>
      <c r="BK47" s="33"/>
      <c r="BL47" s="34"/>
      <c r="BM47" s="32"/>
      <c r="BN47" s="33"/>
      <c r="BO47" s="33"/>
      <c r="BP47" s="34"/>
      <c r="BQ47" s="32"/>
      <c r="BR47" s="33"/>
      <c r="BS47" s="33"/>
      <c r="BT47" s="34"/>
      <c r="BU47" s="32"/>
      <c r="BV47" s="33"/>
      <c r="BW47" s="33"/>
      <c r="BX47" s="34"/>
      <c r="BY47" s="32"/>
      <c r="BZ47" s="33"/>
      <c r="CA47" s="33"/>
      <c r="CB47" s="34"/>
      <c r="CC47" s="32"/>
      <c r="CD47" s="33"/>
      <c r="CE47" s="33"/>
      <c r="CF47" s="34"/>
      <c r="CG47" s="32"/>
      <c r="CH47" s="33"/>
      <c r="CI47" s="33"/>
      <c r="CJ47" s="34"/>
      <c r="CK47" s="32"/>
      <c r="CL47" s="33"/>
      <c r="CM47" s="33"/>
      <c r="CN47" s="34"/>
      <c r="CO47" s="32"/>
      <c r="CP47" s="33"/>
      <c r="CQ47" s="33"/>
      <c r="CR47" s="34"/>
      <c r="CS47" s="32"/>
      <c r="CT47" s="33"/>
      <c r="CU47" s="33"/>
      <c r="CV47" s="34"/>
      <c r="CW47" s="32"/>
      <c r="CX47" s="33"/>
      <c r="CY47" s="33"/>
      <c r="CZ47" s="34"/>
      <c r="DA47" s="32"/>
      <c r="DB47" s="33"/>
      <c r="DC47" s="33"/>
      <c r="DD47" s="34"/>
      <c r="DE47" s="32"/>
      <c r="DF47" s="33"/>
      <c r="DG47" s="33"/>
      <c r="DH47" s="34"/>
      <c r="DI47" s="32"/>
      <c r="DJ47" s="33"/>
      <c r="DK47" s="33"/>
      <c r="DL47" s="34"/>
      <c r="DM47" s="32"/>
      <c r="DN47" s="33"/>
      <c r="DO47" s="33"/>
      <c r="DP47" s="34"/>
      <c r="DQ47" s="32"/>
      <c r="DR47" s="33"/>
      <c r="DS47" s="33"/>
      <c r="DT47" s="34"/>
      <c r="DU47" s="32"/>
      <c r="DV47" s="33"/>
      <c r="DW47" s="33"/>
      <c r="DX47" s="34"/>
      <c r="DY47" s="32"/>
      <c r="DZ47" s="33"/>
      <c r="EA47" s="33"/>
      <c r="EB47" s="34"/>
      <c r="EC47" s="32"/>
      <c r="ED47" s="33"/>
      <c r="EE47" s="33"/>
      <c r="EF47" s="34"/>
      <c r="EG47" s="32"/>
      <c r="EH47" s="33"/>
      <c r="EI47" s="33"/>
      <c r="EJ47" s="34"/>
      <c r="EK47" s="32"/>
      <c r="EL47" s="33"/>
      <c r="EM47" s="33"/>
      <c r="EN47" s="34"/>
      <c r="EO47" s="32"/>
      <c r="EP47" s="33"/>
      <c r="EQ47" s="33"/>
      <c r="ER47" s="34"/>
      <c r="ES47" s="32"/>
      <c r="ET47" s="33"/>
      <c r="EU47" s="33"/>
      <c r="EV47" s="34"/>
      <c r="EW47" s="32"/>
      <c r="EX47" s="33"/>
      <c r="EY47" s="33"/>
      <c r="EZ47" s="34"/>
      <c r="FA47" s="32"/>
      <c r="FB47" s="33"/>
      <c r="FC47" s="33"/>
      <c r="FD47" s="34"/>
      <c r="FE47" s="32"/>
      <c r="FF47" s="33"/>
      <c r="FG47" s="33"/>
      <c r="FH47" s="34"/>
      <c r="FI47" s="32"/>
      <c r="FJ47" s="33"/>
      <c r="FK47" s="33"/>
      <c r="FL47" s="34"/>
      <c r="FM47" s="32"/>
      <c r="FN47" s="33"/>
      <c r="FO47" s="33"/>
      <c r="FP47" s="34"/>
      <c r="FQ47" s="32"/>
      <c r="FR47" s="33"/>
      <c r="FS47" s="33"/>
      <c r="FT47" s="34"/>
      <c r="FU47" s="32"/>
      <c r="FV47" s="33"/>
      <c r="FW47" s="33"/>
      <c r="FX47" s="34"/>
      <c r="FY47" s="32"/>
      <c r="FZ47" s="33"/>
      <c r="GA47" s="33"/>
      <c r="GB47" s="34"/>
      <c r="GC47" s="32"/>
      <c r="GD47" s="33"/>
      <c r="GE47" s="33"/>
      <c r="GF47" s="34"/>
      <c r="GG47" s="32"/>
      <c r="GH47" s="33"/>
      <c r="GI47" s="33"/>
      <c r="GJ47" s="34"/>
      <c r="GK47" s="32"/>
      <c r="GL47" s="33"/>
      <c r="GM47" s="33"/>
      <c r="GN47" s="34"/>
      <c r="GO47" s="32"/>
      <c r="GP47" s="33"/>
      <c r="GQ47" s="33"/>
      <c r="GR47" s="34"/>
      <c r="GS47" s="32"/>
      <c r="GT47" s="33"/>
      <c r="GU47" s="33"/>
      <c r="GV47" s="34"/>
      <c r="GW47" s="32"/>
      <c r="GX47" s="33"/>
      <c r="GY47" s="33"/>
      <c r="GZ47" s="34"/>
      <c r="HA47" s="32"/>
      <c r="HB47" s="33"/>
      <c r="HC47" s="33"/>
      <c r="HD47" s="34"/>
      <c r="HE47" s="32"/>
      <c r="HF47" s="33"/>
      <c r="HG47" s="33"/>
      <c r="HH47" s="34"/>
      <c r="HI47" s="32"/>
      <c r="HJ47" s="33"/>
      <c r="HK47" s="33"/>
      <c r="HL47" s="34"/>
      <c r="HM47" s="32"/>
      <c r="HN47" s="33"/>
      <c r="HO47" s="33"/>
      <c r="HP47" s="34"/>
      <c r="HQ47" s="32"/>
      <c r="HR47" s="33"/>
      <c r="HS47" s="33"/>
      <c r="HT47" s="34"/>
      <c r="HU47" s="32"/>
      <c r="HV47" s="33"/>
      <c r="HW47" s="33"/>
      <c r="HX47" s="34"/>
      <c r="HY47" s="32"/>
      <c r="HZ47" s="33"/>
      <c r="IA47" s="33"/>
      <c r="IB47" s="34"/>
      <c r="IC47" s="32"/>
      <c r="ID47" s="33"/>
      <c r="IE47" s="33"/>
      <c r="IF47" s="34"/>
      <c r="IG47" s="32"/>
      <c r="IH47" s="33"/>
      <c r="II47" s="33"/>
      <c r="IJ47" s="34"/>
    </row>
    <row r="48" spans="1:244" s="30" customFormat="1">
      <c r="A48" s="35" t="s">
        <v>52</v>
      </c>
      <c r="B48" s="157">
        <v>37.181428571428569</v>
      </c>
      <c r="C48" s="157">
        <v>1.8599999999999999</v>
      </c>
      <c r="D48" s="54">
        <v>1.82198163334862E-2</v>
      </c>
      <c r="E48" s="33"/>
      <c r="F48" s="33"/>
      <c r="G48" s="32"/>
      <c r="H48" s="33"/>
      <c r="I48" s="33"/>
      <c r="J48" s="33"/>
      <c r="K48" s="32"/>
      <c r="L48" s="33"/>
      <c r="M48" s="33"/>
      <c r="N48" s="33"/>
      <c r="O48" s="32"/>
      <c r="P48" s="33"/>
      <c r="Q48" s="33"/>
      <c r="R48" s="33"/>
      <c r="S48" s="32"/>
      <c r="T48" s="33"/>
      <c r="U48" s="33"/>
      <c r="V48" s="33"/>
      <c r="W48" s="32"/>
      <c r="X48" s="33"/>
      <c r="Y48" s="33"/>
      <c r="Z48" s="33"/>
      <c r="AA48" s="32"/>
      <c r="AB48" s="33"/>
      <c r="AC48" s="33"/>
      <c r="AD48" s="33"/>
      <c r="AE48" s="32"/>
      <c r="AF48" s="33"/>
      <c r="AG48" s="33"/>
      <c r="AH48" s="33"/>
      <c r="AI48" s="32"/>
      <c r="AJ48" s="33"/>
      <c r="AK48" s="33"/>
      <c r="AL48" s="33"/>
      <c r="AM48" s="32"/>
      <c r="AN48" s="33"/>
      <c r="AO48" s="33"/>
      <c r="AP48" s="33"/>
      <c r="AQ48" s="32"/>
      <c r="AR48" s="33"/>
      <c r="AS48" s="33"/>
      <c r="AT48" s="33"/>
      <c r="AU48" s="32"/>
      <c r="AV48" s="33"/>
      <c r="AW48" s="33"/>
      <c r="AX48" s="33"/>
      <c r="AY48" s="32"/>
      <c r="AZ48" s="33"/>
      <c r="BA48" s="33"/>
      <c r="BB48" s="33"/>
      <c r="BC48" s="32"/>
      <c r="BD48" s="33"/>
      <c r="BE48" s="33"/>
      <c r="BF48" s="33"/>
      <c r="BG48" s="32"/>
      <c r="BH48" s="33"/>
      <c r="BI48" s="33"/>
      <c r="BJ48" s="33"/>
      <c r="BK48" s="32"/>
      <c r="BL48" s="33"/>
      <c r="BM48" s="33"/>
      <c r="BN48" s="33"/>
      <c r="BO48" s="32"/>
      <c r="BP48" s="33"/>
      <c r="BQ48" s="33"/>
      <c r="BR48" s="33"/>
      <c r="BS48" s="32"/>
      <c r="BT48" s="33"/>
      <c r="BU48" s="33"/>
      <c r="BV48" s="33"/>
      <c r="BW48" s="32"/>
      <c r="BX48" s="33"/>
      <c r="BY48" s="33"/>
      <c r="BZ48" s="33"/>
      <c r="CA48" s="32"/>
      <c r="CB48" s="33"/>
      <c r="CC48" s="33"/>
      <c r="CD48" s="33"/>
      <c r="CE48" s="32"/>
      <c r="CF48" s="33"/>
      <c r="CG48" s="33"/>
      <c r="CH48" s="33"/>
      <c r="CI48" s="32"/>
      <c r="CJ48" s="33"/>
      <c r="CK48" s="33"/>
      <c r="CL48" s="33"/>
      <c r="CM48" s="32"/>
      <c r="CN48" s="33"/>
      <c r="CO48" s="33"/>
      <c r="CP48" s="33"/>
      <c r="CQ48" s="32"/>
      <c r="CR48" s="33"/>
      <c r="CS48" s="33"/>
      <c r="CT48" s="33"/>
      <c r="CU48" s="32"/>
      <c r="CV48" s="33"/>
      <c r="CW48" s="33"/>
      <c r="CX48" s="33"/>
      <c r="CY48" s="32"/>
      <c r="CZ48" s="33"/>
      <c r="DA48" s="33"/>
      <c r="DB48" s="33"/>
      <c r="DC48" s="32"/>
      <c r="DD48" s="33"/>
      <c r="DE48" s="33"/>
      <c r="DF48" s="33"/>
      <c r="DG48" s="32"/>
      <c r="DH48" s="33"/>
      <c r="DI48" s="33"/>
      <c r="DJ48" s="33"/>
      <c r="DK48" s="32"/>
      <c r="DL48" s="33"/>
      <c r="DM48" s="33"/>
      <c r="DN48" s="33"/>
      <c r="DO48" s="32"/>
      <c r="DP48" s="33"/>
      <c r="DQ48" s="33"/>
      <c r="DR48" s="33"/>
      <c r="DS48" s="32"/>
      <c r="DT48" s="33"/>
      <c r="DU48" s="33"/>
      <c r="DV48" s="33"/>
      <c r="DW48" s="32"/>
      <c r="DX48" s="33"/>
      <c r="DY48" s="33"/>
      <c r="DZ48" s="33"/>
      <c r="EA48" s="32"/>
      <c r="EB48" s="33"/>
      <c r="EC48" s="33"/>
      <c r="ED48" s="33"/>
      <c r="EE48" s="32"/>
      <c r="EF48" s="33"/>
      <c r="EG48" s="33"/>
      <c r="EH48" s="33"/>
      <c r="EI48" s="32"/>
      <c r="EJ48" s="33"/>
      <c r="EK48" s="33"/>
      <c r="EL48" s="33"/>
      <c r="EM48" s="32"/>
      <c r="EN48" s="33"/>
      <c r="EO48" s="33"/>
      <c r="EP48" s="33"/>
      <c r="EQ48" s="32"/>
      <c r="ER48" s="33"/>
      <c r="ES48" s="33"/>
      <c r="ET48" s="33"/>
      <c r="EU48" s="32"/>
      <c r="EV48" s="33"/>
      <c r="EW48" s="33"/>
      <c r="EX48" s="33"/>
      <c r="EY48" s="32"/>
      <c r="EZ48" s="33"/>
      <c r="FA48" s="33"/>
      <c r="FB48" s="33"/>
      <c r="FC48" s="32"/>
      <c r="FD48" s="33"/>
      <c r="FE48" s="33"/>
      <c r="FF48" s="33"/>
      <c r="FG48" s="32"/>
      <c r="FH48" s="33"/>
      <c r="FI48" s="33"/>
      <c r="FJ48" s="33"/>
      <c r="FK48" s="32"/>
      <c r="FL48" s="33"/>
      <c r="FM48" s="33"/>
      <c r="FN48" s="33"/>
      <c r="FO48" s="32"/>
      <c r="FP48" s="33"/>
      <c r="FQ48" s="33"/>
      <c r="FR48" s="33"/>
      <c r="FS48" s="32"/>
      <c r="FT48" s="33"/>
      <c r="FU48" s="33"/>
      <c r="FV48" s="33"/>
      <c r="FW48" s="32"/>
      <c r="FX48" s="33"/>
      <c r="FY48" s="33"/>
      <c r="FZ48" s="33"/>
      <c r="GA48" s="32"/>
      <c r="GB48" s="33"/>
      <c r="GC48" s="33"/>
      <c r="GD48" s="33"/>
      <c r="GE48" s="32"/>
      <c r="GF48" s="33"/>
      <c r="GG48" s="33"/>
      <c r="GH48" s="33"/>
      <c r="GI48" s="32"/>
      <c r="GJ48" s="33"/>
      <c r="GK48" s="33"/>
      <c r="GL48" s="33"/>
      <c r="GM48" s="32"/>
      <c r="GN48" s="33"/>
      <c r="GO48" s="33"/>
      <c r="GP48" s="33"/>
      <c r="GQ48" s="32"/>
      <c r="GR48" s="33"/>
      <c r="GS48" s="33"/>
      <c r="GT48" s="33"/>
      <c r="GU48" s="32"/>
      <c r="GV48" s="33"/>
      <c r="GW48" s="33"/>
      <c r="GX48" s="33"/>
      <c r="GY48" s="32"/>
      <c r="GZ48" s="33"/>
      <c r="HA48" s="33"/>
      <c r="HB48" s="33"/>
      <c r="HC48" s="32"/>
      <c r="HD48" s="33"/>
      <c r="HE48" s="33"/>
      <c r="HF48" s="33"/>
      <c r="HG48" s="32"/>
      <c r="HH48" s="33"/>
      <c r="HI48" s="33"/>
      <c r="HJ48" s="33"/>
      <c r="HK48" s="32"/>
      <c r="HL48" s="33"/>
      <c r="HM48" s="33"/>
      <c r="HN48" s="33"/>
      <c r="HO48" s="32"/>
      <c r="HP48" s="33"/>
      <c r="HQ48" s="33"/>
      <c r="HR48" s="33"/>
      <c r="HS48" s="32"/>
      <c r="HT48" s="33"/>
      <c r="HU48" s="33"/>
      <c r="HV48" s="33"/>
      <c r="HW48" s="32"/>
      <c r="HX48" s="33"/>
      <c r="HY48" s="33"/>
      <c r="HZ48" s="33"/>
      <c r="IA48" s="32"/>
      <c r="IB48" s="33"/>
      <c r="IC48" s="33"/>
      <c r="ID48" s="33"/>
      <c r="IE48" s="32"/>
      <c r="IF48" s="33"/>
      <c r="IG48" s="33"/>
      <c r="IH48" s="33"/>
    </row>
    <row r="49" spans="1:244" s="31" customFormat="1">
      <c r="A49" s="22" t="s">
        <v>53</v>
      </c>
      <c r="B49" s="155">
        <v>1646.3236872775617</v>
      </c>
      <c r="C49" s="155">
        <v>82.339999999999989</v>
      </c>
      <c r="D49" s="52">
        <v>0.8067391802883721</v>
      </c>
    </row>
    <row r="50" spans="1:244" s="30" customFormat="1">
      <c r="A50" s="11" t="s">
        <v>54</v>
      </c>
      <c r="B50" s="3"/>
      <c r="C50" s="3"/>
      <c r="D50" s="3"/>
    </row>
    <row r="51" spans="1:244" s="30" customFormat="1">
      <c r="A51" s="6" t="s">
        <v>55</v>
      </c>
      <c r="B51" s="16">
        <v>23.14</v>
      </c>
      <c r="C51" s="16">
        <v>1.1599999999999999</v>
      </c>
      <c r="D51" s="51">
        <v>1.1339170283544376E-2</v>
      </c>
    </row>
    <row r="52" spans="1:244" s="30" customFormat="1">
      <c r="A52" s="6" t="s">
        <v>56</v>
      </c>
      <c r="B52" s="16">
        <v>371.25</v>
      </c>
      <c r="C52" s="16">
        <v>18.559999999999999</v>
      </c>
      <c r="D52" s="51">
        <v>0.18192164942808339</v>
      </c>
    </row>
    <row r="53" spans="1:244" s="30" customFormat="1">
      <c r="A53" s="27" t="s">
        <v>57</v>
      </c>
      <c r="B53" s="156">
        <v>394.39</v>
      </c>
      <c r="C53" s="156">
        <v>19.72</v>
      </c>
      <c r="D53" s="53">
        <v>0.19326081971162776</v>
      </c>
      <c r="E53" s="32"/>
      <c r="F53" s="33"/>
      <c r="G53" s="33"/>
      <c r="H53" s="34"/>
      <c r="I53" s="32"/>
      <c r="J53" s="33"/>
      <c r="K53" s="33"/>
      <c r="L53" s="34"/>
      <c r="M53" s="32"/>
      <c r="N53" s="33"/>
      <c r="O53" s="33"/>
      <c r="P53" s="34"/>
      <c r="Q53" s="32"/>
      <c r="R53" s="33"/>
      <c r="S53" s="33"/>
      <c r="T53" s="34"/>
      <c r="U53" s="32"/>
      <c r="V53" s="33"/>
      <c r="W53" s="33"/>
      <c r="X53" s="34"/>
      <c r="Y53" s="32"/>
      <c r="Z53" s="33"/>
      <c r="AA53" s="33"/>
      <c r="AB53" s="34"/>
      <c r="AC53" s="32"/>
      <c r="AD53" s="33"/>
      <c r="AE53" s="33"/>
      <c r="AF53" s="34"/>
      <c r="AG53" s="32"/>
      <c r="AH53" s="33"/>
      <c r="AI53" s="33"/>
      <c r="AJ53" s="34"/>
      <c r="AK53" s="32"/>
      <c r="AL53" s="33"/>
      <c r="AM53" s="33"/>
      <c r="AN53" s="34"/>
      <c r="AO53" s="32"/>
      <c r="AP53" s="33"/>
      <c r="AQ53" s="33"/>
      <c r="AR53" s="34"/>
      <c r="AS53" s="32"/>
      <c r="AT53" s="33"/>
      <c r="AU53" s="33"/>
      <c r="AV53" s="34"/>
      <c r="AW53" s="32"/>
      <c r="AX53" s="33"/>
      <c r="AY53" s="33"/>
      <c r="AZ53" s="34"/>
      <c r="BA53" s="32"/>
      <c r="BB53" s="33"/>
      <c r="BC53" s="33"/>
      <c r="BD53" s="34"/>
      <c r="BE53" s="32"/>
      <c r="BF53" s="33"/>
      <c r="BG53" s="33"/>
      <c r="BH53" s="34"/>
      <c r="BI53" s="32"/>
      <c r="BJ53" s="33"/>
      <c r="BK53" s="33"/>
      <c r="BL53" s="34"/>
      <c r="BM53" s="32"/>
      <c r="BN53" s="33"/>
      <c r="BO53" s="33"/>
      <c r="BP53" s="34"/>
      <c r="BQ53" s="32"/>
      <c r="BR53" s="33"/>
      <c r="BS53" s="33"/>
      <c r="BT53" s="34"/>
      <c r="BU53" s="32"/>
      <c r="BV53" s="33"/>
      <c r="BW53" s="33"/>
      <c r="BX53" s="34"/>
      <c r="BY53" s="32"/>
      <c r="BZ53" s="33"/>
      <c r="CA53" s="33"/>
      <c r="CB53" s="34"/>
      <c r="CC53" s="32"/>
      <c r="CD53" s="33"/>
      <c r="CE53" s="33"/>
      <c r="CF53" s="34"/>
      <c r="CG53" s="32"/>
      <c r="CH53" s="33"/>
      <c r="CI53" s="33"/>
      <c r="CJ53" s="34"/>
      <c r="CK53" s="32"/>
      <c r="CL53" s="33"/>
      <c r="CM53" s="33"/>
      <c r="CN53" s="34"/>
      <c r="CO53" s="32"/>
      <c r="CP53" s="33"/>
      <c r="CQ53" s="33"/>
      <c r="CR53" s="34"/>
      <c r="CS53" s="32"/>
      <c r="CT53" s="33"/>
      <c r="CU53" s="33"/>
      <c r="CV53" s="34"/>
      <c r="CW53" s="32"/>
      <c r="CX53" s="33"/>
      <c r="CY53" s="33"/>
      <c r="CZ53" s="34"/>
      <c r="DA53" s="32"/>
      <c r="DB53" s="33"/>
      <c r="DC53" s="33"/>
      <c r="DD53" s="34"/>
      <c r="DE53" s="32"/>
      <c r="DF53" s="33"/>
      <c r="DG53" s="33"/>
      <c r="DH53" s="34"/>
      <c r="DI53" s="32"/>
      <c r="DJ53" s="33"/>
      <c r="DK53" s="33"/>
      <c r="DL53" s="34"/>
      <c r="DM53" s="32"/>
      <c r="DN53" s="33"/>
      <c r="DO53" s="33"/>
      <c r="DP53" s="34"/>
      <c r="DQ53" s="32"/>
      <c r="DR53" s="33"/>
      <c r="DS53" s="33"/>
      <c r="DT53" s="34"/>
      <c r="DU53" s="32"/>
      <c r="DV53" s="33"/>
      <c r="DW53" s="33"/>
      <c r="DX53" s="34"/>
      <c r="DY53" s="32"/>
      <c r="DZ53" s="33"/>
      <c r="EA53" s="33"/>
      <c r="EB53" s="34"/>
      <c r="EC53" s="32"/>
      <c r="ED53" s="33"/>
      <c r="EE53" s="33"/>
      <c r="EF53" s="34"/>
      <c r="EG53" s="32"/>
      <c r="EH53" s="33"/>
      <c r="EI53" s="33"/>
      <c r="EJ53" s="34"/>
      <c r="EK53" s="32"/>
      <c r="EL53" s="33"/>
      <c r="EM53" s="33"/>
      <c r="EN53" s="34"/>
      <c r="EO53" s="32"/>
      <c r="EP53" s="33"/>
      <c r="EQ53" s="33"/>
      <c r="ER53" s="34"/>
      <c r="ES53" s="32"/>
      <c r="ET53" s="33"/>
      <c r="EU53" s="33"/>
      <c r="EV53" s="34"/>
      <c r="EW53" s="32"/>
      <c r="EX53" s="33"/>
      <c r="EY53" s="33"/>
      <c r="EZ53" s="34"/>
      <c r="FA53" s="32"/>
      <c r="FB53" s="33"/>
      <c r="FC53" s="33"/>
      <c r="FD53" s="34"/>
      <c r="FE53" s="32"/>
      <c r="FF53" s="33"/>
      <c r="FG53" s="33"/>
      <c r="FH53" s="34"/>
      <c r="FI53" s="32"/>
      <c r="FJ53" s="33"/>
      <c r="FK53" s="33"/>
      <c r="FL53" s="34"/>
      <c r="FM53" s="32"/>
      <c r="FN53" s="33"/>
      <c r="FO53" s="33"/>
      <c r="FP53" s="34"/>
      <c r="FQ53" s="32"/>
      <c r="FR53" s="33"/>
      <c r="FS53" s="33"/>
      <c r="FT53" s="34"/>
      <c r="FU53" s="32"/>
      <c r="FV53" s="33"/>
      <c r="FW53" s="33"/>
      <c r="FX53" s="34"/>
      <c r="FY53" s="32"/>
      <c r="FZ53" s="33"/>
      <c r="GA53" s="33"/>
      <c r="GB53" s="34"/>
      <c r="GC53" s="32"/>
      <c r="GD53" s="33"/>
      <c r="GE53" s="33"/>
      <c r="GF53" s="34"/>
      <c r="GG53" s="32"/>
      <c r="GH53" s="33"/>
      <c r="GI53" s="33"/>
      <c r="GJ53" s="34"/>
      <c r="GK53" s="32"/>
      <c r="GL53" s="33"/>
      <c r="GM53" s="33"/>
      <c r="GN53" s="34"/>
      <c r="GO53" s="32"/>
      <c r="GP53" s="33"/>
      <c r="GQ53" s="33"/>
      <c r="GR53" s="34"/>
      <c r="GS53" s="32"/>
      <c r="GT53" s="33"/>
      <c r="GU53" s="33"/>
      <c r="GV53" s="34"/>
      <c r="GW53" s="32"/>
      <c r="GX53" s="33"/>
      <c r="GY53" s="33"/>
      <c r="GZ53" s="34"/>
      <c r="HA53" s="32"/>
      <c r="HB53" s="33"/>
      <c r="HC53" s="33"/>
      <c r="HD53" s="34"/>
      <c r="HE53" s="32"/>
      <c r="HF53" s="33"/>
      <c r="HG53" s="33"/>
      <c r="HH53" s="34"/>
      <c r="HI53" s="32"/>
      <c r="HJ53" s="33"/>
      <c r="HK53" s="33"/>
      <c r="HL53" s="34"/>
      <c r="HM53" s="32"/>
      <c r="HN53" s="33"/>
      <c r="HO53" s="33"/>
      <c r="HP53" s="34"/>
      <c r="HQ53" s="32"/>
      <c r="HR53" s="33"/>
      <c r="HS53" s="33"/>
      <c r="HT53" s="34"/>
      <c r="HU53" s="32"/>
      <c r="HV53" s="33"/>
      <c r="HW53" s="33"/>
      <c r="HX53" s="34"/>
      <c r="HY53" s="32"/>
      <c r="HZ53" s="33"/>
      <c r="IA53" s="33"/>
      <c r="IB53" s="34"/>
      <c r="IC53" s="32"/>
      <c r="ID53" s="33"/>
      <c r="IE53" s="33"/>
      <c r="IF53" s="34"/>
      <c r="IG53" s="32"/>
      <c r="IH53" s="33"/>
      <c r="II53" s="33"/>
      <c r="IJ53" s="34"/>
    </row>
    <row r="54" spans="1:244" s="41" customFormat="1" ht="13.5" thickBot="1">
      <c r="A54" s="38" t="s">
        <v>58</v>
      </c>
      <c r="B54" s="158">
        <v>2040.7136872775618</v>
      </c>
      <c r="C54" s="158">
        <v>102.05999999999999</v>
      </c>
      <c r="D54" s="55">
        <v>0.99999999999999989</v>
      </c>
    </row>
    <row r="55" spans="1:244">
      <c r="A55" s="42" t="s">
        <v>59</v>
      </c>
      <c r="D55" s="43"/>
    </row>
  </sheetData>
  <printOptions horizontalCentered="1"/>
  <pageMargins left="0.78740157480314965" right="0.39370078740157483" top="0.78740157480314965" bottom="0.78740157480314965" header="0.59055118110236227" footer="0.59055118110236227"/>
  <pageSetup paperSize="9" orientation="portrait" horizontalDpi="300" verticalDpi="300" r:id="rId1"/>
  <headerFooter alignWithMargins="0">
    <oddHeader>&amp;L&amp;"Tahoma,Negrito"&amp;8Companhia Nacional de Abastecimento - CONAB</oddHeader>
    <oddFooter>&amp;R&amp;6&amp;F - &amp;A
versão - jan/2008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J55"/>
  <sheetViews>
    <sheetView zoomScaleNormal="100" workbookViewId="0">
      <selection activeCell="I23" sqref="I23"/>
    </sheetView>
  </sheetViews>
  <sheetFormatPr defaultColWidth="11.5" defaultRowHeight="12.75"/>
  <cols>
    <col min="1" max="1" width="45.625" style="3" customWidth="1"/>
    <col min="2" max="3" width="12.625" style="3" customWidth="1"/>
    <col min="4" max="4" width="8.625" style="3" customWidth="1"/>
    <col min="5" max="16384" width="11.5" style="3"/>
  </cols>
  <sheetData>
    <row r="1" spans="1:4">
      <c r="A1" s="1" t="s">
        <v>0</v>
      </c>
      <c r="B1" s="2"/>
      <c r="C1" s="2"/>
      <c r="D1" s="2"/>
    </row>
    <row r="2" spans="1:4">
      <c r="A2" s="1" t="s">
        <v>441</v>
      </c>
      <c r="B2" s="2"/>
      <c r="C2" s="2"/>
      <c r="D2" s="2"/>
    </row>
    <row r="3" spans="1:4">
      <c r="A3" s="1" t="s">
        <v>377</v>
      </c>
      <c r="B3" s="2"/>
      <c r="C3" s="2"/>
      <c r="D3" s="2"/>
    </row>
    <row r="4" spans="1:4">
      <c r="A4" s="1" t="s">
        <v>442</v>
      </c>
      <c r="B4" s="2"/>
      <c r="C4" s="2"/>
      <c r="D4" s="2"/>
    </row>
    <row r="5" spans="1:4" ht="13.5" thickBot="1">
      <c r="A5" s="4" t="s">
        <v>4</v>
      </c>
      <c r="B5" s="5">
        <v>2700</v>
      </c>
      <c r="C5" s="6" t="s">
        <v>5</v>
      </c>
    </row>
    <row r="6" spans="1:4">
      <c r="A6" s="7"/>
      <c r="B6" s="8" t="s">
        <v>6</v>
      </c>
      <c r="C6" s="50" t="s">
        <v>69</v>
      </c>
      <c r="D6" s="10" t="s">
        <v>7</v>
      </c>
    </row>
    <row r="7" spans="1:4">
      <c r="A7" s="11" t="s">
        <v>8</v>
      </c>
      <c r="D7" s="12" t="s">
        <v>9</v>
      </c>
    </row>
    <row r="8" spans="1:4" ht="13.5" thickBot="1">
      <c r="A8" s="13"/>
      <c r="B8" s="14" t="s">
        <v>10</v>
      </c>
      <c r="C8" s="14" t="s">
        <v>174</v>
      </c>
      <c r="D8" s="15" t="s">
        <v>13</v>
      </c>
    </row>
    <row r="9" spans="1:4">
      <c r="A9" s="11" t="s">
        <v>14</v>
      </c>
      <c r="B9" s="16"/>
    </row>
    <row r="10" spans="1:4">
      <c r="A10" s="18" t="s">
        <v>15</v>
      </c>
      <c r="B10" s="16">
        <v>0</v>
      </c>
      <c r="C10" s="16">
        <v>0</v>
      </c>
      <c r="D10" s="51">
        <v>0</v>
      </c>
    </row>
    <row r="11" spans="1:4">
      <c r="A11" s="18" t="s">
        <v>16</v>
      </c>
      <c r="B11" s="3">
        <v>0</v>
      </c>
      <c r="C11" s="3">
        <v>0</v>
      </c>
      <c r="D11" s="51">
        <v>0</v>
      </c>
    </row>
    <row r="12" spans="1:4">
      <c r="A12" s="18" t="s">
        <v>17</v>
      </c>
      <c r="B12" s="16">
        <v>520</v>
      </c>
      <c r="C12" s="16">
        <v>11.56</v>
      </c>
      <c r="D12" s="51">
        <v>0.14053835752923288</v>
      </c>
    </row>
    <row r="13" spans="1:4">
      <c r="A13" s="18" t="s">
        <v>18</v>
      </c>
      <c r="B13" s="16">
        <v>0</v>
      </c>
      <c r="C13" s="16">
        <v>0</v>
      </c>
      <c r="D13" s="51">
        <v>0</v>
      </c>
    </row>
    <row r="14" spans="1:4">
      <c r="A14" s="18" t="s">
        <v>19</v>
      </c>
      <c r="B14" s="16">
        <v>0</v>
      </c>
      <c r="C14" s="16">
        <v>0</v>
      </c>
      <c r="D14" s="51">
        <v>0</v>
      </c>
    </row>
    <row r="15" spans="1:4">
      <c r="A15" s="6" t="s">
        <v>20</v>
      </c>
      <c r="B15" s="16">
        <v>980</v>
      </c>
      <c r="C15" s="16">
        <v>21.799999999999997</v>
      </c>
      <c r="D15" s="51">
        <v>0.26486075072816967</v>
      </c>
    </row>
    <row r="16" spans="1:4">
      <c r="A16" s="6" t="s">
        <v>70</v>
      </c>
      <c r="B16" s="16">
        <v>57.24</v>
      </c>
      <c r="C16" s="16">
        <v>1.28</v>
      </c>
      <c r="D16" s="51">
        <v>1.5470029971102483E-2</v>
      </c>
    </row>
    <row r="17" spans="1:4">
      <c r="A17" s="6" t="s">
        <v>22</v>
      </c>
      <c r="B17" s="16">
        <v>474.7</v>
      </c>
      <c r="C17" s="16">
        <v>10.549999999999999</v>
      </c>
      <c r="D17" s="51">
        <v>0.12829530445985934</v>
      </c>
    </row>
    <row r="18" spans="1:4">
      <c r="A18" s="6" t="s">
        <v>23</v>
      </c>
      <c r="B18" s="16">
        <v>365</v>
      </c>
      <c r="C18" s="16">
        <v>8.11</v>
      </c>
      <c r="D18" s="51">
        <v>9.8647116342634622E-2</v>
      </c>
    </row>
    <row r="19" spans="1:4">
      <c r="A19" s="6" t="s">
        <v>24</v>
      </c>
      <c r="B19" s="16">
        <v>734.74</v>
      </c>
      <c r="C19" s="16">
        <v>16.330000000000002</v>
      </c>
      <c r="D19" s="51">
        <v>0.19857529386736264</v>
      </c>
    </row>
    <row r="20" spans="1:4">
      <c r="A20" s="6" t="s">
        <v>25</v>
      </c>
      <c r="B20" s="16">
        <v>96.65</v>
      </c>
      <c r="C20" s="16">
        <v>2.15</v>
      </c>
      <c r="D20" s="51">
        <v>2.6121215875385306E-2</v>
      </c>
    </row>
    <row r="21" spans="1:4">
      <c r="A21" s="6" t="s">
        <v>26</v>
      </c>
      <c r="B21" s="16">
        <v>90</v>
      </c>
      <c r="C21" s="16">
        <v>2</v>
      </c>
      <c r="D21" s="51">
        <v>2.4323946495444154E-2</v>
      </c>
    </row>
    <row r="22" spans="1:4">
      <c r="A22" s="22" t="s">
        <v>27</v>
      </c>
      <c r="B22" s="155">
        <v>3318.3300000000004</v>
      </c>
      <c r="C22" s="155">
        <v>73.78</v>
      </c>
      <c r="D22" s="52">
        <v>0.89683201526919099</v>
      </c>
    </row>
    <row r="23" spans="1:4">
      <c r="A23" s="25" t="s">
        <v>28</v>
      </c>
    </row>
    <row r="24" spans="1:4">
      <c r="A24" s="18" t="s">
        <v>29</v>
      </c>
      <c r="B24" s="16">
        <v>0</v>
      </c>
      <c r="C24" s="16">
        <v>0</v>
      </c>
      <c r="D24" s="51">
        <v>0</v>
      </c>
    </row>
    <row r="25" spans="1:4">
      <c r="A25" s="18" t="s">
        <v>30</v>
      </c>
      <c r="B25" s="16">
        <v>0</v>
      </c>
      <c r="C25" s="16">
        <v>0</v>
      </c>
      <c r="D25" s="51">
        <v>0</v>
      </c>
    </row>
    <row r="26" spans="1:4">
      <c r="A26" s="18" t="s">
        <v>31</v>
      </c>
      <c r="B26" s="16">
        <v>0</v>
      </c>
      <c r="C26" s="16">
        <v>0</v>
      </c>
      <c r="D26" s="51">
        <v>0</v>
      </c>
    </row>
    <row r="27" spans="1:4">
      <c r="A27" s="18" t="s">
        <v>32</v>
      </c>
      <c r="B27" s="16">
        <v>0</v>
      </c>
      <c r="C27" s="16">
        <v>0</v>
      </c>
      <c r="D27" s="51">
        <v>0</v>
      </c>
    </row>
    <row r="28" spans="1:4">
      <c r="A28" s="18" t="s">
        <v>33</v>
      </c>
      <c r="B28" s="16">
        <v>74.25</v>
      </c>
      <c r="C28" s="16">
        <v>1.65</v>
      </c>
      <c r="D28" s="51">
        <v>2.0067255858741428E-2</v>
      </c>
    </row>
    <row r="29" spans="1:4">
      <c r="A29" s="18" t="s">
        <v>34</v>
      </c>
      <c r="B29" s="16">
        <v>0</v>
      </c>
      <c r="C29" s="16">
        <v>0</v>
      </c>
      <c r="D29" s="51">
        <v>0</v>
      </c>
    </row>
    <row r="30" spans="1:4">
      <c r="A30" s="18" t="s">
        <v>35</v>
      </c>
      <c r="B30" s="16">
        <v>0</v>
      </c>
      <c r="C30" s="16">
        <v>0</v>
      </c>
      <c r="D30" s="51">
        <v>0</v>
      </c>
    </row>
    <row r="31" spans="1:4">
      <c r="A31" s="18" t="s">
        <v>36</v>
      </c>
      <c r="B31" s="16">
        <v>0</v>
      </c>
      <c r="C31" s="16">
        <v>0</v>
      </c>
      <c r="D31" s="51">
        <v>0</v>
      </c>
    </row>
    <row r="32" spans="1:4">
      <c r="A32" s="27" t="s">
        <v>37</v>
      </c>
      <c r="B32" s="156">
        <v>74.25</v>
      </c>
      <c r="C32" s="156">
        <v>1.65</v>
      </c>
      <c r="D32" s="53">
        <v>2.0067255858741428E-2</v>
      </c>
    </row>
    <row r="33" spans="1:244" s="30" customFormat="1">
      <c r="A33" s="11" t="s">
        <v>38</v>
      </c>
      <c r="B33" s="3"/>
      <c r="C33" s="3"/>
      <c r="D33" s="3"/>
    </row>
    <row r="34" spans="1:244" s="30" customFormat="1">
      <c r="A34" s="18" t="s">
        <v>39</v>
      </c>
      <c r="B34" s="16">
        <v>92.227472863496345</v>
      </c>
      <c r="C34" s="16">
        <v>2.0499999999999998</v>
      </c>
      <c r="D34" s="51">
        <v>2.4925956837130142E-2</v>
      </c>
    </row>
    <row r="35" spans="1:244" s="30" customFormat="1">
      <c r="A35" s="6" t="s">
        <v>40</v>
      </c>
      <c r="B35" s="16">
        <v>92.227472863496345</v>
      </c>
      <c r="C35" s="16">
        <v>2.0499999999999998</v>
      </c>
      <c r="D35" s="51">
        <v>2.4925956837130142E-2</v>
      </c>
    </row>
    <row r="36" spans="1:244" s="31" customFormat="1">
      <c r="A36" s="22" t="s">
        <v>41</v>
      </c>
      <c r="B36" s="155">
        <v>3484.8074728634965</v>
      </c>
      <c r="C36" s="155">
        <v>77.48</v>
      </c>
      <c r="D36" s="52">
        <v>0.94182522796506263</v>
      </c>
    </row>
    <row r="37" spans="1:244" s="30" customFormat="1">
      <c r="A37" s="11" t="s">
        <v>42</v>
      </c>
      <c r="B37" s="3"/>
      <c r="C37" s="3"/>
      <c r="D37" s="3"/>
    </row>
    <row r="38" spans="1:244" s="30" customFormat="1">
      <c r="A38" s="6" t="s">
        <v>43</v>
      </c>
      <c r="B38" s="16">
        <v>71.25</v>
      </c>
      <c r="C38" s="16">
        <v>1.58</v>
      </c>
      <c r="D38" s="51">
        <v>1.9256457642226624E-2</v>
      </c>
    </row>
    <row r="39" spans="1:244" s="30" customFormat="1">
      <c r="A39" s="6" t="s">
        <v>44</v>
      </c>
      <c r="B39" s="16">
        <v>0</v>
      </c>
      <c r="C39" s="16">
        <v>0</v>
      </c>
      <c r="D39" s="51">
        <v>0</v>
      </c>
    </row>
    <row r="40" spans="1:244" s="30" customFormat="1">
      <c r="A40" s="18" t="s">
        <v>45</v>
      </c>
      <c r="B40" s="16">
        <v>0</v>
      </c>
      <c r="C40" s="16">
        <v>0</v>
      </c>
      <c r="D40" s="51">
        <v>0</v>
      </c>
    </row>
    <row r="41" spans="1:244" s="30" customFormat="1">
      <c r="A41" s="18" t="s">
        <v>79</v>
      </c>
      <c r="B41" s="16">
        <v>0</v>
      </c>
      <c r="C41" s="16">
        <v>0</v>
      </c>
      <c r="D41" s="51">
        <v>0</v>
      </c>
    </row>
    <row r="42" spans="1:244" s="30" customFormat="1">
      <c r="A42" s="27" t="s">
        <v>46</v>
      </c>
      <c r="B42" s="156">
        <v>71.25</v>
      </c>
      <c r="C42" s="156">
        <v>1.58</v>
      </c>
      <c r="D42" s="53">
        <v>1.9256457642226624E-2</v>
      </c>
      <c r="E42" s="32"/>
      <c r="F42" s="33"/>
      <c r="G42" s="33"/>
      <c r="H42" s="34"/>
      <c r="I42" s="32"/>
      <c r="J42" s="33"/>
      <c r="K42" s="33"/>
      <c r="L42" s="34"/>
      <c r="M42" s="32"/>
      <c r="N42" s="33"/>
      <c r="O42" s="33"/>
      <c r="P42" s="34"/>
      <c r="Q42" s="32"/>
      <c r="R42" s="33"/>
      <c r="S42" s="33"/>
      <c r="T42" s="34"/>
      <c r="U42" s="32"/>
      <c r="V42" s="33"/>
      <c r="W42" s="33"/>
      <c r="X42" s="34"/>
      <c r="Y42" s="32"/>
      <c r="Z42" s="33"/>
      <c r="AA42" s="33"/>
      <c r="AB42" s="34"/>
      <c r="AC42" s="32"/>
      <c r="AD42" s="33"/>
      <c r="AE42" s="33"/>
      <c r="AF42" s="34"/>
      <c r="AG42" s="32"/>
      <c r="AH42" s="33"/>
      <c r="AI42" s="33"/>
      <c r="AJ42" s="34"/>
      <c r="AK42" s="32"/>
      <c r="AL42" s="33"/>
      <c r="AM42" s="33"/>
      <c r="AN42" s="34"/>
      <c r="AO42" s="32"/>
      <c r="AP42" s="33"/>
      <c r="AQ42" s="33"/>
      <c r="AR42" s="34"/>
      <c r="AS42" s="32"/>
      <c r="AT42" s="33"/>
      <c r="AU42" s="33"/>
      <c r="AV42" s="34"/>
      <c r="AW42" s="32"/>
      <c r="AX42" s="33"/>
      <c r="AY42" s="33"/>
      <c r="AZ42" s="34"/>
      <c r="BA42" s="32"/>
      <c r="BB42" s="33"/>
      <c r="BC42" s="33"/>
      <c r="BD42" s="34"/>
      <c r="BE42" s="32"/>
      <c r="BF42" s="33"/>
      <c r="BG42" s="33"/>
      <c r="BH42" s="34"/>
      <c r="BI42" s="32"/>
      <c r="BJ42" s="33"/>
      <c r="BK42" s="33"/>
      <c r="BL42" s="34"/>
      <c r="BM42" s="32"/>
      <c r="BN42" s="33"/>
      <c r="BO42" s="33"/>
      <c r="BP42" s="34"/>
      <c r="BQ42" s="32"/>
      <c r="BR42" s="33"/>
      <c r="BS42" s="33"/>
      <c r="BT42" s="34"/>
      <c r="BU42" s="32"/>
      <c r="BV42" s="33"/>
      <c r="BW42" s="33"/>
      <c r="BX42" s="34"/>
      <c r="BY42" s="32"/>
      <c r="BZ42" s="33"/>
      <c r="CA42" s="33"/>
      <c r="CB42" s="34"/>
      <c r="CC42" s="32"/>
      <c r="CD42" s="33"/>
      <c r="CE42" s="33"/>
      <c r="CF42" s="34"/>
      <c r="CG42" s="32"/>
      <c r="CH42" s="33"/>
      <c r="CI42" s="33"/>
      <c r="CJ42" s="34"/>
      <c r="CK42" s="32"/>
      <c r="CL42" s="33"/>
      <c r="CM42" s="33"/>
      <c r="CN42" s="34"/>
      <c r="CO42" s="32"/>
      <c r="CP42" s="33"/>
      <c r="CQ42" s="33"/>
      <c r="CR42" s="34"/>
      <c r="CS42" s="32"/>
      <c r="CT42" s="33"/>
      <c r="CU42" s="33"/>
      <c r="CV42" s="34"/>
      <c r="CW42" s="32"/>
      <c r="CX42" s="33"/>
      <c r="CY42" s="33"/>
      <c r="CZ42" s="34"/>
      <c r="DA42" s="32"/>
      <c r="DB42" s="33"/>
      <c r="DC42" s="33"/>
      <c r="DD42" s="34"/>
      <c r="DE42" s="32"/>
      <c r="DF42" s="33"/>
      <c r="DG42" s="33"/>
      <c r="DH42" s="34"/>
      <c r="DI42" s="32"/>
      <c r="DJ42" s="33"/>
      <c r="DK42" s="33"/>
      <c r="DL42" s="34"/>
      <c r="DM42" s="32"/>
      <c r="DN42" s="33"/>
      <c r="DO42" s="33"/>
      <c r="DP42" s="34"/>
      <c r="DQ42" s="32"/>
      <c r="DR42" s="33"/>
      <c r="DS42" s="33"/>
      <c r="DT42" s="34"/>
      <c r="DU42" s="32"/>
      <c r="DV42" s="33"/>
      <c r="DW42" s="33"/>
      <c r="DX42" s="34"/>
      <c r="DY42" s="32"/>
      <c r="DZ42" s="33"/>
      <c r="EA42" s="33"/>
      <c r="EB42" s="34"/>
      <c r="EC42" s="32"/>
      <c r="ED42" s="33"/>
      <c r="EE42" s="33"/>
      <c r="EF42" s="34"/>
      <c r="EG42" s="32"/>
      <c r="EH42" s="33"/>
      <c r="EI42" s="33"/>
      <c r="EJ42" s="34"/>
      <c r="EK42" s="32"/>
      <c r="EL42" s="33"/>
      <c r="EM42" s="33"/>
      <c r="EN42" s="34"/>
      <c r="EO42" s="32"/>
      <c r="EP42" s="33"/>
      <c r="EQ42" s="33"/>
      <c r="ER42" s="34"/>
      <c r="ES42" s="32"/>
      <c r="ET42" s="33"/>
      <c r="EU42" s="33"/>
      <c r="EV42" s="34"/>
      <c r="EW42" s="32"/>
      <c r="EX42" s="33"/>
      <c r="EY42" s="33"/>
      <c r="EZ42" s="34"/>
      <c r="FA42" s="32"/>
      <c r="FB42" s="33"/>
      <c r="FC42" s="33"/>
      <c r="FD42" s="34"/>
      <c r="FE42" s="32"/>
      <c r="FF42" s="33"/>
      <c r="FG42" s="33"/>
      <c r="FH42" s="34"/>
      <c r="FI42" s="32"/>
      <c r="FJ42" s="33"/>
      <c r="FK42" s="33"/>
      <c r="FL42" s="34"/>
      <c r="FM42" s="32"/>
      <c r="FN42" s="33"/>
      <c r="FO42" s="33"/>
      <c r="FP42" s="34"/>
      <c r="FQ42" s="32"/>
      <c r="FR42" s="33"/>
      <c r="FS42" s="33"/>
      <c r="FT42" s="34"/>
      <c r="FU42" s="32"/>
      <c r="FV42" s="33"/>
      <c r="FW42" s="33"/>
      <c r="FX42" s="34"/>
      <c r="FY42" s="32"/>
      <c r="FZ42" s="33"/>
      <c r="GA42" s="33"/>
      <c r="GB42" s="34"/>
      <c r="GC42" s="32"/>
      <c r="GD42" s="33"/>
      <c r="GE42" s="33"/>
      <c r="GF42" s="34"/>
      <c r="GG42" s="32"/>
      <c r="GH42" s="33"/>
      <c r="GI42" s="33"/>
      <c r="GJ42" s="34"/>
      <c r="GK42" s="32"/>
      <c r="GL42" s="33"/>
      <c r="GM42" s="33"/>
      <c r="GN42" s="34"/>
      <c r="GO42" s="32"/>
      <c r="GP42" s="33"/>
      <c r="GQ42" s="33"/>
      <c r="GR42" s="34"/>
      <c r="GS42" s="32"/>
      <c r="GT42" s="33"/>
      <c r="GU42" s="33"/>
      <c r="GV42" s="34"/>
      <c r="GW42" s="32"/>
      <c r="GX42" s="33"/>
      <c r="GY42" s="33"/>
      <c r="GZ42" s="34"/>
      <c r="HA42" s="32"/>
      <c r="HB42" s="33"/>
      <c r="HC42" s="33"/>
      <c r="HD42" s="34"/>
      <c r="HE42" s="32"/>
      <c r="HF42" s="33"/>
      <c r="HG42" s="33"/>
      <c r="HH42" s="34"/>
      <c r="HI42" s="32"/>
      <c r="HJ42" s="33"/>
      <c r="HK42" s="33"/>
      <c r="HL42" s="34"/>
      <c r="HM42" s="32"/>
      <c r="HN42" s="33"/>
      <c r="HO42" s="33"/>
      <c r="HP42" s="34"/>
      <c r="HQ42" s="32"/>
      <c r="HR42" s="33"/>
      <c r="HS42" s="33"/>
      <c r="HT42" s="34"/>
      <c r="HU42" s="32"/>
      <c r="HV42" s="33"/>
      <c r="HW42" s="33"/>
      <c r="HX42" s="34"/>
      <c r="HY42" s="32"/>
      <c r="HZ42" s="33"/>
      <c r="IA42" s="33"/>
      <c r="IB42" s="34"/>
      <c r="IC42" s="32"/>
      <c r="ID42" s="33"/>
      <c r="IE42" s="33"/>
      <c r="IF42" s="34"/>
      <c r="IG42" s="32"/>
      <c r="IH42" s="33"/>
      <c r="II42" s="33"/>
      <c r="IJ42" s="34"/>
    </row>
    <row r="43" spans="1:244" s="30" customFormat="1">
      <c r="A43" s="11" t="s">
        <v>47</v>
      </c>
      <c r="B43" s="3"/>
      <c r="C43" s="3"/>
      <c r="D43" s="3"/>
    </row>
    <row r="44" spans="1:244" s="30" customFormat="1">
      <c r="A44" s="18" t="s">
        <v>48</v>
      </c>
      <c r="B44" s="16">
        <v>0</v>
      </c>
      <c r="C44" s="16">
        <v>0</v>
      </c>
      <c r="D44" s="51">
        <v>0</v>
      </c>
    </row>
    <row r="45" spans="1:244" s="30" customFormat="1">
      <c r="A45" s="18" t="s">
        <v>49</v>
      </c>
      <c r="B45" s="16">
        <v>26.1</v>
      </c>
      <c r="C45" s="16">
        <v>0.57999999999999996</v>
      </c>
      <c r="D45" s="51">
        <v>7.0539444836788048E-3</v>
      </c>
    </row>
    <row r="46" spans="1:244" s="30" customFormat="1">
      <c r="A46" s="18" t="s">
        <v>50</v>
      </c>
      <c r="B46" s="16">
        <v>0</v>
      </c>
      <c r="C46" s="16">
        <v>0</v>
      </c>
      <c r="D46" s="51">
        <v>0</v>
      </c>
    </row>
    <row r="47" spans="1:244" s="30" customFormat="1">
      <c r="A47" s="27" t="s">
        <v>51</v>
      </c>
      <c r="B47" s="156">
        <v>26.1</v>
      </c>
      <c r="C47" s="156">
        <v>0.57999999999999996</v>
      </c>
      <c r="D47" s="53">
        <v>7.0539444836788048E-3</v>
      </c>
      <c r="E47" s="32"/>
      <c r="F47" s="33"/>
      <c r="G47" s="33"/>
      <c r="H47" s="34"/>
      <c r="I47" s="32"/>
      <c r="J47" s="33"/>
      <c r="K47" s="33"/>
      <c r="L47" s="34"/>
      <c r="M47" s="32"/>
      <c r="N47" s="33"/>
      <c r="O47" s="33"/>
      <c r="P47" s="34"/>
      <c r="Q47" s="32"/>
      <c r="R47" s="33"/>
      <c r="S47" s="33"/>
      <c r="T47" s="34"/>
      <c r="U47" s="32"/>
      <c r="V47" s="33"/>
      <c r="W47" s="33"/>
      <c r="X47" s="34"/>
      <c r="Y47" s="32"/>
      <c r="Z47" s="33"/>
      <c r="AA47" s="33"/>
      <c r="AB47" s="34"/>
      <c r="AC47" s="32"/>
      <c r="AD47" s="33"/>
      <c r="AE47" s="33"/>
      <c r="AF47" s="34"/>
      <c r="AG47" s="32"/>
      <c r="AH47" s="33"/>
      <c r="AI47" s="33"/>
      <c r="AJ47" s="34"/>
      <c r="AK47" s="32"/>
      <c r="AL47" s="33"/>
      <c r="AM47" s="33"/>
      <c r="AN47" s="34"/>
      <c r="AO47" s="32"/>
      <c r="AP47" s="33"/>
      <c r="AQ47" s="33"/>
      <c r="AR47" s="34"/>
      <c r="AS47" s="32"/>
      <c r="AT47" s="33"/>
      <c r="AU47" s="33"/>
      <c r="AV47" s="34"/>
      <c r="AW47" s="32"/>
      <c r="AX47" s="33"/>
      <c r="AY47" s="33"/>
      <c r="AZ47" s="34"/>
      <c r="BA47" s="32"/>
      <c r="BB47" s="33"/>
      <c r="BC47" s="33"/>
      <c r="BD47" s="34"/>
      <c r="BE47" s="32"/>
      <c r="BF47" s="33"/>
      <c r="BG47" s="33"/>
      <c r="BH47" s="34"/>
      <c r="BI47" s="32"/>
      <c r="BJ47" s="33"/>
      <c r="BK47" s="33"/>
      <c r="BL47" s="34"/>
      <c r="BM47" s="32"/>
      <c r="BN47" s="33"/>
      <c r="BO47" s="33"/>
      <c r="BP47" s="34"/>
      <c r="BQ47" s="32"/>
      <c r="BR47" s="33"/>
      <c r="BS47" s="33"/>
      <c r="BT47" s="34"/>
      <c r="BU47" s="32"/>
      <c r="BV47" s="33"/>
      <c r="BW47" s="33"/>
      <c r="BX47" s="34"/>
      <c r="BY47" s="32"/>
      <c r="BZ47" s="33"/>
      <c r="CA47" s="33"/>
      <c r="CB47" s="34"/>
      <c r="CC47" s="32"/>
      <c r="CD47" s="33"/>
      <c r="CE47" s="33"/>
      <c r="CF47" s="34"/>
      <c r="CG47" s="32"/>
      <c r="CH47" s="33"/>
      <c r="CI47" s="33"/>
      <c r="CJ47" s="34"/>
      <c r="CK47" s="32"/>
      <c r="CL47" s="33"/>
      <c r="CM47" s="33"/>
      <c r="CN47" s="34"/>
      <c r="CO47" s="32"/>
      <c r="CP47" s="33"/>
      <c r="CQ47" s="33"/>
      <c r="CR47" s="34"/>
      <c r="CS47" s="32"/>
      <c r="CT47" s="33"/>
      <c r="CU47" s="33"/>
      <c r="CV47" s="34"/>
      <c r="CW47" s="32"/>
      <c r="CX47" s="33"/>
      <c r="CY47" s="33"/>
      <c r="CZ47" s="34"/>
      <c r="DA47" s="32"/>
      <c r="DB47" s="33"/>
      <c r="DC47" s="33"/>
      <c r="DD47" s="34"/>
      <c r="DE47" s="32"/>
      <c r="DF47" s="33"/>
      <c r="DG47" s="33"/>
      <c r="DH47" s="34"/>
      <c r="DI47" s="32"/>
      <c r="DJ47" s="33"/>
      <c r="DK47" s="33"/>
      <c r="DL47" s="34"/>
      <c r="DM47" s="32"/>
      <c r="DN47" s="33"/>
      <c r="DO47" s="33"/>
      <c r="DP47" s="34"/>
      <c r="DQ47" s="32"/>
      <c r="DR47" s="33"/>
      <c r="DS47" s="33"/>
      <c r="DT47" s="34"/>
      <c r="DU47" s="32"/>
      <c r="DV47" s="33"/>
      <c r="DW47" s="33"/>
      <c r="DX47" s="34"/>
      <c r="DY47" s="32"/>
      <c r="DZ47" s="33"/>
      <c r="EA47" s="33"/>
      <c r="EB47" s="34"/>
      <c r="EC47" s="32"/>
      <c r="ED47" s="33"/>
      <c r="EE47" s="33"/>
      <c r="EF47" s="34"/>
      <c r="EG47" s="32"/>
      <c r="EH47" s="33"/>
      <c r="EI47" s="33"/>
      <c r="EJ47" s="34"/>
      <c r="EK47" s="32"/>
      <c r="EL47" s="33"/>
      <c r="EM47" s="33"/>
      <c r="EN47" s="34"/>
      <c r="EO47" s="32"/>
      <c r="EP47" s="33"/>
      <c r="EQ47" s="33"/>
      <c r="ER47" s="34"/>
      <c r="ES47" s="32"/>
      <c r="ET47" s="33"/>
      <c r="EU47" s="33"/>
      <c r="EV47" s="34"/>
      <c r="EW47" s="32"/>
      <c r="EX47" s="33"/>
      <c r="EY47" s="33"/>
      <c r="EZ47" s="34"/>
      <c r="FA47" s="32"/>
      <c r="FB47" s="33"/>
      <c r="FC47" s="33"/>
      <c r="FD47" s="34"/>
      <c r="FE47" s="32"/>
      <c r="FF47" s="33"/>
      <c r="FG47" s="33"/>
      <c r="FH47" s="34"/>
      <c r="FI47" s="32"/>
      <c r="FJ47" s="33"/>
      <c r="FK47" s="33"/>
      <c r="FL47" s="34"/>
      <c r="FM47" s="32"/>
      <c r="FN47" s="33"/>
      <c r="FO47" s="33"/>
      <c r="FP47" s="34"/>
      <c r="FQ47" s="32"/>
      <c r="FR47" s="33"/>
      <c r="FS47" s="33"/>
      <c r="FT47" s="34"/>
      <c r="FU47" s="32"/>
      <c r="FV47" s="33"/>
      <c r="FW47" s="33"/>
      <c r="FX47" s="34"/>
      <c r="FY47" s="32"/>
      <c r="FZ47" s="33"/>
      <c r="GA47" s="33"/>
      <c r="GB47" s="34"/>
      <c r="GC47" s="32"/>
      <c r="GD47" s="33"/>
      <c r="GE47" s="33"/>
      <c r="GF47" s="34"/>
      <c r="GG47" s="32"/>
      <c r="GH47" s="33"/>
      <c r="GI47" s="33"/>
      <c r="GJ47" s="34"/>
      <c r="GK47" s="32"/>
      <c r="GL47" s="33"/>
      <c r="GM47" s="33"/>
      <c r="GN47" s="34"/>
      <c r="GO47" s="32"/>
      <c r="GP47" s="33"/>
      <c r="GQ47" s="33"/>
      <c r="GR47" s="34"/>
      <c r="GS47" s="32"/>
      <c r="GT47" s="33"/>
      <c r="GU47" s="33"/>
      <c r="GV47" s="34"/>
      <c r="GW47" s="32"/>
      <c r="GX47" s="33"/>
      <c r="GY47" s="33"/>
      <c r="GZ47" s="34"/>
      <c r="HA47" s="32"/>
      <c r="HB47" s="33"/>
      <c r="HC47" s="33"/>
      <c r="HD47" s="34"/>
      <c r="HE47" s="32"/>
      <c r="HF47" s="33"/>
      <c r="HG47" s="33"/>
      <c r="HH47" s="34"/>
      <c r="HI47" s="32"/>
      <c r="HJ47" s="33"/>
      <c r="HK47" s="33"/>
      <c r="HL47" s="34"/>
      <c r="HM47" s="32"/>
      <c r="HN47" s="33"/>
      <c r="HO47" s="33"/>
      <c r="HP47" s="34"/>
      <c r="HQ47" s="32"/>
      <c r="HR47" s="33"/>
      <c r="HS47" s="33"/>
      <c r="HT47" s="34"/>
      <c r="HU47" s="32"/>
      <c r="HV47" s="33"/>
      <c r="HW47" s="33"/>
      <c r="HX47" s="34"/>
      <c r="HY47" s="32"/>
      <c r="HZ47" s="33"/>
      <c r="IA47" s="33"/>
      <c r="IB47" s="34"/>
      <c r="IC47" s="32"/>
      <c r="ID47" s="33"/>
      <c r="IE47" s="33"/>
      <c r="IF47" s="34"/>
      <c r="IG47" s="32"/>
      <c r="IH47" s="33"/>
      <c r="II47" s="33"/>
      <c r="IJ47" s="34"/>
    </row>
    <row r="48" spans="1:244" s="30" customFormat="1">
      <c r="A48" s="35" t="s">
        <v>52</v>
      </c>
      <c r="B48" s="157">
        <v>97.35</v>
      </c>
      <c r="C48" s="157">
        <v>2.16</v>
      </c>
      <c r="D48" s="54">
        <v>2.6310402125905429E-2</v>
      </c>
      <c r="E48" s="33"/>
      <c r="F48" s="33"/>
      <c r="G48" s="32"/>
      <c r="H48" s="33"/>
      <c r="I48" s="33"/>
      <c r="J48" s="33"/>
      <c r="K48" s="32"/>
      <c r="L48" s="33"/>
      <c r="M48" s="33"/>
      <c r="N48" s="33"/>
      <c r="O48" s="32"/>
      <c r="P48" s="33"/>
      <c r="Q48" s="33"/>
      <c r="R48" s="33"/>
      <c r="S48" s="32"/>
      <c r="T48" s="33"/>
      <c r="U48" s="33"/>
      <c r="V48" s="33"/>
      <c r="W48" s="32"/>
      <c r="X48" s="33"/>
      <c r="Y48" s="33"/>
      <c r="Z48" s="33"/>
      <c r="AA48" s="32"/>
      <c r="AB48" s="33"/>
      <c r="AC48" s="33"/>
      <c r="AD48" s="33"/>
      <c r="AE48" s="32"/>
      <c r="AF48" s="33"/>
      <c r="AG48" s="33"/>
      <c r="AH48" s="33"/>
      <c r="AI48" s="32"/>
      <c r="AJ48" s="33"/>
      <c r="AK48" s="33"/>
      <c r="AL48" s="33"/>
      <c r="AM48" s="32"/>
      <c r="AN48" s="33"/>
      <c r="AO48" s="33"/>
      <c r="AP48" s="33"/>
      <c r="AQ48" s="32"/>
      <c r="AR48" s="33"/>
      <c r="AS48" s="33"/>
      <c r="AT48" s="33"/>
      <c r="AU48" s="32"/>
      <c r="AV48" s="33"/>
      <c r="AW48" s="33"/>
      <c r="AX48" s="33"/>
      <c r="AY48" s="32"/>
      <c r="AZ48" s="33"/>
      <c r="BA48" s="33"/>
      <c r="BB48" s="33"/>
      <c r="BC48" s="32"/>
      <c r="BD48" s="33"/>
      <c r="BE48" s="33"/>
      <c r="BF48" s="33"/>
      <c r="BG48" s="32"/>
      <c r="BH48" s="33"/>
      <c r="BI48" s="33"/>
      <c r="BJ48" s="33"/>
      <c r="BK48" s="32"/>
      <c r="BL48" s="33"/>
      <c r="BM48" s="33"/>
      <c r="BN48" s="33"/>
      <c r="BO48" s="32"/>
      <c r="BP48" s="33"/>
      <c r="BQ48" s="33"/>
      <c r="BR48" s="33"/>
      <c r="BS48" s="32"/>
      <c r="BT48" s="33"/>
      <c r="BU48" s="33"/>
      <c r="BV48" s="33"/>
      <c r="BW48" s="32"/>
      <c r="BX48" s="33"/>
      <c r="BY48" s="33"/>
      <c r="BZ48" s="33"/>
      <c r="CA48" s="32"/>
      <c r="CB48" s="33"/>
      <c r="CC48" s="33"/>
      <c r="CD48" s="33"/>
      <c r="CE48" s="32"/>
      <c r="CF48" s="33"/>
      <c r="CG48" s="33"/>
      <c r="CH48" s="33"/>
      <c r="CI48" s="32"/>
      <c r="CJ48" s="33"/>
      <c r="CK48" s="33"/>
      <c r="CL48" s="33"/>
      <c r="CM48" s="32"/>
      <c r="CN48" s="33"/>
      <c r="CO48" s="33"/>
      <c r="CP48" s="33"/>
      <c r="CQ48" s="32"/>
      <c r="CR48" s="33"/>
      <c r="CS48" s="33"/>
      <c r="CT48" s="33"/>
      <c r="CU48" s="32"/>
      <c r="CV48" s="33"/>
      <c r="CW48" s="33"/>
      <c r="CX48" s="33"/>
      <c r="CY48" s="32"/>
      <c r="CZ48" s="33"/>
      <c r="DA48" s="33"/>
      <c r="DB48" s="33"/>
      <c r="DC48" s="32"/>
      <c r="DD48" s="33"/>
      <c r="DE48" s="33"/>
      <c r="DF48" s="33"/>
      <c r="DG48" s="32"/>
      <c r="DH48" s="33"/>
      <c r="DI48" s="33"/>
      <c r="DJ48" s="33"/>
      <c r="DK48" s="32"/>
      <c r="DL48" s="33"/>
      <c r="DM48" s="33"/>
      <c r="DN48" s="33"/>
      <c r="DO48" s="32"/>
      <c r="DP48" s="33"/>
      <c r="DQ48" s="33"/>
      <c r="DR48" s="33"/>
      <c r="DS48" s="32"/>
      <c r="DT48" s="33"/>
      <c r="DU48" s="33"/>
      <c r="DV48" s="33"/>
      <c r="DW48" s="32"/>
      <c r="DX48" s="33"/>
      <c r="DY48" s="33"/>
      <c r="DZ48" s="33"/>
      <c r="EA48" s="32"/>
      <c r="EB48" s="33"/>
      <c r="EC48" s="33"/>
      <c r="ED48" s="33"/>
      <c r="EE48" s="32"/>
      <c r="EF48" s="33"/>
      <c r="EG48" s="33"/>
      <c r="EH48" s="33"/>
      <c r="EI48" s="32"/>
      <c r="EJ48" s="33"/>
      <c r="EK48" s="33"/>
      <c r="EL48" s="33"/>
      <c r="EM48" s="32"/>
      <c r="EN48" s="33"/>
      <c r="EO48" s="33"/>
      <c r="EP48" s="33"/>
      <c r="EQ48" s="32"/>
      <c r="ER48" s="33"/>
      <c r="ES48" s="33"/>
      <c r="ET48" s="33"/>
      <c r="EU48" s="32"/>
      <c r="EV48" s="33"/>
      <c r="EW48" s="33"/>
      <c r="EX48" s="33"/>
      <c r="EY48" s="32"/>
      <c r="EZ48" s="33"/>
      <c r="FA48" s="33"/>
      <c r="FB48" s="33"/>
      <c r="FC48" s="32"/>
      <c r="FD48" s="33"/>
      <c r="FE48" s="33"/>
      <c r="FF48" s="33"/>
      <c r="FG48" s="32"/>
      <c r="FH48" s="33"/>
      <c r="FI48" s="33"/>
      <c r="FJ48" s="33"/>
      <c r="FK48" s="32"/>
      <c r="FL48" s="33"/>
      <c r="FM48" s="33"/>
      <c r="FN48" s="33"/>
      <c r="FO48" s="32"/>
      <c r="FP48" s="33"/>
      <c r="FQ48" s="33"/>
      <c r="FR48" s="33"/>
      <c r="FS48" s="32"/>
      <c r="FT48" s="33"/>
      <c r="FU48" s="33"/>
      <c r="FV48" s="33"/>
      <c r="FW48" s="32"/>
      <c r="FX48" s="33"/>
      <c r="FY48" s="33"/>
      <c r="FZ48" s="33"/>
      <c r="GA48" s="32"/>
      <c r="GB48" s="33"/>
      <c r="GC48" s="33"/>
      <c r="GD48" s="33"/>
      <c r="GE48" s="32"/>
      <c r="GF48" s="33"/>
      <c r="GG48" s="33"/>
      <c r="GH48" s="33"/>
      <c r="GI48" s="32"/>
      <c r="GJ48" s="33"/>
      <c r="GK48" s="33"/>
      <c r="GL48" s="33"/>
      <c r="GM48" s="32"/>
      <c r="GN48" s="33"/>
      <c r="GO48" s="33"/>
      <c r="GP48" s="33"/>
      <c r="GQ48" s="32"/>
      <c r="GR48" s="33"/>
      <c r="GS48" s="33"/>
      <c r="GT48" s="33"/>
      <c r="GU48" s="32"/>
      <c r="GV48" s="33"/>
      <c r="GW48" s="33"/>
      <c r="GX48" s="33"/>
      <c r="GY48" s="32"/>
      <c r="GZ48" s="33"/>
      <c r="HA48" s="33"/>
      <c r="HB48" s="33"/>
      <c r="HC48" s="32"/>
      <c r="HD48" s="33"/>
      <c r="HE48" s="33"/>
      <c r="HF48" s="33"/>
      <c r="HG48" s="32"/>
      <c r="HH48" s="33"/>
      <c r="HI48" s="33"/>
      <c r="HJ48" s="33"/>
      <c r="HK48" s="32"/>
      <c r="HL48" s="33"/>
      <c r="HM48" s="33"/>
      <c r="HN48" s="33"/>
      <c r="HO48" s="32"/>
      <c r="HP48" s="33"/>
      <c r="HQ48" s="33"/>
      <c r="HR48" s="33"/>
      <c r="HS48" s="32"/>
      <c r="HT48" s="33"/>
      <c r="HU48" s="33"/>
      <c r="HV48" s="33"/>
      <c r="HW48" s="32"/>
      <c r="HX48" s="33"/>
      <c r="HY48" s="33"/>
      <c r="HZ48" s="33"/>
      <c r="IA48" s="32"/>
      <c r="IB48" s="33"/>
      <c r="IC48" s="33"/>
      <c r="ID48" s="33"/>
      <c r="IE48" s="32"/>
      <c r="IF48" s="33"/>
      <c r="IG48" s="33"/>
      <c r="IH48" s="33"/>
    </row>
    <row r="49" spans="1:244" s="31" customFormat="1">
      <c r="A49" s="22" t="s">
        <v>53</v>
      </c>
      <c r="B49" s="155">
        <v>3582.1574728634964</v>
      </c>
      <c r="C49" s="155">
        <v>79.64</v>
      </c>
      <c r="D49" s="52">
        <v>0.96813563009096804</v>
      </c>
    </row>
    <row r="50" spans="1:244" s="30" customFormat="1">
      <c r="A50" s="11" t="s">
        <v>54</v>
      </c>
      <c r="B50" s="3"/>
      <c r="C50" s="3"/>
      <c r="D50" s="3"/>
    </row>
    <row r="51" spans="1:244" s="30" customFormat="1">
      <c r="A51" s="6" t="s">
        <v>55</v>
      </c>
      <c r="B51" s="16">
        <v>0</v>
      </c>
      <c r="C51" s="16">
        <v>0</v>
      </c>
      <c r="D51" s="51">
        <v>0</v>
      </c>
    </row>
    <row r="52" spans="1:244" s="30" customFormat="1">
      <c r="A52" s="6" t="s">
        <v>56</v>
      </c>
      <c r="B52" s="16">
        <v>117.9</v>
      </c>
      <c r="C52" s="16">
        <v>2.62</v>
      </c>
      <c r="D52" s="51">
        <v>3.1864369909031846E-2</v>
      </c>
    </row>
    <row r="53" spans="1:244" s="30" customFormat="1">
      <c r="A53" s="27" t="s">
        <v>57</v>
      </c>
      <c r="B53" s="156">
        <v>117.9</v>
      </c>
      <c r="C53" s="156">
        <v>2.62</v>
      </c>
      <c r="D53" s="53">
        <v>3.1864369909031846E-2</v>
      </c>
      <c r="E53" s="32"/>
      <c r="F53" s="33"/>
      <c r="G53" s="33"/>
      <c r="H53" s="34"/>
      <c r="I53" s="32"/>
      <c r="J53" s="33"/>
      <c r="K53" s="33"/>
      <c r="L53" s="34"/>
      <c r="M53" s="32"/>
      <c r="N53" s="33"/>
      <c r="O53" s="33"/>
      <c r="P53" s="34"/>
      <c r="Q53" s="32"/>
      <c r="R53" s="33"/>
      <c r="S53" s="33"/>
      <c r="T53" s="34"/>
      <c r="U53" s="32"/>
      <c r="V53" s="33"/>
      <c r="W53" s="33"/>
      <c r="X53" s="34"/>
      <c r="Y53" s="32"/>
      <c r="Z53" s="33"/>
      <c r="AA53" s="33"/>
      <c r="AB53" s="34"/>
      <c r="AC53" s="32"/>
      <c r="AD53" s="33"/>
      <c r="AE53" s="33"/>
      <c r="AF53" s="34"/>
      <c r="AG53" s="32"/>
      <c r="AH53" s="33"/>
      <c r="AI53" s="33"/>
      <c r="AJ53" s="34"/>
      <c r="AK53" s="32"/>
      <c r="AL53" s="33"/>
      <c r="AM53" s="33"/>
      <c r="AN53" s="34"/>
      <c r="AO53" s="32"/>
      <c r="AP53" s="33"/>
      <c r="AQ53" s="33"/>
      <c r="AR53" s="34"/>
      <c r="AS53" s="32"/>
      <c r="AT53" s="33"/>
      <c r="AU53" s="33"/>
      <c r="AV53" s="34"/>
      <c r="AW53" s="32"/>
      <c r="AX53" s="33"/>
      <c r="AY53" s="33"/>
      <c r="AZ53" s="34"/>
      <c r="BA53" s="32"/>
      <c r="BB53" s="33"/>
      <c r="BC53" s="33"/>
      <c r="BD53" s="34"/>
      <c r="BE53" s="32"/>
      <c r="BF53" s="33"/>
      <c r="BG53" s="33"/>
      <c r="BH53" s="34"/>
      <c r="BI53" s="32"/>
      <c r="BJ53" s="33"/>
      <c r="BK53" s="33"/>
      <c r="BL53" s="34"/>
      <c r="BM53" s="32"/>
      <c r="BN53" s="33"/>
      <c r="BO53" s="33"/>
      <c r="BP53" s="34"/>
      <c r="BQ53" s="32"/>
      <c r="BR53" s="33"/>
      <c r="BS53" s="33"/>
      <c r="BT53" s="34"/>
      <c r="BU53" s="32"/>
      <c r="BV53" s="33"/>
      <c r="BW53" s="33"/>
      <c r="BX53" s="34"/>
      <c r="BY53" s="32"/>
      <c r="BZ53" s="33"/>
      <c r="CA53" s="33"/>
      <c r="CB53" s="34"/>
      <c r="CC53" s="32"/>
      <c r="CD53" s="33"/>
      <c r="CE53" s="33"/>
      <c r="CF53" s="34"/>
      <c r="CG53" s="32"/>
      <c r="CH53" s="33"/>
      <c r="CI53" s="33"/>
      <c r="CJ53" s="34"/>
      <c r="CK53" s="32"/>
      <c r="CL53" s="33"/>
      <c r="CM53" s="33"/>
      <c r="CN53" s="34"/>
      <c r="CO53" s="32"/>
      <c r="CP53" s="33"/>
      <c r="CQ53" s="33"/>
      <c r="CR53" s="34"/>
      <c r="CS53" s="32"/>
      <c r="CT53" s="33"/>
      <c r="CU53" s="33"/>
      <c r="CV53" s="34"/>
      <c r="CW53" s="32"/>
      <c r="CX53" s="33"/>
      <c r="CY53" s="33"/>
      <c r="CZ53" s="34"/>
      <c r="DA53" s="32"/>
      <c r="DB53" s="33"/>
      <c r="DC53" s="33"/>
      <c r="DD53" s="34"/>
      <c r="DE53" s="32"/>
      <c r="DF53" s="33"/>
      <c r="DG53" s="33"/>
      <c r="DH53" s="34"/>
      <c r="DI53" s="32"/>
      <c r="DJ53" s="33"/>
      <c r="DK53" s="33"/>
      <c r="DL53" s="34"/>
      <c r="DM53" s="32"/>
      <c r="DN53" s="33"/>
      <c r="DO53" s="33"/>
      <c r="DP53" s="34"/>
      <c r="DQ53" s="32"/>
      <c r="DR53" s="33"/>
      <c r="DS53" s="33"/>
      <c r="DT53" s="34"/>
      <c r="DU53" s="32"/>
      <c r="DV53" s="33"/>
      <c r="DW53" s="33"/>
      <c r="DX53" s="34"/>
      <c r="DY53" s="32"/>
      <c r="DZ53" s="33"/>
      <c r="EA53" s="33"/>
      <c r="EB53" s="34"/>
      <c r="EC53" s="32"/>
      <c r="ED53" s="33"/>
      <c r="EE53" s="33"/>
      <c r="EF53" s="34"/>
      <c r="EG53" s="32"/>
      <c r="EH53" s="33"/>
      <c r="EI53" s="33"/>
      <c r="EJ53" s="34"/>
      <c r="EK53" s="32"/>
      <c r="EL53" s="33"/>
      <c r="EM53" s="33"/>
      <c r="EN53" s="34"/>
      <c r="EO53" s="32"/>
      <c r="EP53" s="33"/>
      <c r="EQ53" s="33"/>
      <c r="ER53" s="34"/>
      <c r="ES53" s="32"/>
      <c r="ET53" s="33"/>
      <c r="EU53" s="33"/>
      <c r="EV53" s="34"/>
      <c r="EW53" s="32"/>
      <c r="EX53" s="33"/>
      <c r="EY53" s="33"/>
      <c r="EZ53" s="34"/>
      <c r="FA53" s="32"/>
      <c r="FB53" s="33"/>
      <c r="FC53" s="33"/>
      <c r="FD53" s="34"/>
      <c r="FE53" s="32"/>
      <c r="FF53" s="33"/>
      <c r="FG53" s="33"/>
      <c r="FH53" s="34"/>
      <c r="FI53" s="32"/>
      <c r="FJ53" s="33"/>
      <c r="FK53" s="33"/>
      <c r="FL53" s="34"/>
      <c r="FM53" s="32"/>
      <c r="FN53" s="33"/>
      <c r="FO53" s="33"/>
      <c r="FP53" s="34"/>
      <c r="FQ53" s="32"/>
      <c r="FR53" s="33"/>
      <c r="FS53" s="33"/>
      <c r="FT53" s="34"/>
      <c r="FU53" s="32"/>
      <c r="FV53" s="33"/>
      <c r="FW53" s="33"/>
      <c r="FX53" s="34"/>
      <c r="FY53" s="32"/>
      <c r="FZ53" s="33"/>
      <c r="GA53" s="33"/>
      <c r="GB53" s="34"/>
      <c r="GC53" s="32"/>
      <c r="GD53" s="33"/>
      <c r="GE53" s="33"/>
      <c r="GF53" s="34"/>
      <c r="GG53" s="32"/>
      <c r="GH53" s="33"/>
      <c r="GI53" s="33"/>
      <c r="GJ53" s="34"/>
      <c r="GK53" s="32"/>
      <c r="GL53" s="33"/>
      <c r="GM53" s="33"/>
      <c r="GN53" s="34"/>
      <c r="GO53" s="32"/>
      <c r="GP53" s="33"/>
      <c r="GQ53" s="33"/>
      <c r="GR53" s="34"/>
      <c r="GS53" s="32"/>
      <c r="GT53" s="33"/>
      <c r="GU53" s="33"/>
      <c r="GV53" s="34"/>
      <c r="GW53" s="32"/>
      <c r="GX53" s="33"/>
      <c r="GY53" s="33"/>
      <c r="GZ53" s="34"/>
      <c r="HA53" s="32"/>
      <c r="HB53" s="33"/>
      <c r="HC53" s="33"/>
      <c r="HD53" s="34"/>
      <c r="HE53" s="32"/>
      <c r="HF53" s="33"/>
      <c r="HG53" s="33"/>
      <c r="HH53" s="34"/>
      <c r="HI53" s="32"/>
      <c r="HJ53" s="33"/>
      <c r="HK53" s="33"/>
      <c r="HL53" s="34"/>
      <c r="HM53" s="32"/>
      <c r="HN53" s="33"/>
      <c r="HO53" s="33"/>
      <c r="HP53" s="34"/>
      <c r="HQ53" s="32"/>
      <c r="HR53" s="33"/>
      <c r="HS53" s="33"/>
      <c r="HT53" s="34"/>
      <c r="HU53" s="32"/>
      <c r="HV53" s="33"/>
      <c r="HW53" s="33"/>
      <c r="HX53" s="34"/>
      <c r="HY53" s="32"/>
      <c r="HZ53" s="33"/>
      <c r="IA53" s="33"/>
      <c r="IB53" s="34"/>
      <c r="IC53" s="32"/>
      <c r="ID53" s="33"/>
      <c r="IE53" s="33"/>
      <c r="IF53" s="34"/>
      <c r="IG53" s="32"/>
      <c r="IH53" s="33"/>
      <c r="II53" s="33"/>
      <c r="IJ53" s="34"/>
    </row>
    <row r="54" spans="1:244" s="41" customFormat="1" ht="13.5" thickBot="1">
      <c r="A54" s="38" t="s">
        <v>58</v>
      </c>
      <c r="B54" s="158">
        <v>3700.0574728634965</v>
      </c>
      <c r="C54" s="158">
        <v>82.26</v>
      </c>
      <c r="D54" s="55">
        <v>0.99999999999999989</v>
      </c>
    </row>
    <row r="55" spans="1:244">
      <c r="A55" s="42" t="s">
        <v>59</v>
      </c>
      <c r="D55" s="43"/>
    </row>
  </sheetData>
  <printOptions horizontalCentered="1"/>
  <pageMargins left="0.78740157480314965" right="0.39370078740157483" top="0.78740157480314965" bottom="0.78740157480314965" header="0.59055118110236227" footer="0.59055118110236227"/>
  <pageSetup paperSize="9" orientation="portrait" horizontalDpi="300" verticalDpi="300" r:id="rId1"/>
  <headerFooter alignWithMargins="0">
    <oddHeader>&amp;L&amp;"Tahoma,Negrito"&amp;8Companhia Nacional de Abastecimento - CONAB</oddHeader>
    <oddFooter>&amp;R&amp;6&amp;F - &amp;A
versão - jan/2008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J45"/>
  <sheetViews>
    <sheetView zoomScaleNormal="100" workbookViewId="0">
      <selection activeCell="I23" sqref="I23"/>
    </sheetView>
  </sheetViews>
  <sheetFormatPr defaultColWidth="11.5" defaultRowHeight="12.75"/>
  <cols>
    <col min="1" max="1" width="45.625" style="3" customWidth="1"/>
    <col min="2" max="3" width="12.625" style="3" customWidth="1"/>
    <col min="4" max="4" width="8.625" style="3" customWidth="1"/>
    <col min="5" max="16384" width="11.5" style="3"/>
  </cols>
  <sheetData>
    <row r="1" spans="1:4">
      <c r="A1" s="1" t="s">
        <v>0</v>
      </c>
      <c r="B1" s="2"/>
      <c r="C1" s="2"/>
      <c r="D1" s="2"/>
    </row>
    <row r="2" spans="1:4">
      <c r="A2" s="1" t="s">
        <v>443</v>
      </c>
      <c r="B2" s="2"/>
      <c r="C2" s="2"/>
      <c r="D2" s="2"/>
    </row>
    <row r="3" spans="1:4">
      <c r="A3" s="1" t="s">
        <v>377</v>
      </c>
      <c r="B3" s="2"/>
      <c r="C3" s="2"/>
      <c r="D3" s="2"/>
    </row>
    <row r="4" spans="1:4">
      <c r="A4" s="1" t="s">
        <v>444</v>
      </c>
      <c r="B4" s="2"/>
      <c r="C4" s="2"/>
      <c r="D4" s="2"/>
    </row>
    <row r="5" spans="1:4" ht="13.5" thickBot="1">
      <c r="A5" s="4" t="s">
        <v>4</v>
      </c>
      <c r="B5" s="5">
        <v>1800</v>
      </c>
      <c r="C5" s="6" t="s">
        <v>5</v>
      </c>
    </row>
    <row r="6" spans="1:4">
      <c r="A6" s="7"/>
      <c r="B6" s="8" t="s">
        <v>6</v>
      </c>
      <c r="C6" s="9">
        <v>43160</v>
      </c>
      <c r="D6" s="10" t="s">
        <v>7</v>
      </c>
    </row>
    <row r="7" spans="1:4">
      <c r="A7" s="11" t="s">
        <v>8</v>
      </c>
      <c r="D7" s="12" t="s">
        <v>9</v>
      </c>
    </row>
    <row r="8" spans="1:4" ht="13.5" thickBot="1">
      <c r="A8" s="13"/>
      <c r="B8" s="14" t="s">
        <v>10</v>
      </c>
      <c r="C8" s="14" t="s">
        <v>174</v>
      </c>
      <c r="D8" s="15" t="s">
        <v>13</v>
      </c>
    </row>
    <row r="9" spans="1:4">
      <c r="A9" s="11" t="s">
        <v>14</v>
      </c>
      <c r="B9" s="16"/>
    </row>
    <row r="10" spans="1:4">
      <c r="A10" s="18" t="s">
        <v>230</v>
      </c>
      <c r="B10" s="3">
        <v>155.67000000000002</v>
      </c>
      <c r="C10" s="3">
        <v>5.2100000000000009</v>
      </c>
      <c r="D10" s="51">
        <v>4.8982057852060702E-2</v>
      </c>
    </row>
    <row r="11" spans="1:4">
      <c r="A11" s="18" t="s">
        <v>383</v>
      </c>
      <c r="B11" s="16">
        <v>359</v>
      </c>
      <c r="C11" s="16">
        <v>11.97</v>
      </c>
      <c r="D11" s="51">
        <v>0.11296048544285854</v>
      </c>
    </row>
    <row r="12" spans="1:4">
      <c r="A12" s="6" t="s">
        <v>434</v>
      </c>
      <c r="B12" s="16">
        <v>57.24</v>
      </c>
      <c r="C12" s="16">
        <v>1.92</v>
      </c>
      <c r="D12" s="51">
        <v>1.801074703829867E-2</v>
      </c>
    </row>
    <row r="13" spans="1:4">
      <c r="A13" s="6" t="s">
        <v>435</v>
      </c>
      <c r="B13" s="16">
        <v>396.5</v>
      </c>
      <c r="C13" s="16">
        <v>13.22</v>
      </c>
      <c r="D13" s="51">
        <v>0.12475997904761396</v>
      </c>
    </row>
    <row r="14" spans="1:4">
      <c r="A14" s="6" t="s">
        <v>436</v>
      </c>
      <c r="B14" s="16">
        <v>525.59</v>
      </c>
      <c r="C14" s="16">
        <v>17.52</v>
      </c>
      <c r="D14" s="51">
        <v>0.16537855583262404</v>
      </c>
    </row>
    <row r="15" spans="1:4">
      <c r="A15" s="6" t="s">
        <v>437</v>
      </c>
      <c r="B15" s="16">
        <v>640.91</v>
      </c>
      <c r="C15" s="16">
        <v>21.360000000000003</v>
      </c>
      <c r="D15" s="51">
        <v>0.20166435856596787</v>
      </c>
    </row>
    <row r="16" spans="1:4">
      <c r="A16" s="22" t="s">
        <v>27</v>
      </c>
      <c r="B16" s="155">
        <v>2134.91</v>
      </c>
      <c r="C16" s="155">
        <v>71.2</v>
      </c>
      <c r="D16" s="52">
        <v>0.67175618377942381</v>
      </c>
    </row>
    <row r="17" spans="1:4">
      <c r="A17" s="25" t="s">
        <v>28</v>
      </c>
    </row>
    <row r="18" spans="1:4">
      <c r="A18" s="18" t="s">
        <v>29</v>
      </c>
      <c r="B18" s="16">
        <v>42.7</v>
      </c>
      <c r="C18" s="16">
        <v>1.42</v>
      </c>
      <c r="D18" s="51">
        <v>1.3435690051281505E-2</v>
      </c>
    </row>
    <row r="19" spans="1:4">
      <c r="A19" s="18" t="s">
        <v>30</v>
      </c>
      <c r="B19" s="16">
        <v>42.7</v>
      </c>
      <c r="C19" s="16">
        <v>1.42</v>
      </c>
      <c r="D19" s="51">
        <v>1.3435690051281505E-2</v>
      </c>
    </row>
    <row r="20" spans="1:4">
      <c r="A20" s="6" t="s">
        <v>72</v>
      </c>
      <c r="B20" s="16">
        <v>64.05</v>
      </c>
      <c r="C20" s="16">
        <v>2.14</v>
      </c>
      <c r="D20" s="51">
        <v>2.0153535076922253E-2</v>
      </c>
    </row>
    <row r="21" spans="1:4">
      <c r="A21" s="18" t="s">
        <v>73</v>
      </c>
      <c r="B21" s="16">
        <v>52.5</v>
      </c>
      <c r="C21" s="16">
        <v>1.75</v>
      </c>
      <c r="D21" s="51">
        <v>1.6519291046657586E-2</v>
      </c>
    </row>
    <row r="22" spans="1:4">
      <c r="A22" s="18" t="s">
        <v>74</v>
      </c>
      <c r="B22" s="16">
        <v>54.81</v>
      </c>
      <c r="C22" s="16">
        <v>1.83</v>
      </c>
      <c r="D22" s="51">
        <v>1.7246139852710521E-2</v>
      </c>
    </row>
    <row r="23" spans="1:4">
      <c r="A23" s="18" t="s">
        <v>75</v>
      </c>
      <c r="B23" s="16">
        <v>52.2</v>
      </c>
      <c r="C23" s="16">
        <v>1.74</v>
      </c>
      <c r="D23" s="51">
        <v>1.6424895097819543E-2</v>
      </c>
    </row>
    <row r="24" spans="1:4">
      <c r="A24" s="27" t="s">
        <v>37</v>
      </c>
      <c r="B24" s="156">
        <v>308.95999999999998</v>
      </c>
      <c r="C24" s="156">
        <v>10.3</v>
      </c>
      <c r="D24" s="53">
        <v>9.7215241176672906E-2</v>
      </c>
    </row>
    <row r="25" spans="1:4" s="30" customFormat="1">
      <c r="A25" s="11" t="s">
        <v>38</v>
      </c>
      <c r="B25" s="3"/>
      <c r="C25" s="3"/>
      <c r="D25" s="3"/>
    </row>
    <row r="26" spans="1:4" s="30" customFormat="1">
      <c r="A26" s="18" t="s">
        <v>39</v>
      </c>
      <c r="B26" s="16">
        <v>44.818511823796982</v>
      </c>
      <c r="C26" s="16">
        <v>1.4900000000000002</v>
      </c>
      <c r="D26" s="51">
        <v>1.4102286497054603E-2</v>
      </c>
    </row>
    <row r="27" spans="1:4" s="30" customFormat="1">
      <c r="A27" s="6" t="s">
        <v>40</v>
      </c>
      <c r="B27" s="16">
        <v>44.818511823796982</v>
      </c>
      <c r="C27" s="16">
        <v>1.4900000000000002</v>
      </c>
      <c r="D27" s="51">
        <v>1.4102286497054603E-2</v>
      </c>
    </row>
    <row r="28" spans="1:4" s="31" customFormat="1">
      <c r="A28" s="22" t="s">
        <v>41</v>
      </c>
      <c r="B28" s="155">
        <v>2488.6885118237969</v>
      </c>
      <c r="C28" s="155">
        <v>82.99</v>
      </c>
      <c r="D28" s="52">
        <v>0.7830737114531513</v>
      </c>
    </row>
    <row r="29" spans="1:4" s="30" customFormat="1">
      <c r="A29" s="11" t="s">
        <v>42</v>
      </c>
      <c r="B29" s="3"/>
      <c r="C29" s="3"/>
      <c r="D29" s="3"/>
    </row>
    <row r="30" spans="1:4" s="30" customFormat="1">
      <c r="A30" s="6" t="s">
        <v>43</v>
      </c>
      <c r="B30" s="16">
        <v>76.63000000000001</v>
      </c>
      <c r="C30" s="16">
        <v>2.5499999999999998</v>
      </c>
      <c r="D30" s="51">
        <v>2.4111871864864208E-2</v>
      </c>
    </row>
    <row r="31" spans="1:4" s="30" customFormat="1">
      <c r="A31" s="6" t="s">
        <v>44</v>
      </c>
      <c r="B31" s="16">
        <v>74.63</v>
      </c>
      <c r="C31" s="16">
        <v>2.4900000000000002</v>
      </c>
      <c r="D31" s="51">
        <v>2.3482565539277248E-2</v>
      </c>
    </row>
    <row r="32" spans="1:4" s="30" customFormat="1">
      <c r="A32" s="18" t="s">
        <v>45</v>
      </c>
      <c r="B32" s="16">
        <v>22.81</v>
      </c>
      <c r="C32" s="16">
        <v>0.76</v>
      </c>
      <c r="D32" s="51">
        <v>7.1772386433192293E-3</v>
      </c>
    </row>
    <row r="33" spans="1:244" s="30" customFormat="1">
      <c r="A33" s="27" t="s">
        <v>46</v>
      </c>
      <c r="B33" s="156">
        <v>174.07</v>
      </c>
      <c r="C33" s="156">
        <v>5.8</v>
      </c>
      <c r="D33" s="53">
        <v>5.4771676047460686E-2</v>
      </c>
      <c r="E33" s="32"/>
      <c r="F33" s="33"/>
      <c r="G33" s="33"/>
      <c r="H33" s="34"/>
      <c r="I33" s="32"/>
      <c r="J33" s="33"/>
      <c r="K33" s="33"/>
      <c r="L33" s="34"/>
      <c r="M33" s="32"/>
      <c r="N33" s="33"/>
      <c r="O33" s="33"/>
      <c r="P33" s="34"/>
      <c r="Q33" s="32"/>
      <c r="R33" s="33"/>
      <c r="S33" s="33"/>
      <c r="T33" s="34"/>
      <c r="U33" s="32"/>
      <c r="V33" s="33"/>
      <c r="W33" s="33"/>
      <c r="X33" s="34"/>
      <c r="Y33" s="32"/>
      <c r="Z33" s="33"/>
      <c r="AA33" s="33"/>
      <c r="AB33" s="34"/>
      <c r="AC33" s="32"/>
      <c r="AD33" s="33"/>
      <c r="AE33" s="33"/>
      <c r="AF33" s="34"/>
      <c r="AG33" s="32"/>
      <c r="AH33" s="33"/>
      <c r="AI33" s="33"/>
      <c r="AJ33" s="34"/>
      <c r="AK33" s="32"/>
      <c r="AL33" s="33"/>
      <c r="AM33" s="33"/>
      <c r="AN33" s="34"/>
      <c r="AO33" s="32"/>
      <c r="AP33" s="33"/>
      <c r="AQ33" s="33"/>
      <c r="AR33" s="34"/>
      <c r="AS33" s="32"/>
      <c r="AT33" s="33"/>
      <c r="AU33" s="33"/>
      <c r="AV33" s="34"/>
      <c r="AW33" s="32"/>
      <c r="AX33" s="33"/>
      <c r="AY33" s="33"/>
      <c r="AZ33" s="34"/>
      <c r="BA33" s="32"/>
      <c r="BB33" s="33"/>
      <c r="BC33" s="33"/>
      <c r="BD33" s="34"/>
      <c r="BE33" s="32"/>
      <c r="BF33" s="33"/>
      <c r="BG33" s="33"/>
      <c r="BH33" s="34"/>
      <c r="BI33" s="32"/>
      <c r="BJ33" s="33"/>
      <c r="BK33" s="33"/>
      <c r="BL33" s="34"/>
      <c r="BM33" s="32"/>
      <c r="BN33" s="33"/>
      <c r="BO33" s="33"/>
      <c r="BP33" s="34"/>
      <c r="BQ33" s="32"/>
      <c r="BR33" s="33"/>
      <c r="BS33" s="33"/>
      <c r="BT33" s="34"/>
      <c r="BU33" s="32"/>
      <c r="BV33" s="33"/>
      <c r="BW33" s="33"/>
      <c r="BX33" s="34"/>
      <c r="BY33" s="32"/>
      <c r="BZ33" s="33"/>
      <c r="CA33" s="33"/>
      <c r="CB33" s="34"/>
      <c r="CC33" s="32"/>
      <c r="CD33" s="33"/>
      <c r="CE33" s="33"/>
      <c r="CF33" s="34"/>
      <c r="CG33" s="32"/>
      <c r="CH33" s="33"/>
      <c r="CI33" s="33"/>
      <c r="CJ33" s="34"/>
      <c r="CK33" s="32"/>
      <c r="CL33" s="33"/>
      <c r="CM33" s="33"/>
      <c r="CN33" s="34"/>
      <c r="CO33" s="32"/>
      <c r="CP33" s="33"/>
      <c r="CQ33" s="33"/>
      <c r="CR33" s="34"/>
      <c r="CS33" s="32"/>
      <c r="CT33" s="33"/>
      <c r="CU33" s="33"/>
      <c r="CV33" s="34"/>
      <c r="CW33" s="32"/>
      <c r="CX33" s="33"/>
      <c r="CY33" s="33"/>
      <c r="CZ33" s="34"/>
      <c r="DA33" s="32"/>
      <c r="DB33" s="33"/>
      <c r="DC33" s="33"/>
      <c r="DD33" s="34"/>
      <c r="DE33" s="32"/>
      <c r="DF33" s="33"/>
      <c r="DG33" s="33"/>
      <c r="DH33" s="34"/>
      <c r="DI33" s="32"/>
      <c r="DJ33" s="33"/>
      <c r="DK33" s="33"/>
      <c r="DL33" s="34"/>
      <c r="DM33" s="32"/>
      <c r="DN33" s="33"/>
      <c r="DO33" s="33"/>
      <c r="DP33" s="34"/>
      <c r="DQ33" s="32"/>
      <c r="DR33" s="33"/>
      <c r="DS33" s="33"/>
      <c r="DT33" s="34"/>
      <c r="DU33" s="32"/>
      <c r="DV33" s="33"/>
      <c r="DW33" s="33"/>
      <c r="DX33" s="34"/>
      <c r="DY33" s="32"/>
      <c r="DZ33" s="33"/>
      <c r="EA33" s="33"/>
      <c r="EB33" s="34"/>
      <c r="EC33" s="32"/>
      <c r="ED33" s="33"/>
      <c r="EE33" s="33"/>
      <c r="EF33" s="34"/>
      <c r="EG33" s="32"/>
      <c r="EH33" s="33"/>
      <c r="EI33" s="33"/>
      <c r="EJ33" s="34"/>
      <c r="EK33" s="32"/>
      <c r="EL33" s="33"/>
      <c r="EM33" s="33"/>
      <c r="EN33" s="34"/>
      <c r="EO33" s="32"/>
      <c r="EP33" s="33"/>
      <c r="EQ33" s="33"/>
      <c r="ER33" s="34"/>
      <c r="ES33" s="32"/>
      <c r="ET33" s="33"/>
      <c r="EU33" s="33"/>
      <c r="EV33" s="34"/>
      <c r="EW33" s="32"/>
      <c r="EX33" s="33"/>
      <c r="EY33" s="33"/>
      <c r="EZ33" s="34"/>
      <c r="FA33" s="32"/>
      <c r="FB33" s="33"/>
      <c r="FC33" s="33"/>
      <c r="FD33" s="34"/>
      <c r="FE33" s="32"/>
      <c r="FF33" s="33"/>
      <c r="FG33" s="33"/>
      <c r="FH33" s="34"/>
      <c r="FI33" s="32"/>
      <c r="FJ33" s="33"/>
      <c r="FK33" s="33"/>
      <c r="FL33" s="34"/>
      <c r="FM33" s="32"/>
      <c r="FN33" s="33"/>
      <c r="FO33" s="33"/>
      <c r="FP33" s="34"/>
      <c r="FQ33" s="32"/>
      <c r="FR33" s="33"/>
      <c r="FS33" s="33"/>
      <c r="FT33" s="34"/>
      <c r="FU33" s="32"/>
      <c r="FV33" s="33"/>
      <c r="FW33" s="33"/>
      <c r="FX33" s="34"/>
      <c r="FY33" s="32"/>
      <c r="FZ33" s="33"/>
      <c r="GA33" s="33"/>
      <c r="GB33" s="34"/>
      <c r="GC33" s="32"/>
      <c r="GD33" s="33"/>
      <c r="GE33" s="33"/>
      <c r="GF33" s="34"/>
      <c r="GG33" s="32"/>
      <c r="GH33" s="33"/>
      <c r="GI33" s="33"/>
      <c r="GJ33" s="34"/>
      <c r="GK33" s="32"/>
      <c r="GL33" s="33"/>
      <c r="GM33" s="33"/>
      <c r="GN33" s="34"/>
      <c r="GO33" s="32"/>
      <c r="GP33" s="33"/>
      <c r="GQ33" s="33"/>
      <c r="GR33" s="34"/>
      <c r="GS33" s="32"/>
      <c r="GT33" s="33"/>
      <c r="GU33" s="33"/>
      <c r="GV33" s="34"/>
      <c r="GW33" s="32"/>
      <c r="GX33" s="33"/>
      <c r="GY33" s="33"/>
      <c r="GZ33" s="34"/>
      <c r="HA33" s="32"/>
      <c r="HB33" s="33"/>
      <c r="HC33" s="33"/>
      <c r="HD33" s="34"/>
      <c r="HE33" s="32"/>
      <c r="HF33" s="33"/>
      <c r="HG33" s="33"/>
      <c r="HH33" s="34"/>
      <c r="HI33" s="32"/>
      <c r="HJ33" s="33"/>
      <c r="HK33" s="33"/>
      <c r="HL33" s="34"/>
      <c r="HM33" s="32"/>
      <c r="HN33" s="33"/>
      <c r="HO33" s="33"/>
      <c r="HP33" s="34"/>
      <c r="HQ33" s="32"/>
      <c r="HR33" s="33"/>
      <c r="HS33" s="33"/>
      <c r="HT33" s="34"/>
      <c r="HU33" s="32"/>
      <c r="HV33" s="33"/>
      <c r="HW33" s="33"/>
      <c r="HX33" s="34"/>
      <c r="HY33" s="32"/>
      <c r="HZ33" s="33"/>
      <c r="IA33" s="33"/>
      <c r="IB33" s="34"/>
      <c r="IC33" s="32"/>
      <c r="ID33" s="33"/>
      <c r="IE33" s="33"/>
      <c r="IF33" s="34"/>
      <c r="IG33" s="32"/>
      <c r="IH33" s="33"/>
      <c r="II33" s="33"/>
      <c r="IJ33" s="34"/>
    </row>
    <row r="34" spans="1:244" s="30" customFormat="1">
      <c r="A34" s="11" t="s">
        <v>47</v>
      </c>
      <c r="B34" s="3"/>
      <c r="C34" s="3"/>
      <c r="D34" s="3"/>
    </row>
    <row r="35" spans="1:244" s="30" customFormat="1">
      <c r="A35" s="18" t="s">
        <v>80</v>
      </c>
      <c r="B35" s="16">
        <v>6.7939776666666667</v>
      </c>
      <c r="C35" s="16">
        <v>0.23</v>
      </c>
      <c r="D35" s="51">
        <v>2.1377465607649191E-3</v>
      </c>
    </row>
    <row r="36" spans="1:244" s="30" customFormat="1">
      <c r="A36" s="18" t="s">
        <v>198</v>
      </c>
      <c r="B36" s="16">
        <v>6.76</v>
      </c>
      <c r="C36" s="16">
        <v>0.23</v>
      </c>
      <c r="D36" s="51">
        <v>2.1270553804839101E-3</v>
      </c>
    </row>
    <row r="37" spans="1:244" s="30" customFormat="1">
      <c r="A37" s="27" t="s">
        <v>51</v>
      </c>
      <c r="B37" s="156">
        <v>13.553977666666666</v>
      </c>
      <c r="C37" s="156">
        <v>0.46</v>
      </c>
      <c r="D37" s="53">
        <v>4.2648019412488292E-3</v>
      </c>
      <c r="E37" s="32"/>
      <c r="F37" s="33"/>
      <c r="G37" s="33"/>
      <c r="H37" s="34"/>
      <c r="I37" s="32"/>
      <c r="J37" s="33"/>
      <c r="K37" s="33"/>
      <c r="L37" s="34"/>
      <c r="M37" s="32"/>
      <c r="N37" s="33"/>
      <c r="O37" s="33"/>
      <c r="P37" s="34"/>
      <c r="Q37" s="32"/>
      <c r="R37" s="33"/>
      <c r="S37" s="33"/>
      <c r="T37" s="34"/>
      <c r="U37" s="32"/>
      <c r="V37" s="33"/>
      <c r="W37" s="33"/>
      <c r="X37" s="34"/>
      <c r="Y37" s="32"/>
      <c r="Z37" s="33"/>
      <c r="AA37" s="33"/>
      <c r="AB37" s="34"/>
      <c r="AC37" s="32"/>
      <c r="AD37" s="33"/>
      <c r="AE37" s="33"/>
      <c r="AF37" s="34"/>
      <c r="AG37" s="32"/>
      <c r="AH37" s="33"/>
      <c r="AI37" s="33"/>
      <c r="AJ37" s="34"/>
      <c r="AK37" s="32"/>
      <c r="AL37" s="33"/>
      <c r="AM37" s="33"/>
      <c r="AN37" s="34"/>
      <c r="AO37" s="32"/>
      <c r="AP37" s="33"/>
      <c r="AQ37" s="33"/>
      <c r="AR37" s="34"/>
      <c r="AS37" s="32"/>
      <c r="AT37" s="33"/>
      <c r="AU37" s="33"/>
      <c r="AV37" s="34"/>
      <c r="AW37" s="32"/>
      <c r="AX37" s="33"/>
      <c r="AY37" s="33"/>
      <c r="AZ37" s="34"/>
      <c r="BA37" s="32"/>
      <c r="BB37" s="33"/>
      <c r="BC37" s="33"/>
      <c r="BD37" s="34"/>
      <c r="BE37" s="32"/>
      <c r="BF37" s="33"/>
      <c r="BG37" s="33"/>
      <c r="BH37" s="34"/>
      <c r="BI37" s="32"/>
      <c r="BJ37" s="33"/>
      <c r="BK37" s="33"/>
      <c r="BL37" s="34"/>
      <c r="BM37" s="32"/>
      <c r="BN37" s="33"/>
      <c r="BO37" s="33"/>
      <c r="BP37" s="34"/>
      <c r="BQ37" s="32"/>
      <c r="BR37" s="33"/>
      <c r="BS37" s="33"/>
      <c r="BT37" s="34"/>
      <c r="BU37" s="32"/>
      <c r="BV37" s="33"/>
      <c r="BW37" s="33"/>
      <c r="BX37" s="34"/>
      <c r="BY37" s="32"/>
      <c r="BZ37" s="33"/>
      <c r="CA37" s="33"/>
      <c r="CB37" s="34"/>
      <c r="CC37" s="32"/>
      <c r="CD37" s="33"/>
      <c r="CE37" s="33"/>
      <c r="CF37" s="34"/>
      <c r="CG37" s="32"/>
      <c r="CH37" s="33"/>
      <c r="CI37" s="33"/>
      <c r="CJ37" s="34"/>
      <c r="CK37" s="32"/>
      <c r="CL37" s="33"/>
      <c r="CM37" s="33"/>
      <c r="CN37" s="34"/>
      <c r="CO37" s="32"/>
      <c r="CP37" s="33"/>
      <c r="CQ37" s="33"/>
      <c r="CR37" s="34"/>
      <c r="CS37" s="32"/>
      <c r="CT37" s="33"/>
      <c r="CU37" s="33"/>
      <c r="CV37" s="34"/>
      <c r="CW37" s="32"/>
      <c r="CX37" s="33"/>
      <c r="CY37" s="33"/>
      <c r="CZ37" s="34"/>
      <c r="DA37" s="32"/>
      <c r="DB37" s="33"/>
      <c r="DC37" s="33"/>
      <c r="DD37" s="34"/>
      <c r="DE37" s="32"/>
      <c r="DF37" s="33"/>
      <c r="DG37" s="33"/>
      <c r="DH37" s="34"/>
      <c r="DI37" s="32"/>
      <c r="DJ37" s="33"/>
      <c r="DK37" s="33"/>
      <c r="DL37" s="34"/>
      <c r="DM37" s="32"/>
      <c r="DN37" s="33"/>
      <c r="DO37" s="33"/>
      <c r="DP37" s="34"/>
      <c r="DQ37" s="32"/>
      <c r="DR37" s="33"/>
      <c r="DS37" s="33"/>
      <c r="DT37" s="34"/>
      <c r="DU37" s="32"/>
      <c r="DV37" s="33"/>
      <c r="DW37" s="33"/>
      <c r="DX37" s="34"/>
      <c r="DY37" s="32"/>
      <c r="DZ37" s="33"/>
      <c r="EA37" s="33"/>
      <c r="EB37" s="34"/>
      <c r="EC37" s="32"/>
      <c r="ED37" s="33"/>
      <c r="EE37" s="33"/>
      <c r="EF37" s="34"/>
      <c r="EG37" s="32"/>
      <c r="EH37" s="33"/>
      <c r="EI37" s="33"/>
      <c r="EJ37" s="34"/>
      <c r="EK37" s="32"/>
      <c r="EL37" s="33"/>
      <c r="EM37" s="33"/>
      <c r="EN37" s="34"/>
      <c r="EO37" s="32"/>
      <c r="EP37" s="33"/>
      <c r="EQ37" s="33"/>
      <c r="ER37" s="34"/>
      <c r="ES37" s="32"/>
      <c r="ET37" s="33"/>
      <c r="EU37" s="33"/>
      <c r="EV37" s="34"/>
      <c r="EW37" s="32"/>
      <c r="EX37" s="33"/>
      <c r="EY37" s="33"/>
      <c r="EZ37" s="34"/>
      <c r="FA37" s="32"/>
      <c r="FB37" s="33"/>
      <c r="FC37" s="33"/>
      <c r="FD37" s="34"/>
      <c r="FE37" s="32"/>
      <c r="FF37" s="33"/>
      <c r="FG37" s="33"/>
      <c r="FH37" s="34"/>
      <c r="FI37" s="32"/>
      <c r="FJ37" s="33"/>
      <c r="FK37" s="33"/>
      <c r="FL37" s="34"/>
      <c r="FM37" s="32"/>
      <c r="FN37" s="33"/>
      <c r="FO37" s="33"/>
      <c r="FP37" s="34"/>
      <c r="FQ37" s="32"/>
      <c r="FR37" s="33"/>
      <c r="FS37" s="33"/>
      <c r="FT37" s="34"/>
      <c r="FU37" s="32"/>
      <c r="FV37" s="33"/>
      <c r="FW37" s="33"/>
      <c r="FX37" s="34"/>
      <c r="FY37" s="32"/>
      <c r="FZ37" s="33"/>
      <c r="GA37" s="33"/>
      <c r="GB37" s="34"/>
      <c r="GC37" s="32"/>
      <c r="GD37" s="33"/>
      <c r="GE37" s="33"/>
      <c r="GF37" s="34"/>
      <c r="GG37" s="32"/>
      <c r="GH37" s="33"/>
      <c r="GI37" s="33"/>
      <c r="GJ37" s="34"/>
      <c r="GK37" s="32"/>
      <c r="GL37" s="33"/>
      <c r="GM37" s="33"/>
      <c r="GN37" s="34"/>
      <c r="GO37" s="32"/>
      <c r="GP37" s="33"/>
      <c r="GQ37" s="33"/>
      <c r="GR37" s="34"/>
      <c r="GS37" s="32"/>
      <c r="GT37" s="33"/>
      <c r="GU37" s="33"/>
      <c r="GV37" s="34"/>
      <c r="GW37" s="32"/>
      <c r="GX37" s="33"/>
      <c r="GY37" s="33"/>
      <c r="GZ37" s="34"/>
      <c r="HA37" s="32"/>
      <c r="HB37" s="33"/>
      <c r="HC37" s="33"/>
      <c r="HD37" s="34"/>
      <c r="HE37" s="32"/>
      <c r="HF37" s="33"/>
      <c r="HG37" s="33"/>
      <c r="HH37" s="34"/>
      <c r="HI37" s="32"/>
      <c r="HJ37" s="33"/>
      <c r="HK37" s="33"/>
      <c r="HL37" s="34"/>
      <c r="HM37" s="32"/>
      <c r="HN37" s="33"/>
      <c r="HO37" s="33"/>
      <c r="HP37" s="34"/>
      <c r="HQ37" s="32"/>
      <c r="HR37" s="33"/>
      <c r="HS37" s="33"/>
      <c r="HT37" s="34"/>
      <c r="HU37" s="32"/>
      <c r="HV37" s="33"/>
      <c r="HW37" s="33"/>
      <c r="HX37" s="34"/>
      <c r="HY37" s="32"/>
      <c r="HZ37" s="33"/>
      <c r="IA37" s="33"/>
      <c r="IB37" s="34"/>
      <c r="IC37" s="32"/>
      <c r="ID37" s="33"/>
      <c r="IE37" s="33"/>
      <c r="IF37" s="34"/>
      <c r="IG37" s="32"/>
      <c r="IH37" s="33"/>
      <c r="II37" s="33"/>
      <c r="IJ37" s="34"/>
    </row>
    <row r="38" spans="1:244" s="30" customFormat="1">
      <c r="A38" s="35" t="s">
        <v>52</v>
      </c>
      <c r="B38" s="157">
        <v>187.62397766666666</v>
      </c>
      <c r="C38" s="157">
        <v>6.26</v>
      </c>
      <c r="D38" s="54">
        <v>5.9036477988709514E-2</v>
      </c>
      <c r="E38" s="33"/>
      <c r="F38" s="33"/>
      <c r="G38" s="32"/>
      <c r="H38" s="33"/>
      <c r="I38" s="33"/>
      <c r="J38" s="33"/>
      <c r="K38" s="32"/>
      <c r="L38" s="33"/>
      <c r="M38" s="33"/>
      <c r="N38" s="33"/>
      <c r="O38" s="32"/>
      <c r="P38" s="33"/>
      <c r="Q38" s="33"/>
      <c r="R38" s="33"/>
      <c r="S38" s="32"/>
      <c r="T38" s="33"/>
      <c r="U38" s="33"/>
      <c r="V38" s="33"/>
      <c r="W38" s="32"/>
      <c r="X38" s="33"/>
      <c r="Y38" s="33"/>
      <c r="Z38" s="33"/>
      <c r="AA38" s="32"/>
      <c r="AB38" s="33"/>
      <c r="AC38" s="33"/>
      <c r="AD38" s="33"/>
      <c r="AE38" s="32"/>
      <c r="AF38" s="33"/>
      <c r="AG38" s="33"/>
      <c r="AH38" s="33"/>
      <c r="AI38" s="32"/>
      <c r="AJ38" s="33"/>
      <c r="AK38" s="33"/>
      <c r="AL38" s="33"/>
      <c r="AM38" s="32"/>
      <c r="AN38" s="33"/>
      <c r="AO38" s="33"/>
      <c r="AP38" s="33"/>
      <c r="AQ38" s="32"/>
      <c r="AR38" s="33"/>
      <c r="AS38" s="33"/>
      <c r="AT38" s="33"/>
      <c r="AU38" s="32"/>
      <c r="AV38" s="33"/>
      <c r="AW38" s="33"/>
      <c r="AX38" s="33"/>
      <c r="AY38" s="32"/>
      <c r="AZ38" s="33"/>
      <c r="BA38" s="33"/>
      <c r="BB38" s="33"/>
      <c r="BC38" s="32"/>
      <c r="BD38" s="33"/>
      <c r="BE38" s="33"/>
      <c r="BF38" s="33"/>
      <c r="BG38" s="32"/>
      <c r="BH38" s="33"/>
      <c r="BI38" s="33"/>
      <c r="BJ38" s="33"/>
      <c r="BK38" s="32"/>
      <c r="BL38" s="33"/>
      <c r="BM38" s="33"/>
      <c r="BN38" s="33"/>
      <c r="BO38" s="32"/>
      <c r="BP38" s="33"/>
      <c r="BQ38" s="33"/>
      <c r="BR38" s="33"/>
      <c r="BS38" s="32"/>
      <c r="BT38" s="33"/>
      <c r="BU38" s="33"/>
      <c r="BV38" s="33"/>
      <c r="BW38" s="32"/>
      <c r="BX38" s="33"/>
      <c r="BY38" s="33"/>
      <c r="BZ38" s="33"/>
      <c r="CA38" s="32"/>
      <c r="CB38" s="33"/>
      <c r="CC38" s="33"/>
      <c r="CD38" s="33"/>
      <c r="CE38" s="32"/>
      <c r="CF38" s="33"/>
      <c r="CG38" s="33"/>
      <c r="CH38" s="33"/>
      <c r="CI38" s="32"/>
      <c r="CJ38" s="33"/>
      <c r="CK38" s="33"/>
      <c r="CL38" s="33"/>
      <c r="CM38" s="32"/>
      <c r="CN38" s="33"/>
      <c r="CO38" s="33"/>
      <c r="CP38" s="33"/>
      <c r="CQ38" s="32"/>
      <c r="CR38" s="33"/>
      <c r="CS38" s="33"/>
      <c r="CT38" s="33"/>
      <c r="CU38" s="32"/>
      <c r="CV38" s="33"/>
      <c r="CW38" s="33"/>
      <c r="CX38" s="33"/>
      <c r="CY38" s="32"/>
      <c r="CZ38" s="33"/>
      <c r="DA38" s="33"/>
      <c r="DB38" s="33"/>
      <c r="DC38" s="32"/>
      <c r="DD38" s="33"/>
      <c r="DE38" s="33"/>
      <c r="DF38" s="33"/>
      <c r="DG38" s="32"/>
      <c r="DH38" s="33"/>
      <c r="DI38" s="33"/>
      <c r="DJ38" s="33"/>
      <c r="DK38" s="32"/>
      <c r="DL38" s="33"/>
      <c r="DM38" s="33"/>
      <c r="DN38" s="33"/>
      <c r="DO38" s="32"/>
      <c r="DP38" s="33"/>
      <c r="DQ38" s="33"/>
      <c r="DR38" s="33"/>
      <c r="DS38" s="32"/>
      <c r="DT38" s="33"/>
      <c r="DU38" s="33"/>
      <c r="DV38" s="33"/>
      <c r="DW38" s="32"/>
      <c r="DX38" s="33"/>
      <c r="DY38" s="33"/>
      <c r="DZ38" s="33"/>
      <c r="EA38" s="32"/>
      <c r="EB38" s="33"/>
      <c r="EC38" s="33"/>
      <c r="ED38" s="33"/>
      <c r="EE38" s="32"/>
      <c r="EF38" s="33"/>
      <c r="EG38" s="33"/>
      <c r="EH38" s="33"/>
      <c r="EI38" s="32"/>
      <c r="EJ38" s="33"/>
      <c r="EK38" s="33"/>
      <c r="EL38" s="33"/>
      <c r="EM38" s="32"/>
      <c r="EN38" s="33"/>
      <c r="EO38" s="33"/>
      <c r="EP38" s="33"/>
      <c r="EQ38" s="32"/>
      <c r="ER38" s="33"/>
      <c r="ES38" s="33"/>
      <c r="ET38" s="33"/>
      <c r="EU38" s="32"/>
      <c r="EV38" s="33"/>
      <c r="EW38" s="33"/>
      <c r="EX38" s="33"/>
      <c r="EY38" s="32"/>
      <c r="EZ38" s="33"/>
      <c r="FA38" s="33"/>
      <c r="FB38" s="33"/>
      <c r="FC38" s="32"/>
      <c r="FD38" s="33"/>
      <c r="FE38" s="33"/>
      <c r="FF38" s="33"/>
      <c r="FG38" s="32"/>
      <c r="FH38" s="33"/>
      <c r="FI38" s="33"/>
      <c r="FJ38" s="33"/>
      <c r="FK38" s="32"/>
      <c r="FL38" s="33"/>
      <c r="FM38" s="33"/>
      <c r="FN38" s="33"/>
      <c r="FO38" s="32"/>
      <c r="FP38" s="33"/>
      <c r="FQ38" s="33"/>
      <c r="FR38" s="33"/>
      <c r="FS38" s="32"/>
      <c r="FT38" s="33"/>
      <c r="FU38" s="33"/>
      <c r="FV38" s="33"/>
      <c r="FW38" s="32"/>
      <c r="FX38" s="33"/>
      <c r="FY38" s="33"/>
      <c r="FZ38" s="33"/>
      <c r="GA38" s="32"/>
      <c r="GB38" s="33"/>
      <c r="GC38" s="33"/>
      <c r="GD38" s="33"/>
      <c r="GE38" s="32"/>
      <c r="GF38" s="33"/>
      <c r="GG38" s="33"/>
      <c r="GH38" s="33"/>
      <c r="GI38" s="32"/>
      <c r="GJ38" s="33"/>
      <c r="GK38" s="33"/>
      <c r="GL38" s="33"/>
      <c r="GM38" s="32"/>
      <c r="GN38" s="33"/>
      <c r="GO38" s="33"/>
      <c r="GP38" s="33"/>
      <c r="GQ38" s="32"/>
      <c r="GR38" s="33"/>
      <c r="GS38" s="33"/>
      <c r="GT38" s="33"/>
      <c r="GU38" s="32"/>
      <c r="GV38" s="33"/>
      <c r="GW38" s="33"/>
      <c r="GX38" s="33"/>
      <c r="GY38" s="32"/>
      <c r="GZ38" s="33"/>
      <c r="HA38" s="33"/>
      <c r="HB38" s="33"/>
      <c r="HC38" s="32"/>
      <c r="HD38" s="33"/>
      <c r="HE38" s="33"/>
      <c r="HF38" s="33"/>
      <c r="HG38" s="32"/>
      <c r="HH38" s="33"/>
      <c r="HI38" s="33"/>
      <c r="HJ38" s="33"/>
      <c r="HK38" s="32"/>
      <c r="HL38" s="33"/>
      <c r="HM38" s="33"/>
      <c r="HN38" s="33"/>
      <c r="HO38" s="32"/>
      <c r="HP38" s="33"/>
      <c r="HQ38" s="33"/>
      <c r="HR38" s="33"/>
      <c r="HS38" s="32"/>
      <c r="HT38" s="33"/>
      <c r="HU38" s="33"/>
      <c r="HV38" s="33"/>
      <c r="HW38" s="32"/>
      <c r="HX38" s="33"/>
      <c r="HY38" s="33"/>
      <c r="HZ38" s="33"/>
      <c r="IA38" s="32"/>
      <c r="IB38" s="33"/>
      <c r="IC38" s="33"/>
      <c r="ID38" s="33"/>
      <c r="IE38" s="32"/>
      <c r="IF38" s="33"/>
      <c r="IG38" s="33"/>
      <c r="IH38" s="33"/>
    </row>
    <row r="39" spans="1:244" s="31" customFormat="1">
      <c r="A39" s="22" t="s">
        <v>53</v>
      </c>
      <c r="B39" s="155">
        <v>2676.3124894904636</v>
      </c>
      <c r="C39" s="155">
        <v>89.25</v>
      </c>
      <c r="D39" s="52">
        <v>0.84211018944186078</v>
      </c>
    </row>
    <row r="40" spans="1:244" s="30" customFormat="1">
      <c r="A40" s="11" t="s">
        <v>54</v>
      </c>
      <c r="B40" s="3"/>
      <c r="C40" s="3"/>
      <c r="D40" s="3"/>
    </row>
    <row r="41" spans="1:244" s="30" customFormat="1">
      <c r="A41" s="6" t="s">
        <v>55</v>
      </c>
      <c r="B41" s="16">
        <v>40.54</v>
      </c>
      <c r="C41" s="16">
        <v>1.35</v>
      </c>
      <c r="D41" s="51">
        <v>1.275603921964759E-2</v>
      </c>
    </row>
    <row r="42" spans="1:244" s="30" customFormat="1">
      <c r="A42" s="6" t="s">
        <v>56</v>
      </c>
      <c r="B42" s="16">
        <v>461.25</v>
      </c>
      <c r="C42" s="16">
        <v>15.38</v>
      </c>
      <c r="D42" s="51">
        <v>0.14513377133849165</v>
      </c>
    </row>
    <row r="43" spans="1:244" s="30" customFormat="1">
      <c r="A43" s="27" t="s">
        <v>57</v>
      </c>
      <c r="B43" s="156">
        <v>501.79</v>
      </c>
      <c r="C43" s="156">
        <v>16.73</v>
      </c>
      <c r="D43" s="53">
        <v>0.15788981055813925</v>
      </c>
      <c r="E43" s="32"/>
      <c r="F43" s="33"/>
      <c r="G43" s="33"/>
      <c r="H43" s="34"/>
      <c r="I43" s="32"/>
      <c r="J43" s="33"/>
      <c r="K43" s="33"/>
      <c r="L43" s="34"/>
      <c r="M43" s="32"/>
      <c r="N43" s="33"/>
      <c r="O43" s="33"/>
      <c r="P43" s="34"/>
      <c r="Q43" s="32"/>
      <c r="R43" s="33"/>
      <c r="S43" s="33"/>
      <c r="T43" s="34"/>
      <c r="U43" s="32"/>
      <c r="V43" s="33"/>
      <c r="W43" s="33"/>
      <c r="X43" s="34"/>
      <c r="Y43" s="32"/>
      <c r="Z43" s="33"/>
      <c r="AA43" s="33"/>
      <c r="AB43" s="34"/>
      <c r="AC43" s="32"/>
      <c r="AD43" s="33"/>
      <c r="AE43" s="33"/>
      <c r="AF43" s="34"/>
      <c r="AG43" s="32"/>
      <c r="AH43" s="33"/>
      <c r="AI43" s="33"/>
      <c r="AJ43" s="34"/>
      <c r="AK43" s="32"/>
      <c r="AL43" s="33"/>
      <c r="AM43" s="33"/>
      <c r="AN43" s="34"/>
      <c r="AO43" s="32"/>
      <c r="AP43" s="33"/>
      <c r="AQ43" s="33"/>
      <c r="AR43" s="34"/>
      <c r="AS43" s="32"/>
      <c r="AT43" s="33"/>
      <c r="AU43" s="33"/>
      <c r="AV43" s="34"/>
      <c r="AW43" s="32"/>
      <c r="AX43" s="33"/>
      <c r="AY43" s="33"/>
      <c r="AZ43" s="34"/>
      <c r="BA43" s="32"/>
      <c r="BB43" s="33"/>
      <c r="BC43" s="33"/>
      <c r="BD43" s="34"/>
      <c r="BE43" s="32"/>
      <c r="BF43" s="33"/>
      <c r="BG43" s="33"/>
      <c r="BH43" s="34"/>
      <c r="BI43" s="32"/>
      <c r="BJ43" s="33"/>
      <c r="BK43" s="33"/>
      <c r="BL43" s="34"/>
      <c r="BM43" s="32"/>
      <c r="BN43" s="33"/>
      <c r="BO43" s="33"/>
      <c r="BP43" s="34"/>
      <c r="BQ43" s="32"/>
      <c r="BR43" s="33"/>
      <c r="BS43" s="33"/>
      <c r="BT43" s="34"/>
      <c r="BU43" s="32"/>
      <c r="BV43" s="33"/>
      <c r="BW43" s="33"/>
      <c r="BX43" s="34"/>
      <c r="BY43" s="32"/>
      <c r="BZ43" s="33"/>
      <c r="CA43" s="33"/>
      <c r="CB43" s="34"/>
      <c r="CC43" s="32"/>
      <c r="CD43" s="33"/>
      <c r="CE43" s="33"/>
      <c r="CF43" s="34"/>
      <c r="CG43" s="32"/>
      <c r="CH43" s="33"/>
      <c r="CI43" s="33"/>
      <c r="CJ43" s="34"/>
      <c r="CK43" s="32"/>
      <c r="CL43" s="33"/>
      <c r="CM43" s="33"/>
      <c r="CN43" s="34"/>
      <c r="CO43" s="32"/>
      <c r="CP43" s="33"/>
      <c r="CQ43" s="33"/>
      <c r="CR43" s="34"/>
      <c r="CS43" s="32"/>
      <c r="CT43" s="33"/>
      <c r="CU43" s="33"/>
      <c r="CV43" s="34"/>
      <c r="CW43" s="32"/>
      <c r="CX43" s="33"/>
      <c r="CY43" s="33"/>
      <c r="CZ43" s="34"/>
      <c r="DA43" s="32"/>
      <c r="DB43" s="33"/>
      <c r="DC43" s="33"/>
      <c r="DD43" s="34"/>
      <c r="DE43" s="32"/>
      <c r="DF43" s="33"/>
      <c r="DG43" s="33"/>
      <c r="DH43" s="34"/>
      <c r="DI43" s="32"/>
      <c r="DJ43" s="33"/>
      <c r="DK43" s="33"/>
      <c r="DL43" s="34"/>
      <c r="DM43" s="32"/>
      <c r="DN43" s="33"/>
      <c r="DO43" s="33"/>
      <c r="DP43" s="34"/>
      <c r="DQ43" s="32"/>
      <c r="DR43" s="33"/>
      <c r="DS43" s="33"/>
      <c r="DT43" s="34"/>
      <c r="DU43" s="32"/>
      <c r="DV43" s="33"/>
      <c r="DW43" s="33"/>
      <c r="DX43" s="34"/>
      <c r="DY43" s="32"/>
      <c r="DZ43" s="33"/>
      <c r="EA43" s="33"/>
      <c r="EB43" s="34"/>
      <c r="EC43" s="32"/>
      <c r="ED43" s="33"/>
      <c r="EE43" s="33"/>
      <c r="EF43" s="34"/>
      <c r="EG43" s="32"/>
      <c r="EH43" s="33"/>
      <c r="EI43" s="33"/>
      <c r="EJ43" s="34"/>
      <c r="EK43" s="32"/>
      <c r="EL43" s="33"/>
      <c r="EM43" s="33"/>
      <c r="EN43" s="34"/>
      <c r="EO43" s="32"/>
      <c r="EP43" s="33"/>
      <c r="EQ43" s="33"/>
      <c r="ER43" s="34"/>
      <c r="ES43" s="32"/>
      <c r="ET43" s="33"/>
      <c r="EU43" s="33"/>
      <c r="EV43" s="34"/>
      <c r="EW43" s="32"/>
      <c r="EX43" s="33"/>
      <c r="EY43" s="33"/>
      <c r="EZ43" s="34"/>
      <c r="FA43" s="32"/>
      <c r="FB43" s="33"/>
      <c r="FC43" s="33"/>
      <c r="FD43" s="34"/>
      <c r="FE43" s="32"/>
      <c r="FF43" s="33"/>
      <c r="FG43" s="33"/>
      <c r="FH43" s="34"/>
      <c r="FI43" s="32"/>
      <c r="FJ43" s="33"/>
      <c r="FK43" s="33"/>
      <c r="FL43" s="34"/>
      <c r="FM43" s="32"/>
      <c r="FN43" s="33"/>
      <c r="FO43" s="33"/>
      <c r="FP43" s="34"/>
      <c r="FQ43" s="32"/>
      <c r="FR43" s="33"/>
      <c r="FS43" s="33"/>
      <c r="FT43" s="34"/>
      <c r="FU43" s="32"/>
      <c r="FV43" s="33"/>
      <c r="FW43" s="33"/>
      <c r="FX43" s="34"/>
      <c r="FY43" s="32"/>
      <c r="FZ43" s="33"/>
      <c r="GA43" s="33"/>
      <c r="GB43" s="34"/>
      <c r="GC43" s="32"/>
      <c r="GD43" s="33"/>
      <c r="GE43" s="33"/>
      <c r="GF43" s="34"/>
      <c r="GG43" s="32"/>
      <c r="GH43" s="33"/>
      <c r="GI43" s="33"/>
      <c r="GJ43" s="34"/>
      <c r="GK43" s="32"/>
      <c r="GL43" s="33"/>
      <c r="GM43" s="33"/>
      <c r="GN43" s="34"/>
      <c r="GO43" s="32"/>
      <c r="GP43" s="33"/>
      <c r="GQ43" s="33"/>
      <c r="GR43" s="34"/>
      <c r="GS43" s="32"/>
      <c r="GT43" s="33"/>
      <c r="GU43" s="33"/>
      <c r="GV43" s="34"/>
      <c r="GW43" s="32"/>
      <c r="GX43" s="33"/>
      <c r="GY43" s="33"/>
      <c r="GZ43" s="34"/>
      <c r="HA43" s="32"/>
      <c r="HB43" s="33"/>
      <c r="HC43" s="33"/>
      <c r="HD43" s="34"/>
      <c r="HE43" s="32"/>
      <c r="HF43" s="33"/>
      <c r="HG43" s="33"/>
      <c r="HH43" s="34"/>
      <c r="HI43" s="32"/>
      <c r="HJ43" s="33"/>
      <c r="HK43" s="33"/>
      <c r="HL43" s="34"/>
      <c r="HM43" s="32"/>
      <c r="HN43" s="33"/>
      <c r="HO43" s="33"/>
      <c r="HP43" s="34"/>
      <c r="HQ43" s="32"/>
      <c r="HR43" s="33"/>
      <c r="HS43" s="33"/>
      <c r="HT43" s="34"/>
      <c r="HU43" s="32"/>
      <c r="HV43" s="33"/>
      <c r="HW43" s="33"/>
      <c r="HX43" s="34"/>
      <c r="HY43" s="32"/>
      <c r="HZ43" s="33"/>
      <c r="IA43" s="33"/>
      <c r="IB43" s="34"/>
      <c r="IC43" s="32"/>
      <c r="ID43" s="33"/>
      <c r="IE43" s="33"/>
      <c r="IF43" s="34"/>
      <c r="IG43" s="32"/>
      <c r="IH43" s="33"/>
      <c r="II43" s="33"/>
      <c r="IJ43" s="34"/>
    </row>
    <row r="44" spans="1:244" s="41" customFormat="1" ht="13.5" thickBot="1">
      <c r="A44" s="38" t="s">
        <v>58</v>
      </c>
      <c r="B44" s="158">
        <v>3178.1024894904635</v>
      </c>
      <c r="C44" s="158">
        <v>105.98</v>
      </c>
      <c r="D44" s="55">
        <v>1</v>
      </c>
    </row>
    <row r="45" spans="1:244">
      <c r="A45" s="42" t="s">
        <v>59</v>
      </c>
      <c r="D45" s="43"/>
    </row>
  </sheetData>
  <printOptions horizontalCentered="1"/>
  <pageMargins left="0.78740157480314965" right="0.39370078740157483" top="0.78740157480314965" bottom="0.78740157480314965" header="0.59055118110236227" footer="0.59055118110236227"/>
  <pageSetup paperSize="9" orientation="portrait" horizontalDpi="300" verticalDpi="300" r:id="rId1"/>
  <headerFooter alignWithMargins="0">
    <oddHeader>&amp;L&amp;"Tahoma,Negrito"&amp;8Companhia Nacional de Abastecimento - CONAB</oddHeader>
    <oddFooter>&amp;R&amp;6&amp;F - &amp;A
versão - jan/2008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J55"/>
  <sheetViews>
    <sheetView zoomScaleNormal="100" workbookViewId="0">
      <selection activeCell="G22" sqref="G22"/>
    </sheetView>
  </sheetViews>
  <sheetFormatPr defaultColWidth="11.5" defaultRowHeight="12.75"/>
  <cols>
    <col min="1" max="1" width="45.625" style="3" customWidth="1"/>
    <col min="2" max="3" width="12.625" style="3" customWidth="1"/>
    <col min="4" max="4" width="8.625" style="3" customWidth="1"/>
    <col min="5" max="16384" width="11.5" style="3"/>
  </cols>
  <sheetData>
    <row r="1" spans="1:4">
      <c r="A1" s="1" t="s">
        <v>0</v>
      </c>
      <c r="B1" s="2"/>
      <c r="C1" s="2"/>
      <c r="D1" s="2"/>
    </row>
    <row r="2" spans="1:4">
      <c r="A2" s="1" t="s">
        <v>445</v>
      </c>
      <c r="B2" s="2"/>
      <c r="C2" s="2"/>
      <c r="D2" s="2"/>
    </row>
    <row r="3" spans="1:4">
      <c r="A3" s="1" t="s">
        <v>377</v>
      </c>
      <c r="B3" s="2"/>
      <c r="C3" s="2"/>
      <c r="D3" s="2"/>
    </row>
    <row r="4" spans="1:4">
      <c r="A4" s="1" t="s">
        <v>446</v>
      </c>
      <c r="B4" s="2"/>
      <c r="C4" s="2"/>
      <c r="D4" s="2"/>
    </row>
    <row r="5" spans="1:4" ht="13.5" thickBot="1">
      <c r="A5" s="4" t="s">
        <v>4</v>
      </c>
      <c r="B5" s="5">
        <v>22000</v>
      </c>
      <c r="C5" s="6" t="s">
        <v>5</v>
      </c>
    </row>
    <row r="6" spans="1:4">
      <c r="A6" s="7"/>
      <c r="B6" s="8" t="s">
        <v>6</v>
      </c>
      <c r="C6" s="9">
        <v>43160</v>
      </c>
      <c r="D6" s="10" t="s">
        <v>7</v>
      </c>
    </row>
    <row r="7" spans="1:4">
      <c r="A7" s="11" t="s">
        <v>8</v>
      </c>
      <c r="D7" s="12" t="s">
        <v>9</v>
      </c>
    </row>
    <row r="8" spans="1:4" ht="13.5" thickBot="1">
      <c r="A8" s="13"/>
      <c r="B8" s="14" t="s">
        <v>10</v>
      </c>
      <c r="C8" s="14" t="s">
        <v>169</v>
      </c>
      <c r="D8" s="15" t="s">
        <v>13</v>
      </c>
    </row>
    <row r="9" spans="1:4">
      <c r="A9" s="11" t="s">
        <v>14</v>
      </c>
      <c r="B9" s="16"/>
    </row>
    <row r="10" spans="1:4">
      <c r="A10" s="18" t="s">
        <v>15</v>
      </c>
      <c r="B10" s="16">
        <v>0</v>
      </c>
      <c r="C10" s="16">
        <v>0</v>
      </c>
      <c r="D10" s="51">
        <v>0</v>
      </c>
    </row>
    <row r="11" spans="1:4">
      <c r="A11" s="18" t="s">
        <v>16</v>
      </c>
      <c r="B11" s="3">
        <v>0</v>
      </c>
      <c r="C11" s="3">
        <v>0</v>
      </c>
      <c r="D11" s="51">
        <v>0</v>
      </c>
    </row>
    <row r="12" spans="1:4">
      <c r="A12" s="18" t="s">
        <v>17</v>
      </c>
      <c r="B12" s="16">
        <v>270</v>
      </c>
      <c r="C12" s="16">
        <v>0.01</v>
      </c>
      <c r="D12" s="51">
        <v>7.3918567194091005E-3</v>
      </c>
    </row>
    <row r="13" spans="1:4">
      <c r="A13" s="18" t="s">
        <v>18</v>
      </c>
      <c r="B13" s="16">
        <v>0</v>
      </c>
      <c r="C13" s="16">
        <v>0</v>
      </c>
      <c r="D13" s="51">
        <v>0</v>
      </c>
    </row>
    <row r="14" spans="1:4">
      <c r="A14" s="18" t="s">
        <v>19</v>
      </c>
      <c r="B14" s="16">
        <v>0</v>
      </c>
      <c r="C14" s="16">
        <v>0</v>
      </c>
      <c r="D14" s="51">
        <v>0</v>
      </c>
    </row>
    <row r="15" spans="1:4">
      <c r="A15" s="6" t="s">
        <v>20</v>
      </c>
      <c r="B15" s="16">
        <v>6650</v>
      </c>
      <c r="C15" s="16">
        <v>0.30000000000000004</v>
      </c>
      <c r="D15" s="51">
        <v>0.18205869327433524</v>
      </c>
    </row>
    <row r="16" spans="1:4">
      <c r="A16" s="6" t="s">
        <v>70</v>
      </c>
      <c r="B16" s="16">
        <v>50.88</v>
      </c>
      <c r="C16" s="16">
        <v>0</v>
      </c>
      <c r="D16" s="51">
        <v>1.3929543329019817E-3</v>
      </c>
    </row>
    <row r="17" spans="1:4">
      <c r="A17" s="6" t="s">
        <v>22</v>
      </c>
      <c r="B17" s="16">
        <v>19125</v>
      </c>
      <c r="C17" s="16">
        <v>0.87</v>
      </c>
      <c r="D17" s="51">
        <v>0.52358985095814459</v>
      </c>
    </row>
    <row r="18" spans="1:4">
      <c r="A18" s="6" t="s">
        <v>23</v>
      </c>
      <c r="B18" s="16">
        <v>1580</v>
      </c>
      <c r="C18" s="16">
        <v>7.0000000000000007E-2</v>
      </c>
      <c r="D18" s="51">
        <v>4.3256050432097695E-2</v>
      </c>
    </row>
    <row r="19" spans="1:4">
      <c r="A19" s="6" t="s">
        <v>24</v>
      </c>
      <c r="B19" s="16">
        <v>11.5</v>
      </c>
      <c r="C19" s="16">
        <v>0</v>
      </c>
      <c r="D19" s="51">
        <v>3.1483834175260984E-4</v>
      </c>
    </row>
    <row r="20" spans="1:4">
      <c r="A20" s="6" t="s">
        <v>447</v>
      </c>
      <c r="B20" s="16">
        <v>4900</v>
      </c>
      <c r="C20" s="16">
        <v>0.22</v>
      </c>
      <c r="D20" s="51">
        <v>0.1341485108337207</v>
      </c>
    </row>
    <row r="21" spans="1:4">
      <c r="A21" s="22" t="s">
        <v>27</v>
      </c>
      <c r="B21" s="155">
        <v>32587.38</v>
      </c>
      <c r="C21" s="155">
        <v>1.4700000000000002</v>
      </c>
      <c r="D21" s="52">
        <v>0.8921527548923619</v>
      </c>
    </row>
    <row r="22" spans="1:4">
      <c r="A22" s="25" t="s">
        <v>28</v>
      </c>
    </row>
    <row r="23" spans="1:4">
      <c r="A23" s="18" t="s">
        <v>29</v>
      </c>
      <c r="B23" s="16">
        <v>0</v>
      </c>
      <c r="C23" s="16">
        <v>0</v>
      </c>
      <c r="D23" s="51">
        <v>0</v>
      </c>
    </row>
    <row r="24" spans="1:4">
      <c r="A24" s="18" t="s">
        <v>30</v>
      </c>
      <c r="B24" s="16">
        <v>0</v>
      </c>
      <c r="C24" s="16">
        <v>0</v>
      </c>
      <c r="D24" s="51">
        <v>0</v>
      </c>
    </row>
    <row r="25" spans="1:4">
      <c r="A25" s="6" t="s">
        <v>72</v>
      </c>
      <c r="B25" s="16">
        <v>977.62</v>
      </c>
      <c r="C25" s="16">
        <v>0.04</v>
      </c>
      <c r="D25" s="51">
        <v>2.6764544318624905E-2</v>
      </c>
    </row>
    <row r="26" spans="1:4">
      <c r="A26" s="18" t="s">
        <v>73</v>
      </c>
      <c r="B26" s="16">
        <v>0</v>
      </c>
      <c r="C26" s="16">
        <v>0</v>
      </c>
      <c r="D26" s="51">
        <v>0</v>
      </c>
    </row>
    <row r="27" spans="1:4">
      <c r="A27" s="18" t="s">
        <v>74</v>
      </c>
      <c r="B27" s="16">
        <v>0</v>
      </c>
      <c r="C27" s="16">
        <v>0</v>
      </c>
      <c r="D27" s="51">
        <v>0</v>
      </c>
    </row>
    <row r="28" spans="1:4">
      <c r="A28" s="18" t="s">
        <v>75</v>
      </c>
      <c r="B28" s="16">
        <v>1320</v>
      </c>
      <c r="C28" s="16">
        <v>0.06</v>
      </c>
      <c r="D28" s="51">
        <v>3.613796618377782E-2</v>
      </c>
    </row>
    <row r="29" spans="1:4">
      <c r="A29" s="18" t="s">
        <v>76</v>
      </c>
      <c r="B29" s="16">
        <v>0</v>
      </c>
      <c r="C29" s="16">
        <v>0</v>
      </c>
      <c r="D29" s="51">
        <v>0</v>
      </c>
    </row>
    <row r="30" spans="1:4">
      <c r="A30" s="18" t="s">
        <v>77</v>
      </c>
      <c r="B30" s="16">
        <v>0</v>
      </c>
      <c r="C30" s="16">
        <v>0</v>
      </c>
      <c r="D30" s="51">
        <v>0</v>
      </c>
    </row>
    <row r="31" spans="1:4">
      <c r="A31" s="18" t="s">
        <v>78</v>
      </c>
      <c r="B31" s="16">
        <v>0</v>
      </c>
      <c r="C31" s="16">
        <v>0</v>
      </c>
      <c r="D31" s="51">
        <v>0</v>
      </c>
    </row>
    <row r="32" spans="1:4">
      <c r="A32" s="27" t="s">
        <v>37</v>
      </c>
      <c r="B32" s="156">
        <v>2297.62</v>
      </c>
      <c r="C32" s="156">
        <v>0.1</v>
      </c>
      <c r="D32" s="53">
        <v>6.2902510502402725E-2</v>
      </c>
    </row>
    <row r="33" spans="1:244" s="30" customFormat="1">
      <c r="A33" s="11" t="s">
        <v>38</v>
      </c>
      <c r="B33" s="3"/>
      <c r="C33" s="3"/>
      <c r="D33" s="3"/>
    </row>
    <row r="34" spans="1:244" s="30" customFormat="1">
      <c r="A34" s="18" t="s">
        <v>39</v>
      </c>
      <c r="B34" s="16">
        <v>1308.5620298410295</v>
      </c>
      <c r="C34" s="16">
        <v>0.06</v>
      </c>
      <c r="D34" s="51">
        <v>3.5824826048311206E-2</v>
      </c>
    </row>
    <row r="35" spans="1:244" s="30" customFormat="1">
      <c r="A35" s="6" t="s">
        <v>40</v>
      </c>
      <c r="B35" s="16">
        <v>1308.5620298410295</v>
      </c>
      <c r="C35" s="16">
        <v>0.06</v>
      </c>
      <c r="D35" s="51">
        <v>3.5824826048311206E-2</v>
      </c>
    </row>
    <row r="36" spans="1:244" s="31" customFormat="1">
      <c r="A36" s="22" t="s">
        <v>41</v>
      </c>
      <c r="B36" s="155">
        <v>36193.562029841029</v>
      </c>
      <c r="C36" s="155">
        <v>1.6300000000000003</v>
      </c>
      <c r="D36" s="52">
        <v>0.99088009144307576</v>
      </c>
    </row>
    <row r="37" spans="1:244" s="30" customFormat="1">
      <c r="A37" s="11" t="s">
        <v>42</v>
      </c>
      <c r="B37" s="3"/>
      <c r="C37" s="3"/>
      <c r="D37" s="3"/>
    </row>
    <row r="38" spans="1:244" s="30" customFormat="1">
      <c r="A38" s="6" t="s">
        <v>43</v>
      </c>
      <c r="B38" s="16">
        <v>0</v>
      </c>
      <c r="C38" s="16">
        <v>0</v>
      </c>
      <c r="D38" s="51">
        <v>0</v>
      </c>
    </row>
    <row r="39" spans="1:244" s="30" customFormat="1">
      <c r="A39" s="6" t="s">
        <v>44</v>
      </c>
      <c r="B39" s="16">
        <v>0</v>
      </c>
      <c r="C39" s="16">
        <v>0</v>
      </c>
      <c r="D39" s="51">
        <v>0</v>
      </c>
    </row>
    <row r="40" spans="1:244" s="30" customFormat="1">
      <c r="A40" s="18" t="s">
        <v>45</v>
      </c>
      <c r="B40" s="16">
        <v>0</v>
      </c>
      <c r="C40" s="16">
        <v>0</v>
      </c>
      <c r="D40" s="51">
        <v>0</v>
      </c>
    </row>
    <row r="41" spans="1:244" s="30" customFormat="1">
      <c r="A41" s="18" t="s">
        <v>79</v>
      </c>
      <c r="B41" s="16">
        <v>0</v>
      </c>
      <c r="C41" s="16">
        <v>0</v>
      </c>
      <c r="D41" s="51">
        <v>0</v>
      </c>
    </row>
    <row r="42" spans="1:244" s="30" customFormat="1">
      <c r="A42" s="27" t="s">
        <v>46</v>
      </c>
      <c r="B42" s="156">
        <v>0</v>
      </c>
      <c r="C42" s="156">
        <v>0</v>
      </c>
      <c r="D42" s="53">
        <v>0</v>
      </c>
      <c r="E42" s="32"/>
      <c r="F42" s="33"/>
      <c r="G42" s="33"/>
      <c r="H42" s="34"/>
      <c r="I42" s="32"/>
      <c r="J42" s="33"/>
      <c r="K42" s="33"/>
      <c r="L42" s="34"/>
      <c r="M42" s="32"/>
      <c r="N42" s="33"/>
      <c r="O42" s="33"/>
      <c r="P42" s="34"/>
      <c r="Q42" s="32"/>
      <c r="R42" s="33"/>
      <c r="S42" s="33"/>
      <c r="T42" s="34"/>
      <c r="U42" s="32"/>
      <c r="V42" s="33"/>
      <c r="W42" s="33"/>
      <c r="X42" s="34"/>
      <c r="Y42" s="32"/>
      <c r="Z42" s="33"/>
      <c r="AA42" s="33"/>
      <c r="AB42" s="34"/>
      <c r="AC42" s="32"/>
      <c r="AD42" s="33"/>
      <c r="AE42" s="33"/>
      <c r="AF42" s="34"/>
      <c r="AG42" s="32"/>
      <c r="AH42" s="33"/>
      <c r="AI42" s="33"/>
      <c r="AJ42" s="34"/>
      <c r="AK42" s="32"/>
      <c r="AL42" s="33"/>
      <c r="AM42" s="33"/>
      <c r="AN42" s="34"/>
      <c r="AO42" s="32"/>
      <c r="AP42" s="33"/>
      <c r="AQ42" s="33"/>
      <c r="AR42" s="34"/>
      <c r="AS42" s="32"/>
      <c r="AT42" s="33"/>
      <c r="AU42" s="33"/>
      <c r="AV42" s="34"/>
      <c r="AW42" s="32"/>
      <c r="AX42" s="33"/>
      <c r="AY42" s="33"/>
      <c r="AZ42" s="34"/>
      <c r="BA42" s="32"/>
      <c r="BB42" s="33"/>
      <c r="BC42" s="33"/>
      <c r="BD42" s="34"/>
      <c r="BE42" s="32"/>
      <c r="BF42" s="33"/>
      <c r="BG42" s="33"/>
      <c r="BH42" s="34"/>
      <c r="BI42" s="32"/>
      <c r="BJ42" s="33"/>
      <c r="BK42" s="33"/>
      <c r="BL42" s="34"/>
      <c r="BM42" s="32"/>
      <c r="BN42" s="33"/>
      <c r="BO42" s="33"/>
      <c r="BP42" s="34"/>
      <c r="BQ42" s="32"/>
      <c r="BR42" s="33"/>
      <c r="BS42" s="33"/>
      <c r="BT42" s="34"/>
      <c r="BU42" s="32"/>
      <c r="BV42" s="33"/>
      <c r="BW42" s="33"/>
      <c r="BX42" s="34"/>
      <c r="BY42" s="32"/>
      <c r="BZ42" s="33"/>
      <c r="CA42" s="33"/>
      <c r="CB42" s="34"/>
      <c r="CC42" s="32"/>
      <c r="CD42" s="33"/>
      <c r="CE42" s="33"/>
      <c r="CF42" s="34"/>
      <c r="CG42" s="32"/>
      <c r="CH42" s="33"/>
      <c r="CI42" s="33"/>
      <c r="CJ42" s="34"/>
      <c r="CK42" s="32"/>
      <c r="CL42" s="33"/>
      <c r="CM42" s="33"/>
      <c r="CN42" s="34"/>
      <c r="CO42" s="32"/>
      <c r="CP42" s="33"/>
      <c r="CQ42" s="33"/>
      <c r="CR42" s="34"/>
      <c r="CS42" s="32"/>
      <c r="CT42" s="33"/>
      <c r="CU42" s="33"/>
      <c r="CV42" s="34"/>
      <c r="CW42" s="32"/>
      <c r="CX42" s="33"/>
      <c r="CY42" s="33"/>
      <c r="CZ42" s="34"/>
      <c r="DA42" s="32"/>
      <c r="DB42" s="33"/>
      <c r="DC42" s="33"/>
      <c r="DD42" s="34"/>
      <c r="DE42" s="32"/>
      <c r="DF42" s="33"/>
      <c r="DG42" s="33"/>
      <c r="DH42" s="34"/>
      <c r="DI42" s="32"/>
      <c r="DJ42" s="33"/>
      <c r="DK42" s="33"/>
      <c r="DL42" s="34"/>
      <c r="DM42" s="32"/>
      <c r="DN42" s="33"/>
      <c r="DO42" s="33"/>
      <c r="DP42" s="34"/>
      <c r="DQ42" s="32"/>
      <c r="DR42" s="33"/>
      <c r="DS42" s="33"/>
      <c r="DT42" s="34"/>
      <c r="DU42" s="32"/>
      <c r="DV42" s="33"/>
      <c r="DW42" s="33"/>
      <c r="DX42" s="34"/>
      <c r="DY42" s="32"/>
      <c r="DZ42" s="33"/>
      <c r="EA42" s="33"/>
      <c r="EB42" s="34"/>
      <c r="EC42" s="32"/>
      <c r="ED42" s="33"/>
      <c r="EE42" s="33"/>
      <c r="EF42" s="34"/>
      <c r="EG42" s="32"/>
      <c r="EH42" s="33"/>
      <c r="EI42" s="33"/>
      <c r="EJ42" s="34"/>
      <c r="EK42" s="32"/>
      <c r="EL42" s="33"/>
      <c r="EM42" s="33"/>
      <c r="EN42" s="34"/>
      <c r="EO42" s="32"/>
      <c r="EP42" s="33"/>
      <c r="EQ42" s="33"/>
      <c r="ER42" s="34"/>
      <c r="ES42" s="32"/>
      <c r="ET42" s="33"/>
      <c r="EU42" s="33"/>
      <c r="EV42" s="34"/>
      <c r="EW42" s="32"/>
      <c r="EX42" s="33"/>
      <c r="EY42" s="33"/>
      <c r="EZ42" s="34"/>
      <c r="FA42" s="32"/>
      <c r="FB42" s="33"/>
      <c r="FC42" s="33"/>
      <c r="FD42" s="34"/>
      <c r="FE42" s="32"/>
      <c r="FF42" s="33"/>
      <c r="FG42" s="33"/>
      <c r="FH42" s="34"/>
      <c r="FI42" s="32"/>
      <c r="FJ42" s="33"/>
      <c r="FK42" s="33"/>
      <c r="FL42" s="34"/>
      <c r="FM42" s="32"/>
      <c r="FN42" s="33"/>
      <c r="FO42" s="33"/>
      <c r="FP42" s="34"/>
      <c r="FQ42" s="32"/>
      <c r="FR42" s="33"/>
      <c r="FS42" s="33"/>
      <c r="FT42" s="34"/>
      <c r="FU42" s="32"/>
      <c r="FV42" s="33"/>
      <c r="FW42" s="33"/>
      <c r="FX42" s="34"/>
      <c r="FY42" s="32"/>
      <c r="FZ42" s="33"/>
      <c r="GA42" s="33"/>
      <c r="GB42" s="34"/>
      <c r="GC42" s="32"/>
      <c r="GD42" s="33"/>
      <c r="GE42" s="33"/>
      <c r="GF42" s="34"/>
      <c r="GG42" s="32"/>
      <c r="GH42" s="33"/>
      <c r="GI42" s="33"/>
      <c r="GJ42" s="34"/>
      <c r="GK42" s="32"/>
      <c r="GL42" s="33"/>
      <c r="GM42" s="33"/>
      <c r="GN42" s="34"/>
      <c r="GO42" s="32"/>
      <c r="GP42" s="33"/>
      <c r="GQ42" s="33"/>
      <c r="GR42" s="34"/>
      <c r="GS42" s="32"/>
      <c r="GT42" s="33"/>
      <c r="GU42" s="33"/>
      <c r="GV42" s="34"/>
      <c r="GW42" s="32"/>
      <c r="GX42" s="33"/>
      <c r="GY42" s="33"/>
      <c r="GZ42" s="34"/>
      <c r="HA42" s="32"/>
      <c r="HB42" s="33"/>
      <c r="HC42" s="33"/>
      <c r="HD42" s="34"/>
      <c r="HE42" s="32"/>
      <c r="HF42" s="33"/>
      <c r="HG42" s="33"/>
      <c r="HH42" s="34"/>
      <c r="HI42" s="32"/>
      <c r="HJ42" s="33"/>
      <c r="HK42" s="33"/>
      <c r="HL42" s="34"/>
      <c r="HM42" s="32"/>
      <c r="HN42" s="33"/>
      <c r="HO42" s="33"/>
      <c r="HP42" s="34"/>
      <c r="HQ42" s="32"/>
      <c r="HR42" s="33"/>
      <c r="HS42" s="33"/>
      <c r="HT42" s="34"/>
      <c r="HU42" s="32"/>
      <c r="HV42" s="33"/>
      <c r="HW42" s="33"/>
      <c r="HX42" s="34"/>
      <c r="HY42" s="32"/>
      <c r="HZ42" s="33"/>
      <c r="IA42" s="33"/>
      <c r="IB42" s="34"/>
      <c r="IC42" s="32"/>
      <c r="ID42" s="33"/>
      <c r="IE42" s="33"/>
      <c r="IF42" s="34"/>
      <c r="IG42" s="32"/>
      <c r="IH42" s="33"/>
      <c r="II42" s="33"/>
      <c r="IJ42" s="34"/>
    </row>
    <row r="43" spans="1:244" s="30" customFormat="1">
      <c r="A43" s="11" t="s">
        <v>47</v>
      </c>
      <c r="B43" s="3"/>
      <c r="C43" s="3"/>
      <c r="D43" s="3"/>
    </row>
    <row r="44" spans="1:244" s="30" customFormat="1">
      <c r="A44" s="18" t="s">
        <v>80</v>
      </c>
      <c r="B44" s="16">
        <v>0</v>
      </c>
      <c r="C44" s="16">
        <v>0</v>
      </c>
      <c r="D44" s="51">
        <v>0</v>
      </c>
    </row>
    <row r="45" spans="1:244" s="30" customFormat="1">
      <c r="A45" s="18" t="s">
        <v>49</v>
      </c>
      <c r="B45" s="16">
        <v>23.2</v>
      </c>
      <c r="C45" s="16">
        <v>0</v>
      </c>
      <c r="D45" s="51">
        <v>6.3515213292700409E-4</v>
      </c>
    </row>
    <row r="46" spans="1:244" s="30" customFormat="1">
      <c r="A46" s="18" t="s">
        <v>50</v>
      </c>
      <c r="B46" s="16">
        <v>0</v>
      </c>
      <c r="C46" s="16">
        <v>0</v>
      </c>
      <c r="D46" s="51">
        <v>0</v>
      </c>
    </row>
    <row r="47" spans="1:244" s="30" customFormat="1">
      <c r="A47" s="27" t="s">
        <v>51</v>
      </c>
      <c r="B47" s="156">
        <v>23.2</v>
      </c>
      <c r="C47" s="156">
        <v>0</v>
      </c>
      <c r="D47" s="53">
        <v>6.3515213292700409E-4</v>
      </c>
      <c r="E47" s="32"/>
      <c r="F47" s="33"/>
      <c r="G47" s="33"/>
      <c r="H47" s="34"/>
      <c r="I47" s="32"/>
      <c r="J47" s="33"/>
      <c r="K47" s="33"/>
      <c r="L47" s="34"/>
      <c r="M47" s="32"/>
      <c r="N47" s="33"/>
      <c r="O47" s="33"/>
      <c r="P47" s="34"/>
      <c r="Q47" s="32"/>
      <c r="R47" s="33"/>
      <c r="S47" s="33"/>
      <c r="T47" s="34"/>
      <c r="U47" s="32"/>
      <c r="V47" s="33"/>
      <c r="W47" s="33"/>
      <c r="X47" s="34"/>
      <c r="Y47" s="32"/>
      <c r="Z47" s="33"/>
      <c r="AA47" s="33"/>
      <c r="AB47" s="34"/>
      <c r="AC47" s="32"/>
      <c r="AD47" s="33"/>
      <c r="AE47" s="33"/>
      <c r="AF47" s="34"/>
      <c r="AG47" s="32"/>
      <c r="AH47" s="33"/>
      <c r="AI47" s="33"/>
      <c r="AJ47" s="34"/>
      <c r="AK47" s="32"/>
      <c r="AL47" s="33"/>
      <c r="AM47" s="33"/>
      <c r="AN47" s="34"/>
      <c r="AO47" s="32"/>
      <c r="AP47" s="33"/>
      <c r="AQ47" s="33"/>
      <c r="AR47" s="34"/>
      <c r="AS47" s="32"/>
      <c r="AT47" s="33"/>
      <c r="AU47" s="33"/>
      <c r="AV47" s="34"/>
      <c r="AW47" s="32"/>
      <c r="AX47" s="33"/>
      <c r="AY47" s="33"/>
      <c r="AZ47" s="34"/>
      <c r="BA47" s="32"/>
      <c r="BB47" s="33"/>
      <c r="BC47" s="33"/>
      <c r="BD47" s="34"/>
      <c r="BE47" s="32"/>
      <c r="BF47" s="33"/>
      <c r="BG47" s="33"/>
      <c r="BH47" s="34"/>
      <c r="BI47" s="32"/>
      <c r="BJ47" s="33"/>
      <c r="BK47" s="33"/>
      <c r="BL47" s="34"/>
      <c r="BM47" s="32"/>
      <c r="BN47" s="33"/>
      <c r="BO47" s="33"/>
      <c r="BP47" s="34"/>
      <c r="BQ47" s="32"/>
      <c r="BR47" s="33"/>
      <c r="BS47" s="33"/>
      <c r="BT47" s="34"/>
      <c r="BU47" s="32"/>
      <c r="BV47" s="33"/>
      <c r="BW47" s="33"/>
      <c r="BX47" s="34"/>
      <c r="BY47" s="32"/>
      <c r="BZ47" s="33"/>
      <c r="CA47" s="33"/>
      <c r="CB47" s="34"/>
      <c r="CC47" s="32"/>
      <c r="CD47" s="33"/>
      <c r="CE47" s="33"/>
      <c r="CF47" s="34"/>
      <c r="CG47" s="32"/>
      <c r="CH47" s="33"/>
      <c r="CI47" s="33"/>
      <c r="CJ47" s="34"/>
      <c r="CK47" s="32"/>
      <c r="CL47" s="33"/>
      <c r="CM47" s="33"/>
      <c r="CN47" s="34"/>
      <c r="CO47" s="32"/>
      <c r="CP47" s="33"/>
      <c r="CQ47" s="33"/>
      <c r="CR47" s="34"/>
      <c r="CS47" s="32"/>
      <c r="CT47" s="33"/>
      <c r="CU47" s="33"/>
      <c r="CV47" s="34"/>
      <c r="CW47" s="32"/>
      <c r="CX47" s="33"/>
      <c r="CY47" s="33"/>
      <c r="CZ47" s="34"/>
      <c r="DA47" s="32"/>
      <c r="DB47" s="33"/>
      <c r="DC47" s="33"/>
      <c r="DD47" s="34"/>
      <c r="DE47" s="32"/>
      <c r="DF47" s="33"/>
      <c r="DG47" s="33"/>
      <c r="DH47" s="34"/>
      <c r="DI47" s="32"/>
      <c r="DJ47" s="33"/>
      <c r="DK47" s="33"/>
      <c r="DL47" s="34"/>
      <c r="DM47" s="32"/>
      <c r="DN47" s="33"/>
      <c r="DO47" s="33"/>
      <c r="DP47" s="34"/>
      <c r="DQ47" s="32"/>
      <c r="DR47" s="33"/>
      <c r="DS47" s="33"/>
      <c r="DT47" s="34"/>
      <c r="DU47" s="32"/>
      <c r="DV47" s="33"/>
      <c r="DW47" s="33"/>
      <c r="DX47" s="34"/>
      <c r="DY47" s="32"/>
      <c r="DZ47" s="33"/>
      <c r="EA47" s="33"/>
      <c r="EB47" s="34"/>
      <c r="EC47" s="32"/>
      <c r="ED47" s="33"/>
      <c r="EE47" s="33"/>
      <c r="EF47" s="34"/>
      <c r="EG47" s="32"/>
      <c r="EH47" s="33"/>
      <c r="EI47" s="33"/>
      <c r="EJ47" s="34"/>
      <c r="EK47" s="32"/>
      <c r="EL47" s="33"/>
      <c r="EM47" s="33"/>
      <c r="EN47" s="34"/>
      <c r="EO47" s="32"/>
      <c r="EP47" s="33"/>
      <c r="EQ47" s="33"/>
      <c r="ER47" s="34"/>
      <c r="ES47" s="32"/>
      <c r="ET47" s="33"/>
      <c r="EU47" s="33"/>
      <c r="EV47" s="34"/>
      <c r="EW47" s="32"/>
      <c r="EX47" s="33"/>
      <c r="EY47" s="33"/>
      <c r="EZ47" s="34"/>
      <c r="FA47" s="32"/>
      <c r="FB47" s="33"/>
      <c r="FC47" s="33"/>
      <c r="FD47" s="34"/>
      <c r="FE47" s="32"/>
      <c r="FF47" s="33"/>
      <c r="FG47" s="33"/>
      <c r="FH47" s="34"/>
      <c r="FI47" s="32"/>
      <c r="FJ47" s="33"/>
      <c r="FK47" s="33"/>
      <c r="FL47" s="34"/>
      <c r="FM47" s="32"/>
      <c r="FN47" s="33"/>
      <c r="FO47" s="33"/>
      <c r="FP47" s="34"/>
      <c r="FQ47" s="32"/>
      <c r="FR47" s="33"/>
      <c r="FS47" s="33"/>
      <c r="FT47" s="34"/>
      <c r="FU47" s="32"/>
      <c r="FV47" s="33"/>
      <c r="FW47" s="33"/>
      <c r="FX47" s="34"/>
      <c r="FY47" s="32"/>
      <c r="FZ47" s="33"/>
      <c r="GA47" s="33"/>
      <c r="GB47" s="34"/>
      <c r="GC47" s="32"/>
      <c r="GD47" s="33"/>
      <c r="GE47" s="33"/>
      <c r="GF47" s="34"/>
      <c r="GG47" s="32"/>
      <c r="GH47" s="33"/>
      <c r="GI47" s="33"/>
      <c r="GJ47" s="34"/>
      <c r="GK47" s="32"/>
      <c r="GL47" s="33"/>
      <c r="GM47" s="33"/>
      <c r="GN47" s="34"/>
      <c r="GO47" s="32"/>
      <c r="GP47" s="33"/>
      <c r="GQ47" s="33"/>
      <c r="GR47" s="34"/>
      <c r="GS47" s="32"/>
      <c r="GT47" s="33"/>
      <c r="GU47" s="33"/>
      <c r="GV47" s="34"/>
      <c r="GW47" s="32"/>
      <c r="GX47" s="33"/>
      <c r="GY47" s="33"/>
      <c r="GZ47" s="34"/>
      <c r="HA47" s="32"/>
      <c r="HB47" s="33"/>
      <c r="HC47" s="33"/>
      <c r="HD47" s="34"/>
      <c r="HE47" s="32"/>
      <c r="HF47" s="33"/>
      <c r="HG47" s="33"/>
      <c r="HH47" s="34"/>
      <c r="HI47" s="32"/>
      <c r="HJ47" s="33"/>
      <c r="HK47" s="33"/>
      <c r="HL47" s="34"/>
      <c r="HM47" s="32"/>
      <c r="HN47" s="33"/>
      <c r="HO47" s="33"/>
      <c r="HP47" s="34"/>
      <c r="HQ47" s="32"/>
      <c r="HR47" s="33"/>
      <c r="HS47" s="33"/>
      <c r="HT47" s="34"/>
      <c r="HU47" s="32"/>
      <c r="HV47" s="33"/>
      <c r="HW47" s="33"/>
      <c r="HX47" s="34"/>
      <c r="HY47" s="32"/>
      <c r="HZ47" s="33"/>
      <c r="IA47" s="33"/>
      <c r="IB47" s="34"/>
      <c r="IC47" s="32"/>
      <c r="ID47" s="33"/>
      <c r="IE47" s="33"/>
      <c r="IF47" s="34"/>
      <c r="IG47" s="32"/>
      <c r="IH47" s="33"/>
      <c r="II47" s="33"/>
      <c r="IJ47" s="34"/>
    </row>
    <row r="48" spans="1:244" s="30" customFormat="1">
      <c r="A48" s="35" t="s">
        <v>52</v>
      </c>
      <c r="B48" s="157">
        <v>23.2</v>
      </c>
      <c r="C48" s="157">
        <v>0</v>
      </c>
      <c r="D48" s="54">
        <v>6.3515213292700409E-4</v>
      </c>
      <c r="E48" s="33"/>
      <c r="F48" s="33"/>
      <c r="G48" s="32"/>
      <c r="H48" s="33"/>
      <c r="I48" s="33"/>
      <c r="J48" s="33"/>
      <c r="K48" s="32"/>
      <c r="L48" s="33"/>
      <c r="M48" s="33"/>
      <c r="N48" s="33"/>
      <c r="O48" s="32"/>
      <c r="P48" s="33"/>
      <c r="Q48" s="33"/>
      <c r="R48" s="33"/>
      <c r="S48" s="32"/>
      <c r="T48" s="33"/>
      <c r="U48" s="33"/>
      <c r="V48" s="33"/>
      <c r="W48" s="32"/>
      <c r="X48" s="33"/>
      <c r="Y48" s="33"/>
      <c r="Z48" s="33"/>
      <c r="AA48" s="32"/>
      <c r="AB48" s="33"/>
      <c r="AC48" s="33"/>
      <c r="AD48" s="33"/>
      <c r="AE48" s="32"/>
      <c r="AF48" s="33"/>
      <c r="AG48" s="33"/>
      <c r="AH48" s="33"/>
      <c r="AI48" s="32"/>
      <c r="AJ48" s="33"/>
      <c r="AK48" s="33"/>
      <c r="AL48" s="33"/>
      <c r="AM48" s="32"/>
      <c r="AN48" s="33"/>
      <c r="AO48" s="33"/>
      <c r="AP48" s="33"/>
      <c r="AQ48" s="32"/>
      <c r="AR48" s="33"/>
      <c r="AS48" s="33"/>
      <c r="AT48" s="33"/>
      <c r="AU48" s="32"/>
      <c r="AV48" s="33"/>
      <c r="AW48" s="33"/>
      <c r="AX48" s="33"/>
      <c r="AY48" s="32"/>
      <c r="AZ48" s="33"/>
      <c r="BA48" s="33"/>
      <c r="BB48" s="33"/>
      <c r="BC48" s="32"/>
      <c r="BD48" s="33"/>
      <c r="BE48" s="33"/>
      <c r="BF48" s="33"/>
      <c r="BG48" s="32"/>
      <c r="BH48" s="33"/>
      <c r="BI48" s="33"/>
      <c r="BJ48" s="33"/>
      <c r="BK48" s="32"/>
      <c r="BL48" s="33"/>
      <c r="BM48" s="33"/>
      <c r="BN48" s="33"/>
      <c r="BO48" s="32"/>
      <c r="BP48" s="33"/>
      <c r="BQ48" s="33"/>
      <c r="BR48" s="33"/>
      <c r="BS48" s="32"/>
      <c r="BT48" s="33"/>
      <c r="BU48" s="33"/>
      <c r="BV48" s="33"/>
      <c r="BW48" s="32"/>
      <c r="BX48" s="33"/>
      <c r="BY48" s="33"/>
      <c r="BZ48" s="33"/>
      <c r="CA48" s="32"/>
      <c r="CB48" s="33"/>
      <c r="CC48" s="33"/>
      <c r="CD48" s="33"/>
      <c r="CE48" s="32"/>
      <c r="CF48" s="33"/>
      <c r="CG48" s="33"/>
      <c r="CH48" s="33"/>
      <c r="CI48" s="32"/>
      <c r="CJ48" s="33"/>
      <c r="CK48" s="33"/>
      <c r="CL48" s="33"/>
      <c r="CM48" s="32"/>
      <c r="CN48" s="33"/>
      <c r="CO48" s="33"/>
      <c r="CP48" s="33"/>
      <c r="CQ48" s="32"/>
      <c r="CR48" s="33"/>
      <c r="CS48" s="33"/>
      <c r="CT48" s="33"/>
      <c r="CU48" s="32"/>
      <c r="CV48" s="33"/>
      <c r="CW48" s="33"/>
      <c r="CX48" s="33"/>
      <c r="CY48" s="32"/>
      <c r="CZ48" s="33"/>
      <c r="DA48" s="33"/>
      <c r="DB48" s="33"/>
      <c r="DC48" s="32"/>
      <c r="DD48" s="33"/>
      <c r="DE48" s="33"/>
      <c r="DF48" s="33"/>
      <c r="DG48" s="32"/>
      <c r="DH48" s="33"/>
      <c r="DI48" s="33"/>
      <c r="DJ48" s="33"/>
      <c r="DK48" s="32"/>
      <c r="DL48" s="33"/>
      <c r="DM48" s="33"/>
      <c r="DN48" s="33"/>
      <c r="DO48" s="32"/>
      <c r="DP48" s="33"/>
      <c r="DQ48" s="33"/>
      <c r="DR48" s="33"/>
      <c r="DS48" s="32"/>
      <c r="DT48" s="33"/>
      <c r="DU48" s="33"/>
      <c r="DV48" s="33"/>
      <c r="DW48" s="32"/>
      <c r="DX48" s="33"/>
      <c r="DY48" s="33"/>
      <c r="DZ48" s="33"/>
      <c r="EA48" s="32"/>
      <c r="EB48" s="33"/>
      <c r="EC48" s="33"/>
      <c r="ED48" s="33"/>
      <c r="EE48" s="32"/>
      <c r="EF48" s="33"/>
      <c r="EG48" s="33"/>
      <c r="EH48" s="33"/>
      <c r="EI48" s="32"/>
      <c r="EJ48" s="33"/>
      <c r="EK48" s="33"/>
      <c r="EL48" s="33"/>
      <c r="EM48" s="32"/>
      <c r="EN48" s="33"/>
      <c r="EO48" s="33"/>
      <c r="EP48" s="33"/>
      <c r="EQ48" s="32"/>
      <c r="ER48" s="33"/>
      <c r="ES48" s="33"/>
      <c r="ET48" s="33"/>
      <c r="EU48" s="32"/>
      <c r="EV48" s="33"/>
      <c r="EW48" s="33"/>
      <c r="EX48" s="33"/>
      <c r="EY48" s="32"/>
      <c r="EZ48" s="33"/>
      <c r="FA48" s="33"/>
      <c r="FB48" s="33"/>
      <c r="FC48" s="32"/>
      <c r="FD48" s="33"/>
      <c r="FE48" s="33"/>
      <c r="FF48" s="33"/>
      <c r="FG48" s="32"/>
      <c r="FH48" s="33"/>
      <c r="FI48" s="33"/>
      <c r="FJ48" s="33"/>
      <c r="FK48" s="32"/>
      <c r="FL48" s="33"/>
      <c r="FM48" s="33"/>
      <c r="FN48" s="33"/>
      <c r="FO48" s="32"/>
      <c r="FP48" s="33"/>
      <c r="FQ48" s="33"/>
      <c r="FR48" s="33"/>
      <c r="FS48" s="32"/>
      <c r="FT48" s="33"/>
      <c r="FU48" s="33"/>
      <c r="FV48" s="33"/>
      <c r="FW48" s="32"/>
      <c r="FX48" s="33"/>
      <c r="FY48" s="33"/>
      <c r="FZ48" s="33"/>
      <c r="GA48" s="32"/>
      <c r="GB48" s="33"/>
      <c r="GC48" s="33"/>
      <c r="GD48" s="33"/>
      <c r="GE48" s="32"/>
      <c r="GF48" s="33"/>
      <c r="GG48" s="33"/>
      <c r="GH48" s="33"/>
      <c r="GI48" s="32"/>
      <c r="GJ48" s="33"/>
      <c r="GK48" s="33"/>
      <c r="GL48" s="33"/>
      <c r="GM48" s="32"/>
      <c r="GN48" s="33"/>
      <c r="GO48" s="33"/>
      <c r="GP48" s="33"/>
      <c r="GQ48" s="32"/>
      <c r="GR48" s="33"/>
      <c r="GS48" s="33"/>
      <c r="GT48" s="33"/>
      <c r="GU48" s="32"/>
      <c r="GV48" s="33"/>
      <c r="GW48" s="33"/>
      <c r="GX48" s="33"/>
      <c r="GY48" s="32"/>
      <c r="GZ48" s="33"/>
      <c r="HA48" s="33"/>
      <c r="HB48" s="33"/>
      <c r="HC48" s="32"/>
      <c r="HD48" s="33"/>
      <c r="HE48" s="33"/>
      <c r="HF48" s="33"/>
      <c r="HG48" s="32"/>
      <c r="HH48" s="33"/>
      <c r="HI48" s="33"/>
      <c r="HJ48" s="33"/>
      <c r="HK48" s="32"/>
      <c r="HL48" s="33"/>
      <c r="HM48" s="33"/>
      <c r="HN48" s="33"/>
      <c r="HO48" s="32"/>
      <c r="HP48" s="33"/>
      <c r="HQ48" s="33"/>
      <c r="HR48" s="33"/>
      <c r="HS48" s="32"/>
      <c r="HT48" s="33"/>
      <c r="HU48" s="33"/>
      <c r="HV48" s="33"/>
      <c r="HW48" s="32"/>
      <c r="HX48" s="33"/>
      <c r="HY48" s="33"/>
      <c r="HZ48" s="33"/>
      <c r="IA48" s="32"/>
      <c r="IB48" s="33"/>
      <c r="IC48" s="33"/>
      <c r="ID48" s="33"/>
      <c r="IE48" s="32"/>
      <c r="IF48" s="33"/>
      <c r="IG48" s="33"/>
      <c r="IH48" s="33"/>
    </row>
    <row r="49" spans="1:244" s="31" customFormat="1">
      <c r="A49" s="22" t="s">
        <v>53</v>
      </c>
      <c r="B49" s="155">
        <v>36216.762029841026</v>
      </c>
      <c r="C49" s="155">
        <v>1.6300000000000003</v>
      </c>
      <c r="D49" s="52">
        <v>0.99151524357600274</v>
      </c>
    </row>
    <row r="50" spans="1:244" s="30" customFormat="1">
      <c r="A50" s="11" t="s">
        <v>54</v>
      </c>
      <c r="B50" s="3"/>
      <c r="C50" s="3"/>
      <c r="D50" s="3"/>
    </row>
    <row r="51" spans="1:244" s="30" customFormat="1">
      <c r="A51" s="6" t="s">
        <v>55</v>
      </c>
      <c r="B51" s="16">
        <v>0</v>
      </c>
      <c r="C51" s="16">
        <v>0</v>
      </c>
      <c r="D51" s="51">
        <v>0</v>
      </c>
    </row>
    <row r="52" spans="1:244" s="30" customFormat="1">
      <c r="A52" s="6" t="s">
        <v>56</v>
      </c>
      <c r="B52" s="16">
        <v>309.92</v>
      </c>
      <c r="C52" s="16">
        <v>0.01</v>
      </c>
      <c r="D52" s="51">
        <v>8.48475642399729E-3</v>
      </c>
    </row>
    <row r="53" spans="1:244" s="30" customFormat="1">
      <c r="A53" s="27" t="s">
        <v>57</v>
      </c>
      <c r="B53" s="156">
        <v>309.92</v>
      </c>
      <c r="C53" s="156">
        <v>0.01</v>
      </c>
      <c r="D53" s="53">
        <v>8.48475642399729E-3</v>
      </c>
      <c r="E53" s="32"/>
      <c r="F53" s="33"/>
      <c r="G53" s="33"/>
      <c r="H53" s="34"/>
      <c r="I53" s="32"/>
      <c r="J53" s="33"/>
      <c r="K53" s="33"/>
      <c r="L53" s="34"/>
      <c r="M53" s="32"/>
      <c r="N53" s="33"/>
      <c r="O53" s="33"/>
      <c r="P53" s="34"/>
      <c r="Q53" s="32"/>
      <c r="R53" s="33"/>
      <c r="S53" s="33"/>
      <c r="T53" s="34"/>
      <c r="U53" s="32"/>
      <c r="V53" s="33"/>
      <c r="W53" s="33"/>
      <c r="X53" s="34"/>
      <c r="Y53" s="32"/>
      <c r="Z53" s="33"/>
      <c r="AA53" s="33"/>
      <c r="AB53" s="34"/>
      <c r="AC53" s="32"/>
      <c r="AD53" s="33"/>
      <c r="AE53" s="33"/>
      <c r="AF53" s="34"/>
      <c r="AG53" s="32"/>
      <c r="AH53" s="33"/>
      <c r="AI53" s="33"/>
      <c r="AJ53" s="34"/>
      <c r="AK53" s="32"/>
      <c r="AL53" s="33"/>
      <c r="AM53" s="33"/>
      <c r="AN53" s="34"/>
      <c r="AO53" s="32"/>
      <c r="AP53" s="33"/>
      <c r="AQ53" s="33"/>
      <c r="AR53" s="34"/>
      <c r="AS53" s="32"/>
      <c r="AT53" s="33"/>
      <c r="AU53" s="33"/>
      <c r="AV53" s="34"/>
      <c r="AW53" s="32"/>
      <c r="AX53" s="33"/>
      <c r="AY53" s="33"/>
      <c r="AZ53" s="34"/>
      <c r="BA53" s="32"/>
      <c r="BB53" s="33"/>
      <c r="BC53" s="33"/>
      <c r="BD53" s="34"/>
      <c r="BE53" s="32"/>
      <c r="BF53" s="33"/>
      <c r="BG53" s="33"/>
      <c r="BH53" s="34"/>
      <c r="BI53" s="32"/>
      <c r="BJ53" s="33"/>
      <c r="BK53" s="33"/>
      <c r="BL53" s="34"/>
      <c r="BM53" s="32"/>
      <c r="BN53" s="33"/>
      <c r="BO53" s="33"/>
      <c r="BP53" s="34"/>
      <c r="BQ53" s="32"/>
      <c r="BR53" s="33"/>
      <c r="BS53" s="33"/>
      <c r="BT53" s="34"/>
      <c r="BU53" s="32"/>
      <c r="BV53" s="33"/>
      <c r="BW53" s="33"/>
      <c r="BX53" s="34"/>
      <c r="BY53" s="32"/>
      <c r="BZ53" s="33"/>
      <c r="CA53" s="33"/>
      <c r="CB53" s="34"/>
      <c r="CC53" s="32"/>
      <c r="CD53" s="33"/>
      <c r="CE53" s="33"/>
      <c r="CF53" s="34"/>
      <c r="CG53" s="32"/>
      <c r="CH53" s="33"/>
      <c r="CI53" s="33"/>
      <c r="CJ53" s="34"/>
      <c r="CK53" s="32"/>
      <c r="CL53" s="33"/>
      <c r="CM53" s="33"/>
      <c r="CN53" s="34"/>
      <c r="CO53" s="32"/>
      <c r="CP53" s="33"/>
      <c r="CQ53" s="33"/>
      <c r="CR53" s="34"/>
      <c r="CS53" s="32"/>
      <c r="CT53" s="33"/>
      <c r="CU53" s="33"/>
      <c r="CV53" s="34"/>
      <c r="CW53" s="32"/>
      <c r="CX53" s="33"/>
      <c r="CY53" s="33"/>
      <c r="CZ53" s="34"/>
      <c r="DA53" s="32"/>
      <c r="DB53" s="33"/>
      <c r="DC53" s="33"/>
      <c r="DD53" s="34"/>
      <c r="DE53" s="32"/>
      <c r="DF53" s="33"/>
      <c r="DG53" s="33"/>
      <c r="DH53" s="34"/>
      <c r="DI53" s="32"/>
      <c r="DJ53" s="33"/>
      <c r="DK53" s="33"/>
      <c r="DL53" s="34"/>
      <c r="DM53" s="32"/>
      <c r="DN53" s="33"/>
      <c r="DO53" s="33"/>
      <c r="DP53" s="34"/>
      <c r="DQ53" s="32"/>
      <c r="DR53" s="33"/>
      <c r="DS53" s="33"/>
      <c r="DT53" s="34"/>
      <c r="DU53" s="32"/>
      <c r="DV53" s="33"/>
      <c r="DW53" s="33"/>
      <c r="DX53" s="34"/>
      <c r="DY53" s="32"/>
      <c r="DZ53" s="33"/>
      <c r="EA53" s="33"/>
      <c r="EB53" s="34"/>
      <c r="EC53" s="32"/>
      <c r="ED53" s="33"/>
      <c r="EE53" s="33"/>
      <c r="EF53" s="34"/>
      <c r="EG53" s="32"/>
      <c r="EH53" s="33"/>
      <c r="EI53" s="33"/>
      <c r="EJ53" s="34"/>
      <c r="EK53" s="32"/>
      <c r="EL53" s="33"/>
      <c r="EM53" s="33"/>
      <c r="EN53" s="34"/>
      <c r="EO53" s="32"/>
      <c r="EP53" s="33"/>
      <c r="EQ53" s="33"/>
      <c r="ER53" s="34"/>
      <c r="ES53" s="32"/>
      <c r="ET53" s="33"/>
      <c r="EU53" s="33"/>
      <c r="EV53" s="34"/>
      <c r="EW53" s="32"/>
      <c r="EX53" s="33"/>
      <c r="EY53" s="33"/>
      <c r="EZ53" s="34"/>
      <c r="FA53" s="32"/>
      <c r="FB53" s="33"/>
      <c r="FC53" s="33"/>
      <c r="FD53" s="34"/>
      <c r="FE53" s="32"/>
      <c r="FF53" s="33"/>
      <c r="FG53" s="33"/>
      <c r="FH53" s="34"/>
      <c r="FI53" s="32"/>
      <c r="FJ53" s="33"/>
      <c r="FK53" s="33"/>
      <c r="FL53" s="34"/>
      <c r="FM53" s="32"/>
      <c r="FN53" s="33"/>
      <c r="FO53" s="33"/>
      <c r="FP53" s="34"/>
      <c r="FQ53" s="32"/>
      <c r="FR53" s="33"/>
      <c r="FS53" s="33"/>
      <c r="FT53" s="34"/>
      <c r="FU53" s="32"/>
      <c r="FV53" s="33"/>
      <c r="FW53" s="33"/>
      <c r="FX53" s="34"/>
      <c r="FY53" s="32"/>
      <c r="FZ53" s="33"/>
      <c r="GA53" s="33"/>
      <c r="GB53" s="34"/>
      <c r="GC53" s="32"/>
      <c r="GD53" s="33"/>
      <c r="GE53" s="33"/>
      <c r="GF53" s="34"/>
      <c r="GG53" s="32"/>
      <c r="GH53" s="33"/>
      <c r="GI53" s="33"/>
      <c r="GJ53" s="34"/>
      <c r="GK53" s="32"/>
      <c r="GL53" s="33"/>
      <c r="GM53" s="33"/>
      <c r="GN53" s="34"/>
      <c r="GO53" s="32"/>
      <c r="GP53" s="33"/>
      <c r="GQ53" s="33"/>
      <c r="GR53" s="34"/>
      <c r="GS53" s="32"/>
      <c r="GT53" s="33"/>
      <c r="GU53" s="33"/>
      <c r="GV53" s="34"/>
      <c r="GW53" s="32"/>
      <c r="GX53" s="33"/>
      <c r="GY53" s="33"/>
      <c r="GZ53" s="34"/>
      <c r="HA53" s="32"/>
      <c r="HB53" s="33"/>
      <c r="HC53" s="33"/>
      <c r="HD53" s="34"/>
      <c r="HE53" s="32"/>
      <c r="HF53" s="33"/>
      <c r="HG53" s="33"/>
      <c r="HH53" s="34"/>
      <c r="HI53" s="32"/>
      <c r="HJ53" s="33"/>
      <c r="HK53" s="33"/>
      <c r="HL53" s="34"/>
      <c r="HM53" s="32"/>
      <c r="HN53" s="33"/>
      <c r="HO53" s="33"/>
      <c r="HP53" s="34"/>
      <c r="HQ53" s="32"/>
      <c r="HR53" s="33"/>
      <c r="HS53" s="33"/>
      <c r="HT53" s="34"/>
      <c r="HU53" s="32"/>
      <c r="HV53" s="33"/>
      <c r="HW53" s="33"/>
      <c r="HX53" s="34"/>
      <c r="HY53" s="32"/>
      <c r="HZ53" s="33"/>
      <c r="IA53" s="33"/>
      <c r="IB53" s="34"/>
      <c r="IC53" s="32"/>
      <c r="ID53" s="33"/>
      <c r="IE53" s="33"/>
      <c r="IF53" s="34"/>
      <c r="IG53" s="32"/>
      <c r="IH53" s="33"/>
      <c r="II53" s="33"/>
      <c r="IJ53" s="34"/>
    </row>
    <row r="54" spans="1:244" s="41" customFormat="1" ht="13.5" thickBot="1">
      <c r="A54" s="38" t="s">
        <v>58</v>
      </c>
      <c r="B54" s="158">
        <v>36526.682029841024</v>
      </c>
      <c r="C54" s="158">
        <v>1.6400000000000003</v>
      </c>
      <c r="D54" s="55">
        <v>1</v>
      </c>
    </row>
    <row r="55" spans="1:244">
      <c r="A55" s="42" t="s">
        <v>59</v>
      </c>
      <c r="D55" s="43"/>
    </row>
  </sheetData>
  <printOptions horizontalCentered="1"/>
  <pageMargins left="0.78740157480314965" right="0.39370078740157483" top="0.78740157480314965" bottom="0.78740157480314965" header="0.59055118110236227" footer="0.59055118110236227"/>
  <pageSetup paperSize="9" orientation="portrait" horizontalDpi="300" verticalDpi="300" r:id="rId1"/>
  <headerFooter alignWithMargins="0">
    <oddHeader>&amp;L&amp;"Tahoma,Negrito"&amp;8Companhia Nacional de Abastecimento - CONAB</oddHeader>
    <oddFooter>&amp;R&amp;6&amp;F - &amp;A
versão - jan/2008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J52"/>
  <sheetViews>
    <sheetView zoomScaleNormal="100" workbookViewId="0">
      <selection activeCell="H21" sqref="H21"/>
    </sheetView>
  </sheetViews>
  <sheetFormatPr defaultColWidth="11.5" defaultRowHeight="12.75"/>
  <cols>
    <col min="1" max="1" width="45.625" style="3" customWidth="1"/>
    <col min="2" max="3" width="12.625" style="3" customWidth="1"/>
    <col min="4" max="4" width="8.625" style="3" customWidth="1"/>
    <col min="5" max="16384" width="11.5" style="3"/>
  </cols>
  <sheetData>
    <row r="1" spans="1:4">
      <c r="A1" s="1" t="s">
        <v>0</v>
      </c>
      <c r="B1" s="2"/>
      <c r="C1" s="2"/>
      <c r="D1" s="2"/>
    </row>
    <row r="2" spans="1:4">
      <c r="A2" s="1" t="s">
        <v>448</v>
      </c>
      <c r="B2" s="2"/>
      <c r="C2" s="2"/>
      <c r="D2" s="2"/>
    </row>
    <row r="3" spans="1:4">
      <c r="A3" s="1" t="s">
        <v>377</v>
      </c>
      <c r="B3" s="2"/>
      <c r="C3" s="2"/>
      <c r="D3" s="2"/>
    </row>
    <row r="4" spans="1:4">
      <c r="A4" s="1" t="s">
        <v>449</v>
      </c>
      <c r="B4" s="2"/>
      <c r="C4" s="2"/>
      <c r="D4" s="2"/>
    </row>
    <row r="5" spans="1:4" ht="13.5" thickBot="1">
      <c r="A5" s="4" t="s">
        <v>4</v>
      </c>
      <c r="B5" s="5">
        <v>20000</v>
      </c>
      <c r="C5" s="6" t="s">
        <v>5</v>
      </c>
    </row>
    <row r="6" spans="1:4">
      <c r="A6" s="7"/>
      <c r="B6" s="8" t="s">
        <v>6</v>
      </c>
      <c r="C6" s="9">
        <v>43160</v>
      </c>
      <c r="D6" s="10" t="s">
        <v>7</v>
      </c>
    </row>
    <row r="7" spans="1:4">
      <c r="A7" s="11" t="s">
        <v>8</v>
      </c>
      <c r="D7" s="12" t="s">
        <v>9</v>
      </c>
    </row>
    <row r="8" spans="1:4" ht="13.5" thickBot="1">
      <c r="A8" s="13"/>
      <c r="B8" s="14" t="s">
        <v>10</v>
      </c>
      <c r="C8" s="14" t="s">
        <v>205</v>
      </c>
      <c r="D8" s="15" t="s">
        <v>13</v>
      </c>
    </row>
    <row r="9" spans="1:4">
      <c r="A9" s="11" t="s">
        <v>14</v>
      </c>
      <c r="B9" s="16"/>
    </row>
    <row r="10" spans="1:4">
      <c r="A10" s="18" t="s">
        <v>230</v>
      </c>
      <c r="B10" s="144">
        <v>4165</v>
      </c>
      <c r="C10" s="144">
        <v>4.17</v>
      </c>
      <c r="D10" s="51">
        <v>0.1744331180726528</v>
      </c>
    </row>
    <row r="11" spans="1:4">
      <c r="A11" s="18" t="s">
        <v>383</v>
      </c>
      <c r="B11" s="143">
        <v>2040</v>
      </c>
      <c r="C11" s="143">
        <v>2.04</v>
      </c>
      <c r="D11" s="51">
        <v>8.5436629260074837E-2</v>
      </c>
    </row>
    <row r="12" spans="1:4">
      <c r="A12" s="6" t="s">
        <v>384</v>
      </c>
      <c r="B12" s="143">
        <v>9180</v>
      </c>
      <c r="C12" s="143">
        <v>9.18</v>
      </c>
      <c r="D12" s="51">
        <v>0.38446483167033679</v>
      </c>
    </row>
    <row r="13" spans="1:4">
      <c r="A13" s="6" t="s">
        <v>385</v>
      </c>
      <c r="B13" s="143">
        <v>114.48</v>
      </c>
      <c r="C13" s="143">
        <v>0.12</v>
      </c>
      <c r="D13" s="51">
        <v>4.7945026067124355E-3</v>
      </c>
    </row>
    <row r="14" spans="1:4">
      <c r="A14" s="6" t="s">
        <v>386</v>
      </c>
      <c r="B14" s="143">
        <v>425</v>
      </c>
      <c r="C14" s="143">
        <v>0.43</v>
      </c>
      <c r="D14" s="51">
        <v>1.7799297762515591E-2</v>
      </c>
    </row>
    <row r="15" spans="1:4">
      <c r="A15" s="6" t="s">
        <v>387</v>
      </c>
      <c r="B15" s="143">
        <v>3671.47</v>
      </c>
      <c r="C15" s="143">
        <v>3.68</v>
      </c>
      <c r="D15" s="51">
        <v>0.15376373589680734</v>
      </c>
    </row>
    <row r="16" spans="1:4">
      <c r="A16" s="6" t="s">
        <v>388</v>
      </c>
      <c r="B16" s="143">
        <v>0</v>
      </c>
      <c r="C16" s="143">
        <v>0</v>
      </c>
      <c r="D16" s="143">
        <v>0</v>
      </c>
    </row>
    <row r="17" spans="1:4">
      <c r="A17" s="6" t="s">
        <v>389</v>
      </c>
      <c r="B17" s="143">
        <v>1021.05</v>
      </c>
      <c r="C17" s="143">
        <v>1.02</v>
      </c>
      <c r="D17" s="51">
        <v>4.2762289365685983E-2</v>
      </c>
    </row>
    <row r="18" spans="1:4">
      <c r="A18" s="6" t="s">
        <v>182</v>
      </c>
      <c r="B18" s="143">
        <v>825</v>
      </c>
      <c r="C18" s="143">
        <v>0.83000000000000007</v>
      </c>
      <c r="D18" s="51">
        <v>3.4551578009589086E-2</v>
      </c>
    </row>
    <row r="19" spans="1:4">
      <c r="A19" s="22" t="s">
        <v>27</v>
      </c>
      <c r="B19" s="145">
        <v>21442</v>
      </c>
      <c r="C19" s="145">
        <v>21.47</v>
      </c>
      <c r="D19" s="52">
        <v>0.8980059826443747</v>
      </c>
    </row>
    <row r="20" spans="1:4">
      <c r="A20" s="25" t="s">
        <v>28</v>
      </c>
      <c r="B20" s="144"/>
      <c r="C20" s="144"/>
    </row>
    <row r="21" spans="1:4">
      <c r="A21" s="18" t="s">
        <v>29</v>
      </c>
      <c r="B21" s="143">
        <v>428.84</v>
      </c>
      <c r="C21" s="143">
        <v>0.43</v>
      </c>
      <c r="D21" s="51">
        <v>1.7960119652887494E-2</v>
      </c>
    </row>
    <row r="22" spans="1:4">
      <c r="A22" s="18" t="s">
        <v>30</v>
      </c>
      <c r="B22" s="143">
        <v>0</v>
      </c>
      <c r="C22" s="143">
        <v>0</v>
      </c>
      <c r="D22" s="143">
        <v>0</v>
      </c>
    </row>
    <row r="23" spans="1:4">
      <c r="A23" s="18" t="s">
        <v>31</v>
      </c>
      <c r="B23" s="143">
        <v>0</v>
      </c>
      <c r="C23" s="143">
        <v>0</v>
      </c>
      <c r="D23" s="143">
        <v>0</v>
      </c>
    </row>
    <row r="24" spans="1:4">
      <c r="A24" s="18" t="s">
        <v>32</v>
      </c>
      <c r="B24" s="143">
        <v>0</v>
      </c>
      <c r="C24" s="143">
        <v>0</v>
      </c>
      <c r="D24" s="143">
        <v>0</v>
      </c>
    </row>
    <row r="25" spans="1:4">
      <c r="A25" s="18" t="s">
        <v>33</v>
      </c>
      <c r="B25" s="143">
        <v>300</v>
      </c>
      <c r="C25" s="143">
        <v>0.3</v>
      </c>
      <c r="D25" s="51">
        <v>1.2564210185305123E-2</v>
      </c>
    </row>
    <row r="26" spans="1:4">
      <c r="A26" s="18" t="s">
        <v>34</v>
      </c>
      <c r="B26" s="143">
        <v>0</v>
      </c>
      <c r="C26" s="143">
        <v>0</v>
      </c>
      <c r="D26" s="143">
        <v>0</v>
      </c>
    </row>
    <row r="27" spans="1:4">
      <c r="A27" s="18" t="s">
        <v>35</v>
      </c>
      <c r="B27" s="143">
        <v>0</v>
      </c>
      <c r="C27" s="143">
        <v>0</v>
      </c>
      <c r="D27" s="143">
        <v>0</v>
      </c>
    </row>
    <row r="28" spans="1:4">
      <c r="A28" s="18" t="s">
        <v>36</v>
      </c>
      <c r="B28" s="143">
        <v>0</v>
      </c>
      <c r="C28" s="143">
        <v>0</v>
      </c>
      <c r="D28" s="143">
        <v>0</v>
      </c>
    </row>
    <row r="29" spans="1:4">
      <c r="A29" s="27" t="s">
        <v>37</v>
      </c>
      <c r="B29" s="146">
        <v>728.83999999999992</v>
      </c>
      <c r="C29" s="146">
        <v>0.73</v>
      </c>
      <c r="D29" s="53">
        <v>3.0524329838192615E-2</v>
      </c>
    </row>
    <row r="30" spans="1:4" s="30" customFormat="1">
      <c r="A30" s="11" t="s">
        <v>38</v>
      </c>
      <c r="B30" s="144"/>
      <c r="C30" s="144"/>
      <c r="D30" s="3"/>
    </row>
    <row r="31" spans="1:4" s="30" customFormat="1">
      <c r="A31" s="18" t="s">
        <v>39</v>
      </c>
      <c r="B31" s="143">
        <v>1582.7564925693985</v>
      </c>
      <c r="C31" s="143">
        <v>1.58</v>
      </c>
      <c r="D31" s="51">
        <v>6.6286950815994158E-2</v>
      </c>
    </row>
    <row r="32" spans="1:4" s="30" customFormat="1">
      <c r="A32" s="6" t="s">
        <v>40</v>
      </c>
      <c r="B32" s="143">
        <v>1582.7564925693985</v>
      </c>
      <c r="C32" s="143">
        <v>1.58</v>
      </c>
      <c r="D32" s="51">
        <v>6.6286950815994158E-2</v>
      </c>
    </row>
    <row r="33" spans="1:244" s="31" customFormat="1">
      <c r="A33" s="22" t="s">
        <v>41</v>
      </c>
      <c r="B33" s="145">
        <v>23753.596492569399</v>
      </c>
      <c r="C33" s="145">
        <v>23.78</v>
      </c>
      <c r="D33" s="52">
        <v>0.99481726329856146</v>
      </c>
    </row>
    <row r="34" spans="1:244" s="30" customFormat="1">
      <c r="A34" s="11" t="s">
        <v>42</v>
      </c>
      <c r="B34" s="144"/>
      <c r="C34" s="144"/>
      <c r="D34" s="3"/>
    </row>
    <row r="35" spans="1:244" s="30" customFormat="1">
      <c r="A35" s="6" t="s">
        <v>43</v>
      </c>
      <c r="B35" s="143">
        <v>0</v>
      </c>
      <c r="C35" s="143">
        <v>0</v>
      </c>
      <c r="D35" s="143">
        <v>0</v>
      </c>
    </row>
    <row r="36" spans="1:244" s="30" customFormat="1">
      <c r="A36" s="6" t="s">
        <v>44</v>
      </c>
      <c r="B36" s="143">
        <v>0</v>
      </c>
      <c r="C36" s="143">
        <v>0</v>
      </c>
      <c r="D36" s="143">
        <v>0</v>
      </c>
    </row>
    <row r="37" spans="1:244" s="30" customFormat="1">
      <c r="A37" s="18" t="s">
        <v>45</v>
      </c>
      <c r="B37" s="143">
        <v>0</v>
      </c>
      <c r="C37" s="143">
        <v>0</v>
      </c>
      <c r="D37" s="143">
        <v>0</v>
      </c>
    </row>
    <row r="38" spans="1:244" s="30" customFormat="1">
      <c r="A38" s="18" t="s">
        <v>79</v>
      </c>
      <c r="B38" s="143">
        <v>0</v>
      </c>
      <c r="C38" s="143">
        <v>0</v>
      </c>
      <c r="D38" s="143">
        <v>0</v>
      </c>
    </row>
    <row r="39" spans="1:244" s="30" customFormat="1">
      <c r="A39" s="27" t="s">
        <v>46</v>
      </c>
      <c r="B39" s="146">
        <v>0</v>
      </c>
      <c r="C39" s="146">
        <v>0</v>
      </c>
      <c r="D39" s="146">
        <v>0</v>
      </c>
      <c r="E39" s="32"/>
      <c r="F39" s="33"/>
      <c r="G39" s="33"/>
      <c r="H39" s="34"/>
      <c r="I39" s="32"/>
      <c r="J39" s="33"/>
      <c r="K39" s="33"/>
      <c r="L39" s="34"/>
      <c r="M39" s="32"/>
      <c r="N39" s="33"/>
      <c r="O39" s="33"/>
      <c r="P39" s="34"/>
      <c r="Q39" s="32"/>
      <c r="R39" s="33"/>
      <c r="S39" s="33"/>
      <c r="T39" s="34"/>
      <c r="U39" s="32"/>
      <c r="V39" s="33"/>
      <c r="W39" s="33"/>
      <c r="X39" s="34"/>
      <c r="Y39" s="32"/>
      <c r="Z39" s="33"/>
      <c r="AA39" s="33"/>
      <c r="AB39" s="34"/>
      <c r="AC39" s="32"/>
      <c r="AD39" s="33"/>
      <c r="AE39" s="33"/>
      <c r="AF39" s="34"/>
      <c r="AG39" s="32"/>
      <c r="AH39" s="33"/>
      <c r="AI39" s="33"/>
      <c r="AJ39" s="34"/>
      <c r="AK39" s="32"/>
      <c r="AL39" s="33"/>
      <c r="AM39" s="33"/>
      <c r="AN39" s="34"/>
      <c r="AO39" s="32"/>
      <c r="AP39" s="33"/>
      <c r="AQ39" s="33"/>
      <c r="AR39" s="34"/>
      <c r="AS39" s="32"/>
      <c r="AT39" s="33"/>
      <c r="AU39" s="33"/>
      <c r="AV39" s="34"/>
      <c r="AW39" s="32"/>
      <c r="AX39" s="33"/>
      <c r="AY39" s="33"/>
      <c r="AZ39" s="34"/>
      <c r="BA39" s="32"/>
      <c r="BB39" s="33"/>
      <c r="BC39" s="33"/>
      <c r="BD39" s="34"/>
      <c r="BE39" s="32"/>
      <c r="BF39" s="33"/>
      <c r="BG39" s="33"/>
      <c r="BH39" s="34"/>
      <c r="BI39" s="32"/>
      <c r="BJ39" s="33"/>
      <c r="BK39" s="33"/>
      <c r="BL39" s="34"/>
      <c r="BM39" s="32"/>
      <c r="BN39" s="33"/>
      <c r="BO39" s="33"/>
      <c r="BP39" s="34"/>
      <c r="BQ39" s="32"/>
      <c r="BR39" s="33"/>
      <c r="BS39" s="33"/>
      <c r="BT39" s="34"/>
      <c r="BU39" s="32"/>
      <c r="BV39" s="33"/>
      <c r="BW39" s="33"/>
      <c r="BX39" s="34"/>
      <c r="BY39" s="32"/>
      <c r="BZ39" s="33"/>
      <c r="CA39" s="33"/>
      <c r="CB39" s="34"/>
      <c r="CC39" s="32"/>
      <c r="CD39" s="33"/>
      <c r="CE39" s="33"/>
      <c r="CF39" s="34"/>
      <c r="CG39" s="32"/>
      <c r="CH39" s="33"/>
      <c r="CI39" s="33"/>
      <c r="CJ39" s="34"/>
      <c r="CK39" s="32"/>
      <c r="CL39" s="33"/>
      <c r="CM39" s="33"/>
      <c r="CN39" s="34"/>
      <c r="CO39" s="32"/>
      <c r="CP39" s="33"/>
      <c r="CQ39" s="33"/>
      <c r="CR39" s="34"/>
      <c r="CS39" s="32"/>
      <c r="CT39" s="33"/>
      <c r="CU39" s="33"/>
      <c r="CV39" s="34"/>
      <c r="CW39" s="32"/>
      <c r="CX39" s="33"/>
      <c r="CY39" s="33"/>
      <c r="CZ39" s="34"/>
      <c r="DA39" s="32"/>
      <c r="DB39" s="33"/>
      <c r="DC39" s="33"/>
      <c r="DD39" s="34"/>
      <c r="DE39" s="32"/>
      <c r="DF39" s="33"/>
      <c r="DG39" s="33"/>
      <c r="DH39" s="34"/>
      <c r="DI39" s="32"/>
      <c r="DJ39" s="33"/>
      <c r="DK39" s="33"/>
      <c r="DL39" s="34"/>
      <c r="DM39" s="32"/>
      <c r="DN39" s="33"/>
      <c r="DO39" s="33"/>
      <c r="DP39" s="34"/>
      <c r="DQ39" s="32"/>
      <c r="DR39" s="33"/>
      <c r="DS39" s="33"/>
      <c r="DT39" s="34"/>
      <c r="DU39" s="32"/>
      <c r="DV39" s="33"/>
      <c r="DW39" s="33"/>
      <c r="DX39" s="34"/>
      <c r="DY39" s="32"/>
      <c r="DZ39" s="33"/>
      <c r="EA39" s="33"/>
      <c r="EB39" s="34"/>
      <c r="EC39" s="32"/>
      <c r="ED39" s="33"/>
      <c r="EE39" s="33"/>
      <c r="EF39" s="34"/>
      <c r="EG39" s="32"/>
      <c r="EH39" s="33"/>
      <c r="EI39" s="33"/>
      <c r="EJ39" s="34"/>
      <c r="EK39" s="32"/>
      <c r="EL39" s="33"/>
      <c r="EM39" s="33"/>
      <c r="EN39" s="34"/>
      <c r="EO39" s="32"/>
      <c r="EP39" s="33"/>
      <c r="EQ39" s="33"/>
      <c r="ER39" s="34"/>
      <c r="ES39" s="32"/>
      <c r="ET39" s="33"/>
      <c r="EU39" s="33"/>
      <c r="EV39" s="34"/>
      <c r="EW39" s="32"/>
      <c r="EX39" s="33"/>
      <c r="EY39" s="33"/>
      <c r="EZ39" s="34"/>
      <c r="FA39" s="32"/>
      <c r="FB39" s="33"/>
      <c r="FC39" s="33"/>
      <c r="FD39" s="34"/>
      <c r="FE39" s="32"/>
      <c r="FF39" s="33"/>
      <c r="FG39" s="33"/>
      <c r="FH39" s="34"/>
      <c r="FI39" s="32"/>
      <c r="FJ39" s="33"/>
      <c r="FK39" s="33"/>
      <c r="FL39" s="34"/>
      <c r="FM39" s="32"/>
      <c r="FN39" s="33"/>
      <c r="FO39" s="33"/>
      <c r="FP39" s="34"/>
      <c r="FQ39" s="32"/>
      <c r="FR39" s="33"/>
      <c r="FS39" s="33"/>
      <c r="FT39" s="34"/>
      <c r="FU39" s="32"/>
      <c r="FV39" s="33"/>
      <c r="FW39" s="33"/>
      <c r="FX39" s="34"/>
      <c r="FY39" s="32"/>
      <c r="FZ39" s="33"/>
      <c r="GA39" s="33"/>
      <c r="GB39" s="34"/>
      <c r="GC39" s="32"/>
      <c r="GD39" s="33"/>
      <c r="GE39" s="33"/>
      <c r="GF39" s="34"/>
      <c r="GG39" s="32"/>
      <c r="GH39" s="33"/>
      <c r="GI39" s="33"/>
      <c r="GJ39" s="34"/>
      <c r="GK39" s="32"/>
      <c r="GL39" s="33"/>
      <c r="GM39" s="33"/>
      <c r="GN39" s="34"/>
      <c r="GO39" s="32"/>
      <c r="GP39" s="33"/>
      <c r="GQ39" s="33"/>
      <c r="GR39" s="34"/>
      <c r="GS39" s="32"/>
      <c r="GT39" s="33"/>
      <c r="GU39" s="33"/>
      <c r="GV39" s="34"/>
      <c r="GW39" s="32"/>
      <c r="GX39" s="33"/>
      <c r="GY39" s="33"/>
      <c r="GZ39" s="34"/>
      <c r="HA39" s="32"/>
      <c r="HB39" s="33"/>
      <c r="HC39" s="33"/>
      <c r="HD39" s="34"/>
      <c r="HE39" s="32"/>
      <c r="HF39" s="33"/>
      <c r="HG39" s="33"/>
      <c r="HH39" s="34"/>
      <c r="HI39" s="32"/>
      <c r="HJ39" s="33"/>
      <c r="HK39" s="33"/>
      <c r="HL39" s="34"/>
      <c r="HM39" s="32"/>
      <c r="HN39" s="33"/>
      <c r="HO39" s="33"/>
      <c r="HP39" s="34"/>
      <c r="HQ39" s="32"/>
      <c r="HR39" s="33"/>
      <c r="HS39" s="33"/>
      <c r="HT39" s="34"/>
      <c r="HU39" s="32"/>
      <c r="HV39" s="33"/>
      <c r="HW39" s="33"/>
      <c r="HX39" s="34"/>
      <c r="HY39" s="32"/>
      <c r="HZ39" s="33"/>
      <c r="IA39" s="33"/>
      <c r="IB39" s="34"/>
      <c r="IC39" s="32"/>
      <c r="ID39" s="33"/>
      <c r="IE39" s="33"/>
      <c r="IF39" s="34"/>
      <c r="IG39" s="32"/>
      <c r="IH39" s="33"/>
      <c r="II39" s="33"/>
      <c r="IJ39" s="34"/>
    </row>
    <row r="40" spans="1:244" s="30" customFormat="1">
      <c r="A40" s="11" t="s">
        <v>47</v>
      </c>
      <c r="B40" s="144"/>
      <c r="C40" s="144"/>
      <c r="D40" s="3"/>
    </row>
    <row r="41" spans="1:244" s="30" customFormat="1">
      <c r="A41" s="18" t="s">
        <v>48</v>
      </c>
      <c r="B41" s="143">
        <v>0</v>
      </c>
      <c r="C41" s="143">
        <v>0</v>
      </c>
      <c r="D41" s="143">
        <v>0</v>
      </c>
    </row>
    <row r="42" spans="1:244" s="30" customFormat="1">
      <c r="A42" s="18" t="s">
        <v>49</v>
      </c>
      <c r="B42" s="143">
        <v>0</v>
      </c>
      <c r="C42" s="143">
        <v>0</v>
      </c>
      <c r="D42" s="143">
        <v>0</v>
      </c>
    </row>
    <row r="43" spans="1:244" s="30" customFormat="1">
      <c r="A43" s="18" t="s">
        <v>50</v>
      </c>
      <c r="B43" s="143">
        <v>0</v>
      </c>
      <c r="C43" s="143">
        <v>0</v>
      </c>
      <c r="D43" s="143">
        <v>0</v>
      </c>
    </row>
    <row r="44" spans="1:244" s="30" customFormat="1">
      <c r="A44" s="27" t="s">
        <v>51</v>
      </c>
      <c r="B44" s="146">
        <v>0</v>
      </c>
      <c r="C44" s="146">
        <v>0</v>
      </c>
      <c r="D44" s="146">
        <v>0</v>
      </c>
      <c r="E44" s="32"/>
      <c r="F44" s="33"/>
      <c r="G44" s="33"/>
      <c r="H44" s="34"/>
      <c r="I44" s="32"/>
      <c r="J44" s="33"/>
      <c r="K44" s="33"/>
      <c r="L44" s="34"/>
      <c r="M44" s="32"/>
      <c r="N44" s="33"/>
      <c r="O44" s="33"/>
      <c r="P44" s="34"/>
      <c r="Q44" s="32"/>
      <c r="R44" s="33"/>
      <c r="S44" s="33"/>
      <c r="T44" s="34"/>
      <c r="U44" s="32"/>
      <c r="V44" s="33"/>
      <c r="W44" s="33"/>
      <c r="X44" s="34"/>
      <c r="Y44" s="32"/>
      <c r="Z44" s="33"/>
      <c r="AA44" s="33"/>
      <c r="AB44" s="34"/>
      <c r="AC44" s="32"/>
      <c r="AD44" s="33"/>
      <c r="AE44" s="33"/>
      <c r="AF44" s="34"/>
      <c r="AG44" s="32"/>
      <c r="AH44" s="33"/>
      <c r="AI44" s="33"/>
      <c r="AJ44" s="34"/>
      <c r="AK44" s="32"/>
      <c r="AL44" s="33"/>
      <c r="AM44" s="33"/>
      <c r="AN44" s="34"/>
      <c r="AO44" s="32"/>
      <c r="AP44" s="33"/>
      <c r="AQ44" s="33"/>
      <c r="AR44" s="34"/>
      <c r="AS44" s="32"/>
      <c r="AT44" s="33"/>
      <c r="AU44" s="33"/>
      <c r="AV44" s="34"/>
      <c r="AW44" s="32"/>
      <c r="AX44" s="33"/>
      <c r="AY44" s="33"/>
      <c r="AZ44" s="34"/>
      <c r="BA44" s="32"/>
      <c r="BB44" s="33"/>
      <c r="BC44" s="33"/>
      <c r="BD44" s="34"/>
      <c r="BE44" s="32"/>
      <c r="BF44" s="33"/>
      <c r="BG44" s="33"/>
      <c r="BH44" s="34"/>
      <c r="BI44" s="32"/>
      <c r="BJ44" s="33"/>
      <c r="BK44" s="33"/>
      <c r="BL44" s="34"/>
      <c r="BM44" s="32"/>
      <c r="BN44" s="33"/>
      <c r="BO44" s="33"/>
      <c r="BP44" s="34"/>
      <c r="BQ44" s="32"/>
      <c r="BR44" s="33"/>
      <c r="BS44" s="33"/>
      <c r="BT44" s="34"/>
      <c r="BU44" s="32"/>
      <c r="BV44" s="33"/>
      <c r="BW44" s="33"/>
      <c r="BX44" s="34"/>
      <c r="BY44" s="32"/>
      <c r="BZ44" s="33"/>
      <c r="CA44" s="33"/>
      <c r="CB44" s="34"/>
      <c r="CC44" s="32"/>
      <c r="CD44" s="33"/>
      <c r="CE44" s="33"/>
      <c r="CF44" s="34"/>
      <c r="CG44" s="32"/>
      <c r="CH44" s="33"/>
      <c r="CI44" s="33"/>
      <c r="CJ44" s="34"/>
      <c r="CK44" s="32"/>
      <c r="CL44" s="33"/>
      <c r="CM44" s="33"/>
      <c r="CN44" s="34"/>
      <c r="CO44" s="32"/>
      <c r="CP44" s="33"/>
      <c r="CQ44" s="33"/>
      <c r="CR44" s="34"/>
      <c r="CS44" s="32"/>
      <c r="CT44" s="33"/>
      <c r="CU44" s="33"/>
      <c r="CV44" s="34"/>
      <c r="CW44" s="32"/>
      <c r="CX44" s="33"/>
      <c r="CY44" s="33"/>
      <c r="CZ44" s="34"/>
      <c r="DA44" s="32"/>
      <c r="DB44" s="33"/>
      <c r="DC44" s="33"/>
      <c r="DD44" s="34"/>
      <c r="DE44" s="32"/>
      <c r="DF44" s="33"/>
      <c r="DG44" s="33"/>
      <c r="DH44" s="34"/>
      <c r="DI44" s="32"/>
      <c r="DJ44" s="33"/>
      <c r="DK44" s="33"/>
      <c r="DL44" s="34"/>
      <c r="DM44" s="32"/>
      <c r="DN44" s="33"/>
      <c r="DO44" s="33"/>
      <c r="DP44" s="34"/>
      <c r="DQ44" s="32"/>
      <c r="DR44" s="33"/>
      <c r="DS44" s="33"/>
      <c r="DT44" s="34"/>
      <c r="DU44" s="32"/>
      <c r="DV44" s="33"/>
      <c r="DW44" s="33"/>
      <c r="DX44" s="34"/>
      <c r="DY44" s="32"/>
      <c r="DZ44" s="33"/>
      <c r="EA44" s="33"/>
      <c r="EB44" s="34"/>
      <c r="EC44" s="32"/>
      <c r="ED44" s="33"/>
      <c r="EE44" s="33"/>
      <c r="EF44" s="34"/>
      <c r="EG44" s="32"/>
      <c r="EH44" s="33"/>
      <c r="EI44" s="33"/>
      <c r="EJ44" s="34"/>
      <c r="EK44" s="32"/>
      <c r="EL44" s="33"/>
      <c r="EM44" s="33"/>
      <c r="EN44" s="34"/>
      <c r="EO44" s="32"/>
      <c r="EP44" s="33"/>
      <c r="EQ44" s="33"/>
      <c r="ER44" s="34"/>
      <c r="ES44" s="32"/>
      <c r="ET44" s="33"/>
      <c r="EU44" s="33"/>
      <c r="EV44" s="34"/>
      <c r="EW44" s="32"/>
      <c r="EX44" s="33"/>
      <c r="EY44" s="33"/>
      <c r="EZ44" s="34"/>
      <c r="FA44" s="32"/>
      <c r="FB44" s="33"/>
      <c r="FC44" s="33"/>
      <c r="FD44" s="34"/>
      <c r="FE44" s="32"/>
      <c r="FF44" s="33"/>
      <c r="FG44" s="33"/>
      <c r="FH44" s="34"/>
      <c r="FI44" s="32"/>
      <c r="FJ44" s="33"/>
      <c r="FK44" s="33"/>
      <c r="FL44" s="34"/>
      <c r="FM44" s="32"/>
      <c r="FN44" s="33"/>
      <c r="FO44" s="33"/>
      <c r="FP44" s="34"/>
      <c r="FQ44" s="32"/>
      <c r="FR44" s="33"/>
      <c r="FS44" s="33"/>
      <c r="FT44" s="34"/>
      <c r="FU44" s="32"/>
      <c r="FV44" s="33"/>
      <c r="FW44" s="33"/>
      <c r="FX44" s="34"/>
      <c r="FY44" s="32"/>
      <c r="FZ44" s="33"/>
      <c r="GA44" s="33"/>
      <c r="GB44" s="34"/>
      <c r="GC44" s="32"/>
      <c r="GD44" s="33"/>
      <c r="GE44" s="33"/>
      <c r="GF44" s="34"/>
      <c r="GG44" s="32"/>
      <c r="GH44" s="33"/>
      <c r="GI44" s="33"/>
      <c r="GJ44" s="34"/>
      <c r="GK44" s="32"/>
      <c r="GL44" s="33"/>
      <c r="GM44" s="33"/>
      <c r="GN44" s="34"/>
      <c r="GO44" s="32"/>
      <c r="GP44" s="33"/>
      <c r="GQ44" s="33"/>
      <c r="GR44" s="34"/>
      <c r="GS44" s="32"/>
      <c r="GT44" s="33"/>
      <c r="GU44" s="33"/>
      <c r="GV44" s="34"/>
      <c r="GW44" s="32"/>
      <c r="GX44" s="33"/>
      <c r="GY44" s="33"/>
      <c r="GZ44" s="34"/>
      <c r="HA44" s="32"/>
      <c r="HB44" s="33"/>
      <c r="HC44" s="33"/>
      <c r="HD44" s="34"/>
      <c r="HE44" s="32"/>
      <c r="HF44" s="33"/>
      <c r="HG44" s="33"/>
      <c r="HH44" s="34"/>
      <c r="HI44" s="32"/>
      <c r="HJ44" s="33"/>
      <c r="HK44" s="33"/>
      <c r="HL44" s="34"/>
      <c r="HM44" s="32"/>
      <c r="HN44" s="33"/>
      <c r="HO44" s="33"/>
      <c r="HP44" s="34"/>
      <c r="HQ44" s="32"/>
      <c r="HR44" s="33"/>
      <c r="HS44" s="33"/>
      <c r="HT44" s="34"/>
      <c r="HU44" s="32"/>
      <c r="HV44" s="33"/>
      <c r="HW44" s="33"/>
      <c r="HX44" s="34"/>
      <c r="HY44" s="32"/>
      <c r="HZ44" s="33"/>
      <c r="IA44" s="33"/>
      <c r="IB44" s="34"/>
      <c r="IC44" s="32"/>
      <c r="ID44" s="33"/>
      <c r="IE44" s="33"/>
      <c r="IF44" s="34"/>
      <c r="IG44" s="32"/>
      <c r="IH44" s="33"/>
      <c r="II44" s="33"/>
      <c r="IJ44" s="34"/>
    </row>
    <row r="45" spans="1:244" s="30" customFormat="1">
      <c r="A45" s="35" t="s">
        <v>52</v>
      </c>
      <c r="B45" s="147">
        <v>0</v>
      </c>
      <c r="C45" s="147">
        <v>0</v>
      </c>
      <c r="D45" s="147">
        <v>0</v>
      </c>
      <c r="E45" s="33"/>
      <c r="F45" s="33"/>
      <c r="G45" s="32"/>
      <c r="H45" s="33"/>
      <c r="I45" s="33"/>
      <c r="J45" s="33"/>
      <c r="K45" s="32"/>
      <c r="L45" s="33"/>
      <c r="M45" s="33"/>
      <c r="N45" s="33"/>
      <c r="O45" s="32"/>
      <c r="P45" s="33"/>
      <c r="Q45" s="33"/>
      <c r="R45" s="33"/>
      <c r="S45" s="32"/>
      <c r="T45" s="33"/>
      <c r="U45" s="33"/>
      <c r="V45" s="33"/>
      <c r="W45" s="32"/>
      <c r="X45" s="33"/>
      <c r="Y45" s="33"/>
      <c r="Z45" s="33"/>
      <c r="AA45" s="32"/>
      <c r="AB45" s="33"/>
      <c r="AC45" s="33"/>
      <c r="AD45" s="33"/>
      <c r="AE45" s="32"/>
      <c r="AF45" s="33"/>
      <c r="AG45" s="33"/>
      <c r="AH45" s="33"/>
      <c r="AI45" s="32"/>
      <c r="AJ45" s="33"/>
      <c r="AK45" s="33"/>
      <c r="AL45" s="33"/>
      <c r="AM45" s="32"/>
      <c r="AN45" s="33"/>
      <c r="AO45" s="33"/>
      <c r="AP45" s="33"/>
      <c r="AQ45" s="32"/>
      <c r="AR45" s="33"/>
      <c r="AS45" s="33"/>
      <c r="AT45" s="33"/>
      <c r="AU45" s="32"/>
      <c r="AV45" s="33"/>
      <c r="AW45" s="33"/>
      <c r="AX45" s="33"/>
      <c r="AY45" s="32"/>
      <c r="AZ45" s="33"/>
      <c r="BA45" s="33"/>
      <c r="BB45" s="33"/>
      <c r="BC45" s="32"/>
      <c r="BD45" s="33"/>
      <c r="BE45" s="33"/>
      <c r="BF45" s="33"/>
      <c r="BG45" s="32"/>
      <c r="BH45" s="33"/>
      <c r="BI45" s="33"/>
      <c r="BJ45" s="33"/>
      <c r="BK45" s="32"/>
      <c r="BL45" s="33"/>
      <c r="BM45" s="33"/>
      <c r="BN45" s="33"/>
      <c r="BO45" s="32"/>
      <c r="BP45" s="33"/>
      <c r="BQ45" s="33"/>
      <c r="BR45" s="33"/>
      <c r="BS45" s="32"/>
      <c r="BT45" s="33"/>
      <c r="BU45" s="33"/>
      <c r="BV45" s="33"/>
      <c r="BW45" s="32"/>
      <c r="BX45" s="33"/>
      <c r="BY45" s="33"/>
      <c r="BZ45" s="33"/>
      <c r="CA45" s="32"/>
      <c r="CB45" s="33"/>
      <c r="CC45" s="33"/>
      <c r="CD45" s="33"/>
      <c r="CE45" s="32"/>
      <c r="CF45" s="33"/>
      <c r="CG45" s="33"/>
      <c r="CH45" s="33"/>
      <c r="CI45" s="32"/>
      <c r="CJ45" s="33"/>
      <c r="CK45" s="33"/>
      <c r="CL45" s="33"/>
      <c r="CM45" s="32"/>
      <c r="CN45" s="33"/>
      <c r="CO45" s="33"/>
      <c r="CP45" s="33"/>
      <c r="CQ45" s="32"/>
      <c r="CR45" s="33"/>
      <c r="CS45" s="33"/>
      <c r="CT45" s="33"/>
      <c r="CU45" s="32"/>
      <c r="CV45" s="33"/>
      <c r="CW45" s="33"/>
      <c r="CX45" s="33"/>
      <c r="CY45" s="32"/>
      <c r="CZ45" s="33"/>
      <c r="DA45" s="33"/>
      <c r="DB45" s="33"/>
      <c r="DC45" s="32"/>
      <c r="DD45" s="33"/>
      <c r="DE45" s="33"/>
      <c r="DF45" s="33"/>
      <c r="DG45" s="32"/>
      <c r="DH45" s="33"/>
      <c r="DI45" s="33"/>
      <c r="DJ45" s="33"/>
      <c r="DK45" s="32"/>
      <c r="DL45" s="33"/>
      <c r="DM45" s="33"/>
      <c r="DN45" s="33"/>
      <c r="DO45" s="32"/>
      <c r="DP45" s="33"/>
      <c r="DQ45" s="33"/>
      <c r="DR45" s="33"/>
      <c r="DS45" s="32"/>
      <c r="DT45" s="33"/>
      <c r="DU45" s="33"/>
      <c r="DV45" s="33"/>
      <c r="DW45" s="32"/>
      <c r="DX45" s="33"/>
      <c r="DY45" s="33"/>
      <c r="DZ45" s="33"/>
      <c r="EA45" s="32"/>
      <c r="EB45" s="33"/>
      <c r="EC45" s="33"/>
      <c r="ED45" s="33"/>
      <c r="EE45" s="32"/>
      <c r="EF45" s="33"/>
      <c r="EG45" s="33"/>
      <c r="EH45" s="33"/>
      <c r="EI45" s="32"/>
      <c r="EJ45" s="33"/>
      <c r="EK45" s="33"/>
      <c r="EL45" s="33"/>
      <c r="EM45" s="32"/>
      <c r="EN45" s="33"/>
      <c r="EO45" s="33"/>
      <c r="EP45" s="33"/>
      <c r="EQ45" s="32"/>
      <c r="ER45" s="33"/>
      <c r="ES45" s="33"/>
      <c r="ET45" s="33"/>
      <c r="EU45" s="32"/>
      <c r="EV45" s="33"/>
      <c r="EW45" s="33"/>
      <c r="EX45" s="33"/>
      <c r="EY45" s="32"/>
      <c r="EZ45" s="33"/>
      <c r="FA45" s="33"/>
      <c r="FB45" s="33"/>
      <c r="FC45" s="32"/>
      <c r="FD45" s="33"/>
      <c r="FE45" s="33"/>
      <c r="FF45" s="33"/>
      <c r="FG45" s="32"/>
      <c r="FH45" s="33"/>
      <c r="FI45" s="33"/>
      <c r="FJ45" s="33"/>
      <c r="FK45" s="32"/>
      <c r="FL45" s="33"/>
      <c r="FM45" s="33"/>
      <c r="FN45" s="33"/>
      <c r="FO45" s="32"/>
      <c r="FP45" s="33"/>
      <c r="FQ45" s="33"/>
      <c r="FR45" s="33"/>
      <c r="FS45" s="32"/>
      <c r="FT45" s="33"/>
      <c r="FU45" s="33"/>
      <c r="FV45" s="33"/>
      <c r="FW45" s="32"/>
      <c r="FX45" s="33"/>
      <c r="FY45" s="33"/>
      <c r="FZ45" s="33"/>
      <c r="GA45" s="32"/>
      <c r="GB45" s="33"/>
      <c r="GC45" s="33"/>
      <c r="GD45" s="33"/>
      <c r="GE45" s="32"/>
      <c r="GF45" s="33"/>
      <c r="GG45" s="33"/>
      <c r="GH45" s="33"/>
      <c r="GI45" s="32"/>
      <c r="GJ45" s="33"/>
      <c r="GK45" s="33"/>
      <c r="GL45" s="33"/>
      <c r="GM45" s="32"/>
      <c r="GN45" s="33"/>
      <c r="GO45" s="33"/>
      <c r="GP45" s="33"/>
      <c r="GQ45" s="32"/>
      <c r="GR45" s="33"/>
      <c r="GS45" s="33"/>
      <c r="GT45" s="33"/>
      <c r="GU45" s="32"/>
      <c r="GV45" s="33"/>
      <c r="GW45" s="33"/>
      <c r="GX45" s="33"/>
      <c r="GY45" s="32"/>
      <c r="GZ45" s="33"/>
      <c r="HA45" s="33"/>
      <c r="HB45" s="33"/>
      <c r="HC45" s="32"/>
      <c r="HD45" s="33"/>
      <c r="HE45" s="33"/>
      <c r="HF45" s="33"/>
      <c r="HG45" s="32"/>
      <c r="HH45" s="33"/>
      <c r="HI45" s="33"/>
      <c r="HJ45" s="33"/>
      <c r="HK45" s="32"/>
      <c r="HL45" s="33"/>
      <c r="HM45" s="33"/>
      <c r="HN45" s="33"/>
      <c r="HO45" s="32"/>
      <c r="HP45" s="33"/>
      <c r="HQ45" s="33"/>
      <c r="HR45" s="33"/>
      <c r="HS45" s="32"/>
      <c r="HT45" s="33"/>
      <c r="HU45" s="33"/>
      <c r="HV45" s="33"/>
      <c r="HW45" s="32"/>
      <c r="HX45" s="33"/>
      <c r="HY45" s="33"/>
      <c r="HZ45" s="33"/>
      <c r="IA45" s="32"/>
      <c r="IB45" s="33"/>
      <c r="IC45" s="33"/>
      <c r="ID45" s="33"/>
      <c r="IE45" s="32"/>
      <c r="IF45" s="33"/>
      <c r="IG45" s="33"/>
      <c r="IH45" s="33"/>
    </row>
    <row r="46" spans="1:244" s="31" customFormat="1">
      <c r="A46" s="22" t="s">
        <v>53</v>
      </c>
      <c r="B46" s="145">
        <v>23753.596492569399</v>
      </c>
      <c r="C46" s="145">
        <v>23.78</v>
      </c>
      <c r="D46" s="52">
        <v>0.99481726329856146</v>
      </c>
    </row>
    <row r="47" spans="1:244" s="30" customFormat="1">
      <c r="A47" s="11" t="s">
        <v>54</v>
      </c>
      <c r="B47" s="144"/>
      <c r="C47" s="144"/>
      <c r="D47" s="3"/>
    </row>
    <row r="48" spans="1:244" s="30" customFormat="1">
      <c r="A48" s="6" t="s">
        <v>55</v>
      </c>
      <c r="B48" s="143">
        <v>0</v>
      </c>
      <c r="C48" s="143">
        <v>0</v>
      </c>
      <c r="D48" s="143">
        <v>0</v>
      </c>
    </row>
    <row r="49" spans="1:244" s="30" customFormat="1">
      <c r="A49" s="6" t="s">
        <v>56</v>
      </c>
      <c r="B49" s="143">
        <v>123.75</v>
      </c>
      <c r="C49" s="143">
        <v>0.12</v>
      </c>
      <c r="D49" s="51">
        <v>5.1827367014383634E-3</v>
      </c>
    </row>
    <row r="50" spans="1:244" s="30" customFormat="1">
      <c r="A50" s="27" t="s">
        <v>57</v>
      </c>
      <c r="B50" s="146">
        <v>123.75</v>
      </c>
      <c r="C50" s="146">
        <v>0.12</v>
      </c>
      <c r="D50" s="53">
        <v>5.1827367014383634E-3</v>
      </c>
      <c r="E50" s="32"/>
      <c r="F50" s="33"/>
      <c r="G50" s="33"/>
      <c r="H50" s="34"/>
      <c r="I50" s="32"/>
      <c r="J50" s="33"/>
      <c r="K50" s="33"/>
      <c r="L50" s="34"/>
      <c r="M50" s="32"/>
      <c r="N50" s="33"/>
      <c r="O50" s="33"/>
      <c r="P50" s="34"/>
      <c r="Q50" s="32"/>
      <c r="R50" s="33"/>
      <c r="S50" s="33"/>
      <c r="T50" s="34"/>
      <c r="U50" s="32"/>
      <c r="V50" s="33"/>
      <c r="W50" s="33"/>
      <c r="X50" s="34"/>
      <c r="Y50" s="32"/>
      <c r="Z50" s="33"/>
      <c r="AA50" s="33"/>
      <c r="AB50" s="34"/>
      <c r="AC50" s="32"/>
      <c r="AD50" s="33"/>
      <c r="AE50" s="33"/>
      <c r="AF50" s="34"/>
      <c r="AG50" s="32"/>
      <c r="AH50" s="33"/>
      <c r="AI50" s="33"/>
      <c r="AJ50" s="34"/>
      <c r="AK50" s="32"/>
      <c r="AL50" s="33"/>
      <c r="AM50" s="33"/>
      <c r="AN50" s="34"/>
      <c r="AO50" s="32"/>
      <c r="AP50" s="33"/>
      <c r="AQ50" s="33"/>
      <c r="AR50" s="34"/>
      <c r="AS50" s="32"/>
      <c r="AT50" s="33"/>
      <c r="AU50" s="33"/>
      <c r="AV50" s="34"/>
      <c r="AW50" s="32"/>
      <c r="AX50" s="33"/>
      <c r="AY50" s="33"/>
      <c r="AZ50" s="34"/>
      <c r="BA50" s="32"/>
      <c r="BB50" s="33"/>
      <c r="BC50" s="33"/>
      <c r="BD50" s="34"/>
      <c r="BE50" s="32"/>
      <c r="BF50" s="33"/>
      <c r="BG50" s="33"/>
      <c r="BH50" s="34"/>
      <c r="BI50" s="32"/>
      <c r="BJ50" s="33"/>
      <c r="BK50" s="33"/>
      <c r="BL50" s="34"/>
      <c r="BM50" s="32"/>
      <c r="BN50" s="33"/>
      <c r="BO50" s="33"/>
      <c r="BP50" s="34"/>
      <c r="BQ50" s="32"/>
      <c r="BR50" s="33"/>
      <c r="BS50" s="33"/>
      <c r="BT50" s="34"/>
      <c r="BU50" s="32"/>
      <c r="BV50" s="33"/>
      <c r="BW50" s="33"/>
      <c r="BX50" s="34"/>
      <c r="BY50" s="32"/>
      <c r="BZ50" s="33"/>
      <c r="CA50" s="33"/>
      <c r="CB50" s="34"/>
      <c r="CC50" s="32"/>
      <c r="CD50" s="33"/>
      <c r="CE50" s="33"/>
      <c r="CF50" s="34"/>
      <c r="CG50" s="32"/>
      <c r="CH50" s="33"/>
      <c r="CI50" s="33"/>
      <c r="CJ50" s="34"/>
      <c r="CK50" s="32"/>
      <c r="CL50" s="33"/>
      <c r="CM50" s="33"/>
      <c r="CN50" s="34"/>
      <c r="CO50" s="32"/>
      <c r="CP50" s="33"/>
      <c r="CQ50" s="33"/>
      <c r="CR50" s="34"/>
      <c r="CS50" s="32"/>
      <c r="CT50" s="33"/>
      <c r="CU50" s="33"/>
      <c r="CV50" s="34"/>
      <c r="CW50" s="32"/>
      <c r="CX50" s="33"/>
      <c r="CY50" s="33"/>
      <c r="CZ50" s="34"/>
      <c r="DA50" s="32"/>
      <c r="DB50" s="33"/>
      <c r="DC50" s="33"/>
      <c r="DD50" s="34"/>
      <c r="DE50" s="32"/>
      <c r="DF50" s="33"/>
      <c r="DG50" s="33"/>
      <c r="DH50" s="34"/>
      <c r="DI50" s="32"/>
      <c r="DJ50" s="33"/>
      <c r="DK50" s="33"/>
      <c r="DL50" s="34"/>
      <c r="DM50" s="32"/>
      <c r="DN50" s="33"/>
      <c r="DO50" s="33"/>
      <c r="DP50" s="34"/>
      <c r="DQ50" s="32"/>
      <c r="DR50" s="33"/>
      <c r="DS50" s="33"/>
      <c r="DT50" s="34"/>
      <c r="DU50" s="32"/>
      <c r="DV50" s="33"/>
      <c r="DW50" s="33"/>
      <c r="DX50" s="34"/>
      <c r="DY50" s="32"/>
      <c r="DZ50" s="33"/>
      <c r="EA50" s="33"/>
      <c r="EB50" s="34"/>
      <c r="EC50" s="32"/>
      <c r="ED50" s="33"/>
      <c r="EE50" s="33"/>
      <c r="EF50" s="34"/>
      <c r="EG50" s="32"/>
      <c r="EH50" s="33"/>
      <c r="EI50" s="33"/>
      <c r="EJ50" s="34"/>
      <c r="EK50" s="32"/>
      <c r="EL50" s="33"/>
      <c r="EM50" s="33"/>
      <c r="EN50" s="34"/>
      <c r="EO50" s="32"/>
      <c r="EP50" s="33"/>
      <c r="EQ50" s="33"/>
      <c r="ER50" s="34"/>
      <c r="ES50" s="32"/>
      <c r="ET50" s="33"/>
      <c r="EU50" s="33"/>
      <c r="EV50" s="34"/>
      <c r="EW50" s="32"/>
      <c r="EX50" s="33"/>
      <c r="EY50" s="33"/>
      <c r="EZ50" s="34"/>
      <c r="FA50" s="32"/>
      <c r="FB50" s="33"/>
      <c r="FC50" s="33"/>
      <c r="FD50" s="34"/>
      <c r="FE50" s="32"/>
      <c r="FF50" s="33"/>
      <c r="FG50" s="33"/>
      <c r="FH50" s="34"/>
      <c r="FI50" s="32"/>
      <c r="FJ50" s="33"/>
      <c r="FK50" s="33"/>
      <c r="FL50" s="34"/>
      <c r="FM50" s="32"/>
      <c r="FN50" s="33"/>
      <c r="FO50" s="33"/>
      <c r="FP50" s="34"/>
      <c r="FQ50" s="32"/>
      <c r="FR50" s="33"/>
      <c r="FS50" s="33"/>
      <c r="FT50" s="34"/>
      <c r="FU50" s="32"/>
      <c r="FV50" s="33"/>
      <c r="FW50" s="33"/>
      <c r="FX50" s="34"/>
      <c r="FY50" s="32"/>
      <c r="FZ50" s="33"/>
      <c r="GA50" s="33"/>
      <c r="GB50" s="34"/>
      <c r="GC50" s="32"/>
      <c r="GD50" s="33"/>
      <c r="GE50" s="33"/>
      <c r="GF50" s="34"/>
      <c r="GG50" s="32"/>
      <c r="GH50" s="33"/>
      <c r="GI50" s="33"/>
      <c r="GJ50" s="34"/>
      <c r="GK50" s="32"/>
      <c r="GL50" s="33"/>
      <c r="GM50" s="33"/>
      <c r="GN50" s="34"/>
      <c r="GO50" s="32"/>
      <c r="GP50" s="33"/>
      <c r="GQ50" s="33"/>
      <c r="GR50" s="34"/>
      <c r="GS50" s="32"/>
      <c r="GT50" s="33"/>
      <c r="GU50" s="33"/>
      <c r="GV50" s="34"/>
      <c r="GW50" s="32"/>
      <c r="GX50" s="33"/>
      <c r="GY50" s="33"/>
      <c r="GZ50" s="34"/>
      <c r="HA50" s="32"/>
      <c r="HB50" s="33"/>
      <c r="HC50" s="33"/>
      <c r="HD50" s="34"/>
      <c r="HE50" s="32"/>
      <c r="HF50" s="33"/>
      <c r="HG50" s="33"/>
      <c r="HH50" s="34"/>
      <c r="HI50" s="32"/>
      <c r="HJ50" s="33"/>
      <c r="HK50" s="33"/>
      <c r="HL50" s="34"/>
      <c r="HM50" s="32"/>
      <c r="HN50" s="33"/>
      <c r="HO50" s="33"/>
      <c r="HP50" s="34"/>
      <c r="HQ50" s="32"/>
      <c r="HR50" s="33"/>
      <c r="HS50" s="33"/>
      <c r="HT50" s="34"/>
      <c r="HU50" s="32"/>
      <c r="HV50" s="33"/>
      <c r="HW50" s="33"/>
      <c r="HX50" s="34"/>
      <c r="HY50" s="32"/>
      <c r="HZ50" s="33"/>
      <c r="IA50" s="33"/>
      <c r="IB50" s="34"/>
      <c r="IC50" s="32"/>
      <c r="ID50" s="33"/>
      <c r="IE50" s="33"/>
      <c r="IF50" s="34"/>
      <c r="IG50" s="32"/>
      <c r="IH50" s="33"/>
      <c r="II50" s="33"/>
      <c r="IJ50" s="34"/>
    </row>
    <row r="51" spans="1:244" s="41" customFormat="1" ht="13.5" thickBot="1">
      <c r="A51" s="38" t="s">
        <v>58</v>
      </c>
      <c r="B51" s="148">
        <v>23877.346492569399</v>
      </c>
      <c r="C51" s="148">
        <v>23.900000000000002</v>
      </c>
      <c r="D51" s="55">
        <v>0.99999999999999978</v>
      </c>
    </row>
    <row r="52" spans="1:244">
      <c r="A52" s="42" t="s">
        <v>303</v>
      </c>
      <c r="D52" s="43"/>
    </row>
  </sheetData>
  <printOptions horizontalCentered="1"/>
  <pageMargins left="0.78740157480314965" right="0.39370078740157483" top="0.78740157480314965" bottom="0.78740157480314965" header="0.59055118110236227" footer="0.59055118110236227"/>
  <pageSetup paperSize="9" orientation="portrait" horizontalDpi="300" verticalDpi="300" r:id="rId1"/>
  <headerFooter alignWithMargins="0">
    <oddHeader>&amp;L&amp;"Tahoma,Negrito"&amp;8Companhia Nacional de Abastecimento - CONAB</oddHeader>
    <oddFooter>&amp;R&amp;6&amp;F - &amp;A
versão - jan/2008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J55"/>
  <sheetViews>
    <sheetView zoomScaleNormal="100" workbookViewId="0">
      <selection activeCell="H21" sqref="H21"/>
    </sheetView>
  </sheetViews>
  <sheetFormatPr defaultColWidth="11.5" defaultRowHeight="12.75"/>
  <cols>
    <col min="1" max="1" width="45.625" style="3" customWidth="1"/>
    <col min="2" max="3" width="12.625" style="3" customWidth="1"/>
    <col min="4" max="4" width="8.625" style="3" customWidth="1"/>
    <col min="5" max="16384" width="11.5" style="3"/>
  </cols>
  <sheetData>
    <row r="1" spans="1:4">
      <c r="A1" s="1" t="s">
        <v>0</v>
      </c>
      <c r="B1" s="2"/>
      <c r="C1" s="2"/>
      <c r="D1" s="2"/>
    </row>
    <row r="2" spans="1:4">
      <c r="A2" s="1" t="s">
        <v>450</v>
      </c>
      <c r="B2" s="2"/>
      <c r="C2" s="2"/>
      <c r="D2" s="2"/>
    </row>
    <row r="3" spans="1:4">
      <c r="A3" s="1" t="s">
        <v>377</v>
      </c>
      <c r="B3" s="2"/>
      <c r="C3" s="2"/>
      <c r="D3" s="2"/>
    </row>
    <row r="4" spans="1:4">
      <c r="A4" s="1" t="s">
        <v>451</v>
      </c>
      <c r="B4" s="2"/>
      <c r="C4" s="2"/>
      <c r="D4" s="2"/>
    </row>
    <row r="5" spans="1:4" ht="13.5" thickBot="1">
      <c r="A5" s="4" t="s">
        <v>4</v>
      </c>
      <c r="B5" s="5">
        <v>20000</v>
      </c>
      <c r="C5" s="6" t="s">
        <v>5</v>
      </c>
    </row>
    <row r="6" spans="1:4">
      <c r="A6" s="7"/>
      <c r="B6" s="8" t="s">
        <v>6</v>
      </c>
      <c r="C6" s="9">
        <v>43160</v>
      </c>
      <c r="D6" s="10" t="s">
        <v>7</v>
      </c>
    </row>
    <row r="7" spans="1:4">
      <c r="A7" s="11" t="s">
        <v>8</v>
      </c>
      <c r="D7" s="12" t="s">
        <v>9</v>
      </c>
    </row>
    <row r="8" spans="1:4" ht="13.5" thickBot="1">
      <c r="A8" s="13"/>
      <c r="B8" s="14" t="s">
        <v>10</v>
      </c>
      <c r="C8" s="14" t="s">
        <v>205</v>
      </c>
      <c r="D8" s="15" t="s">
        <v>13</v>
      </c>
    </row>
    <row r="9" spans="1:4">
      <c r="A9" s="11" t="s">
        <v>14</v>
      </c>
      <c r="B9" s="16"/>
    </row>
    <row r="10" spans="1:4">
      <c r="A10" s="18" t="s">
        <v>15</v>
      </c>
      <c r="B10" s="143">
        <v>0</v>
      </c>
      <c r="C10" s="143">
        <v>0</v>
      </c>
      <c r="D10" s="143">
        <v>0</v>
      </c>
    </row>
    <row r="11" spans="1:4">
      <c r="A11" s="18" t="s">
        <v>16</v>
      </c>
      <c r="B11" s="144">
        <v>0</v>
      </c>
      <c r="C11" s="144">
        <v>0</v>
      </c>
      <c r="D11" s="143">
        <v>0</v>
      </c>
    </row>
    <row r="12" spans="1:4">
      <c r="A12" s="18" t="s">
        <v>17</v>
      </c>
      <c r="B12" s="143">
        <v>230</v>
      </c>
      <c r="C12" s="143">
        <v>0.24</v>
      </c>
      <c r="D12" s="143">
        <v>9.8464250232853795E-3</v>
      </c>
    </row>
    <row r="13" spans="1:4">
      <c r="A13" s="18" t="s">
        <v>18</v>
      </c>
      <c r="B13" s="143">
        <v>0</v>
      </c>
      <c r="C13" s="143">
        <v>0</v>
      </c>
      <c r="D13" s="143">
        <v>0</v>
      </c>
    </row>
    <row r="14" spans="1:4">
      <c r="A14" s="18" t="s">
        <v>19</v>
      </c>
      <c r="B14" s="143">
        <v>0</v>
      </c>
      <c r="C14" s="143">
        <v>0</v>
      </c>
      <c r="D14" s="143">
        <v>0</v>
      </c>
    </row>
    <row r="15" spans="1:4">
      <c r="A15" s="6" t="s">
        <v>20</v>
      </c>
      <c r="B15" s="143">
        <v>7675</v>
      </c>
      <c r="C15" s="143">
        <v>7.69</v>
      </c>
      <c r="D15" s="143">
        <v>0.32857092197267518</v>
      </c>
    </row>
    <row r="16" spans="1:4">
      <c r="A16" s="6" t="s">
        <v>70</v>
      </c>
      <c r="B16" s="143">
        <v>95.4</v>
      </c>
      <c r="C16" s="143">
        <v>0.08</v>
      </c>
      <c r="D16" s="143">
        <v>4.0841258574844577E-3</v>
      </c>
    </row>
    <row r="17" spans="1:4">
      <c r="A17" s="6" t="s">
        <v>22</v>
      </c>
      <c r="B17" s="143">
        <v>3500</v>
      </c>
      <c r="C17" s="143">
        <v>3.5</v>
      </c>
      <c r="D17" s="143">
        <v>0.14983690252825577</v>
      </c>
    </row>
    <row r="18" spans="1:4">
      <c r="A18" s="6" t="s">
        <v>23</v>
      </c>
      <c r="B18" s="143">
        <v>4110</v>
      </c>
      <c r="C18" s="143">
        <v>4.12</v>
      </c>
      <c r="D18" s="143">
        <v>0.17595133411175179</v>
      </c>
    </row>
    <row r="19" spans="1:4">
      <c r="A19" s="6" t="s">
        <v>24</v>
      </c>
      <c r="B19" s="143">
        <v>40</v>
      </c>
      <c r="C19" s="143">
        <v>0.04</v>
      </c>
      <c r="D19" s="143">
        <v>1.7124217431800659E-3</v>
      </c>
    </row>
    <row r="20" spans="1:4">
      <c r="A20" s="6" t="s">
        <v>452</v>
      </c>
      <c r="B20" s="143">
        <v>3755.2</v>
      </c>
      <c r="C20" s="143">
        <v>3.7600000000000002</v>
      </c>
      <c r="D20" s="143">
        <v>0.16076215324974458</v>
      </c>
    </row>
    <row r="21" spans="1:4">
      <c r="A21" s="22" t="s">
        <v>27</v>
      </c>
      <c r="B21" s="145">
        <v>19405.599999999999</v>
      </c>
      <c r="C21" s="145">
        <v>19.43</v>
      </c>
      <c r="D21" s="145">
        <v>0.83076428448637718</v>
      </c>
    </row>
    <row r="22" spans="1:4">
      <c r="A22" s="25" t="s">
        <v>28</v>
      </c>
      <c r="B22" s="144"/>
      <c r="C22" s="144"/>
      <c r="D22" s="144"/>
    </row>
    <row r="23" spans="1:4">
      <c r="A23" s="18" t="s">
        <v>29</v>
      </c>
      <c r="B23" s="143">
        <v>0</v>
      </c>
      <c r="C23" s="143">
        <v>0</v>
      </c>
      <c r="D23" s="143">
        <v>0</v>
      </c>
    </row>
    <row r="24" spans="1:4">
      <c r="A24" s="18" t="s">
        <v>30</v>
      </c>
      <c r="B24" s="143">
        <v>0</v>
      </c>
      <c r="C24" s="143">
        <v>0</v>
      </c>
      <c r="D24" s="143">
        <v>0</v>
      </c>
    </row>
    <row r="25" spans="1:4">
      <c r="A25" s="6" t="s">
        <v>72</v>
      </c>
      <c r="B25" s="143">
        <v>970.28</v>
      </c>
      <c r="C25" s="143">
        <v>0.97</v>
      </c>
      <c r="D25" s="143">
        <v>4.1538214224318859E-2</v>
      </c>
    </row>
    <row r="26" spans="1:4">
      <c r="A26" s="18" t="s">
        <v>73</v>
      </c>
      <c r="B26" s="143">
        <v>1140</v>
      </c>
      <c r="C26" s="143">
        <v>1.1399999999999999</v>
      </c>
      <c r="D26" s="143">
        <v>4.8804019680631881E-2</v>
      </c>
    </row>
    <row r="27" spans="1:4">
      <c r="A27" s="18" t="s">
        <v>74</v>
      </c>
      <c r="B27" s="143">
        <v>0</v>
      </c>
      <c r="C27" s="143">
        <v>0</v>
      </c>
      <c r="D27" s="143">
        <v>0</v>
      </c>
    </row>
    <row r="28" spans="1:4">
      <c r="A28" s="18" t="s">
        <v>75</v>
      </c>
      <c r="B28" s="143">
        <v>450</v>
      </c>
      <c r="C28" s="143">
        <v>0.45</v>
      </c>
      <c r="D28" s="143">
        <v>1.9264744610775743E-2</v>
      </c>
    </row>
    <row r="29" spans="1:4">
      <c r="A29" s="18" t="s">
        <v>76</v>
      </c>
      <c r="B29" s="143">
        <v>0</v>
      </c>
      <c r="C29" s="143">
        <v>0</v>
      </c>
      <c r="D29" s="143">
        <v>0</v>
      </c>
    </row>
    <row r="30" spans="1:4">
      <c r="A30" s="18" t="s">
        <v>77</v>
      </c>
      <c r="B30" s="143">
        <v>0</v>
      </c>
      <c r="C30" s="143">
        <v>0</v>
      </c>
      <c r="D30" s="143">
        <v>0</v>
      </c>
    </row>
    <row r="31" spans="1:4">
      <c r="A31" s="18" t="s">
        <v>78</v>
      </c>
      <c r="B31" s="143">
        <v>0</v>
      </c>
      <c r="C31" s="143">
        <v>0</v>
      </c>
      <c r="D31" s="143">
        <v>0</v>
      </c>
    </row>
    <row r="32" spans="1:4">
      <c r="A32" s="27" t="s">
        <v>37</v>
      </c>
      <c r="B32" s="146">
        <v>2560.2799999999997</v>
      </c>
      <c r="C32" s="146">
        <v>2.56</v>
      </c>
      <c r="D32" s="146">
        <v>0.10960697851572648</v>
      </c>
    </row>
    <row r="33" spans="1:244" s="30" customFormat="1">
      <c r="A33" s="11" t="s">
        <v>38</v>
      </c>
      <c r="B33" s="144"/>
      <c r="C33" s="144"/>
      <c r="D33" s="144"/>
    </row>
    <row r="34" spans="1:244" s="30" customFormat="1">
      <c r="A34" s="18" t="s">
        <v>39</v>
      </c>
      <c r="B34" s="143">
        <v>652.85166718713833</v>
      </c>
      <c r="C34" s="143">
        <v>0.65</v>
      </c>
      <c r="D34" s="143">
        <v>2.7948934749065291E-2</v>
      </c>
    </row>
    <row r="35" spans="1:244" s="30" customFormat="1">
      <c r="A35" s="6" t="s">
        <v>40</v>
      </c>
      <c r="B35" s="143">
        <v>652.85166718713833</v>
      </c>
      <c r="C35" s="143">
        <v>0.65</v>
      </c>
      <c r="D35" s="143">
        <v>2.7948934749065291E-2</v>
      </c>
    </row>
    <row r="36" spans="1:244" s="31" customFormat="1">
      <c r="A36" s="22" t="s">
        <v>41</v>
      </c>
      <c r="B36" s="145">
        <v>22618.731667187134</v>
      </c>
      <c r="C36" s="145">
        <v>22.639999999999997</v>
      </c>
      <c r="D36" s="145">
        <v>0.96832019775116907</v>
      </c>
    </row>
    <row r="37" spans="1:244" s="30" customFormat="1">
      <c r="A37" s="11" t="s">
        <v>42</v>
      </c>
      <c r="B37" s="144"/>
      <c r="C37" s="144"/>
      <c r="D37" s="144"/>
    </row>
    <row r="38" spans="1:244" s="30" customFormat="1">
      <c r="A38" s="6" t="s">
        <v>43</v>
      </c>
      <c r="B38" s="143">
        <v>290</v>
      </c>
      <c r="C38" s="143">
        <v>0.28999999999999998</v>
      </c>
      <c r="D38" s="143">
        <v>1.2415057638055478E-2</v>
      </c>
    </row>
    <row r="39" spans="1:244" s="30" customFormat="1">
      <c r="A39" s="6" t="s">
        <v>44</v>
      </c>
      <c r="B39" s="143">
        <v>0</v>
      </c>
      <c r="C39" s="143">
        <v>0</v>
      </c>
      <c r="D39" s="143">
        <v>0</v>
      </c>
    </row>
    <row r="40" spans="1:244" s="30" customFormat="1">
      <c r="A40" s="18" t="s">
        <v>45</v>
      </c>
      <c r="B40" s="143">
        <v>0</v>
      </c>
      <c r="C40" s="143">
        <v>0</v>
      </c>
      <c r="D40" s="143">
        <v>0</v>
      </c>
    </row>
    <row r="41" spans="1:244" s="30" customFormat="1">
      <c r="A41" s="18" t="s">
        <v>79</v>
      </c>
      <c r="B41" s="143">
        <v>0</v>
      </c>
      <c r="C41" s="143">
        <v>0</v>
      </c>
      <c r="D41" s="143">
        <v>0</v>
      </c>
    </row>
    <row r="42" spans="1:244" s="30" customFormat="1">
      <c r="A42" s="27" t="s">
        <v>46</v>
      </c>
      <c r="B42" s="146">
        <v>290</v>
      </c>
      <c r="C42" s="146">
        <v>0.28999999999999998</v>
      </c>
      <c r="D42" s="146">
        <v>1.2415057638055478E-2</v>
      </c>
      <c r="E42" s="32"/>
      <c r="F42" s="33"/>
      <c r="G42" s="33"/>
      <c r="H42" s="34"/>
      <c r="I42" s="32"/>
      <c r="J42" s="33"/>
      <c r="K42" s="33"/>
      <c r="L42" s="34"/>
      <c r="M42" s="32"/>
      <c r="N42" s="33"/>
      <c r="O42" s="33"/>
      <c r="P42" s="34"/>
      <c r="Q42" s="32"/>
      <c r="R42" s="33"/>
      <c r="S42" s="33"/>
      <c r="T42" s="34"/>
      <c r="U42" s="32"/>
      <c r="V42" s="33"/>
      <c r="W42" s="33"/>
      <c r="X42" s="34"/>
      <c r="Y42" s="32"/>
      <c r="Z42" s="33"/>
      <c r="AA42" s="33"/>
      <c r="AB42" s="34"/>
      <c r="AC42" s="32"/>
      <c r="AD42" s="33"/>
      <c r="AE42" s="33"/>
      <c r="AF42" s="34"/>
      <c r="AG42" s="32"/>
      <c r="AH42" s="33"/>
      <c r="AI42" s="33"/>
      <c r="AJ42" s="34"/>
      <c r="AK42" s="32"/>
      <c r="AL42" s="33"/>
      <c r="AM42" s="33"/>
      <c r="AN42" s="34"/>
      <c r="AO42" s="32"/>
      <c r="AP42" s="33"/>
      <c r="AQ42" s="33"/>
      <c r="AR42" s="34"/>
      <c r="AS42" s="32"/>
      <c r="AT42" s="33"/>
      <c r="AU42" s="33"/>
      <c r="AV42" s="34"/>
      <c r="AW42" s="32"/>
      <c r="AX42" s="33"/>
      <c r="AY42" s="33"/>
      <c r="AZ42" s="34"/>
      <c r="BA42" s="32"/>
      <c r="BB42" s="33"/>
      <c r="BC42" s="33"/>
      <c r="BD42" s="34"/>
      <c r="BE42" s="32"/>
      <c r="BF42" s="33"/>
      <c r="BG42" s="33"/>
      <c r="BH42" s="34"/>
      <c r="BI42" s="32"/>
      <c r="BJ42" s="33"/>
      <c r="BK42" s="33"/>
      <c r="BL42" s="34"/>
      <c r="BM42" s="32"/>
      <c r="BN42" s="33"/>
      <c r="BO42" s="33"/>
      <c r="BP42" s="34"/>
      <c r="BQ42" s="32"/>
      <c r="BR42" s="33"/>
      <c r="BS42" s="33"/>
      <c r="BT42" s="34"/>
      <c r="BU42" s="32"/>
      <c r="BV42" s="33"/>
      <c r="BW42" s="33"/>
      <c r="BX42" s="34"/>
      <c r="BY42" s="32"/>
      <c r="BZ42" s="33"/>
      <c r="CA42" s="33"/>
      <c r="CB42" s="34"/>
      <c r="CC42" s="32"/>
      <c r="CD42" s="33"/>
      <c r="CE42" s="33"/>
      <c r="CF42" s="34"/>
      <c r="CG42" s="32"/>
      <c r="CH42" s="33"/>
      <c r="CI42" s="33"/>
      <c r="CJ42" s="34"/>
      <c r="CK42" s="32"/>
      <c r="CL42" s="33"/>
      <c r="CM42" s="33"/>
      <c r="CN42" s="34"/>
      <c r="CO42" s="32"/>
      <c r="CP42" s="33"/>
      <c r="CQ42" s="33"/>
      <c r="CR42" s="34"/>
      <c r="CS42" s="32"/>
      <c r="CT42" s="33"/>
      <c r="CU42" s="33"/>
      <c r="CV42" s="34"/>
      <c r="CW42" s="32"/>
      <c r="CX42" s="33"/>
      <c r="CY42" s="33"/>
      <c r="CZ42" s="34"/>
      <c r="DA42" s="32"/>
      <c r="DB42" s="33"/>
      <c r="DC42" s="33"/>
      <c r="DD42" s="34"/>
      <c r="DE42" s="32"/>
      <c r="DF42" s="33"/>
      <c r="DG42" s="33"/>
      <c r="DH42" s="34"/>
      <c r="DI42" s="32"/>
      <c r="DJ42" s="33"/>
      <c r="DK42" s="33"/>
      <c r="DL42" s="34"/>
      <c r="DM42" s="32"/>
      <c r="DN42" s="33"/>
      <c r="DO42" s="33"/>
      <c r="DP42" s="34"/>
      <c r="DQ42" s="32"/>
      <c r="DR42" s="33"/>
      <c r="DS42" s="33"/>
      <c r="DT42" s="34"/>
      <c r="DU42" s="32"/>
      <c r="DV42" s="33"/>
      <c r="DW42" s="33"/>
      <c r="DX42" s="34"/>
      <c r="DY42" s="32"/>
      <c r="DZ42" s="33"/>
      <c r="EA42" s="33"/>
      <c r="EB42" s="34"/>
      <c r="EC42" s="32"/>
      <c r="ED42" s="33"/>
      <c r="EE42" s="33"/>
      <c r="EF42" s="34"/>
      <c r="EG42" s="32"/>
      <c r="EH42" s="33"/>
      <c r="EI42" s="33"/>
      <c r="EJ42" s="34"/>
      <c r="EK42" s="32"/>
      <c r="EL42" s="33"/>
      <c r="EM42" s="33"/>
      <c r="EN42" s="34"/>
      <c r="EO42" s="32"/>
      <c r="EP42" s="33"/>
      <c r="EQ42" s="33"/>
      <c r="ER42" s="34"/>
      <c r="ES42" s="32"/>
      <c r="ET42" s="33"/>
      <c r="EU42" s="33"/>
      <c r="EV42" s="34"/>
      <c r="EW42" s="32"/>
      <c r="EX42" s="33"/>
      <c r="EY42" s="33"/>
      <c r="EZ42" s="34"/>
      <c r="FA42" s="32"/>
      <c r="FB42" s="33"/>
      <c r="FC42" s="33"/>
      <c r="FD42" s="34"/>
      <c r="FE42" s="32"/>
      <c r="FF42" s="33"/>
      <c r="FG42" s="33"/>
      <c r="FH42" s="34"/>
      <c r="FI42" s="32"/>
      <c r="FJ42" s="33"/>
      <c r="FK42" s="33"/>
      <c r="FL42" s="34"/>
      <c r="FM42" s="32"/>
      <c r="FN42" s="33"/>
      <c r="FO42" s="33"/>
      <c r="FP42" s="34"/>
      <c r="FQ42" s="32"/>
      <c r="FR42" s="33"/>
      <c r="FS42" s="33"/>
      <c r="FT42" s="34"/>
      <c r="FU42" s="32"/>
      <c r="FV42" s="33"/>
      <c r="FW42" s="33"/>
      <c r="FX42" s="34"/>
      <c r="FY42" s="32"/>
      <c r="FZ42" s="33"/>
      <c r="GA42" s="33"/>
      <c r="GB42" s="34"/>
      <c r="GC42" s="32"/>
      <c r="GD42" s="33"/>
      <c r="GE42" s="33"/>
      <c r="GF42" s="34"/>
      <c r="GG42" s="32"/>
      <c r="GH42" s="33"/>
      <c r="GI42" s="33"/>
      <c r="GJ42" s="34"/>
      <c r="GK42" s="32"/>
      <c r="GL42" s="33"/>
      <c r="GM42" s="33"/>
      <c r="GN42" s="34"/>
      <c r="GO42" s="32"/>
      <c r="GP42" s="33"/>
      <c r="GQ42" s="33"/>
      <c r="GR42" s="34"/>
      <c r="GS42" s="32"/>
      <c r="GT42" s="33"/>
      <c r="GU42" s="33"/>
      <c r="GV42" s="34"/>
      <c r="GW42" s="32"/>
      <c r="GX42" s="33"/>
      <c r="GY42" s="33"/>
      <c r="GZ42" s="34"/>
      <c r="HA42" s="32"/>
      <c r="HB42" s="33"/>
      <c r="HC42" s="33"/>
      <c r="HD42" s="34"/>
      <c r="HE42" s="32"/>
      <c r="HF42" s="33"/>
      <c r="HG42" s="33"/>
      <c r="HH42" s="34"/>
      <c r="HI42" s="32"/>
      <c r="HJ42" s="33"/>
      <c r="HK42" s="33"/>
      <c r="HL42" s="34"/>
      <c r="HM42" s="32"/>
      <c r="HN42" s="33"/>
      <c r="HO42" s="33"/>
      <c r="HP42" s="34"/>
      <c r="HQ42" s="32"/>
      <c r="HR42" s="33"/>
      <c r="HS42" s="33"/>
      <c r="HT42" s="34"/>
      <c r="HU42" s="32"/>
      <c r="HV42" s="33"/>
      <c r="HW42" s="33"/>
      <c r="HX42" s="34"/>
      <c r="HY42" s="32"/>
      <c r="HZ42" s="33"/>
      <c r="IA42" s="33"/>
      <c r="IB42" s="34"/>
      <c r="IC42" s="32"/>
      <c r="ID42" s="33"/>
      <c r="IE42" s="33"/>
      <c r="IF42" s="34"/>
      <c r="IG42" s="32"/>
      <c r="IH42" s="33"/>
      <c r="II42" s="33"/>
      <c r="IJ42" s="34"/>
    </row>
    <row r="43" spans="1:244" s="30" customFormat="1">
      <c r="A43" s="11" t="s">
        <v>47</v>
      </c>
      <c r="B43" s="144"/>
      <c r="C43" s="144"/>
      <c r="D43" s="144"/>
    </row>
    <row r="44" spans="1:244" s="30" customFormat="1">
      <c r="A44" s="18" t="s">
        <v>80</v>
      </c>
      <c r="B44" s="143">
        <v>0</v>
      </c>
      <c r="C44" s="143">
        <v>0</v>
      </c>
      <c r="D44" s="143">
        <v>0</v>
      </c>
    </row>
    <row r="45" spans="1:244" s="30" customFormat="1">
      <c r="A45" s="18" t="s">
        <v>49</v>
      </c>
      <c r="B45" s="143">
        <v>0</v>
      </c>
      <c r="C45" s="143">
        <v>0</v>
      </c>
      <c r="D45" s="143">
        <v>0</v>
      </c>
    </row>
    <row r="46" spans="1:244" s="30" customFormat="1">
      <c r="A46" s="18" t="s">
        <v>50</v>
      </c>
      <c r="B46" s="143">
        <v>0</v>
      </c>
      <c r="C46" s="143">
        <v>0</v>
      </c>
      <c r="D46" s="143">
        <v>0</v>
      </c>
    </row>
    <row r="47" spans="1:244" s="30" customFormat="1">
      <c r="A47" s="27" t="s">
        <v>51</v>
      </c>
      <c r="B47" s="146">
        <v>0</v>
      </c>
      <c r="C47" s="146">
        <v>0</v>
      </c>
      <c r="D47" s="146">
        <v>0</v>
      </c>
      <c r="E47" s="32"/>
      <c r="F47" s="33"/>
      <c r="G47" s="33"/>
      <c r="H47" s="34"/>
      <c r="I47" s="32"/>
      <c r="J47" s="33"/>
      <c r="K47" s="33"/>
      <c r="L47" s="34"/>
      <c r="M47" s="32"/>
      <c r="N47" s="33"/>
      <c r="O47" s="33"/>
      <c r="P47" s="34"/>
      <c r="Q47" s="32"/>
      <c r="R47" s="33"/>
      <c r="S47" s="33"/>
      <c r="T47" s="34"/>
      <c r="U47" s="32"/>
      <c r="V47" s="33"/>
      <c r="W47" s="33"/>
      <c r="X47" s="34"/>
      <c r="Y47" s="32"/>
      <c r="Z47" s="33"/>
      <c r="AA47" s="33"/>
      <c r="AB47" s="34"/>
      <c r="AC47" s="32"/>
      <c r="AD47" s="33"/>
      <c r="AE47" s="33"/>
      <c r="AF47" s="34"/>
      <c r="AG47" s="32"/>
      <c r="AH47" s="33"/>
      <c r="AI47" s="33"/>
      <c r="AJ47" s="34"/>
      <c r="AK47" s="32"/>
      <c r="AL47" s="33"/>
      <c r="AM47" s="33"/>
      <c r="AN47" s="34"/>
      <c r="AO47" s="32"/>
      <c r="AP47" s="33"/>
      <c r="AQ47" s="33"/>
      <c r="AR47" s="34"/>
      <c r="AS47" s="32"/>
      <c r="AT47" s="33"/>
      <c r="AU47" s="33"/>
      <c r="AV47" s="34"/>
      <c r="AW47" s="32"/>
      <c r="AX47" s="33"/>
      <c r="AY47" s="33"/>
      <c r="AZ47" s="34"/>
      <c r="BA47" s="32"/>
      <c r="BB47" s="33"/>
      <c r="BC47" s="33"/>
      <c r="BD47" s="34"/>
      <c r="BE47" s="32"/>
      <c r="BF47" s="33"/>
      <c r="BG47" s="33"/>
      <c r="BH47" s="34"/>
      <c r="BI47" s="32"/>
      <c r="BJ47" s="33"/>
      <c r="BK47" s="33"/>
      <c r="BL47" s="34"/>
      <c r="BM47" s="32"/>
      <c r="BN47" s="33"/>
      <c r="BO47" s="33"/>
      <c r="BP47" s="34"/>
      <c r="BQ47" s="32"/>
      <c r="BR47" s="33"/>
      <c r="BS47" s="33"/>
      <c r="BT47" s="34"/>
      <c r="BU47" s="32"/>
      <c r="BV47" s="33"/>
      <c r="BW47" s="33"/>
      <c r="BX47" s="34"/>
      <c r="BY47" s="32"/>
      <c r="BZ47" s="33"/>
      <c r="CA47" s="33"/>
      <c r="CB47" s="34"/>
      <c r="CC47" s="32"/>
      <c r="CD47" s="33"/>
      <c r="CE47" s="33"/>
      <c r="CF47" s="34"/>
      <c r="CG47" s="32"/>
      <c r="CH47" s="33"/>
      <c r="CI47" s="33"/>
      <c r="CJ47" s="34"/>
      <c r="CK47" s="32"/>
      <c r="CL47" s="33"/>
      <c r="CM47" s="33"/>
      <c r="CN47" s="34"/>
      <c r="CO47" s="32"/>
      <c r="CP47" s="33"/>
      <c r="CQ47" s="33"/>
      <c r="CR47" s="34"/>
      <c r="CS47" s="32"/>
      <c r="CT47" s="33"/>
      <c r="CU47" s="33"/>
      <c r="CV47" s="34"/>
      <c r="CW47" s="32"/>
      <c r="CX47" s="33"/>
      <c r="CY47" s="33"/>
      <c r="CZ47" s="34"/>
      <c r="DA47" s="32"/>
      <c r="DB47" s="33"/>
      <c r="DC47" s="33"/>
      <c r="DD47" s="34"/>
      <c r="DE47" s="32"/>
      <c r="DF47" s="33"/>
      <c r="DG47" s="33"/>
      <c r="DH47" s="34"/>
      <c r="DI47" s="32"/>
      <c r="DJ47" s="33"/>
      <c r="DK47" s="33"/>
      <c r="DL47" s="34"/>
      <c r="DM47" s="32"/>
      <c r="DN47" s="33"/>
      <c r="DO47" s="33"/>
      <c r="DP47" s="34"/>
      <c r="DQ47" s="32"/>
      <c r="DR47" s="33"/>
      <c r="DS47" s="33"/>
      <c r="DT47" s="34"/>
      <c r="DU47" s="32"/>
      <c r="DV47" s="33"/>
      <c r="DW47" s="33"/>
      <c r="DX47" s="34"/>
      <c r="DY47" s="32"/>
      <c r="DZ47" s="33"/>
      <c r="EA47" s="33"/>
      <c r="EB47" s="34"/>
      <c r="EC47" s="32"/>
      <c r="ED47" s="33"/>
      <c r="EE47" s="33"/>
      <c r="EF47" s="34"/>
      <c r="EG47" s="32"/>
      <c r="EH47" s="33"/>
      <c r="EI47" s="33"/>
      <c r="EJ47" s="34"/>
      <c r="EK47" s="32"/>
      <c r="EL47" s="33"/>
      <c r="EM47" s="33"/>
      <c r="EN47" s="34"/>
      <c r="EO47" s="32"/>
      <c r="EP47" s="33"/>
      <c r="EQ47" s="33"/>
      <c r="ER47" s="34"/>
      <c r="ES47" s="32"/>
      <c r="ET47" s="33"/>
      <c r="EU47" s="33"/>
      <c r="EV47" s="34"/>
      <c r="EW47" s="32"/>
      <c r="EX47" s="33"/>
      <c r="EY47" s="33"/>
      <c r="EZ47" s="34"/>
      <c r="FA47" s="32"/>
      <c r="FB47" s="33"/>
      <c r="FC47" s="33"/>
      <c r="FD47" s="34"/>
      <c r="FE47" s="32"/>
      <c r="FF47" s="33"/>
      <c r="FG47" s="33"/>
      <c r="FH47" s="34"/>
      <c r="FI47" s="32"/>
      <c r="FJ47" s="33"/>
      <c r="FK47" s="33"/>
      <c r="FL47" s="34"/>
      <c r="FM47" s="32"/>
      <c r="FN47" s="33"/>
      <c r="FO47" s="33"/>
      <c r="FP47" s="34"/>
      <c r="FQ47" s="32"/>
      <c r="FR47" s="33"/>
      <c r="FS47" s="33"/>
      <c r="FT47" s="34"/>
      <c r="FU47" s="32"/>
      <c r="FV47" s="33"/>
      <c r="FW47" s="33"/>
      <c r="FX47" s="34"/>
      <c r="FY47" s="32"/>
      <c r="FZ47" s="33"/>
      <c r="GA47" s="33"/>
      <c r="GB47" s="34"/>
      <c r="GC47" s="32"/>
      <c r="GD47" s="33"/>
      <c r="GE47" s="33"/>
      <c r="GF47" s="34"/>
      <c r="GG47" s="32"/>
      <c r="GH47" s="33"/>
      <c r="GI47" s="33"/>
      <c r="GJ47" s="34"/>
      <c r="GK47" s="32"/>
      <c r="GL47" s="33"/>
      <c r="GM47" s="33"/>
      <c r="GN47" s="34"/>
      <c r="GO47" s="32"/>
      <c r="GP47" s="33"/>
      <c r="GQ47" s="33"/>
      <c r="GR47" s="34"/>
      <c r="GS47" s="32"/>
      <c r="GT47" s="33"/>
      <c r="GU47" s="33"/>
      <c r="GV47" s="34"/>
      <c r="GW47" s="32"/>
      <c r="GX47" s="33"/>
      <c r="GY47" s="33"/>
      <c r="GZ47" s="34"/>
      <c r="HA47" s="32"/>
      <c r="HB47" s="33"/>
      <c r="HC47" s="33"/>
      <c r="HD47" s="34"/>
      <c r="HE47" s="32"/>
      <c r="HF47" s="33"/>
      <c r="HG47" s="33"/>
      <c r="HH47" s="34"/>
      <c r="HI47" s="32"/>
      <c r="HJ47" s="33"/>
      <c r="HK47" s="33"/>
      <c r="HL47" s="34"/>
      <c r="HM47" s="32"/>
      <c r="HN47" s="33"/>
      <c r="HO47" s="33"/>
      <c r="HP47" s="34"/>
      <c r="HQ47" s="32"/>
      <c r="HR47" s="33"/>
      <c r="HS47" s="33"/>
      <c r="HT47" s="34"/>
      <c r="HU47" s="32"/>
      <c r="HV47" s="33"/>
      <c r="HW47" s="33"/>
      <c r="HX47" s="34"/>
      <c r="HY47" s="32"/>
      <c r="HZ47" s="33"/>
      <c r="IA47" s="33"/>
      <c r="IB47" s="34"/>
      <c r="IC47" s="32"/>
      <c r="ID47" s="33"/>
      <c r="IE47" s="33"/>
      <c r="IF47" s="34"/>
      <c r="IG47" s="32"/>
      <c r="IH47" s="33"/>
      <c r="II47" s="33"/>
      <c r="IJ47" s="34"/>
    </row>
    <row r="48" spans="1:244" s="30" customFormat="1">
      <c r="A48" s="35" t="s">
        <v>52</v>
      </c>
      <c r="B48" s="147">
        <v>290</v>
      </c>
      <c r="C48" s="147">
        <v>0.28999999999999998</v>
      </c>
      <c r="D48" s="147">
        <v>1.2415057638055478E-2</v>
      </c>
      <c r="E48" s="33"/>
      <c r="F48" s="33"/>
      <c r="G48" s="32"/>
      <c r="H48" s="33"/>
      <c r="I48" s="33"/>
      <c r="J48" s="33"/>
      <c r="K48" s="32"/>
      <c r="L48" s="33"/>
      <c r="M48" s="33"/>
      <c r="N48" s="33"/>
      <c r="O48" s="32"/>
      <c r="P48" s="33"/>
      <c r="Q48" s="33"/>
      <c r="R48" s="33"/>
      <c r="S48" s="32"/>
      <c r="T48" s="33"/>
      <c r="U48" s="33"/>
      <c r="V48" s="33"/>
      <c r="W48" s="32"/>
      <c r="X48" s="33"/>
      <c r="Y48" s="33"/>
      <c r="Z48" s="33"/>
      <c r="AA48" s="32"/>
      <c r="AB48" s="33"/>
      <c r="AC48" s="33"/>
      <c r="AD48" s="33"/>
      <c r="AE48" s="32"/>
      <c r="AF48" s="33"/>
      <c r="AG48" s="33"/>
      <c r="AH48" s="33"/>
      <c r="AI48" s="32"/>
      <c r="AJ48" s="33"/>
      <c r="AK48" s="33"/>
      <c r="AL48" s="33"/>
      <c r="AM48" s="32"/>
      <c r="AN48" s="33"/>
      <c r="AO48" s="33"/>
      <c r="AP48" s="33"/>
      <c r="AQ48" s="32"/>
      <c r="AR48" s="33"/>
      <c r="AS48" s="33"/>
      <c r="AT48" s="33"/>
      <c r="AU48" s="32"/>
      <c r="AV48" s="33"/>
      <c r="AW48" s="33"/>
      <c r="AX48" s="33"/>
      <c r="AY48" s="32"/>
      <c r="AZ48" s="33"/>
      <c r="BA48" s="33"/>
      <c r="BB48" s="33"/>
      <c r="BC48" s="32"/>
      <c r="BD48" s="33"/>
      <c r="BE48" s="33"/>
      <c r="BF48" s="33"/>
      <c r="BG48" s="32"/>
      <c r="BH48" s="33"/>
      <c r="BI48" s="33"/>
      <c r="BJ48" s="33"/>
      <c r="BK48" s="32"/>
      <c r="BL48" s="33"/>
      <c r="BM48" s="33"/>
      <c r="BN48" s="33"/>
      <c r="BO48" s="32"/>
      <c r="BP48" s="33"/>
      <c r="BQ48" s="33"/>
      <c r="BR48" s="33"/>
      <c r="BS48" s="32"/>
      <c r="BT48" s="33"/>
      <c r="BU48" s="33"/>
      <c r="BV48" s="33"/>
      <c r="BW48" s="32"/>
      <c r="BX48" s="33"/>
      <c r="BY48" s="33"/>
      <c r="BZ48" s="33"/>
      <c r="CA48" s="32"/>
      <c r="CB48" s="33"/>
      <c r="CC48" s="33"/>
      <c r="CD48" s="33"/>
      <c r="CE48" s="32"/>
      <c r="CF48" s="33"/>
      <c r="CG48" s="33"/>
      <c r="CH48" s="33"/>
      <c r="CI48" s="32"/>
      <c r="CJ48" s="33"/>
      <c r="CK48" s="33"/>
      <c r="CL48" s="33"/>
      <c r="CM48" s="32"/>
      <c r="CN48" s="33"/>
      <c r="CO48" s="33"/>
      <c r="CP48" s="33"/>
      <c r="CQ48" s="32"/>
      <c r="CR48" s="33"/>
      <c r="CS48" s="33"/>
      <c r="CT48" s="33"/>
      <c r="CU48" s="32"/>
      <c r="CV48" s="33"/>
      <c r="CW48" s="33"/>
      <c r="CX48" s="33"/>
      <c r="CY48" s="32"/>
      <c r="CZ48" s="33"/>
      <c r="DA48" s="33"/>
      <c r="DB48" s="33"/>
      <c r="DC48" s="32"/>
      <c r="DD48" s="33"/>
      <c r="DE48" s="33"/>
      <c r="DF48" s="33"/>
      <c r="DG48" s="32"/>
      <c r="DH48" s="33"/>
      <c r="DI48" s="33"/>
      <c r="DJ48" s="33"/>
      <c r="DK48" s="32"/>
      <c r="DL48" s="33"/>
      <c r="DM48" s="33"/>
      <c r="DN48" s="33"/>
      <c r="DO48" s="32"/>
      <c r="DP48" s="33"/>
      <c r="DQ48" s="33"/>
      <c r="DR48" s="33"/>
      <c r="DS48" s="32"/>
      <c r="DT48" s="33"/>
      <c r="DU48" s="33"/>
      <c r="DV48" s="33"/>
      <c r="DW48" s="32"/>
      <c r="DX48" s="33"/>
      <c r="DY48" s="33"/>
      <c r="DZ48" s="33"/>
      <c r="EA48" s="32"/>
      <c r="EB48" s="33"/>
      <c r="EC48" s="33"/>
      <c r="ED48" s="33"/>
      <c r="EE48" s="32"/>
      <c r="EF48" s="33"/>
      <c r="EG48" s="33"/>
      <c r="EH48" s="33"/>
      <c r="EI48" s="32"/>
      <c r="EJ48" s="33"/>
      <c r="EK48" s="33"/>
      <c r="EL48" s="33"/>
      <c r="EM48" s="32"/>
      <c r="EN48" s="33"/>
      <c r="EO48" s="33"/>
      <c r="EP48" s="33"/>
      <c r="EQ48" s="32"/>
      <c r="ER48" s="33"/>
      <c r="ES48" s="33"/>
      <c r="ET48" s="33"/>
      <c r="EU48" s="32"/>
      <c r="EV48" s="33"/>
      <c r="EW48" s="33"/>
      <c r="EX48" s="33"/>
      <c r="EY48" s="32"/>
      <c r="EZ48" s="33"/>
      <c r="FA48" s="33"/>
      <c r="FB48" s="33"/>
      <c r="FC48" s="32"/>
      <c r="FD48" s="33"/>
      <c r="FE48" s="33"/>
      <c r="FF48" s="33"/>
      <c r="FG48" s="32"/>
      <c r="FH48" s="33"/>
      <c r="FI48" s="33"/>
      <c r="FJ48" s="33"/>
      <c r="FK48" s="32"/>
      <c r="FL48" s="33"/>
      <c r="FM48" s="33"/>
      <c r="FN48" s="33"/>
      <c r="FO48" s="32"/>
      <c r="FP48" s="33"/>
      <c r="FQ48" s="33"/>
      <c r="FR48" s="33"/>
      <c r="FS48" s="32"/>
      <c r="FT48" s="33"/>
      <c r="FU48" s="33"/>
      <c r="FV48" s="33"/>
      <c r="FW48" s="32"/>
      <c r="FX48" s="33"/>
      <c r="FY48" s="33"/>
      <c r="FZ48" s="33"/>
      <c r="GA48" s="32"/>
      <c r="GB48" s="33"/>
      <c r="GC48" s="33"/>
      <c r="GD48" s="33"/>
      <c r="GE48" s="32"/>
      <c r="GF48" s="33"/>
      <c r="GG48" s="33"/>
      <c r="GH48" s="33"/>
      <c r="GI48" s="32"/>
      <c r="GJ48" s="33"/>
      <c r="GK48" s="33"/>
      <c r="GL48" s="33"/>
      <c r="GM48" s="32"/>
      <c r="GN48" s="33"/>
      <c r="GO48" s="33"/>
      <c r="GP48" s="33"/>
      <c r="GQ48" s="32"/>
      <c r="GR48" s="33"/>
      <c r="GS48" s="33"/>
      <c r="GT48" s="33"/>
      <c r="GU48" s="32"/>
      <c r="GV48" s="33"/>
      <c r="GW48" s="33"/>
      <c r="GX48" s="33"/>
      <c r="GY48" s="32"/>
      <c r="GZ48" s="33"/>
      <c r="HA48" s="33"/>
      <c r="HB48" s="33"/>
      <c r="HC48" s="32"/>
      <c r="HD48" s="33"/>
      <c r="HE48" s="33"/>
      <c r="HF48" s="33"/>
      <c r="HG48" s="32"/>
      <c r="HH48" s="33"/>
      <c r="HI48" s="33"/>
      <c r="HJ48" s="33"/>
      <c r="HK48" s="32"/>
      <c r="HL48" s="33"/>
      <c r="HM48" s="33"/>
      <c r="HN48" s="33"/>
      <c r="HO48" s="32"/>
      <c r="HP48" s="33"/>
      <c r="HQ48" s="33"/>
      <c r="HR48" s="33"/>
      <c r="HS48" s="32"/>
      <c r="HT48" s="33"/>
      <c r="HU48" s="33"/>
      <c r="HV48" s="33"/>
      <c r="HW48" s="32"/>
      <c r="HX48" s="33"/>
      <c r="HY48" s="33"/>
      <c r="HZ48" s="33"/>
      <c r="IA48" s="32"/>
      <c r="IB48" s="33"/>
      <c r="IC48" s="33"/>
      <c r="ID48" s="33"/>
      <c r="IE48" s="32"/>
      <c r="IF48" s="33"/>
      <c r="IG48" s="33"/>
      <c r="IH48" s="33"/>
    </row>
    <row r="49" spans="1:244" s="31" customFormat="1">
      <c r="A49" s="22" t="s">
        <v>53</v>
      </c>
      <c r="B49" s="145">
        <v>22908.731667187134</v>
      </c>
      <c r="C49" s="145">
        <v>22.929999999999996</v>
      </c>
      <c r="D49" s="145">
        <v>0.98073525538922457</v>
      </c>
    </row>
    <row r="50" spans="1:244" s="30" customFormat="1">
      <c r="A50" s="11" t="s">
        <v>54</v>
      </c>
      <c r="B50" s="144"/>
      <c r="C50" s="144"/>
      <c r="D50" s="144"/>
    </row>
    <row r="51" spans="1:244" s="30" customFormat="1">
      <c r="A51" s="6" t="s">
        <v>55</v>
      </c>
      <c r="B51" s="143">
        <v>0</v>
      </c>
      <c r="C51" s="143">
        <v>0</v>
      </c>
      <c r="D51" s="143">
        <v>0</v>
      </c>
    </row>
    <row r="52" spans="1:244" s="30" customFormat="1">
      <c r="A52" s="6" t="s">
        <v>56</v>
      </c>
      <c r="B52" s="143">
        <v>450</v>
      </c>
      <c r="C52" s="143">
        <v>0.45</v>
      </c>
      <c r="D52" s="143">
        <v>1.9264744610775743E-2</v>
      </c>
    </row>
    <row r="53" spans="1:244" s="30" customFormat="1">
      <c r="A53" s="27" t="s">
        <v>57</v>
      </c>
      <c r="B53" s="146">
        <v>450</v>
      </c>
      <c r="C53" s="146">
        <v>0.45</v>
      </c>
      <c r="D53" s="146">
        <v>1.9264744610775743E-2</v>
      </c>
      <c r="E53" s="32"/>
      <c r="F53" s="33"/>
      <c r="G53" s="33"/>
      <c r="H53" s="34"/>
      <c r="I53" s="32"/>
      <c r="J53" s="33"/>
      <c r="K53" s="33"/>
      <c r="L53" s="34"/>
      <c r="M53" s="32"/>
      <c r="N53" s="33"/>
      <c r="O53" s="33"/>
      <c r="P53" s="34"/>
      <c r="Q53" s="32"/>
      <c r="R53" s="33"/>
      <c r="S53" s="33"/>
      <c r="T53" s="34"/>
      <c r="U53" s="32"/>
      <c r="V53" s="33"/>
      <c r="W53" s="33"/>
      <c r="X53" s="34"/>
      <c r="Y53" s="32"/>
      <c r="Z53" s="33"/>
      <c r="AA53" s="33"/>
      <c r="AB53" s="34"/>
      <c r="AC53" s="32"/>
      <c r="AD53" s="33"/>
      <c r="AE53" s="33"/>
      <c r="AF53" s="34"/>
      <c r="AG53" s="32"/>
      <c r="AH53" s="33"/>
      <c r="AI53" s="33"/>
      <c r="AJ53" s="34"/>
      <c r="AK53" s="32"/>
      <c r="AL53" s="33"/>
      <c r="AM53" s="33"/>
      <c r="AN53" s="34"/>
      <c r="AO53" s="32"/>
      <c r="AP53" s="33"/>
      <c r="AQ53" s="33"/>
      <c r="AR53" s="34"/>
      <c r="AS53" s="32"/>
      <c r="AT53" s="33"/>
      <c r="AU53" s="33"/>
      <c r="AV53" s="34"/>
      <c r="AW53" s="32"/>
      <c r="AX53" s="33"/>
      <c r="AY53" s="33"/>
      <c r="AZ53" s="34"/>
      <c r="BA53" s="32"/>
      <c r="BB53" s="33"/>
      <c r="BC53" s="33"/>
      <c r="BD53" s="34"/>
      <c r="BE53" s="32"/>
      <c r="BF53" s="33"/>
      <c r="BG53" s="33"/>
      <c r="BH53" s="34"/>
      <c r="BI53" s="32"/>
      <c r="BJ53" s="33"/>
      <c r="BK53" s="33"/>
      <c r="BL53" s="34"/>
      <c r="BM53" s="32"/>
      <c r="BN53" s="33"/>
      <c r="BO53" s="33"/>
      <c r="BP53" s="34"/>
      <c r="BQ53" s="32"/>
      <c r="BR53" s="33"/>
      <c r="BS53" s="33"/>
      <c r="BT53" s="34"/>
      <c r="BU53" s="32"/>
      <c r="BV53" s="33"/>
      <c r="BW53" s="33"/>
      <c r="BX53" s="34"/>
      <c r="BY53" s="32"/>
      <c r="BZ53" s="33"/>
      <c r="CA53" s="33"/>
      <c r="CB53" s="34"/>
      <c r="CC53" s="32"/>
      <c r="CD53" s="33"/>
      <c r="CE53" s="33"/>
      <c r="CF53" s="34"/>
      <c r="CG53" s="32"/>
      <c r="CH53" s="33"/>
      <c r="CI53" s="33"/>
      <c r="CJ53" s="34"/>
      <c r="CK53" s="32"/>
      <c r="CL53" s="33"/>
      <c r="CM53" s="33"/>
      <c r="CN53" s="34"/>
      <c r="CO53" s="32"/>
      <c r="CP53" s="33"/>
      <c r="CQ53" s="33"/>
      <c r="CR53" s="34"/>
      <c r="CS53" s="32"/>
      <c r="CT53" s="33"/>
      <c r="CU53" s="33"/>
      <c r="CV53" s="34"/>
      <c r="CW53" s="32"/>
      <c r="CX53" s="33"/>
      <c r="CY53" s="33"/>
      <c r="CZ53" s="34"/>
      <c r="DA53" s="32"/>
      <c r="DB53" s="33"/>
      <c r="DC53" s="33"/>
      <c r="DD53" s="34"/>
      <c r="DE53" s="32"/>
      <c r="DF53" s="33"/>
      <c r="DG53" s="33"/>
      <c r="DH53" s="34"/>
      <c r="DI53" s="32"/>
      <c r="DJ53" s="33"/>
      <c r="DK53" s="33"/>
      <c r="DL53" s="34"/>
      <c r="DM53" s="32"/>
      <c r="DN53" s="33"/>
      <c r="DO53" s="33"/>
      <c r="DP53" s="34"/>
      <c r="DQ53" s="32"/>
      <c r="DR53" s="33"/>
      <c r="DS53" s="33"/>
      <c r="DT53" s="34"/>
      <c r="DU53" s="32"/>
      <c r="DV53" s="33"/>
      <c r="DW53" s="33"/>
      <c r="DX53" s="34"/>
      <c r="DY53" s="32"/>
      <c r="DZ53" s="33"/>
      <c r="EA53" s="33"/>
      <c r="EB53" s="34"/>
      <c r="EC53" s="32"/>
      <c r="ED53" s="33"/>
      <c r="EE53" s="33"/>
      <c r="EF53" s="34"/>
      <c r="EG53" s="32"/>
      <c r="EH53" s="33"/>
      <c r="EI53" s="33"/>
      <c r="EJ53" s="34"/>
      <c r="EK53" s="32"/>
      <c r="EL53" s="33"/>
      <c r="EM53" s="33"/>
      <c r="EN53" s="34"/>
      <c r="EO53" s="32"/>
      <c r="EP53" s="33"/>
      <c r="EQ53" s="33"/>
      <c r="ER53" s="34"/>
      <c r="ES53" s="32"/>
      <c r="ET53" s="33"/>
      <c r="EU53" s="33"/>
      <c r="EV53" s="34"/>
      <c r="EW53" s="32"/>
      <c r="EX53" s="33"/>
      <c r="EY53" s="33"/>
      <c r="EZ53" s="34"/>
      <c r="FA53" s="32"/>
      <c r="FB53" s="33"/>
      <c r="FC53" s="33"/>
      <c r="FD53" s="34"/>
      <c r="FE53" s="32"/>
      <c r="FF53" s="33"/>
      <c r="FG53" s="33"/>
      <c r="FH53" s="34"/>
      <c r="FI53" s="32"/>
      <c r="FJ53" s="33"/>
      <c r="FK53" s="33"/>
      <c r="FL53" s="34"/>
      <c r="FM53" s="32"/>
      <c r="FN53" s="33"/>
      <c r="FO53" s="33"/>
      <c r="FP53" s="34"/>
      <c r="FQ53" s="32"/>
      <c r="FR53" s="33"/>
      <c r="FS53" s="33"/>
      <c r="FT53" s="34"/>
      <c r="FU53" s="32"/>
      <c r="FV53" s="33"/>
      <c r="FW53" s="33"/>
      <c r="FX53" s="34"/>
      <c r="FY53" s="32"/>
      <c r="FZ53" s="33"/>
      <c r="GA53" s="33"/>
      <c r="GB53" s="34"/>
      <c r="GC53" s="32"/>
      <c r="GD53" s="33"/>
      <c r="GE53" s="33"/>
      <c r="GF53" s="34"/>
      <c r="GG53" s="32"/>
      <c r="GH53" s="33"/>
      <c r="GI53" s="33"/>
      <c r="GJ53" s="34"/>
      <c r="GK53" s="32"/>
      <c r="GL53" s="33"/>
      <c r="GM53" s="33"/>
      <c r="GN53" s="34"/>
      <c r="GO53" s="32"/>
      <c r="GP53" s="33"/>
      <c r="GQ53" s="33"/>
      <c r="GR53" s="34"/>
      <c r="GS53" s="32"/>
      <c r="GT53" s="33"/>
      <c r="GU53" s="33"/>
      <c r="GV53" s="34"/>
      <c r="GW53" s="32"/>
      <c r="GX53" s="33"/>
      <c r="GY53" s="33"/>
      <c r="GZ53" s="34"/>
      <c r="HA53" s="32"/>
      <c r="HB53" s="33"/>
      <c r="HC53" s="33"/>
      <c r="HD53" s="34"/>
      <c r="HE53" s="32"/>
      <c r="HF53" s="33"/>
      <c r="HG53" s="33"/>
      <c r="HH53" s="34"/>
      <c r="HI53" s="32"/>
      <c r="HJ53" s="33"/>
      <c r="HK53" s="33"/>
      <c r="HL53" s="34"/>
      <c r="HM53" s="32"/>
      <c r="HN53" s="33"/>
      <c r="HO53" s="33"/>
      <c r="HP53" s="34"/>
      <c r="HQ53" s="32"/>
      <c r="HR53" s="33"/>
      <c r="HS53" s="33"/>
      <c r="HT53" s="34"/>
      <c r="HU53" s="32"/>
      <c r="HV53" s="33"/>
      <c r="HW53" s="33"/>
      <c r="HX53" s="34"/>
      <c r="HY53" s="32"/>
      <c r="HZ53" s="33"/>
      <c r="IA53" s="33"/>
      <c r="IB53" s="34"/>
      <c r="IC53" s="32"/>
      <c r="ID53" s="33"/>
      <c r="IE53" s="33"/>
      <c r="IF53" s="34"/>
      <c r="IG53" s="32"/>
      <c r="IH53" s="33"/>
      <c r="II53" s="33"/>
      <c r="IJ53" s="34"/>
    </row>
    <row r="54" spans="1:244" s="41" customFormat="1" ht="13.5" thickBot="1">
      <c r="A54" s="38" t="s">
        <v>58</v>
      </c>
      <c r="B54" s="148">
        <v>23358.731667187134</v>
      </c>
      <c r="C54" s="148">
        <v>23.379999999999995</v>
      </c>
      <c r="D54" s="148">
        <v>1.0000000000000002</v>
      </c>
    </row>
    <row r="55" spans="1:244">
      <c r="A55" s="42" t="s">
        <v>59</v>
      </c>
      <c r="D55" s="43"/>
    </row>
  </sheetData>
  <printOptions horizontalCentered="1"/>
  <pageMargins left="0.78740157480314965" right="0.39370078740157483" top="0.78740157480314965" bottom="0.78740157480314965" header="0.59055118110236227" footer="0.59055118110236227"/>
  <pageSetup paperSize="9" orientation="portrait" horizontalDpi="300" verticalDpi="300" r:id="rId1"/>
  <headerFooter alignWithMargins="0">
    <oddHeader>&amp;L&amp;"Tahoma,Negrito"&amp;8Companhia Nacional de Abastecimento - CONAB</oddHeader>
    <oddFooter>&amp;R&amp;6&amp;F - &amp;A
versão - jan/2008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K58"/>
  <sheetViews>
    <sheetView zoomScaleNormal="100" workbookViewId="0">
      <selection activeCell="G22" sqref="G22"/>
    </sheetView>
  </sheetViews>
  <sheetFormatPr defaultColWidth="11.5" defaultRowHeight="12.75"/>
  <cols>
    <col min="1" max="1" width="45.625" style="3" customWidth="1"/>
    <col min="2" max="3" width="12.625" style="3" customWidth="1"/>
    <col min="4" max="4" width="10.875" style="3" customWidth="1"/>
    <col min="5" max="5" width="8.625" style="3" customWidth="1"/>
    <col min="6" max="16384" width="11.5" style="3"/>
  </cols>
  <sheetData>
    <row r="1" spans="1:5">
      <c r="A1" s="1" t="s">
        <v>223</v>
      </c>
      <c r="B1" s="2"/>
      <c r="C1" s="2"/>
      <c r="D1" s="2"/>
      <c r="E1" s="2"/>
    </row>
    <row r="2" spans="1:5">
      <c r="A2" s="1" t="s">
        <v>453</v>
      </c>
      <c r="B2" s="2"/>
      <c r="C2" s="2"/>
      <c r="D2" s="2"/>
      <c r="E2" s="2"/>
    </row>
    <row r="3" spans="1:5">
      <c r="A3" s="1" t="s">
        <v>203</v>
      </c>
      <c r="B3" s="2"/>
      <c r="C3" s="2"/>
      <c r="D3" s="2"/>
      <c r="E3" s="2"/>
    </row>
    <row r="4" spans="1:5">
      <c r="A4" s="1" t="s">
        <v>377</v>
      </c>
      <c r="B4" s="2"/>
      <c r="C4" s="2"/>
      <c r="D4" s="2"/>
      <c r="E4" s="2"/>
    </row>
    <row r="5" spans="1:5">
      <c r="A5" s="1" t="s">
        <v>454</v>
      </c>
      <c r="B5" s="2"/>
      <c r="C5" s="2"/>
      <c r="D5" s="2"/>
      <c r="E5" s="2"/>
    </row>
    <row r="6" spans="1:5" ht="13.5" thickBot="1">
      <c r="A6" s="4" t="s">
        <v>4</v>
      </c>
      <c r="B6" s="5">
        <v>20000</v>
      </c>
      <c r="C6" s="6" t="s">
        <v>5</v>
      </c>
      <c r="D6" s="6"/>
    </row>
    <row r="7" spans="1:5">
      <c r="A7" s="7"/>
      <c r="B7" s="8" t="s">
        <v>6</v>
      </c>
      <c r="C7" s="50" t="s">
        <v>69</v>
      </c>
      <c r="D7" s="50"/>
      <c r="E7" s="10" t="s">
        <v>7</v>
      </c>
    </row>
    <row r="8" spans="1:5">
      <c r="A8" s="11" t="s">
        <v>8</v>
      </c>
      <c r="E8" s="12" t="s">
        <v>9</v>
      </c>
    </row>
    <row r="9" spans="1:5" ht="13.5" thickBot="1">
      <c r="A9" s="13"/>
      <c r="B9" s="14" t="s">
        <v>10</v>
      </c>
      <c r="C9" s="14" t="s">
        <v>11</v>
      </c>
      <c r="D9" s="14" t="s">
        <v>455</v>
      </c>
      <c r="E9" s="15" t="s">
        <v>13</v>
      </c>
    </row>
    <row r="10" spans="1:5">
      <c r="A10" s="11" t="s">
        <v>14</v>
      </c>
      <c r="B10" s="16"/>
    </row>
    <row r="11" spans="1:5">
      <c r="A11" s="18" t="s">
        <v>15</v>
      </c>
      <c r="B11" s="16">
        <v>0</v>
      </c>
      <c r="C11" s="16">
        <v>0</v>
      </c>
      <c r="D11" s="16">
        <v>0</v>
      </c>
      <c r="E11" s="51">
        <v>0</v>
      </c>
    </row>
    <row r="12" spans="1:5">
      <c r="A12" s="18" t="s">
        <v>16</v>
      </c>
      <c r="B12" s="3">
        <v>0</v>
      </c>
      <c r="C12" s="3">
        <v>0</v>
      </c>
      <c r="D12" s="16">
        <v>0</v>
      </c>
      <c r="E12" s="51">
        <v>0</v>
      </c>
    </row>
    <row r="13" spans="1:5">
      <c r="A13" s="18" t="s">
        <v>17</v>
      </c>
      <c r="B13" s="16">
        <v>400</v>
      </c>
      <c r="C13" s="16">
        <v>20</v>
      </c>
      <c r="D13" s="16">
        <v>0.49019607843137258</v>
      </c>
      <c r="E13" s="51">
        <v>4.6696982136765736E-2</v>
      </c>
    </row>
    <row r="14" spans="1:5">
      <c r="A14" s="18" t="s">
        <v>18</v>
      </c>
      <c r="B14" s="16">
        <v>0</v>
      </c>
      <c r="C14" s="16">
        <v>0</v>
      </c>
      <c r="D14" s="16">
        <v>0</v>
      </c>
      <c r="E14" s="51">
        <v>0</v>
      </c>
    </row>
    <row r="15" spans="1:5">
      <c r="A15" s="18" t="s">
        <v>19</v>
      </c>
      <c r="B15" s="16">
        <v>0</v>
      </c>
      <c r="C15" s="16">
        <v>0</v>
      </c>
      <c r="D15" s="16">
        <v>0</v>
      </c>
      <c r="E15" s="51">
        <v>0</v>
      </c>
    </row>
    <row r="16" spans="1:5">
      <c r="A16" s="6" t="s">
        <v>206</v>
      </c>
      <c r="B16" s="16">
        <v>4362.01</v>
      </c>
      <c r="C16" s="16">
        <v>218.09</v>
      </c>
      <c r="D16" s="16">
        <v>5.3453431372549023</v>
      </c>
      <c r="E16" s="51">
        <v>0.50923175762598383</v>
      </c>
    </row>
    <row r="17" spans="1:5">
      <c r="A17" s="6" t="s">
        <v>207</v>
      </c>
      <c r="B17" s="16">
        <v>114.48</v>
      </c>
      <c r="C17" s="16">
        <v>5.72</v>
      </c>
      <c r="D17" s="16">
        <v>0.14019607843137255</v>
      </c>
      <c r="E17" s="51">
        <v>1.3364676287542353E-2</v>
      </c>
    </row>
    <row r="18" spans="1:5">
      <c r="A18" s="6" t="s">
        <v>208</v>
      </c>
      <c r="B18" s="16">
        <v>0</v>
      </c>
      <c r="C18" s="16">
        <v>0</v>
      </c>
      <c r="D18" s="16">
        <v>0</v>
      </c>
      <c r="E18" s="51">
        <v>0</v>
      </c>
    </row>
    <row r="19" spans="1:5">
      <c r="A19" s="6" t="s">
        <v>23</v>
      </c>
      <c r="B19" s="16">
        <v>1376</v>
      </c>
      <c r="C19" s="16">
        <v>68.8</v>
      </c>
      <c r="D19" s="16">
        <v>1.6862745098039216</v>
      </c>
      <c r="E19" s="51">
        <v>0.16063761855047412</v>
      </c>
    </row>
    <row r="20" spans="1:5">
      <c r="A20" s="6" t="s">
        <v>24</v>
      </c>
      <c r="B20" s="16">
        <v>614</v>
      </c>
      <c r="C20" s="16">
        <v>30.71</v>
      </c>
      <c r="D20" s="16">
        <v>0.75269607843137265</v>
      </c>
      <c r="E20" s="51">
        <v>7.16798675799354E-2</v>
      </c>
    </row>
    <row r="21" spans="1:5">
      <c r="A21" s="6" t="s">
        <v>25</v>
      </c>
      <c r="B21" s="16">
        <v>207.79</v>
      </c>
      <c r="C21" s="16">
        <v>10.39</v>
      </c>
      <c r="D21" s="16">
        <v>0.25465686274509808</v>
      </c>
      <c r="E21" s="51">
        <v>2.4257914795496379E-2</v>
      </c>
    </row>
    <row r="22" spans="1:5">
      <c r="A22" s="6" t="s">
        <v>26</v>
      </c>
      <c r="B22" s="16">
        <v>60</v>
      </c>
      <c r="C22" s="16">
        <v>3</v>
      </c>
      <c r="D22" s="16">
        <v>7.3529411764705885E-2</v>
      </c>
      <c r="E22" s="51">
        <v>7.0045473205148602E-3</v>
      </c>
    </row>
    <row r="23" spans="1:5">
      <c r="A23" s="22" t="s">
        <v>27</v>
      </c>
      <c r="B23" s="155">
        <v>7134.28</v>
      </c>
      <c r="C23" s="155">
        <v>356.71</v>
      </c>
      <c r="D23" s="155">
        <v>8.7428921568627445</v>
      </c>
      <c r="E23" s="52">
        <v>0.83287336429671255</v>
      </c>
    </row>
    <row r="24" spans="1:5">
      <c r="A24" s="25" t="s">
        <v>28</v>
      </c>
    </row>
    <row r="25" spans="1:5">
      <c r="A25" s="18" t="s">
        <v>29</v>
      </c>
      <c r="B25" s="16">
        <v>0</v>
      </c>
      <c r="C25" s="16">
        <v>0</v>
      </c>
      <c r="D25" s="16">
        <v>0</v>
      </c>
      <c r="E25" s="51">
        <v>0</v>
      </c>
    </row>
    <row r="26" spans="1:5">
      <c r="A26" s="18" t="s">
        <v>30</v>
      </c>
      <c r="B26" s="16">
        <v>0</v>
      </c>
      <c r="C26" s="16">
        <v>0</v>
      </c>
      <c r="D26" s="16">
        <v>0</v>
      </c>
      <c r="E26" s="51">
        <v>0</v>
      </c>
    </row>
    <row r="27" spans="1:5">
      <c r="A27" s="18" t="s">
        <v>31</v>
      </c>
      <c r="B27" s="16">
        <v>0</v>
      </c>
      <c r="C27" s="16">
        <v>0</v>
      </c>
      <c r="D27" s="16">
        <v>0</v>
      </c>
      <c r="E27" s="51">
        <v>0</v>
      </c>
    </row>
    <row r="28" spans="1:5">
      <c r="A28" s="18" t="s">
        <v>32</v>
      </c>
      <c r="B28" s="16">
        <v>0</v>
      </c>
      <c r="C28" s="16">
        <v>0</v>
      </c>
      <c r="D28" s="16">
        <v>0</v>
      </c>
      <c r="E28" s="51">
        <v>0</v>
      </c>
    </row>
    <row r="29" spans="1:5">
      <c r="A29" s="18" t="s">
        <v>33</v>
      </c>
      <c r="B29" s="16">
        <v>135</v>
      </c>
      <c r="C29" s="16">
        <v>6.75</v>
      </c>
      <c r="D29" s="16">
        <v>0.16544117647058826</v>
      </c>
      <c r="E29" s="51">
        <v>1.5760231471158435E-2</v>
      </c>
    </row>
    <row r="30" spans="1:5">
      <c r="A30" s="18" t="s">
        <v>34</v>
      </c>
      <c r="B30" s="16">
        <v>0</v>
      </c>
      <c r="C30" s="16">
        <v>0</v>
      </c>
      <c r="D30" s="16">
        <v>0</v>
      </c>
      <c r="E30" s="51">
        <v>0</v>
      </c>
    </row>
    <row r="31" spans="1:5">
      <c r="A31" s="18" t="s">
        <v>35</v>
      </c>
      <c r="B31" s="16">
        <v>0</v>
      </c>
      <c r="C31" s="16">
        <v>0</v>
      </c>
      <c r="D31" s="16">
        <v>0</v>
      </c>
      <c r="E31" s="51">
        <v>0</v>
      </c>
    </row>
    <row r="32" spans="1:5">
      <c r="A32" s="18" t="s">
        <v>36</v>
      </c>
      <c r="B32" s="16">
        <v>0</v>
      </c>
      <c r="C32" s="16">
        <v>0</v>
      </c>
      <c r="D32" s="16">
        <v>0</v>
      </c>
      <c r="E32" s="51">
        <v>0</v>
      </c>
    </row>
    <row r="33" spans="1:245">
      <c r="A33" s="27" t="s">
        <v>37</v>
      </c>
      <c r="B33" s="156">
        <v>135</v>
      </c>
      <c r="C33" s="156">
        <v>6.75</v>
      </c>
      <c r="D33" s="156">
        <v>0.16544117647058826</v>
      </c>
      <c r="E33" s="53">
        <v>1.5760231471158435E-2</v>
      </c>
    </row>
    <row r="34" spans="1:245" s="30" customFormat="1">
      <c r="A34" s="11" t="s">
        <v>38</v>
      </c>
      <c r="B34" s="3"/>
      <c r="C34" s="3"/>
      <c r="D34" s="3"/>
      <c r="E34" s="3"/>
    </row>
    <row r="35" spans="1:245" s="30" customFormat="1">
      <c r="A35" s="18" t="s">
        <v>39</v>
      </c>
      <c r="B35" s="16">
        <v>207.91332951174741</v>
      </c>
      <c r="C35" s="16">
        <v>10.4</v>
      </c>
      <c r="D35" s="16">
        <v>0.25490196078431376</v>
      </c>
      <c r="E35" s="51">
        <v>2.4272312585513892E-2</v>
      </c>
    </row>
    <row r="36" spans="1:245" s="30" customFormat="1">
      <c r="A36" s="6" t="s">
        <v>40</v>
      </c>
      <c r="B36" s="16">
        <v>207.91332951174741</v>
      </c>
      <c r="C36" s="16">
        <v>10.4</v>
      </c>
      <c r="D36" s="16">
        <v>0.25490196078431376</v>
      </c>
      <c r="E36" s="51">
        <v>2.4272312585513892E-2</v>
      </c>
    </row>
    <row r="37" spans="1:245" s="31" customFormat="1">
      <c r="A37" s="22" t="s">
        <v>41</v>
      </c>
      <c r="B37" s="155">
        <v>7477.1933295117469</v>
      </c>
      <c r="C37" s="155">
        <v>373.85999999999996</v>
      </c>
      <c r="D37" s="155">
        <v>9.163235294117646</v>
      </c>
      <c r="E37" s="52">
        <v>0.87290590835338489</v>
      </c>
    </row>
    <row r="38" spans="1:245" s="30" customFormat="1">
      <c r="A38" s="11" t="s">
        <v>42</v>
      </c>
      <c r="B38" s="3"/>
      <c r="C38" s="3"/>
      <c r="D38" s="3"/>
      <c r="E38" s="3"/>
    </row>
    <row r="39" spans="1:245" s="30" customFormat="1">
      <c r="A39" s="6" t="s">
        <v>43</v>
      </c>
      <c r="B39" s="16">
        <v>14.4</v>
      </c>
      <c r="C39" s="16">
        <v>0.72</v>
      </c>
      <c r="D39" s="16">
        <v>1.7647058823529412E-2</v>
      </c>
      <c r="E39" s="51">
        <v>1.6810913569235664E-3</v>
      </c>
    </row>
    <row r="40" spans="1:245" s="30" customFormat="1">
      <c r="A40" s="6" t="s">
        <v>44</v>
      </c>
      <c r="B40" s="16">
        <v>0</v>
      </c>
      <c r="C40" s="16">
        <v>0</v>
      </c>
      <c r="D40" s="16">
        <v>0</v>
      </c>
      <c r="E40" s="51">
        <v>0</v>
      </c>
    </row>
    <row r="41" spans="1:245" s="30" customFormat="1">
      <c r="A41" s="18" t="s">
        <v>45</v>
      </c>
      <c r="B41" s="16">
        <v>0</v>
      </c>
      <c r="C41" s="16">
        <v>0</v>
      </c>
      <c r="D41" s="16">
        <v>0</v>
      </c>
      <c r="E41" s="51">
        <v>0</v>
      </c>
    </row>
    <row r="42" spans="1:245" s="30" customFormat="1">
      <c r="A42" s="18" t="s">
        <v>79</v>
      </c>
      <c r="B42" s="16">
        <v>0</v>
      </c>
      <c r="C42" s="16">
        <v>0</v>
      </c>
      <c r="D42" s="16">
        <v>0</v>
      </c>
      <c r="E42" s="51">
        <v>0</v>
      </c>
    </row>
    <row r="43" spans="1:245" s="30" customFormat="1">
      <c r="A43" s="18" t="s">
        <v>211</v>
      </c>
      <c r="B43" s="16">
        <v>721.14494783753923</v>
      </c>
      <c r="C43" s="16">
        <v>36.06</v>
      </c>
      <c r="D43" s="16">
        <v>0.88382352941176479</v>
      </c>
      <c r="E43" s="51">
        <v>8.4188231867971072E-2</v>
      </c>
    </row>
    <row r="44" spans="1:245" s="30" customFormat="1">
      <c r="A44" s="27" t="s">
        <v>46</v>
      </c>
      <c r="B44" s="156">
        <v>735.54494783753921</v>
      </c>
      <c r="C44" s="156">
        <v>36.78</v>
      </c>
      <c r="D44" s="156">
        <v>0.90147058823529425</v>
      </c>
      <c r="E44" s="53">
        <v>8.5869323224894642E-2</v>
      </c>
      <c r="F44" s="32"/>
      <c r="G44" s="33"/>
      <c r="H44" s="33"/>
      <c r="I44" s="34"/>
      <c r="J44" s="32"/>
      <c r="K44" s="33"/>
      <c r="L44" s="33"/>
      <c r="M44" s="34"/>
      <c r="N44" s="32"/>
      <c r="O44" s="33"/>
      <c r="P44" s="33"/>
      <c r="Q44" s="34"/>
      <c r="R44" s="32"/>
      <c r="S44" s="33"/>
      <c r="T44" s="33"/>
      <c r="U44" s="34"/>
      <c r="V44" s="32"/>
      <c r="W44" s="33"/>
      <c r="X44" s="33"/>
      <c r="Y44" s="34"/>
      <c r="Z44" s="32"/>
      <c r="AA44" s="33"/>
      <c r="AB44" s="33"/>
      <c r="AC44" s="34"/>
      <c r="AD44" s="32"/>
      <c r="AE44" s="33"/>
      <c r="AF44" s="33"/>
      <c r="AG44" s="34"/>
      <c r="AH44" s="32"/>
      <c r="AI44" s="33"/>
      <c r="AJ44" s="33"/>
      <c r="AK44" s="34"/>
      <c r="AL44" s="32"/>
      <c r="AM44" s="33"/>
      <c r="AN44" s="33"/>
      <c r="AO44" s="34"/>
      <c r="AP44" s="32"/>
      <c r="AQ44" s="33"/>
      <c r="AR44" s="33"/>
      <c r="AS44" s="34"/>
      <c r="AT44" s="32"/>
      <c r="AU44" s="33"/>
      <c r="AV44" s="33"/>
      <c r="AW44" s="34"/>
      <c r="AX44" s="32"/>
      <c r="AY44" s="33"/>
      <c r="AZ44" s="33"/>
      <c r="BA44" s="34"/>
      <c r="BB44" s="32"/>
      <c r="BC44" s="33"/>
      <c r="BD44" s="33"/>
      <c r="BE44" s="34"/>
      <c r="BF44" s="32"/>
      <c r="BG44" s="33"/>
      <c r="BH44" s="33"/>
      <c r="BI44" s="34"/>
      <c r="BJ44" s="32"/>
      <c r="BK44" s="33"/>
      <c r="BL44" s="33"/>
      <c r="BM44" s="34"/>
      <c r="BN44" s="32"/>
      <c r="BO44" s="33"/>
      <c r="BP44" s="33"/>
      <c r="BQ44" s="34"/>
      <c r="BR44" s="32"/>
      <c r="BS44" s="33"/>
      <c r="BT44" s="33"/>
      <c r="BU44" s="34"/>
      <c r="BV44" s="32"/>
      <c r="BW44" s="33"/>
      <c r="BX44" s="33"/>
      <c r="BY44" s="34"/>
      <c r="BZ44" s="32"/>
      <c r="CA44" s="33"/>
      <c r="CB44" s="33"/>
      <c r="CC44" s="34"/>
      <c r="CD44" s="32"/>
      <c r="CE44" s="33"/>
      <c r="CF44" s="33"/>
      <c r="CG44" s="34"/>
      <c r="CH44" s="32"/>
      <c r="CI44" s="33"/>
      <c r="CJ44" s="33"/>
      <c r="CK44" s="34"/>
      <c r="CL44" s="32"/>
      <c r="CM44" s="33"/>
      <c r="CN44" s="33"/>
      <c r="CO44" s="34"/>
      <c r="CP44" s="32"/>
      <c r="CQ44" s="33"/>
      <c r="CR44" s="33"/>
      <c r="CS44" s="34"/>
      <c r="CT44" s="32"/>
      <c r="CU44" s="33"/>
      <c r="CV44" s="33"/>
      <c r="CW44" s="34"/>
      <c r="CX44" s="32"/>
      <c r="CY44" s="33"/>
      <c r="CZ44" s="33"/>
      <c r="DA44" s="34"/>
      <c r="DB44" s="32"/>
      <c r="DC44" s="33"/>
      <c r="DD44" s="33"/>
      <c r="DE44" s="34"/>
      <c r="DF44" s="32"/>
      <c r="DG44" s="33"/>
      <c r="DH44" s="33"/>
      <c r="DI44" s="34"/>
      <c r="DJ44" s="32"/>
      <c r="DK44" s="33"/>
      <c r="DL44" s="33"/>
      <c r="DM44" s="34"/>
      <c r="DN44" s="32"/>
      <c r="DO44" s="33"/>
      <c r="DP44" s="33"/>
      <c r="DQ44" s="34"/>
      <c r="DR44" s="32"/>
      <c r="DS44" s="33"/>
      <c r="DT44" s="33"/>
      <c r="DU44" s="34"/>
      <c r="DV44" s="32"/>
      <c r="DW44" s="33"/>
      <c r="DX44" s="33"/>
      <c r="DY44" s="34"/>
      <c r="DZ44" s="32"/>
      <c r="EA44" s="33"/>
      <c r="EB44" s="33"/>
      <c r="EC44" s="34"/>
      <c r="ED44" s="32"/>
      <c r="EE44" s="33"/>
      <c r="EF44" s="33"/>
      <c r="EG44" s="34"/>
      <c r="EH44" s="32"/>
      <c r="EI44" s="33"/>
      <c r="EJ44" s="33"/>
      <c r="EK44" s="34"/>
      <c r="EL44" s="32"/>
      <c r="EM44" s="33"/>
      <c r="EN44" s="33"/>
      <c r="EO44" s="34"/>
      <c r="EP44" s="32"/>
      <c r="EQ44" s="33"/>
      <c r="ER44" s="33"/>
      <c r="ES44" s="34"/>
      <c r="ET44" s="32"/>
      <c r="EU44" s="33"/>
      <c r="EV44" s="33"/>
      <c r="EW44" s="34"/>
      <c r="EX44" s="32"/>
      <c r="EY44" s="33"/>
      <c r="EZ44" s="33"/>
      <c r="FA44" s="34"/>
      <c r="FB44" s="32"/>
      <c r="FC44" s="33"/>
      <c r="FD44" s="33"/>
      <c r="FE44" s="34"/>
      <c r="FF44" s="32"/>
      <c r="FG44" s="33"/>
      <c r="FH44" s="33"/>
      <c r="FI44" s="34"/>
      <c r="FJ44" s="32"/>
      <c r="FK44" s="33"/>
      <c r="FL44" s="33"/>
      <c r="FM44" s="34"/>
      <c r="FN44" s="32"/>
      <c r="FO44" s="33"/>
      <c r="FP44" s="33"/>
      <c r="FQ44" s="34"/>
      <c r="FR44" s="32"/>
      <c r="FS44" s="33"/>
      <c r="FT44" s="33"/>
      <c r="FU44" s="34"/>
      <c r="FV44" s="32"/>
      <c r="FW44" s="33"/>
      <c r="FX44" s="33"/>
      <c r="FY44" s="34"/>
      <c r="FZ44" s="32"/>
      <c r="GA44" s="33"/>
      <c r="GB44" s="33"/>
      <c r="GC44" s="34"/>
      <c r="GD44" s="32"/>
      <c r="GE44" s="33"/>
      <c r="GF44" s="33"/>
      <c r="GG44" s="34"/>
      <c r="GH44" s="32"/>
      <c r="GI44" s="33"/>
      <c r="GJ44" s="33"/>
      <c r="GK44" s="34"/>
      <c r="GL44" s="32"/>
      <c r="GM44" s="33"/>
      <c r="GN44" s="33"/>
      <c r="GO44" s="34"/>
      <c r="GP44" s="32"/>
      <c r="GQ44" s="33"/>
      <c r="GR44" s="33"/>
      <c r="GS44" s="34"/>
      <c r="GT44" s="32"/>
      <c r="GU44" s="33"/>
      <c r="GV44" s="33"/>
      <c r="GW44" s="34"/>
      <c r="GX44" s="32"/>
      <c r="GY44" s="33"/>
      <c r="GZ44" s="33"/>
      <c r="HA44" s="34"/>
      <c r="HB44" s="32"/>
      <c r="HC44" s="33"/>
      <c r="HD44" s="33"/>
      <c r="HE44" s="34"/>
      <c r="HF44" s="32"/>
      <c r="HG44" s="33"/>
      <c r="HH44" s="33"/>
      <c r="HI44" s="34"/>
      <c r="HJ44" s="32"/>
      <c r="HK44" s="33"/>
      <c r="HL44" s="33"/>
      <c r="HM44" s="34"/>
      <c r="HN44" s="32"/>
      <c r="HO44" s="33"/>
      <c r="HP44" s="33"/>
      <c r="HQ44" s="34"/>
      <c r="HR44" s="32"/>
      <c r="HS44" s="33"/>
      <c r="HT44" s="33"/>
      <c r="HU44" s="34"/>
      <c r="HV44" s="32"/>
      <c r="HW44" s="33"/>
      <c r="HX44" s="33"/>
      <c r="HY44" s="34"/>
      <c r="HZ44" s="32"/>
      <c r="IA44" s="33"/>
      <c r="IB44" s="33"/>
      <c r="IC44" s="34"/>
      <c r="ID44" s="32"/>
      <c r="IE44" s="33"/>
      <c r="IF44" s="33"/>
      <c r="IG44" s="34"/>
      <c r="IH44" s="32"/>
      <c r="II44" s="33"/>
      <c r="IJ44" s="33"/>
      <c r="IK44" s="34"/>
    </row>
    <row r="45" spans="1:245" s="30" customFormat="1">
      <c r="A45" s="11" t="s">
        <v>47</v>
      </c>
      <c r="B45" s="3"/>
      <c r="C45" s="3"/>
      <c r="D45" s="3"/>
      <c r="E45" s="3"/>
    </row>
    <row r="46" spans="1:245" s="30" customFormat="1">
      <c r="A46" s="18" t="s">
        <v>80</v>
      </c>
      <c r="B46" s="16">
        <v>48</v>
      </c>
      <c r="C46" s="16">
        <v>2.4</v>
      </c>
      <c r="D46" s="16">
        <v>5.8823529411764705E-2</v>
      </c>
      <c r="E46" s="51">
        <v>5.6036378564118883E-3</v>
      </c>
    </row>
    <row r="47" spans="1:245" s="30" customFormat="1">
      <c r="A47" s="18" t="s">
        <v>49</v>
      </c>
      <c r="B47" s="16">
        <v>0</v>
      </c>
      <c r="C47" s="16">
        <v>0</v>
      </c>
      <c r="D47" s="16">
        <v>0</v>
      </c>
      <c r="E47" s="51">
        <v>0</v>
      </c>
    </row>
    <row r="48" spans="1:245" s="30" customFormat="1">
      <c r="A48" s="18" t="s">
        <v>50</v>
      </c>
      <c r="B48" s="16">
        <v>2.7</v>
      </c>
      <c r="C48" s="16">
        <v>0.14000000000000001</v>
      </c>
      <c r="D48" s="16">
        <v>3.4313725490196082E-3</v>
      </c>
      <c r="E48" s="51">
        <v>3.1520462942316872E-4</v>
      </c>
    </row>
    <row r="49" spans="1:245" s="30" customFormat="1">
      <c r="A49" s="27" t="s">
        <v>51</v>
      </c>
      <c r="B49" s="156">
        <v>50.7</v>
      </c>
      <c r="C49" s="156">
        <v>2.54</v>
      </c>
      <c r="D49" s="156">
        <v>6.2254901960784322E-2</v>
      </c>
      <c r="E49" s="53">
        <v>5.9188424858350568E-3</v>
      </c>
      <c r="F49" s="32"/>
      <c r="G49" s="33"/>
      <c r="H49" s="33"/>
      <c r="I49" s="34"/>
      <c r="J49" s="32"/>
      <c r="K49" s="33"/>
      <c r="L49" s="33"/>
      <c r="M49" s="34"/>
      <c r="N49" s="32"/>
      <c r="O49" s="33"/>
      <c r="P49" s="33"/>
      <c r="Q49" s="34"/>
      <c r="R49" s="32"/>
      <c r="S49" s="33"/>
      <c r="T49" s="33"/>
      <c r="U49" s="34"/>
      <c r="V49" s="32"/>
      <c r="W49" s="33"/>
      <c r="X49" s="33"/>
      <c r="Y49" s="34"/>
      <c r="Z49" s="32"/>
      <c r="AA49" s="33"/>
      <c r="AB49" s="33"/>
      <c r="AC49" s="34"/>
      <c r="AD49" s="32"/>
      <c r="AE49" s="33"/>
      <c r="AF49" s="33"/>
      <c r="AG49" s="34"/>
      <c r="AH49" s="32"/>
      <c r="AI49" s="33"/>
      <c r="AJ49" s="33"/>
      <c r="AK49" s="34"/>
      <c r="AL49" s="32"/>
      <c r="AM49" s="33"/>
      <c r="AN49" s="33"/>
      <c r="AO49" s="34"/>
      <c r="AP49" s="32"/>
      <c r="AQ49" s="33"/>
      <c r="AR49" s="33"/>
      <c r="AS49" s="34"/>
      <c r="AT49" s="32"/>
      <c r="AU49" s="33"/>
      <c r="AV49" s="33"/>
      <c r="AW49" s="34"/>
      <c r="AX49" s="32"/>
      <c r="AY49" s="33"/>
      <c r="AZ49" s="33"/>
      <c r="BA49" s="34"/>
      <c r="BB49" s="32"/>
      <c r="BC49" s="33"/>
      <c r="BD49" s="33"/>
      <c r="BE49" s="34"/>
      <c r="BF49" s="32"/>
      <c r="BG49" s="33"/>
      <c r="BH49" s="33"/>
      <c r="BI49" s="34"/>
      <c r="BJ49" s="32"/>
      <c r="BK49" s="33"/>
      <c r="BL49" s="33"/>
      <c r="BM49" s="34"/>
      <c r="BN49" s="32"/>
      <c r="BO49" s="33"/>
      <c r="BP49" s="33"/>
      <c r="BQ49" s="34"/>
      <c r="BR49" s="32"/>
      <c r="BS49" s="33"/>
      <c r="BT49" s="33"/>
      <c r="BU49" s="34"/>
      <c r="BV49" s="32"/>
      <c r="BW49" s="33"/>
      <c r="BX49" s="33"/>
      <c r="BY49" s="34"/>
      <c r="BZ49" s="32"/>
      <c r="CA49" s="33"/>
      <c r="CB49" s="33"/>
      <c r="CC49" s="34"/>
      <c r="CD49" s="32"/>
      <c r="CE49" s="33"/>
      <c r="CF49" s="33"/>
      <c r="CG49" s="34"/>
      <c r="CH49" s="32"/>
      <c r="CI49" s="33"/>
      <c r="CJ49" s="33"/>
      <c r="CK49" s="34"/>
      <c r="CL49" s="32"/>
      <c r="CM49" s="33"/>
      <c r="CN49" s="33"/>
      <c r="CO49" s="34"/>
      <c r="CP49" s="32"/>
      <c r="CQ49" s="33"/>
      <c r="CR49" s="33"/>
      <c r="CS49" s="34"/>
      <c r="CT49" s="32"/>
      <c r="CU49" s="33"/>
      <c r="CV49" s="33"/>
      <c r="CW49" s="34"/>
      <c r="CX49" s="32"/>
      <c r="CY49" s="33"/>
      <c r="CZ49" s="33"/>
      <c r="DA49" s="34"/>
      <c r="DB49" s="32"/>
      <c r="DC49" s="33"/>
      <c r="DD49" s="33"/>
      <c r="DE49" s="34"/>
      <c r="DF49" s="32"/>
      <c r="DG49" s="33"/>
      <c r="DH49" s="33"/>
      <c r="DI49" s="34"/>
      <c r="DJ49" s="32"/>
      <c r="DK49" s="33"/>
      <c r="DL49" s="33"/>
      <c r="DM49" s="34"/>
      <c r="DN49" s="32"/>
      <c r="DO49" s="33"/>
      <c r="DP49" s="33"/>
      <c r="DQ49" s="34"/>
      <c r="DR49" s="32"/>
      <c r="DS49" s="33"/>
      <c r="DT49" s="33"/>
      <c r="DU49" s="34"/>
      <c r="DV49" s="32"/>
      <c r="DW49" s="33"/>
      <c r="DX49" s="33"/>
      <c r="DY49" s="34"/>
      <c r="DZ49" s="32"/>
      <c r="EA49" s="33"/>
      <c r="EB49" s="33"/>
      <c r="EC49" s="34"/>
      <c r="ED49" s="32"/>
      <c r="EE49" s="33"/>
      <c r="EF49" s="33"/>
      <c r="EG49" s="34"/>
      <c r="EH49" s="32"/>
      <c r="EI49" s="33"/>
      <c r="EJ49" s="33"/>
      <c r="EK49" s="34"/>
      <c r="EL49" s="32"/>
      <c r="EM49" s="33"/>
      <c r="EN49" s="33"/>
      <c r="EO49" s="34"/>
      <c r="EP49" s="32"/>
      <c r="EQ49" s="33"/>
      <c r="ER49" s="33"/>
      <c r="ES49" s="34"/>
      <c r="ET49" s="32"/>
      <c r="EU49" s="33"/>
      <c r="EV49" s="33"/>
      <c r="EW49" s="34"/>
      <c r="EX49" s="32"/>
      <c r="EY49" s="33"/>
      <c r="EZ49" s="33"/>
      <c r="FA49" s="34"/>
      <c r="FB49" s="32"/>
      <c r="FC49" s="33"/>
      <c r="FD49" s="33"/>
      <c r="FE49" s="34"/>
      <c r="FF49" s="32"/>
      <c r="FG49" s="33"/>
      <c r="FH49" s="33"/>
      <c r="FI49" s="34"/>
      <c r="FJ49" s="32"/>
      <c r="FK49" s="33"/>
      <c r="FL49" s="33"/>
      <c r="FM49" s="34"/>
      <c r="FN49" s="32"/>
      <c r="FO49" s="33"/>
      <c r="FP49" s="33"/>
      <c r="FQ49" s="34"/>
      <c r="FR49" s="32"/>
      <c r="FS49" s="33"/>
      <c r="FT49" s="33"/>
      <c r="FU49" s="34"/>
      <c r="FV49" s="32"/>
      <c r="FW49" s="33"/>
      <c r="FX49" s="33"/>
      <c r="FY49" s="34"/>
      <c r="FZ49" s="32"/>
      <c r="GA49" s="33"/>
      <c r="GB49" s="33"/>
      <c r="GC49" s="34"/>
      <c r="GD49" s="32"/>
      <c r="GE49" s="33"/>
      <c r="GF49" s="33"/>
      <c r="GG49" s="34"/>
      <c r="GH49" s="32"/>
      <c r="GI49" s="33"/>
      <c r="GJ49" s="33"/>
      <c r="GK49" s="34"/>
      <c r="GL49" s="32"/>
      <c r="GM49" s="33"/>
      <c r="GN49" s="33"/>
      <c r="GO49" s="34"/>
      <c r="GP49" s="32"/>
      <c r="GQ49" s="33"/>
      <c r="GR49" s="33"/>
      <c r="GS49" s="34"/>
      <c r="GT49" s="32"/>
      <c r="GU49" s="33"/>
      <c r="GV49" s="33"/>
      <c r="GW49" s="34"/>
      <c r="GX49" s="32"/>
      <c r="GY49" s="33"/>
      <c r="GZ49" s="33"/>
      <c r="HA49" s="34"/>
      <c r="HB49" s="32"/>
      <c r="HC49" s="33"/>
      <c r="HD49" s="33"/>
      <c r="HE49" s="34"/>
      <c r="HF49" s="32"/>
      <c r="HG49" s="33"/>
      <c r="HH49" s="33"/>
      <c r="HI49" s="34"/>
      <c r="HJ49" s="32"/>
      <c r="HK49" s="33"/>
      <c r="HL49" s="33"/>
      <c r="HM49" s="34"/>
      <c r="HN49" s="32"/>
      <c r="HO49" s="33"/>
      <c r="HP49" s="33"/>
      <c r="HQ49" s="34"/>
      <c r="HR49" s="32"/>
      <c r="HS49" s="33"/>
      <c r="HT49" s="33"/>
      <c r="HU49" s="34"/>
      <c r="HV49" s="32"/>
      <c r="HW49" s="33"/>
      <c r="HX49" s="33"/>
      <c r="HY49" s="34"/>
      <c r="HZ49" s="32"/>
      <c r="IA49" s="33"/>
      <c r="IB49" s="33"/>
      <c r="IC49" s="34"/>
      <c r="ID49" s="32"/>
      <c r="IE49" s="33"/>
      <c r="IF49" s="33"/>
      <c r="IG49" s="34"/>
      <c r="IH49" s="32"/>
      <c r="II49" s="33"/>
      <c r="IJ49" s="33"/>
      <c r="IK49" s="34"/>
    </row>
    <row r="50" spans="1:245" s="30" customFormat="1">
      <c r="A50" s="35" t="s">
        <v>52</v>
      </c>
      <c r="B50" s="157">
        <v>786.24494783753926</v>
      </c>
      <c r="C50" s="157">
        <v>39.32</v>
      </c>
      <c r="D50" s="157">
        <v>0.96372549019607856</v>
      </c>
      <c r="E50" s="54">
        <v>9.1788165710729702E-2</v>
      </c>
      <c r="F50" s="33"/>
      <c r="G50" s="33"/>
      <c r="H50" s="32"/>
      <c r="I50" s="33"/>
      <c r="J50" s="33"/>
      <c r="K50" s="33"/>
      <c r="L50" s="32"/>
      <c r="M50" s="33"/>
      <c r="N50" s="33"/>
      <c r="O50" s="33"/>
      <c r="P50" s="32"/>
      <c r="Q50" s="33"/>
      <c r="R50" s="33"/>
      <c r="S50" s="33"/>
      <c r="T50" s="32"/>
      <c r="U50" s="33"/>
      <c r="V50" s="33"/>
      <c r="W50" s="33"/>
      <c r="X50" s="32"/>
      <c r="Y50" s="33"/>
      <c r="Z50" s="33"/>
      <c r="AA50" s="33"/>
      <c r="AB50" s="32"/>
      <c r="AC50" s="33"/>
      <c r="AD50" s="33"/>
      <c r="AE50" s="33"/>
      <c r="AF50" s="32"/>
      <c r="AG50" s="33"/>
      <c r="AH50" s="33"/>
      <c r="AI50" s="33"/>
      <c r="AJ50" s="32"/>
      <c r="AK50" s="33"/>
      <c r="AL50" s="33"/>
      <c r="AM50" s="33"/>
      <c r="AN50" s="32"/>
      <c r="AO50" s="33"/>
      <c r="AP50" s="33"/>
      <c r="AQ50" s="33"/>
      <c r="AR50" s="32"/>
      <c r="AS50" s="33"/>
      <c r="AT50" s="33"/>
      <c r="AU50" s="33"/>
      <c r="AV50" s="32"/>
      <c r="AW50" s="33"/>
      <c r="AX50" s="33"/>
      <c r="AY50" s="33"/>
      <c r="AZ50" s="32"/>
      <c r="BA50" s="33"/>
      <c r="BB50" s="33"/>
      <c r="BC50" s="33"/>
      <c r="BD50" s="32"/>
      <c r="BE50" s="33"/>
      <c r="BF50" s="33"/>
      <c r="BG50" s="33"/>
      <c r="BH50" s="32"/>
      <c r="BI50" s="33"/>
      <c r="BJ50" s="33"/>
      <c r="BK50" s="33"/>
      <c r="BL50" s="32"/>
      <c r="BM50" s="33"/>
      <c r="BN50" s="33"/>
      <c r="BO50" s="33"/>
      <c r="BP50" s="32"/>
      <c r="BQ50" s="33"/>
      <c r="BR50" s="33"/>
      <c r="BS50" s="33"/>
      <c r="BT50" s="32"/>
      <c r="BU50" s="33"/>
      <c r="BV50" s="33"/>
      <c r="BW50" s="33"/>
      <c r="BX50" s="32"/>
      <c r="BY50" s="33"/>
      <c r="BZ50" s="33"/>
      <c r="CA50" s="33"/>
      <c r="CB50" s="32"/>
      <c r="CC50" s="33"/>
      <c r="CD50" s="33"/>
      <c r="CE50" s="33"/>
      <c r="CF50" s="32"/>
      <c r="CG50" s="33"/>
      <c r="CH50" s="33"/>
      <c r="CI50" s="33"/>
      <c r="CJ50" s="32"/>
      <c r="CK50" s="33"/>
      <c r="CL50" s="33"/>
      <c r="CM50" s="33"/>
      <c r="CN50" s="32"/>
      <c r="CO50" s="33"/>
      <c r="CP50" s="33"/>
      <c r="CQ50" s="33"/>
      <c r="CR50" s="32"/>
      <c r="CS50" s="33"/>
      <c r="CT50" s="33"/>
      <c r="CU50" s="33"/>
      <c r="CV50" s="32"/>
      <c r="CW50" s="33"/>
      <c r="CX50" s="33"/>
      <c r="CY50" s="33"/>
      <c r="CZ50" s="32"/>
      <c r="DA50" s="33"/>
      <c r="DB50" s="33"/>
      <c r="DC50" s="33"/>
      <c r="DD50" s="32"/>
      <c r="DE50" s="33"/>
      <c r="DF50" s="33"/>
      <c r="DG50" s="33"/>
      <c r="DH50" s="32"/>
      <c r="DI50" s="33"/>
      <c r="DJ50" s="33"/>
      <c r="DK50" s="33"/>
      <c r="DL50" s="32"/>
      <c r="DM50" s="33"/>
      <c r="DN50" s="33"/>
      <c r="DO50" s="33"/>
      <c r="DP50" s="32"/>
      <c r="DQ50" s="33"/>
      <c r="DR50" s="33"/>
      <c r="DS50" s="33"/>
      <c r="DT50" s="32"/>
      <c r="DU50" s="33"/>
      <c r="DV50" s="33"/>
      <c r="DW50" s="33"/>
      <c r="DX50" s="32"/>
      <c r="DY50" s="33"/>
      <c r="DZ50" s="33"/>
      <c r="EA50" s="33"/>
      <c r="EB50" s="32"/>
      <c r="EC50" s="33"/>
      <c r="ED50" s="33"/>
      <c r="EE50" s="33"/>
      <c r="EF50" s="32"/>
      <c r="EG50" s="33"/>
      <c r="EH50" s="33"/>
      <c r="EI50" s="33"/>
      <c r="EJ50" s="32"/>
      <c r="EK50" s="33"/>
      <c r="EL50" s="33"/>
      <c r="EM50" s="33"/>
      <c r="EN50" s="32"/>
      <c r="EO50" s="33"/>
      <c r="EP50" s="33"/>
      <c r="EQ50" s="33"/>
      <c r="ER50" s="32"/>
      <c r="ES50" s="33"/>
      <c r="ET50" s="33"/>
      <c r="EU50" s="33"/>
      <c r="EV50" s="32"/>
      <c r="EW50" s="33"/>
      <c r="EX50" s="33"/>
      <c r="EY50" s="33"/>
      <c r="EZ50" s="32"/>
      <c r="FA50" s="33"/>
      <c r="FB50" s="33"/>
      <c r="FC50" s="33"/>
      <c r="FD50" s="32"/>
      <c r="FE50" s="33"/>
      <c r="FF50" s="33"/>
      <c r="FG50" s="33"/>
      <c r="FH50" s="32"/>
      <c r="FI50" s="33"/>
      <c r="FJ50" s="33"/>
      <c r="FK50" s="33"/>
      <c r="FL50" s="32"/>
      <c r="FM50" s="33"/>
      <c r="FN50" s="33"/>
      <c r="FO50" s="33"/>
      <c r="FP50" s="32"/>
      <c r="FQ50" s="33"/>
      <c r="FR50" s="33"/>
      <c r="FS50" s="33"/>
      <c r="FT50" s="32"/>
      <c r="FU50" s="33"/>
      <c r="FV50" s="33"/>
      <c r="FW50" s="33"/>
      <c r="FX50" s="32"/>
      <c r="FY50" s="33"/>
      <c r="FZ50" s="33"/>
      <c r="GA50" s="33"/>
      <c r="GB50" s="32"/>
      <c r="GC50" s="33"/>
      <c r="GD50" s="33"/>
      <c r="GE50" s="33"/>
      <c r="GF50" s="32"/>
      <c r="GG50" s="33"/>
      <c r="GH50" s="33"/>
      <c r="GI50" s="33"/>
      <c r="GJ50" s="32"/>
      <c r="GK50" s="33"/>
      <c r="GL50" s="33"/>
      <c r="GM50" s="33"/>
      <c r="GN50" s="32"/>
      <c r="GO50" s="33"/>
      <c r="GP50" s="33"/>
      <c r="GQ50" s="33"/>
      <c r="GR50" s="32"/>
      <c r="GS50" s="33"/>
      <c r="GT50" s="33"/>
      <c r="GU50" s="33"/>
      <c r="GV50" s="32"/>
      <c r="GW50" s="33"/>
      <c r="GX50" s="33"/>
      <c r="GY50" s="33"/>
      <c r="GZ50" s="32"/>
      <c r="HA50" s="33"/>
      <c r="HB50" s="33"/>
      <c r="HC50" s="33"/>
      <c r="HD50" s="32"/>
      <c r="HE50" s="33"/>
      <c r="HF50" s="33"/>
      <c r="HG50" s="33"/>
      <c r="HH50" s="32"/>
      <c r="HI50" s="33"/>
      <c r="HJ50" s="33"/>
      <c r="HK50" s="33"/>
      <c r="HL50" s="32"/>
      <c r="HM50" s="33"/>
      <c r="HN50" s="33"/>
      <c r="HO50" s="33"/>
      <c r="HP50" s="32"/>
      <c r="HQ50" s="33"/>
      <c r="HR50" s="33"/>
      <c r="HS50" s="33"/>
      <c r="HT50" s="32"/>
      <c r="HU50" s="33"/>
      <c r="HV50" s="33"/>
      <c r="HW50" s="33"/>
      <c r="HX50" s="32"/>
      <c r="HY50" s="33"/>
      <c r="HZ50" s="33"/>
      <c r="IA50" s="33"/>
      <c r="IB50" s="32"/>
      <c r="IC50" s="33"/>
      <c r="ID50" s="33"/>
      <c r="IE50" s="33"/>
      <c r="IF50" s="32"/>
      <c r="IG50" s="33"/>
      <c r="IH50" s="33"/>
      <c r="II50" s="33"/>
    </row>
    <row r="51" spans="1:245" s="31" customFormat="1">
      <c r="A51" s="22" t="s">
        <v>53</v>
      </c>
      <c r="B51" s="155">
        <v>8263.4382773492871</v>
      </c>
      <c r="C51" s="155">
        <v>413.17999999999995</v>
      </c>
      <c r="D51" s="155">
        <v>10.126960784313725</v>
      </c>
      <c r="E51" s="52">
        <v>0.96469407406411456</v>
      </c>
    </row>
    <row r="52" spans="1:245" s="30" customFormat="1">
      <c r="A52" s="11" t="s">
        <v>54</v>
      </c>
      <c r="B52" s="3"/>
      <c r="C52" s="3"/>
      <c r="D52" s="3"/>
      <c r="E52" s="3"/>
    </row>
    <row r="53" spans="1:245" s="30" customFormat="1">
      <c r="A53" s="6" t="s">
        <v>55</v>
      </c>
      <c r="B53" s="16">
        <v>16.2</v>
      </c>
      <c r="C53" s="16">
        <v>0.81</v>
      </c>
      <c r="D53" s="16">
        <v>1.9852941176470591E-2</v>
      </c>
      <c r="E53" s="51">
        <v>1.8912277765390122E-3</v>
      </c>
    </row>
    <row r="54" spans="1:245" s="30" customFormat="1">
      <c r="A54" s="6" t="s">
        <v>212</v>
      </c>
      <c r="B54" s="16">
        <v>16.225761326344632</v>
      </c>
      <c r="C54" s="16">
        <v>0.81</v>
      </c>
      <c r="D54" s="16">
        <v>1.9852941176470591E-2</v>
      </c>
      <c r="E54" s="51">
        <v>1.8942352170293489E-3</v>
      </c>
    </row>
    <row r="55" spans="1:245" s="30" customFormat="1">
      <c r="A55" s="6" t="s">
        <v>213</v>
      </c>
      <c r="B55" s="16">
        <v>270</v>
      </c>
      <c r="C55" s="16">
        <v>13.5</v>
      </c>
      <c r="D55" s="16">
        <v>0.33088235294117652</v>
      </c>
      <c r="E55" s="51">
        <v>3.1520462942316869E-2</v>
      </c>
    </row>
    <row r="56" spans="1:245" s="30" customFormat="1">
      <c r="A56" s="27" t="s">
        <v>57</v>
      </c>
      <c r="B56" s="156">
        <v>302.42576132634463</v>
      </c>
      <c r="C56" s="156">
        <v>15.120000000000001</v>
      </c>
      <c r="D56" s="156">
        <v>0.37058823529411772</v>
      </c>
      <c r="E56" s="53">
        <v>3.5305925935885232E-2</v>
      </c>
      <c r="F56" s="32"/>
      <c r="G56" s="33"/>
      <c r="H56" s="33"/>
      <c r="I56" s="34"/>
      <c r="J56" s="32"/>
      <c r="K56" s="33"/>
      <c r="L56" s="33"/>
      <c r="M56" s="34"/>
      <c r="N56" s="32"/>
      <c r="O56" s="33"/>
      <c r="P56" s="33"/>
      <c r="Q56" s="34"/>
      <c r="R56" s="32"/>
      <c r="S56" s="33"/>
      <c r="T56" s="33"/>
      <c r="U56" s="34"/>
      <c r="V56" s="32"/>
      <c r="W56" s="33"/>
      <c r="X56" s="33"/>
      <c r="Y56" s="34"/>
      <c r="Z56" s="32"/>
      <c r="AA56" s="33"/>
      <c r="AB56" s="33"/>
      <c r="AC56" s="34"/>
      <c r="AD56" s="32"/>
      <c r="AE56" s="33"/>
      <c r="AF56" s="33"/>
      <c r="AG56" s="34"/>
      <c r="AH56" s="32"/>
      <c r="AI56" s="33"/>
      <c r="AJ56" s="33"/>
      <c r="AK56" s="34"/>
      <c r="AL56" s="32"/>
      <c r="AM56" s="33"/>
      <c r="AN56" s="33"/>
      <c r="AO56" s="34"/>
      <c r="AP56" s="32"/>
      <c r="AQ56" s="33"/>
      <c r="AR56" s="33"/>
      <c r="AS56" s="34"/>
      <c r="AT56" s="32"/>
      <c r="AU56" s="33"/>
      <c r="AV56" s="33"/>
      <c r="AW56" s="34"/>
      <c r="AX56" s="32"/>
      <c r="AY56" s="33"/>
      <c r="AZ56" s="33"/>
      <c r="BA56" s="34"/>
      <c r="BB56" s="32"/>
      <c r="BC56" s="33"/>
      <c r="BD56" s="33"/>
      <c r="BE56" s="34"/>
      <c r="BF56" s="32"/>
      <c r="BG56" s="33"/>
      <c r="BH56" s="33"/>
      <c r="BI56" s="34"/>
      <c r="BJ56" s="32"/>
      <c r="BK56" s="33"/>
      <c r="BL56" s="33"/>
      <c r="BM56" s="34"/>
      <c r="BN56" s="32"/>
      <c r="BO56" s="33"/>
      <c r="BP56" s="33"/>
      <c r="BQ56" s="34"/>
      <c r="BR56" s="32"/>
      <c r="BS56" s="33"/>
      <c r="BT56" s="33"/>
      <c r="BU56" s="34"/>
      <c r="BV56" s="32"/>
      <c r="BW56" s="33"/>
      <c r="BX56" s="33"/>
      <c r="BY56" s="34"/>
      <c r="BZ56" s="32"/>
      <c r="CA56" s="33"/>
      <c r="CB56" s="33"/>
      <c r="CC56" s="34"/>
      <c r="CD56" s="32"/>
      <c r="CE56" s="33"/>
      <c r="CF56" s="33"/>
      <c r="CG56" s="34"/>
      <c r="CH56" s="32"/>
      <c r="CI56" s="33"/>
      <c r="CJ56" s="33"/>
      <c r="CK56" s="34"/>
      <c r="CL56" s="32"/>
      <c r="CM56" s="33"/>
      <c r="CN56" s="33"/>
      <c r="CO56" s="34"/>
      <c r="CP56" s="32"/>
      <c r="CQ56" s="33"/>
      <c r="CR56" s="33"/>
      <c r="CS56" s="34"/>
      <c r="CT56" s="32"/>
      <c r="CU56" s="33"/>
      <c r="CV56" s="33"/>
      <c r="CW56" s="34"/>
      <c r="CX56" s="32"/>
      <c r="CY56" s="33"/>
      <c r="CZ56" s="33"/>
      <c r="DA56" s="34"/>
      <c r="DB56" s="32"/>
      <c r="DC56" s="33"/>
      <c r="DD56" s="33"/>
      <c r="DE56" s="34"/>
      <c r="DF56" s="32"/>
      <c r="DG56" s="33"/>
      <c r="DH56" s="33"/>
      <c r="DI56" s="34"/>
      <c r="DJ56" s="32"/>
      <c r="DK56" s="33"/>
      <c r="DL56" s="33"/>
      <c r="DM56" s="34"/>
      <c r="DN56" s="32"/>
      <c r="DO56" s="33"/>
      <c r="DP56" s="33"/>
      <c r="DQ56" s="34"/>
      <c r="DR56" s="32"/>
      <c r="DS56" s="33"/>
      <c r="DT56" s="33"/>
      <c r="DU56" s="34"/>
      <c r="DV56" s="32"/>
      <c r="DW56" s="33"/>
      <c r="DX56" s="33"/>
      <c r="DY56" s="34"/>
      <c r="DZ56" s="32"/>
      <c r="EA56" s="33"/>
      <c r="EB56" s="33"/>
      <c r="EC56" s="34"/>
      <c r="ED56" s="32"/>
      <c r="EE56" s="33"/>
      <c r="EF56" s="33"/>
      <c r="EG56" s="34"/>
      <c r="EH56" s="32"/>
      <c r="EI56" s="33"/>
      <c r="EJ56" s="33"/>
      <c r="EK56" s="34"/>
      <c r="EL56" s="32"/>
      <c r="EM56" s="33"/>
      <c r="EN56" s="33"/>
      <c r="EO56" s="34"/>
      <c r="EP56" s="32"/>
      <c r="EQ56" s="33"/>
      <c r="ER56" s="33"/>
      <c r="ES56" s="34"/>
      <c r="ET56" s="32"/>
      <c r="EU56" s="33"/>
      <c r="EV56" s="33"/>
      <c r="EW56" s="34"/>
      <c r="EX56" s="32"/>
      <c r="EY56" s="33"/>
      <c r="EZ56" s="33"/>
      <c r="FA56" s="34"/>
      <c r="FB56" s="32"/>
      <c r="FC56" s="33"/>
      <c r="FD56" s="33"/>
      <c r="FE56" s="34"/>
      <c r="FF56" s="32"/>
      <c r="FG56" s="33"/>
      <c r="FH56" s="33"/>
      <c r="FI56" s="34"/>
      <c r="FJ56" s="32"/>
      <c r="FK56" s="33"/>
      <c r="FL56" s="33"/>
      <c r="FM56" s="34"/>
      <c r="FN56" s="32"/>
      <c r="FO56" s="33"/>
      <c r="FP56" s="33"/>
      <c r="FQ56" s="34"/>
      <c r="FR56" s="32"/>
      <c r="FS56" s="33"/>
      <c r="FT56" s="33"/>
      <c r="FU56" s="34"/>
      <c r="FV56" s="32"/>
      <c r="FW56" s="33"/>
      <c r="FX56" s="33"/>
      <c r="FY56" s="34"/>
      <c r="FZ56" s="32"/>
      <c r="GA56" s="33"/>
      <c r="GB56" s="33"/>
      <c r="GC56" s="34"/>
      <c r="GD56" s="32"/>
      <c r="GE56" s="33"/>
      <c r="GF56" s="33"/>
      <c r="GG56" s="34"/>
      <c r="GH56" s="32"/>
      <c r="GI56" s="33"/>
      <c r="GJ56" s="33"/>
      <c r="GK56" s="34"/>
      <c r="GL56" s="32"/>
      <c r="GM56" s="33"/>
      <c r="GN56" s="33"/>
      <c r="GO56" s="34"/>
      <c r="GP56" s="32"/>
      <c r="GQ56" s="33"/>
      <c r="GR56" s="33"/>
      <c r="GS56" s="34"/>
      <c r="GT56" s="32"/>
      <c r="GU56" s="33"/>
      <c r="GV56" s="33"/>
      <c r="GW56" s="34"/>
      <c r="GX56" s="32"/>
      <c r="GY56" s="33"/>
      <c r="GZ56" s="33"/>
      <c r="HA56" s="34"/>
      <c r="HB56" s="32"/>
      <c r="HC56" s="33"/>
      <c r="HD56" s="33"/>
      <c r="HE56" s="34"/>
      <c r="HF56" s="32"/>
      <c r="HG56" s="33"/>
      <c r="HH56" s="33"/>
      <c r="HI56" s="34"/>
      <c r="HJ56" s="32"/>
      <c r="HK56" s="33"/>
      <c r="HL56" s="33"/>
      <c r="HM56" s="34"/>
      <c r="HN56" s="32"/>
      <c r="HO56" s="33"/>
      <c r="HP56" s="33"/>
      <c r="HQ56" s="34"/>
      <c r="HR56" s="32"/>
      <c r="HS56" s="33"/>
      <c r="HT56" s="33"/>
      <c r="HU56" s="34"/>
      <c r="HV56" s="32"/>
      <c r="HW56" s="33"/>
      <c r="HX56" s="33"/>
      <c r="HY56" s="34"/>
      <c r="HZ56" s="32"/>
      <c r="IA56" s="33"/>
      <c r="IB56" s="33"/>
      <c r="IC56" s="34"/>
      <c r="ID56" s="32"/>
      <c r="IE56" s="33"/>
      <c r="IF56" s="33"/>
      <c r="IG56" s="34"/>
      <c r="IH56" s="32"/>
      <c r="II56" s="33"/>
      <c r="IJ56" s="33"/>
      <c r="IK56" s="34"/>
    </row>
    <row r="57" spans="1:245" s="41" customFormat="1" ht="13.5" thickBot="1">
      <c r="A57" s="38" t="s">
        <v>58</v>
      </c>
      <c r="B57" s="158">
        <v>8565.8640386756324</v>
      </c>
      <c r="C57" s="158">
        <v>428.29999999999995</v>
      </c>
      <c r="D57" s="158">
        <v>10.497549019607844</v>
      </c>
      <c r="E57" s="55">
        <v>0.99999999999999978</v>
      </c>
    </row>
    <row r="58" spans="1:245">
      <c r="A58" s="42" t="s">
        <v>59</v>
      </c>
      <c r="E58" s="43"/>
    </row>
  </sheetData>
  <printOptions horizontalCentered="1"/>
  <pageMargins left="0.78740157480314965" right="0.39370078740157483" top="0.78740157480314965" bottom="0.78740157480314965" header="0.59055118110236227" footer="0.59055118110236227"/>
  <pageSetup paperSize="9" orientation="portrait" horizontalDpi="300" verticalDpi="300" r:id="rId1"/>
  <headerFooter alignWithMargins="0">
    <oddHeader>&amp;L&amp;"Tahoma,Negrito"&amp;8Companhia Nacional de Abastecimento - CONAB</oddHeader>
    <oddFooter>&amp;R&amp;6&amp;F - &amp;A
versão - jan/2008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5"/>
  <sheetViews>
    <sheetView workbookViewId="0"/>
  </sheetViews>
  <sheetFormatPr defaultRowHeight="12.75"/>
  <cols>
    <col min="1" max="1" width="4.375" style="57" customWidth="1"/>
    <col min="2" max="2" width="15.375" style="57" customWidth="1"/>
    <col min="3" max="3" width="0.5" style="57" customWidth="1"/>
    <col min="4" max="4" width="3.25" style="57" customWidth="1"/>
    <col min="5" max="5" width="15.25" style="57" customWidth="1"/>
    <col min="6" max="7" width="0.875" style="57" customWidth="1"/>
    <col min="8" max="8" width="7.375" style="57" customWidth="1"/>
    <col min="9" max="9" width="8.875" style="57" customWidth="1"/>
    <col min="10" max="10" width="8.125" style="57" customWidth="1"/>
    <col min="11" max="11" width="1.5" style="57" customWidth="1"/>
    <col min="12" max="12" width="3.375" style="57" customWidth="1"/>
    <col min="13" max="13" width="13.375" style="57" customWidth="1"/>
    <col min="14" max="14" width="4.375" style="57" customWidth="1"/>
    <col min="15" max="15" width="4.25" style="57" customWidth="1"/>
    <col min="16" max="16" width="28.125" style="57" customWidth="1"/>
    <col min="17" max="16384" width="9" style="57"/>
  </cols>
  <sheetData>
    <row r="1" spans="1:16" ht="20.100000000000001" customHeight="1">
      <c r="A1" s="56"/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</row>
    <row r="2" spans="1:16" ht="21" customHeight="1">
      <c r="A2" s="56"/>
      <c r="B2" s="56"/>
      <c r="C2" s="56"/>
      <c r="D2" s="56"/>
      <c r="E2" s="58" t="s">
        <v>81</v>
      </c>
      <c r="F2" s="58"/>
      <c r="G2" s="58"/>
      <c r="H2" s="58"/>
      <c r="I2" s="58"/>
      <c r="J2" s="58"/>
      <c r="K2" s="58"/>
      <c r="L2" s="58"/>
      <c r="M2" s="58"/>
      <c r="N2" s="58"/>
      <c r="O2" s="58"/>
      <c r="P2" s="56"/>
    </row>
    <row r="3" spans="1:16" ht="17.100000000000001" customHeight="1">
      <c r="A3" s="56"/>
      <c r="B3" s="56"/>
      <c r="C3" s="56"/>
      <c r="D3" s="56"/>
      <c r="E3" s="59" t="s">
        <v>82</v>
      </c>
      <c r="F3" s="59"/>
      <c r="G3" s="59"/>
      <c r="H3" s="59"/>
      <c r="I3" s="59"/>
      <c r="J3" s="59"/>
      <c r="K3" s="59"/>
      <c r="L3" s="59"/>
      <c r="M3" s="59"/>
      <c r="N3" s="59"/>
      <c r="O3" s="59"/>
      <c r="P3" s="56"/>
    </row>
    <row r="4" spans="1:16" ht="17.100000000000001" customHeight="1">
      <c r="A4" s="56"/>
      <c r="B4" s="56"/>
      <c r="C4" s="56"/>
      <c r="D4" s="56"/>
      <c r="E4" s="59" t="s">
        <v>157</v>
      </c>
      <c r="F4" s="59"/>
      <c r="G4" s="59"/>
      <c r="H4" s="59"/>
      <c r="I4" s="59"/>
      <c r="J4" s="59"/>
      <c r="K4" s="59"/>
      <c r="L4" s="59"/>
      <c r="M4" s="59"/>
      <c r="N4" s="59"/>
      <c r="O4" s="59"/>
      <c r="P4" s="56"/>
    </row>
    <row r="5" spans="1:16" ht="15" customHeight="1">
      <c r="A5" s="56"/>
      <c r="B5" s="59" t="s">
        <v>84</v>
      </c>
      <c r="C5" s="59"/>
      <c r="D5" s="59"/>
      <c r="E5" s="59"/>
      <c r="F5" s="59"/>
      <c r="G5" s="59" t="s">
        <v>85</v>
      </c>
      <c r="H5" s="59"/>
      <c r="I5" s="59"/>
      <c r="J5" s="59"/>
      <c r="K5" s="59"/>
      <c r="L5" s="59"/>
      <c r="M5" s="59"/>
      <c r="N5" s="59"/>
      <c r="O5" s="59"/>
      <c r="P5" s="56"/>
    </row>
    <row r="6" spans="1:16" ht="15" customHeight="1">
      <c r="A6" s="56"/>
      <c r="B6" s="60" t="s">
        <v>86</v>
      </c>
      <c r="C6" s="60"/>
      <c r="D6" s="60"/>
      <c r="E6" s="60"/>
      <c r="F6" s="60"/>
      <c r="G6" s="56"/>
      <c r="H6" s="56"/>
      <c r="I6" s="56"/>
      <c r="J6" s="56"/>
      <c r="K6" s="56"/>
      <c r="L6" s="56"/>
      <c r="M6" s="56"/>
      <c r="N6" s="56"/>
      <c r="O6" s="56"/>
      <c r="P6" s="56"/>
    </row>
    <row r="7" spans="1:16" ht="15" customHeight="1">
      <c r="A7" s="56"/>
      <c r="B7" s="61" t="s">
        <v>87</v>
      </c>
      <c r="C7" s="56"/>
      <c r="D7" s="62" t="s">
        <v>158</v>
      </c>
      <c r="E7" s="62"/>
      <c r="F7" s="62"/>
      <c r="G7" s="62"/>
      <c r="H7" s="62"/>
      <c r="I7" s="62"/>
      <c r="J7" s="62"/>
      <c r="K7" s="56"/>
      <c r="L7" s="62" t="s">
        <v>89</v>
      </c>
      <c r="M7" s="62"/>
      <c r="N7" s="56"/>
      <c r="O7" s="56"/>
      <c r="P7" s="56"/>
    </row>
    <row r="8" spans="1:16" ht="30" customHeight="1">
      <c r="A8" s="56"/>
      <c r="B8" s="63" t="s">
        <v>8</v>
      </c>
      <c r="C8" s="63"/>
      <c r="D8" s="63"/>
      <c r="E8" s="63"/>
      <c r="F8" s="64" t="s">
        <v>90</v>
      </c>
      <c r="G8" s="64"/>
      <c r="H8" s="64"/>
      <c r="I8" s="65" t="s">
        <v>91</v>
      </c>
      <c r="J8" s="64" t="s">
        <v>92</v>
      </c>
      <c r="K8" s="64"/>
      <c r="L8" s="64"/>
      <c r="M8" s="65" t="s">
        <v>93</v>
      </c>
      <c r="N8" s="56"/>
      <c r="O8" s="56"/>
      <c r="P8" s="56"/>
    </row>
    <row r="9" spans="1:16" ht="9.9499999999999993" customHeight="1">
      <c r="A9" s="56"/>
      <c r="B9" s="66" t="s">
        <v>14</v>
      </c>
      <c r="C9" s="66"/>
      <c r="D9" s="66"/>
      <c r="E9" s="66"/>
      <c r="F9" s="66"/>
      <c r="G9" s="66"/>
      <c r="H9" s="66"/>
      <c r="I9" s="66"/>
      <c r="J9" s="66"/>
      <c r="K9" s="66"/>
      <c r="L9" s="66"/>
      <c r="M9" s="66"/>
      <c r="N9" s="56"/>
      <c r="O9" s="56"/>
      <c r="P9" s="56"/>
    </row>
    <row r="10" spans="1:16" ht="9.9499999999999993" customHeight="1">
      <c r="A10" s="56"/>
      <c r="B10" s="67" t="s">
        <v>94</v>
      </c>
      <c r="C10" s="67"/>
      <c r="D10" s="67"/>
      <c r="E10" s="67"/>
      <c r="F10" s="67"/>
      <c r="G10" s="67"/>
      <c r="H10" s="68">
        <v>0</v>
      </c>
      <c r="I10" s="68">
        <v>0</v>
      </c>
      <c r="J10" s="69">
        <v>0</v>
      </c>
      <c r="K10" s="69"/>
      <c r="L10" s="69"/>
      <c r="M10" s="68">
        <v>0</v>
      </c>
      <c r="N10" s="56"/>
      <c r="O10" s="56"/>
      <c r="P10" s="56"/>
    </row>
    <row r="11" spans="1:16" ht="9.9499999999999993" customHeight="1">
      <c r="A11" s="56"/>
      <c r="B11" s="67" t="s">
        <v>95</v>
      </c>
      <c r="C11" s="67"/>
      <c r="D11" s="67"/>
      <c r="E11" s="67"/>
      <c r="F11" s="67"/>
      <c r="G11" s="67"/>
      <c r="H11" s="68">
        <v>0</v>
      </c>
      <c r="I11" s="68">
        <v>0</v>
      </c>
      <c r="J11" s="69">
        <v>0</v>
      </c>
      <c r="K11" s="69"/>
      <c r="L11" s="69"/>
      <c r="M11" s="68">
        <v>0</v>
      </c>
      <c r="N11" s="56"/>
      <c r="O11" s="56"/>
      <c r="P11" s="56"/>
    </row>
    <row r="12" spans="1:16" ht="9.9499999999999993" customHeight="1">
      <c r="A12" s="56"/>
      <c r="B12" s="67" t="s">
        <v>96</v>
      </c>
      <c r="C12" s="67"/>
      <c r="D12" s="67"/>
      <c r="E12" s="67"/>
      <c r="F12" s="67"/>
      <c r="G12" s="67"/>
      <c r="H12" s="68"/>
      <c r="I12" s="68"/>
      <c r="J12" s="69"/>
      <c r="K12" s="69"/>
      <c r="L12" s="69"/>
      <c r="M12" s="68"/>
      <c r="N12" s="56"/>
      <c r="O12" s="56"/>
      <c r="P12" s="56"/>
    </row>
    <row r="13" spans="1:16" ht="9.9499999999999993" customHeight="1">
      <c r="A13" s="56"/>
      <c r="B13" s="67" t="s">
        <v>97</v>
      </c>
      <c r="C13" s="67"/>
      <c r="D13" s="67"/>
      <c r="E13" s="67"/>
      <c r="F13" s="67"/>
      <c r="G13" s="67"/>
      <c r="H13" s="68">
        <v>0</v>
      </c>
      <c r="I13" s="68">
        <v>0</v>
      </c>
      <c r="J13" s="69">
        <v>0</v>
      </c>
      <c r="K13" s="69"/>
      <c r="L13" s="69"/>
      <c r="M13" s="68">
        <v>0</v>
      </c>
      <c r="N13" s="56"/>
      <c r="O13" s="56"/>
      <c r="P13" s="56"/>
    </row>
    <row r="14" spans="1:16" ht="9.9499999999999993" customHeight="1">
      <c r="A14" s="56"/>
      <c r="B14" s="67" t="s">
        <v>98</v>
      </c>
      <c r="C14" s="67"/>
      <c r="D14" s="67"/>
      <c r="E14" s="67"/>
      <c r="F14" s="67"/>
      <c r="G14" s="67"/>
      <c r="H14" s="68">
        <v>0</v>
      </c>
      <c r="I14" s="68">
        <v>0</v>
      </c>
      <c r="J14" s="69">
        <v>0</v>
      </c>
      <c r="K14" s="69"/>
      <c r="L14" s="69"/>
      <c r="M14" s="68">
        <v>0</v>
      </c>
      <c r="N14" s="56"/>
      <c r="O14" s="56"/>
      <c r="P14" s="56"/>
    </row>
    <row r="15" spans="1:16" ht="9.9499999999999993" customHeight="1">
      <c r="A15" s="56"/>
      <c r="B15" s="67" t="s">
        <v>99</v>
      </c>
      <c r="C15" s="67"/>
      <c r="D15" s="67"/>
      <c r="E15" s="67"/>
      <c r="F15" s="67"/>
      <c r="G15" s="67"/>
      <c r="H15" s="68">
        <v>0</v>
      </c>
      <c r="I15" s="68">
        <v>0</v>
      </c>
      <c r="J15" s="69">
        <v>0</v>
      </c>
      <c r="K15" s="69"/>
      <c r="L15" s="69"/>
      <c r="M15" s="68">
        <v>0</v>
      </c>
      <c r="N15" s="56"/>
      <c r="O15" s="56"/>
      <c r="P15" s="56"/>
    </row>
    <row r="16" spans="1:16" ht="9.9499999999999993" customHeight="1">
      <c r="A16" s="56"/>
      <c r="B16" s="67" t="s">
        <v>100</v>
      </c>
      <c r="C16" s="67"/>
      <c r="D16" s="67"/>
      <c r="E16" s="67"/>
      <c r="F16" s="67"/>
      <c r="G16" s="67"/>
      <c r="H16" s="68">
        <v>0</v>
      </c>
      <c r="I16" s="68">
        <v>0</v>
      </c>
      <c r="J16" s="69">
        <v>0</v>
      </c>
      <c r="K16" s="69"/>
      <c r="L16" s="69"/>
      <c r="M16" s="68">
        <v>0</v>
      </c>
      <c r="N16" s="56"/>
      <c r="O16" s="56"/>
      <c r="P16" s="56"/>
    </row>
    <row r="17" spans="1:16" ht="9.9499999999999993" customHeight="1">
      <c r="A17" s="56"/>
      <c r="B17" s="67" t="s">
        <v>101</v>
      </c>
      <c r="C17" s="67"/>
      <c r="D17" s="67"/>
      <c r="E17" s="67"/>
      <c r="F17" s="67"/>
      <c r="G17" s="67"/>
      <c r="H17" s="68">
        <v>3575</v>
      </c>
      <c r="I17" s="68">
        <v>1.07</v>
      </c>
      <c r="J17" s="69">
        <v>87.34</v>
      </c>
      <c r="K17" s="69"/>
      <c r="L17" s="69"/>
      <c r="M17" s="68">
        <v>84.07</v>
      </c>
      <c r="N17" s="56"/>
      <c r="O17" s="56"/>
      <c r="P17" s="56"/>
    </row>
    <row r="18" spans="1:16" ht="9.9499999999999993" customHeight="1">
      <c r="A18" s="56"/>
      <c r="B18" s="67" t="s">
        <v>102</v>
      </c>
      <c r="C18" s="67"/>
      <c r="D18" s="67"/>
      <c r="E18" s="67"/>
      <c r="F18" s="67"/>
      <c r="G18" s="67"/>
      <c r="H18" s="68">
        <v>38.159999999999997</v>
      </c>
      <c r="I18" s="68">
        <v>0.01</v>
      </c>
      <c r="J18" s="69">
        <v>0.93</v>
      </c>
      <c r="K18" s="69"/>
      <c r="L18" s="69"/>
      <c r="M18" s="68">
        <v>0.9</v>
      </c>
      <c r="N18" s="56"/>
      <c r="O18" s="56"/>
      <c r="P18" s="56"/>
    </row>
    <row r="19" spans="1:16" ht="9.9499999999999993" customHeight="1">
      <c r="A19" s="56"/>
      <c r="B19" s="67" t="s">
        <v>103</v>
      </c>
      <c r="C19" s="67"/>
      <c r="D19" s="67"/>
      <c r="E19" s="67"/>
      <c r="F19" s="67"/>
      <c r="G19" s="67"/>
      <c r="H19" s="68">
        <v>0</v>
      </c>
      <c r="I19" s="68">
        <v>0</v>
      </c>
      <c r="J19" s="69">
        <v>0</v>
      </c>
      <c r="K19" s="69"/>
      <c r="L19" s="69"/>
      <c r="M19" s="68">
        <v>0</v>
      </c>
      <c r="N19" s="56"/>
      <c r="O19" s="56"/>
      <c r="P19" s="56"/>
    </row>
    <row r="20" spans="1:16" ht="9.9499999999999993" customHeight="1">
      <c r="A20" s="56"/>
      <c r="B20" s="67" t="s">
        <v>104</v>
      </c>
      <c r="C20" s="67"/>
      <c r="D20" s="67"/>
      <c r="E20" s="67"/>
      <c r="F20" s="67"/>
      <c r="G20" s="67"/>
      <c r="H20" s="68">
        <v>0</v>
      </c>
      <c r="I20" s="68">
        <v>0</v>
      </c>
      <c r="J20" s="69">
        <v>0</v>
      </c>
      <c r="K20" s="69"/>
      <c r="L20" s="69"/>
      <c r="M20" s="68">
        <v>0</v>
      </c>
      <c r="N20" s="56"/>
      <c r="O20" s="56"/>
      <c r="P20" s="56"/>
    </row>
    <row r="21" spans="1:16" ht="9.9499999999999993" customHeight="1">
      <c r="A21" s="56"/>
      <c r="B21" s="67" t="s">
        <v>105</v>
      </c>
      <c r="C21" s="67"/>
      <c r="D21" s="67"/>
      <c r="E21" s="67"/>
      <c r="F21" s="67"/>
      <c r="G21" s="67"/>
      <c r="H21" s="68">
        <v>0</v>
      </c>
      <c r="I21" s="68">
        <v>0</v>
      </c>
      <c r="J21" s="69">
        <v>0</v>
      </c>
      <c r="K21" s="69"/>
      <c r="L21" s="69"/>
      <c r="M21" s="68">
        <v>0</v>
      </c>
      <c r="N21" s="56"/>
      <c r="O21" s="56"/>
      <c r="P21" s="56"/>
    </row>
    <row r="22" spans="1:16" ht="9.9499999999999993" customHeight="1">
      <c r="A22" s="56"/>
      <c r="B22" s="67" t="s">
        <v>106</v>
      </c>
      <c r="C22" s="67"/>
      <c r="D22" s="67"/>
      <c r="E22" s="67"/>
      <c r="F22" s="67"/>
      <c r="G22" s="67"/>
      <c r="H22" s="68">
        <v>0</v>
      </c>
      <c r="I22" s="68">
        <v>0</v>
      </c>
      <c r="J22" s="69">
        <v>0</v>
      </c>
      <c r="K22" s="69"/>
      <c r="L22" s="69"/>
      <c r="M22" s="68">
        <v>0</v>
      </c>
      <c r="N22" s="56"/>
      <c r="O22" s="56"/>
      <c r="P22" s="56"/>
    </row>
    <row r="23" spans="1:16" ht="9.9499999999999993" customHeight="1">
      <c r="A23" s="56"/>
      <c r="B23" s="67" t="s">
        <v>107</v>
      </c>
      <c r="C23" s="67"/>
      <c r="D23" s="67"/>
      <c r="E23" s="67"/>
      <c r="F23" s="67"/>
      <c r="G23" s="67"/>
      <c r="H23" s="68">
        <v>0</v>
      </c>
      <c r="I23" s="68">
        <v>0</v>
      </c>
      <c r="J23" s="69">
        <v>0</v>
      </c>
      <c r="K23" s="69"/>
      <c r="L23" s="69"/>
      <c r="M23" s="68">
        <v>0</v>
      </c>
      <c r="N23" s="56"/>
      <c r="O23" s="56"/>
      <c r="P23" s="56"/>
    </row>
    <row r="24" spans="1:16" ht="9.9499999999999993" customHeight="1">
      <c r="A24" s="56"/>
      <c r="B24" s="67" t="s">
        <v>108</v>
      </c>
      <c r="C24" s="67"/>
      <c r="D24" s="67"/>
      <c r="E24" s="67"/>
      <c r="F24" s="67"/>
      <c r="G24" s="67"/>
      <c r="H24" s="68">
        <v>0</v>
      </c>
      <c r="I24" s="68">
        <v>0</v>
      </c>
      <c r="J24" s="69">
        <v>0</v>
      </c>
      <c r="K24" s="69"/>
      <c r="L24" s="69"/>
      <c r="M24" s="68">
        <v>0</v>
      </c>
      <c r="N24" s="56"/>
      <c r="O24" s="56"/>
      <c r="P24" s="56"/>
    </row>
    <row r="25" spans="1:16" ht="9.9499999999999993" customHeight="1">
      <c r="A25" s="56"/>
      <c r="B25" s="67" t="s">
        <v>109</v>
      </c>
      <c r="C25" s="67"/>
      <c r="D25" s="67"/>
      <c r="E25" s="67"/>
      <c r="F25" s="67"/>
      <c r="G25" s="67"/>
      <c r="H25" s="68"/>
      <c r="I25" s="68"/>
      <c r="J25" s="69"/>
      <c r="K25" s="69"/>
      <c r="L25" s="69"/>
      <c r="M25" s="68"/>
      <c r="N25" s="56"/>
      <c r="O25" s="56"/>
      <c r="P25" s="56"/>
    </row>
    <row r="26" spans="1:16" ht="9.9499999999999993" customHeight="1">
      <c r="A26" s="56"/>
      <c r="B26" s="67" t="s">
        <v>110</v>
      </c>
      <c r="C26" s="67"/>
      <c r="D26" s="67"/>
      <c r="E26" s="67"/>
      <c r="F26" s="67"/>
      <c r="G26" s="67"/>
      <c r="H26" s="68">
        <v>0</v>
      </c>
      <c r="I26" s="68">
        <v>0</v>
      </c>
      <c r="J26" s="69">
        <v>0</v>
      </c>
      <c r="K26" s="69"/>
      <c r="L26" s="69"/>
      <c r="M26" s="68">
        <v>0</v>
      </c>
      <c r="N26" s="56"/>
      <c r="O26" s="56"/>
      <c r="P26" s="56"/>
    </row>
    <row r="27" spans="1:16" ht="9.9499999999999993" customHeight="1">
      <c r="A27" s="56"/>
      <c r="B27" s="67" t="s">
        <v>111</v>
      </c>
      <c r="C27" s="67"/>
      <c r="D27" s="67"/>
      <c r="E27" s="67"/>
      <c r="F27" s="67"/>
      <c r="G27" s="67"/>
      <c r="H27" s="68">
        <v>137.69999999999999</v>
      </c>
      <c r="I27" s="68">
        <v>0.05</v>
      </c>
      <c r="J27" s="69">
        <v>3.36</v>
      </c>
      <c r="K27" s="69"/>
      <c r="L27" s="69"/>
      <c r="M27" s="68">
        <v>3.24</v>
      </c>
      <c r="N27" s="56"/>
      <c r="O27" s="56"/>
      <c r="P27" s="56"/>
    </row>
    <row r="28" spans="1:16" ht="9.9499999999999993" customHeight="1">
      <c r="A28" s="56"/>
      <c r="B28" s="67" t="s">
        <v>112</v>
      </c>
      <c r="C28" s="67"/>
      <c r="D28" s="67"/>
      <c r="E28" s="67"/>
      <c r="F28" s="67"/>
      <c r="G28" s="67"/>
      <c r="H28" s="68">
        <v>0</v>
      </c>
      <c r="I28" s="68">
        <v>0</v>
      </c>
      <c r="J28" s="69">
        <v>0</v>
      </c>
      <c r="K28" s="69"/>
      <c r="L28" s="69"/>
      <c r="M28" s="68">
        <v>0</v>
      </c>
      <c r="N28" s="56"/>
      <c r="O28" s="56"/>
      <c r="P28" s="56"/>
    </row>
    <row r="29" spans="1:16" ht="9.9499999999999993" customHeight="1">
      <c r="A29" s="56"/>
      <c r="B29" s="67" t="s">
        <v>113</v>
      </c>
      <c r="C29" s="67"/>
      <c r="D29" s="67"/>
      <c r="E29" s="67"/>
      <c r="F29" s="67"/>
      <c r="G29" s="67"/>
      <c r="H29" s="68">
        <v>0</v>
      </c>
      <c r="I29" s="68">
        <v>0</v>
      </c>
      <c r="J29" s="69">
        <v>0</v>
      </c>
      <c r="K29" s="69"/>
      <c r="L29" s="69"/>
      <c r="M29" s="68">
        <v>0</v>
      </c>
      <c r="N29" s="56"/>
      <c r="O29" s="56"/>
      <c r="P29" s="56"/>
    </row>
    <row r="30" spans="1:16" ht="9.9499999999999993" customHeight="1">
      <c r="A30" s="56"/>
      <c r="B30" s="67" t="s">
        <v>114</v>
      </c>
      <c r="C30" s="67"/>
      <c r="D30" s="67"/>
      <c r="E30" s="67"/>
      <c r="F30" s="67"/>
      <c r="G30" s="67"/>
      <c r="H30" s="68">
        <v>0</v>
      </c>
      <c r="I30" s="68">
        <v>0</v>
      </c>
      <c r="J30" s="69">
        <v>0</v>
      </c>
      <c r="K30" s="69"/>
      <c r="L30" s="69"/>
      <c r="M30" s="68">
        <v>0</v>
      </c>
      <c r="N30" s="56"/>
      <c r="O30" s="56"/>
      <c r="P30" s="56"/>
    </row>
    <row r="31" spans="1:16" ht="9.9499999999999993" customHeight="1">
      <c r="A31" s="56"/>
      <c r="B31" s="67" t="s">
        <v>115</v>
      </c>
      <c r="C31" s="67"/>
      <c r="D31" s="67"/>
      <c r="E31" s="67"/>
      <c r="F31" s="67"/>
      <c r="G31" s="67"/>
      <c r="H31" s="68">
        <v>0</v>
      </c>
      <c r="I31" s="68">
        <v>0</v>
      </c>
      <c r="J31" s="69">
        <v>0</v>
      </c>
      <c r="K31" s="69"/>
      <c r="L31" s="69"/>
      <c r="M31" s="68">
        <v>0</v>
      </c>
      <c r="N31" s="56"/>
      <c r="O31" s="56"/>
      <c r="P31" s="56"/>
    </row>
    <row r="32" spans="1:16" ht="9.9499999999999993" customHeight="1">
      <c r="A32" s="56"/>
      <c r="B32" s="67" t="s">
        <v>116</v>
      </c>
      <c r="C32" s="67"/>
      <c r="D32" s="67"/>
      <c r="E32" s="67"/>
      <c r="F32" s="67"/>
      <c r="G32" s="67"/>
      <c r="H32" s="68">
        <v>0</v>
      </c>
      <c r="I32" s="68">
        <v>0</v>
      </c>
      <c r="J32" s="69">
        <v>0</v>
      </c>
      <c r="K32" s="69"/>
      <c r="L32" s="69"/>
      <c r="M32" s="68">
        <v>0</v>
      </c>
      <c r="N32" s="56"/>
      <c r="O32" s="56"/>
      <c r="P32" s="56"/>
    </row>
    <row r="33" spans="1:16" ht="9.9499999999999993" customHeight="1">
      <c r="A33" s="56"/>
      <c r="B33" s="67" t="s">
        <v>117</v>
      </c>
      <c r="C33" s="67"/>
      <c r="D33" s="67"/>
      <c r="E33" s="67"/>
      <c r="F33" s="67"/>
      <c r="G33" s="67"/>
      <c r="H33" s="68">
        <v>0</v>
      </c>
      <c r="I33" s="68">
        <v>0</v>
      </c>
      <c r="J33" s="69">
        <v>0</v>
      </c>
      <c r="K33" s="69"/>
      <c r="L33" s="69"/>
      <c r="M33" s="68">
        <v>0</v>
      </c>
      <c r="N33" s="56"/>
      <c r="O33" s="56"/>
      <c r="P33" s="56"/>
    </row>
    <row r="34" spans="1:16" ht="9.9499999999999993" customHeight="1">
      <c r="A34" s="56"/>
      <c r="B34" s="67" t="s">
        <v>118</v>
      </c>
      <c r="C34" s="67"/>
      <c r="D34" s="67"/>
      <c r="E34" s="67"/>
      <c r="F34" s="67"/>
      <c r="G34" s="67"/>
      <c r="H34" s="68">
        <v>0</v>
      </c>
      <c r="I34" s="68">
        <v>0</v>
      </c>
      <c r="J34" s="69">
        <v>0</v>
      </c>
      <c r="K34" s="69"/>
      <c r="L34" s="69"/>
      <c r="M34" s="68">
        <v>0</v>
      </c>
      <c r="N34" s="56"/>
      <c r="O34" s="56"/>
      <c r="P34" s="56"/>
    </row>
    <row r="35" spans="1:16" ht="9.9499999999999993" customHeight="1">
      <c r="A35" s="56"/>
      <c r="B35" s="70" t="s">
        <v>27</v>
      </c>
      <c r="C35" s="70"/>
      <c r="D35" s="70"/>
      <c r="E35" s="70"/>
      <c r="F35" s="71">
        <v>3750.86</v>
      </c>
      <c r="G35" s="71"/>
      <c r="H35" s="71"/>
      <c r="I35" s="72">
        <v>1.1299999999999999</v>
      </c>
      <c r="J35" s="73">
        <v>91.63</v>
      </c>
      <c r="K35" s="73"/>
      <c r="L35" s="73"/>
      <c r="M35" s="72">
        <v>88.21</v>
      </c>
      <c r="N35" s="56"/>
      <c r="O35" s="56"/>
      <c r="P35" s="56"/>
    </row>
    <row r="36" spans="1:16" ht="9.9499999999999993" customHeight="1">
      <c r="A36" s="56"/>
      <c r="B36" s="66" t="s">
        <v>119</v>
      </c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56"/>
      <c r="O36" s="56"/>
      <c r="P36" s="56"/>
    </row>
    <row r="37" spans="1:16" ht="9.9499999999999993" customHeight="1">
      <c r="A37" s="56"/>
      <c r="B37" s="67" t="s">
        <v>120</v>
      </c>
      <c r="C37" s="67"/>
      <c r="D37" s="67"/>
      <c r="E37" s="67"/>
      <c r="F37" s="67"/>
      <c r="G37" s="67"/>
      <c r="H37" s="68">
        <v>0</v>
      </c>
      <c r="I37" s="68">
        <v>0</v>
      </c>
      <c r="J37" s="69">
        <v>0</v>
      </c>
      <c r="K37" s="69"/>
      <c r="L37" s="69"/>
      <c r="M37" s="68">
        <v>0</v>
      </c>
      <c r="N37" s="56"/>
      <c r="O37" s="56"/>
      <c r="P37" s="56"/>
    </row>
    <row r="38" spans="1:16" ht="9.9499999999999993" customHeight="1">
      <c r="A38" s="56"/>
      <c r="B38" s="67" t="s">
        <v>121</v>
      </c>
      <c r="C38" s="67"/>
      <c r="D38" s="67"/>
      <c r="E38" s="67"/>
      <c r="F38" s="67"/>
      <c r="G38" s="67"/>
      <c r="H38" s="68"/>
      <c r="I38" s="68"/>
      <c r="J38" s="69"/>
      <c r="K38" s="69"/>
      <c r="L38" s="69"/>
      <c r="M38" s="68"/>
      <c r="N38" s="56"/>
      <c r="O38" s="56"/>
      <c r="P38" s="56"/>
    </row>
    <row r="39" spans="1:16" ht="9.9499999999999993" customHeight="1">
      <c r="A39" s="56"/>
      <c r="B39" s="67" t="s">
        <v>122</v>
      </c>
      <c r="C39" s="67"/>
      <c r="D39" s="67"/>
      <c r="E39" s="67"/>
      <c r="F39" s="67"/>
      <c r="G39" s="67"/>
      <c r="H39" s="68">
        <v>112.53</v>
      </c>
      <c r="I39" s="68">
        <v>0.03</v>
      </c>
      <c r="J39" s="69">
        <v>2.75</v>
      </c>
      <c r="K39" s="69"/>
      <c r="L39" s="69"/>
      <c r="M39" s="68">
        <v>2.65</v>
      </c>
      <c r="N39" s="56"/>
      <c r="O39" s="56"/>
      <c r="P39" s="56"/>
    </row>
    <row r="40" spans="1:16" ht="9.9499999999999993" customHeight="1">
      <c r="A40" s="56"/>
      <c r="B40" s="67" t="s">
        <v>123</v>
      </c>
      <c r="C40" s="67"/>
      <c r="D40" s="67"/>
      <c r="E40" s="67"/>
      <c r="F40" s="67"/>
      <c r="G40" s="67"/>
      <c r="H40" s="68">
        <v>0</v>
      </c>
      <c r="I40" s="68">
        <v>0</v>
      </c>
      <c r="J40" s="69">
        <v>0</v>
      </c>
      <c r="K40" s="69"/>
      <c r="L40" s="69"/>
      <c r="M40" s="68">
        <v>0</v>
      </c>
      <c r="N40" s="56"/>
      <c r="O40" s="56"/>
      <c r="P40" s="56"/>
    </row>
    <row r="41" spans="1:16" ht="9.9499999999999993" customHeight="1">
      <c r="A41" s="56"/>
      <c r="B41" s="67" t="s">
        <v>124</v>
      </c>
      <c r="C41" s="67"/>
      <c r="D41" s="67"/>
      <c r="E41" s="67"/>
      <c r="F41" s="67"/>
      <c r="G41" s="67"/>
      <c r="H41" s="68">
        <v>0</v>
      </c>
      <c r="I41" s="68">
        <v>0</v>
      </c>
      <c r="J41" s="69">
        <v>0</v>
      </c>
      <c r="K41" s="69"/>
      <c r="L41" s="69"/>
      <c r="M41" s="68">
        <v>0</v>
      </c>
      <c r="N41" s="56"/>
      <c r="O41" s="56"/>
      <c r="P41" s="56"/>
    </row>
    <row r="42" spans="1:16" ht="9.9499999999999993" customHeight="1">
      <c r="A42" s="56"/>
      <c r="B42" s="67" t="s">
        <v>125</v>
      </c>
      <c r="C42" s="67"/>
      <c r="D42" s="67"/>
      <c r="E42" s="67"/>
      <c r="F42" s="67"/>
      <c r="G42" s="67"/>
      <c r="H42" s="68">
        <v>0</v>
      </c>
      <c r="I42" s="68">
        <v>0</v>
      </c>
      <c r="J42" s="69">
        <v>0</v>
      </c>
      <c r="K42" s="69"/>
      <c r="L42" s="69"/>
      <c r="M42" s="68">
        <v>0</v>
      </c>
      <c r="N42" s="56"/>
      <c r="O42" s="56"/>
      <c r="P42" s="56"/>
    </row>
    <row r="43" spans="1:16" ht="9.9499999999999993" customHeight="1">
      <c r="A43" s="56"/>
      <c r="B43" s="67" t="s">
        <v>126</v>
      </c>
      <c r="C43" s="67"/>
      <c r="D43" s="67"/>
      <c r="E43" s="67"/>
      <c r="F43" s="67"/>
      <c r="G43" s="67"/>
      <c r="H43" s="68">
        <v>0</v>
      </c>
      <c r="I43" s="68">
        <v>0</v>
      </c>
      <c r="J43" s="69">
        <v>0</v>
      </c>
      <c r="K43" s="69"/>
      <c r="L43" s="69"/>
      <c r="M43" s="68">
        <v>0</v>
      </c>
      <c r="N43" s="56"/>
      <c r="O43" s="56"/>
      <c r="P43" s="56"/>
    </row>
    <row r="44" spans="1:16" ht="9.9499999999999993" customHeight="1">
      <c r="A44" s="56"/>
      <c r="B44" s="67" t="s">
        <v>127</v>
      </c>
      <c r="C44" s="67"/>
      <c r="D44" s="67"/>
      <c r="E44" s="67"/>
      <c r="F44" s="67"/>
      <c r="G44" s="67"/>
      <c r="H44" s="68">
        <v>0</v>
      </c>
      <c r="I44" s="68">
        <v>0</v>
      </c>
      <c r="J44" s="69">
        <v>0</v>
      </c>
      <c r="K44" s="69"/>
      <c r="L44" s="69"/>
      <c r="M44" s="68">
        <v>0</v>
      </c>
      <c r="N44" s="56"/>
      <c r="O44" s="56"/>
      <c r="P44" s="56"/>
    </row>
    <row r="45" spans="1:16" ht="9.9499999999999993" customHeight="1">
      <c r="A45" s="56"/>
      <c r="B45" s="67" t="s">
        <v>128</v>
      </c>
      <c r="C45" s="67"/>
      <c r="D45" s="67"/>
      <c r="E45" s="67"/>
      <c r="F45" s="67"/>
      <c r="G45" s="67"/>
      <c r="H45" s="68">
        <v>0</v>
      </c>
      <c r="I45" s="68">
        <v>0</v>
      </c>
      <c r="J45" s="69">
        <v>0</v>
      </c>
      <c r="K45" s="69"/>
      <c r="L45" s="69"/>
      <c r="M45" s="68">
        <v>0</v>
      </c>
      <c r="N45" s="56"/>
      <c r="O45" s="56"/>
      <c r="P45" s="56"/>
    </row>
    <row r="46" spans="1:16" ht="9.9499999999999993" customHeight="1">
      <c r="A46" s="56"/>
      <c r="B46" s="67" t="s">
        <v>129</v>
      </c>
      <c r="C46" s="67"/>
      <c r="D46" s="67"/>
      <c r="E46" s="67"/>
      <c r="F46" s="67"/>
      <c r="G46" s="67"/>
      <c r="H46" s="68">
        <v>0</v>
      </c>
      <c r="I46" s="68">
        <v>0</v>
      </c>
      <c r="J46" s="69">
        <v>0</v>
      </c>
      <c r="K46" s="69"/>
      <c r="L46" s="69"/>
      <c r="M46" s="68">
        <v>0</v>
      </c>
      <c r="N46" s="56"/>
      <c r="O46" s="56"/>
      <c r="P46" s="56"/>
    </row>
    <row r="47" spans="1:16" ht="9.9499999999999993" customHeight="1">
      <c r="A47" s="56"/>
      <c r="B47" s="67" t="s">
        <v>130</v>
      </c>
      <c r="C47" s="67"/>
      <c r="D47" s="67"/>
      <c r="E47" s="67"/>
      <c r="F47" s="67"/>
      <c r="G47" s="67"/>
      <c r="H47" s="68">
        <v>0</v>
      </c>
      <c r="I47" s="68">
        <v>0</v>
      </c>
      <c r="J47" s="69">
        <v>0</v>
      </c>
      <c r="K47" s="69"/>
      <c r="L47" s="69"/>
      <c r="M47" s="68">
        <v>0</v>
      </c>
      <c r="N47" s="56"/>
      <c r="O47" s="56"/>
      <c r="P47" s="56"/>
    </row>
    <row r="48" spans="1:16" ht="9.9499999999999993" customHeight="1">
      <c r="A48" s="56"/>
      <c r="B48" s="67" t="s">
        <v>131</v>
      </c>
      <c r="C48" s="67"/>
      <c r="D48" s="67"/>
      <c r="E48" s="67"/>
      <c r="F48" s="67"/>
      <c r="G48" s="67"/>
      <c r="H48" s="68">
        <v>191.02</v>
      </c>
      <c r="I48" s="68">
        <v>0.06</v>
      </c>
      <c r="J48" s="69">
        <v>4.67</v>
      </c>
      <c r="K48" s="69"/>
      <c r="L48" s="69"/>
      <c r="M48" s="68">
        <v>4.49</v>
      </c>
      <c r="N48" s="56"/>
      <c r="O48" s="56"/>
      <c r="P48" s="56"/>
    </row>
    <row r="49" spans="1:16" ht="9.9499999999999993" customHeight="1">
      <c r="A49" s="56"/>
      <c r="B49" s="67" t="s">
        <v>132</v>
      </c>
      <c r="C49" s="67"/>
      <c r="D49" s="67"/>
      <c r="E49" s="67"/>
      <c r="F49" s="67"/>
      <c r="G49" s="67"/>
      <c r="H49" s="68">
        <v>0</v>
      </c>
      <c r="I49" s="68">
        <v>0</v>
      </c>
      <c r="J49" s="69">
        <v>0</v>
      </c>
      <c r="K49" s="69"/>
      <c r="L49" s="69"/>
      <c r="M49" s="68">
        <v>0</v>
      </c>
      <c r="N49" s="56"/>
      <c r="O49" s="56"/>
      <c r="P49" s="56"/>
    </row>
    <row r="50" spans="1:16" ht="9.9499999999999993" customHeight="1">
      <c r="A50" s="56"/>
      <c r="B50" s="70" t="s">
        <v>133</v>
      </c>
      <c r="C50" s="70"/>
      <c r="D50" s="70"/>
      <c r="E50" s="70"/>
      <c r="F50" s="71">
        <v>303.55</v>
      </c>
      <c r="G50" s="71"/>
      <c r="H50" s="71"/>
      <c r="I50" s="72">
        <v>0.09</v>
      </c>
      <c r="J50" s="73">
        <v>7.42</v>
      </c>
      <c r="K50" s="73"/>
      <c r="L50" s="73"/>
      <c r="M50" s="72">
        <v>7.14</v>
      </c>
      <c r="N50" s="56"/>
      <c r="O50" s="56"/>
      <c r="P50" s="56"/>
    </row>
    <row r="51" spans="1:16" ht="9.9499999999999993" customHeight="1">
      <c r="A51" s="56"/>
      <c r="B51" s="66" t="s">
        <v>38</v>
      </c>
      <c r="C51" s="66"/>
      <c r="D51" s="66"/>
      <c r="E51" s="66"/>
      <c r="F51" s="66"/>
      <c r="G51" s="66"/>
      <c r="H51" s="66"/>
      <c r="I51" s="66"/>
      <c r="J51" s="66"/>
      <c r="K51" s="66"/>
      <c r="L51" s="66"/>
      <c r="M51" s="66"/>
      <c r="N51" s="56"/>
      <c r="O51" s="56"/>
      <c r="P51" s="56"/>
    </row>
    <row r="52" spans="1:16" ht="9.9499999999999993" customHeight="1">
      <c r="A52" s="56"/>
      <c r="B52" s="67" t="s">
        <v>134</v>
      </c>
      <c r="C52" s="67"/>
      <c r="D52" s="67"/>
      <c r="E52" s="67"/>
      <c r="F52" s="67"/>
      <c r="G52" s="67"/>
      <c r="H52" s="68">
        <v>38.89</v>
      </c>
      <c r="I52" s="68">
        <v>0.01</v>
      </c>
      <c r="J52" s="69">
        <v>0.95</v>
      </c>
      <c r="K52" s="69"/>
      <c r="L52" s="69"/>
      <c r="M52" s="68">
        <v>0.91</v>
      </c>
      <c r="N52" s="56"/>
      <c r="O52" s="56"/>
      <c r="P52" s="56"/>
    </row>
    <row r="53" spans="1:16" ht="9.9499999999999993" customHeight="1">
      <c r="A53" s="56"/>
      <c r="B53" s="70" t="s">
        <v>135</v>
      </c>
      <c r="C53" s="70"/>
      <c r="D53" s="70"/>
      <c r="E53" s="70"/>
      <c r="F53" s="71">
        <v>38.89</v>
      </c>
      <c r="G53" s="71"/>
      <c r="H53" s="71"/>
      <c r="I53" s="72">
        <v>0.01</v>
      </c>
      <c r="J53" s="73">
        <v>0.95</v>
      </c>
      <c r="K53" s="73"/>
      <c r="L53" s="73"/>
      <c r="M53" s="72">
        <v>0.91</v>
      </c>
      <c r="N53" s="56"/>
      <c r="O53" s="56"/>
      <c r="P53" s="56"/>
    </row>
    <row r="54" spans="1:16" ht="9.9499999999999993" customHeight="1">
      <c r="A54" s="56"/>
      <c r="B54" s="74" t="s">
        <v>136</v>
      </c>
      <c r="C54" s="74"/>
      <c r="D54" s="74"/>
      <c r="E54" s="74"/>
      <c r="F54" s="75">
        <v>4093.3</v>
      </c>
      <c r="G54" s="75"/>
      <c r="H54" s="75"/>
      <c r="I54" s="76">
        <v>1.23</v>
      </c>
      <c r="J54" s="77">
        <v>100</v>
      </c>
      <c r="K54" s="77"/>
      <c r="L54" s="77"/>
      <c r="M54" s="76">
        <v>96.26</v>
      </c>
      <c r="N54" s="56"/>
      <c r="O54" s="56"/>
      <c r="P54" s="56"/>
    </row>
    <row r="55" spans="1:16" ht="9.9499999999999993" customHeight="1">
      <c r="A55" s="56"/>
      <c r="B55" s="66" t="s">
        <v>137</v>
      </c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56"/>
      <c r="O55" s="56"/>
      <c r="P55" s="56"/>
    </row>
    <row r="56" spans="1:16" ht="9.9499999999999993" customHeight="1">
      <c r="A56" s="56"/>
      <c r="B56" s="67" t="s">
        <v>138</v>
      </c>
      <c r="C56" s="67"/>
      <c r="D56" s="67"/>
      <c r="E56" s="67"/>
      <c r="F56" s="67"/>
      <c r="G56" s="67"/>
      <c r="H56" s="68">
        <v>0</v>
      </c>
      <c r="I56" s="68">
        <v>0</v>
      </c>
      <c r="J56" s="69">
        <v>0</v>
      </c>
      <c r="K56" s="69"/>
      <c r="L56" s="69"/>
      <c r="M56" s="68">
        <v>0</v>
      </c>
      <c r="N56" s="56"/>
      <c r="O56" s="56"/>
      <c r="P56" s="56"/>
    </row>
    <row r="57" spans="1:16" ht="9.9499999999999993" customHeight="1">
      <c r="A57" s="56"/>
      <c r="B57" s="67" t="s">
        <v>139</v>
      </c>
      <c r="C57" s="67"/>
      <c r="D57" s="67"/>
      <c r="E57" s="67"/>
      <c r="F57" s="67"/>
      <c r="G57" s="67"/>
      <c r="H57" s="68">
        <v>0</v>
      </c>
      <c r="I57" s="68">
        <v>0</v>
      </c>
      <c r="J57" s="69">
        <v>0</v>
      </c>
      <c r="K57" s="69"/>
      <c r="L57" s="69"/>
      <c r="M57" s="68">
        <v>0</v>
      </c>
      <c r="N57" s="56"/>
      <c r="O57" s="56"/>
      <c r="P57" s="56"/>
    </row>
    <row r="58" spans="1:16" ht="9.9499999999999993" customHeight="1">
      <c r="A58" s="56"/>
      <c r="B58" s="67" t="s">
        <v>140</v>
      </c>
      <c r="C58" s="67"/>
      <c r="D58" s="67"/>
      <c r="E58" s="67"/>
      <c r="F58" s="67"/>
      <c r="G58" s="67"/>
      <c r="H58" s="68">
        <v>0</v>
      </c>
      <c r="I58" s="68">
        <v>0</v>
      </c>
      <c r="J58" s="69">
        <v>0</v>
      </c>
      <c r="K58" s="69"/>
      <c r="L58" s="69"/>
      <c r="M58" s="68">
        <v>0</v>
      </c>
      <c r="N58" s="56"/>
      <c r="O58" s="56"/>
      <c r="P58" s="56"/>
    </row>
    <row r="59" spans="1:16" ht="9.9499999999999993" customHeight="1">
      <c r="A59" s="56"/>
      <c r="B59" s="70" t="s">
        <v>141</v>
      </c>
      <c r="C59" s="70"/>
      <c r="D59" s="70"/>
      <c r="E59" s="70"/>
      <c r="F59" s="71">
        <v>0</v>
      </c>
      <c r="G59" s="71"/>
      <c r="H59" s="71"/>
      <c r="I59" s="72">
        <v>0</v>
      </c>
      <c r="J59" s="73">
        <v>0</v>
      </c>
      <c r="K59" s="73"/>
      <c r="L59" s="73"/>
      <c r="M59" s="72">
        <v>0</v>
      </c>
      <c r="N59" s="56"/>
      <c r="O59" s="56"/>
      <c r="P59" s="56"/>
    </row>
    <row r="60" spans="1:16" ht="9.9499999999999993" customHeight="1">
      <c r="A60" s="56"/>
      <c r="B60" s="66" t="s">
        <v>142</v>
      </c>
      <c r="C60" s="66"/>
      <c r="D60" s="66"/>
      <c r="E60" s="66"/>
      <c r="F60" s="66"/>
      <c r="G60" s="66"/>
      <c r="H60" s="66"/>
      <c r="I60" s="66"/>
      <c r="J60" s="66"/>
      <c r="K60" s="66"/>
      <c r="L60" s="66"/>
      <c r="M60" s="66"/>
      <c r="N60" s="56"/>
      <c r="O60" s="56"/>
      <c r="P60" s="56"/>
    </row>
    <row r="61" spans="1:16" ht="9.9499999999999993" customHeight="1">
      <c r="A61" s="56"/>
      <c r="B61" s="67" t="s">
        <v>143</v>
      </c>
      <c r="C61" s="67"/>
      <c r="D61" s="67"/>
      <c r="E61" s="67"/>
      <c r="F61" s="67"/>
      <c r="G61" s="67"/>
      <c r="H61" s="68">
        <v>0</v>
      </c>
      <c r="I61" s="68">
        <v>0</v>
      </c>
      <c r="J61" s="69">
        <v>0</v>
      </c>
      <c r="K61" s="69"/>
      <c r="L61" s="69"/>
      <c r="M61" s="68">
        <v>0</v>
      </c>
      <c r="N61" s="56"/>
      <c r="O61" s="56"/>
      <c r="P61" s="56"/>
    </row>
    <row r="62" spans="1:16" ht="9.9499999999999993" customHeight="1">
      <c r="A62" s="56"/>
      <c r="B62" s="67" t="s">
        <v>144</v>
      </c>
      <c r="C62" s="67"/>
      <c r="D62" s="67"/>
      <c r="E62" s="67"/>
      <c r="F62" s="67"/>
      <c r="G62" s="67"/>
      <c r="H62" s="68">
        <v>17.399999999999999</v>
      </c>
      <c r="I62" s="68">
        <v>0.01</v>
      </c>
      <c r="J62" s="69">
        <v>0.43</v>
      </c>
      <c r="K62" s="69"/>
      <c r="L62" s="69"/>
      <c r="M62" s="68">
        <v>0.41</v>
      </c>
      <c r="N62" s="56"/>
      <c r="O62" s="56"/>
      <c r="P62" s="56"/>
    </row>
    <row r="63" spans="1:16" ht="9.9499999999999993" customHeight="1">
      <c r="A63" s="56"/>
      <c r="B63" s="67" t="s">
        <v>145</v>
      </c>
      <c r="C63" s="67"/>
      <c r="D63" s="67"/>
      <c r="E63" s="67"/>
      <c r="F63" s="67"/>
      <c r="G63" s="67"/>
      <c r="H63" s="68">
        <v>0</v>
      </c>
      <c r="I63" s="68">
        <v>0</v>
      </c>
      <c r="J63" s="69">
        <v>0</v>
      </c>
      <c r="K63" s="69"/>
      <c r="L63" s="69"/>
      <c r="M63" s="68">
        <v>0</v>
      </c>
      <c r="N63" s="56"/>
      <c r="O63" s="56"/>
      <c r="P63" s="56"/>
    </row>
    <row r="64" spans="1:16" ht="9.9499999999999993" customHeight="1">
      <c r="A64" s="56"/>
      <c r="B64" s="70" t="s">
        <v>146</v>
      </c>
      <c r="C64" s="70"/>
      <c r="D64" s="70"/>
      <c r="E64" s="70"/>
      <c r="F64" s="71">
        <v>17.399999999999999</v>
      </c>
      <c r="G64" s="71"/>
      <c r="H64" s="71"/>
      <c r="I64" s="72">
        <v>0.01</v>
      </c>
      <c r="J64" s="73">
        <v>0.43</v>
      </c>
      <c r="K64" s="73"/>
      <c r="L64" s="73"/>
      <c r="M64" s="72">
        <v>0.41</v>
      </c>
      <c r="N64" s="56"/>
      <c r="O64" s="56"/>
      <c r="P64" s="56"/>
    </row>
    <row r="65" spans="1:16" ht="9.9499999999999993" customHeight="1">
      <c r="A65" s="56"/>
      <c r="B65" s="74" t="s">
        <v>147</v>
      </c>
      <c r="C65" s="74"/>
      <c r="D65" s="74"/>
      <c r="E65" s="74"/>
      <c r="F65" s="77">
        <v>17.399999999999999</v>
      </c>
      <c r="G65" s="77"/>
      <c r="H65" s="77"/>
      <c r="I65" s="76">
        <v>0.01</v>
      </c>
      <c r="J65" s="77">
        <v>0.43</v>
      </c>
      <c r="K65" s="77"/>
      <c r="L65" s="77"/>
      <c r="M65" s="76">
        <v>0.41</v>
      </c>
      <c r="N65" s="56"/>
      <c r="O65" s="56"/>
      <c r="P65" s="56"/>
    </row>
    <row r="66" spans="1:16" ht="9.9499999999999993" customHeight="1">
      <c r="A66" s="56"/>
      <c r="B66" s="74" t="s">
        <v>148</v>
      </c>
      <c r="C66" s="74"/>
      <c r="D66" s="74"/>
      <c r="E66" s="74"/>
      <c r="F66" s="75">
        <v>4110.7</v>
      </c>
      <c r="G66" s="75"/>
      <c r="H66" s="75"/>
      <c r="I66" s="76">
        <v>1.24</v>
      </c>
      <c r="J66" s="77">
        <v>100.43</v>
      </c>
      <c r="K66" s="77"/>
      <c r="L66" s="77"/>
      <c r="M66" s="76">
        <v>96.67</v>
      </c>
      <c r="N66" s="56"/>
      <c r="O66" s="56"/>
      <c r="P66" s="56"/>
    </row>
    <row r="67" spans="1:16" ht="9.9499999999999993" customHeight="1">
      <c r="A67" s="56"/>
      <c r="B67" s="66" t="s">
        <v>54</v>
      </c>
      <c r="C67" s="66"/>
      <c r="D67" s="66"/>
      <c r="E67" s="66"/>
      <c r="F67" s="66"/>
      <c r="G67" s="66"/>
      <c r="H67" s="66"/>
      <c r="I67" s="66"/>
      <c r="J67" s="66"/>
      <c r="K67" s="66"/>
      <c r="L67" s="66"/>
      <c r="M67" s="66"/>
      <c r="N67" s="56"/>
      <c r="O67" s="56"/>
      <c r="P67" s="56"/>
    </row>
    <row r="68" spans="1:16" ht="9.9499999999999993" customHeight="1">
      <c r="A68" s="56"/>
      <c r="B68" s="67" t="s">
        <v>149</v>
      </c>
      <c r="C68" s="67"/>
      <c r="D68" s="67"/>
      <c r="E68" s="67"/>
      <c r="F68" s="67"/>
      <c r="G68" s="67"/>
      <c r="H68" s="68">
        <v>0</v>
      </c>
      <c r="I68" s="68">
        <v>0</v>
      </c>
      <c r="J68" s="69">
        <v>0</v>
      </c>
      <c r="K68" s="69"/>
      <c r="L68" s="69"/>
      <c r="M68" s="68">
        <v>0</v>
      </c>
      <c r="N68" s="56"/>
      <c r="O68" s="56"/>
      <c r="P68" s="56"/>
    </row>
    <row r="69" spans="1:16" ht="9.9499999999999993" customHeight="1">
      <c r="A69" s="56"/>
      <c r="B69" s="67" t="s">
        <v>150</v>
      </c>
      <c r="C69" s="67"/>
      <c r="D69" s="67"/>
      <c r="E69" s="67"/>
      <c r="F69" s="67"/>
      <c r="G69" s="67"/>
      <c r="H69" s="68">
        <v>141.58000000000001</v>
      </c>
      <c r="I69" s="68">
        <v>0.04</v>
      </c>
      <c r="J69" s="69">
        <v>3.46</v>
      </c>
      <c r="K69" s="69"/>
      <c r="L69" s="69"/>
      <c r="M69" s="68">
        <v>3.33</v>
      </c>
      <c r="N69" s="56"/>
      <c r="O69" s="56"/>
      <c r="P69" s="56"/>
    </row>
    <row r="70" spans="1:16" ht="9.9499999999999993" customHeight="1">
      <c r="A70" s="56"/>
      <c r="B70" s="67" t="s">
        <v>151</v>
      </c>
      <c r="C70" s="67"/>
      <c r="D70" s="67"/>
      <c r="E70" s="67"/>
      <c r="F70" s="67"/>
      <c r="G70" s="67"/>
      <c r="H70" s="68">
        <v>0</v>
      </c>
      <c r="I70" s="68">
        <v>0</v>
      </c>
      <c r="J70" s="69">
        <v>0</v>
      </c>
      <c r="K70" s="69"/>
      <c r="L70" s="69"/>
      <c r="M70" s="68">
        <v>0</v>
      </c>
      <c r="N70" s="56"/>
      <c r="O70" s="56"/>
      <c r="P70" s="56"/>
    </row>
    <row r="71" spans="1:16" ht="9.9499999999999993" customHeight="1">
      <c r="A71" s="56"/>
      <c r="B71" s="70" t="s">
        <v>152</v>
      </c>
      <c r="C71" s="70"/>
      <c r="D71" s="70"/>
      <c r="E71" s="70"/>
      <c r="F71" s="71">
        <v>141.58000000000001</v>
      </c>
      <c r="G71" s="71"/>
      <c r="H71" s="71"/>
      <c r="I71" s="72">
        <v>0.04</v>
      </c>
      <c r="J71" s="73">
        <v>3.46</v>
      </c>
      <c r="K71" s="73"/>
      <c r="L71" s="73"/>
      <c r="M71" s="72">
        <v>3.33</v>
      </c>
      <c r="N71" s="56"/>
      <c r="O71" s="56"/>
      <c r="P71" s="56"/>
    </row>
    <row r="72" spans="1:16" ht="9.9499999999999993" customHeight="1">
      <c r="A72" s="56"/>
      <c r="B72" s="74" t="s">
        <v>153</v>
      </c>
      <c r="C72" s="74"/>
      <c r="D72" s="74"/>
      <c r="E72" s="74"/>
      <c r="F72" s="75">
        <v>4252.28</v>
      </c>
      <c r="G72" s="75"/>
      <c r="H72" s="75"/>
      <c r="I72" s="76">
        <v>1.28</v>
      </c>
      <c r="J72" s="77">
        <v>103.89</v>
      </c>
      <c r="K72" s="77"/>
      <c r="L72" s="77"/>
      <c r="M72" s="78" t="s">
        <v>154</v>
      </c>
      <c r="N72" s="56"/>
      <c r="O72" s="56"/>
      <c r="P72" s="56"/>
    </row>
    <row r="73" spans="1:16" ht="17.100000000000001" customHeight="1">
      <c r="A73" s="56"/>
      <c r="B73" s="5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</row>
    <row r="74" spans="1:16" ht="15" customHeight="1">
      <c r="A74" s="56"/>
      <c r="B74" s="79" t="s">
        <v>59</v>
      </c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</row>
    <row r="75" spans="1:16" ht="20.100000000000001" customHeight="1">
      <c r="A75" s="56"/>
      <c r="B75" s="56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</row>
  </sheetData>
  <mergeCells count="144">
    <mergeCell ref="B74:P74"/>
    <mergeCell ref="B71:E71"/>
    <mergeCell ref="F71:H71"/>
    <mergeCell ref="J71:L71"/>
    <mergeCell ref="B72:E72"/>
    <mergeCell ref="F72:H72"/>
    <mergeCell ref="J72:L72"/>
    <mergeCell ref="B67:M67"/>
    <mergeCell ref="B68:G68"/>
    <mergeCell ref="J68:L68"/>
    <mergeCell ref="B69:G69"/>
    <mergeCell ref="J69:L69"/>
    <mergeCell ref="B70:G70"/>
    <mergeCell ref="J70:L70"/>
    <mergeCell ref="B65:E65"/>
    <mergeCell ref="F65:H65"/>
    <mergeCell ref="J65:L65"/>
    <mergeCell ref="B66:E66"/>
    <mergeCell ref="F66:H66"/>
    <mergeCell ref="J66:L66"/>
    <mergeCell ref="B62:G62"/>
    <mergeCell ref="J62:L62"/>
    <mergeCell ref="B63:G63"/>
    <mergeCell ref="J63:L63"/>
    <mergeCell ref="B64:E64"/>
    <mergeCell ref="F64:H64"/>
    <mergeCell ref="J64:L64"/>
    <mergeCell ref="B59:E59"/>
    <mergeCell ref="F59:H59"/>
    <mergeCell ref="J59:L59"/>
    <mergeCell ref="B60:M60"/>
    <mergeCell ref="B61:G61"/>
    <mergeCell ref="J61:L61"/>
    <mergeCell ref="B55:M55"/>
    <mergeCell ref="B56:G56"/>
    <mergeCell ref="J56:L56"/>
    <mergeCell ref="B57:G57"/>
    <mergeCell ref="J57:L57"/>
    <mergeCell ref="B58:G58"/>
    <mergeCell ref="J58:L58"/>
    <mergeCell ref="B52:G52"/>
    <mergeCell ref="J52:L52"/>
    <mergeCell ref="B53:E53"/>
    <mergeCell ref="F53:H53"/>
    <mergeCell ref="J53:L53"/>
    <mergeCell ref="B54:E54"/>
    <mergeCell ref="F54:H54"/>
    <mergeCell ref="J54:L54"/>
    <mergeCell ref="B49:G49"/>
    <mergeCell ref="J49:L49"/>
    <mergeCell ref="B50:E50"/>
    <mergeCell ref="F50:H50"/>
    <mergeCell ref="J50:L50"/>
    <mergeCell ref="B51:M51"/>
    <mergeCell ref="B46:G46"/>
    <mergeCell ref="J46:L46"/>
    <mergeCell ref="B47:G47"/>
    <mergeCell ref="J47:L47"/>
    <mergeCell ref="B48:G48"/>
    <mergeCell ref="J48:L48"/>
    <mergeCell ref="B43:G43"/>
    <mergeCell ref="J43:L43"/>
    <mergeCell ref="B44:G44"/>
    <mergeCell ref="J44:L44"/>
    <mergeCell ref="B45:G45"/>
    <mergeCell ref="J45:L45"/>
    <mergeCell ref="B40:G40"/>
    <mergeCell ref="J40:L40"/>
    <mergeCell ref="B41:G41"/>
    <mergeCell ref="J41:L41"/>
    <mergeCell ref="B42:G42"/>
    <mergeCell ref="J42:L42"/>
    <mergeCell ref="B37:G37"/>
    <mergeCell ref="J37:L37"/>
    <mergeCell ref="B38:G38"/>
    <mergeCell ref="J38:L38"/>
    <mergeCell ref="B39:G39"/>
    <mergeCell ref="J39:L39"/>
    <mergeCell ref="B34:G34"/>
    <mergeCell ref="J34:L34"/>
    <mergeCell ref="B35:E35"/>
    <mergeCell ref="F35:H35"/>
    <mergeCell ref="J35:L35"/>
    <mergeCell ref="B36:M36"/>
    <mergeCell ref="B31:G31"/>
    <mergeCell ref="J31:L31"/>
    <mergeCell ref="B32:G32"/>
    <mergeCell ref="J32:L32"/>
    <mergeCell ref="B33:G33"/>
    <mergeCell ref="J33:L33"/>
    <mergeCell ref="B28:G28"/>
    <mergeCell ref="J28:L28"/>
    <mergeCell ref="B29:G29"/>
    <mergeCell ref="J29:L29"/>
    <mergeCell ref="B30:G30"/>
    <mergeCell ref="J30:L30"/>
    <mergeCell ref="B25:G25"/>
    <mergeCell ref="J25:L25"/>
    <mergeCell ref="B26:G26"/>
    <mergeCell ref="J26:L26"/>
    <mergeCell ref="B27:G27"/>
    <mergeCell ref="J27:L27"/>
    <mergeCell ref="B22:G22"/>
    <mergeCell ref="J22:L22"/>
    <mergeCell ref="B23:G23"/>
    <mergeCell ref="J23:L23"/>
    <mergeCell ref="B24:G24"/>
    <mergeCell ref="J24:L24"/>
    <mergeCell ref="B19:G19"/>
    <mergeCell ref="J19:L19"/>
    <mergeCell ref="B20:G20"/>
    <mergeCell ref="J20:L20"/>
    <mergeCell ref="B21:G21"/>
    <mergeCell ref="J21:L21"/>
    <mergeCell ref="B16:G16"/>
    <mergeCell ref="J16:L16"/>
    <mergeCell ref="B17:G17"/>
    <mergeCell ref="J17:L17"/>
    <mergeCell ref="B18:G18"/>
    <mergeCell ref="J18:L18"/>
    <mergeCell ref="B13:G13"/>
    <mergeCell ref="J13:L13"/>
    <mergeCell ref="B14:G14"/>
    <mergeCell ref="J14:L14"/>
    <mergeCell ref="B15:G15"/>
    <mergeCell ref="J15:L15"/>
    <mergeCell ref="B10:G10"/>
    <mergeCell ref="J10:L10"/>
    <mergeCell ref="B11:G11"/>
    <mergeCell ref="J11:L11"/>
    <mergeCell ref="B12:G12"/>
    <mergeCell ref="J12:L12"/>
    <mergeCell ref="D7:J7"/>
    <mergeCell ref="L7:M7"/>
    <mergeCell ref="B8:E8"/>
    <mergeCell ref="F8:H8"/>
    <mergeCell ref="J8:L8"/>
    <mergeCell ref="B9:M9"/>
    <mergeCell ref="E2:O2"/>
    <mergeCell ref="E3:O3"/>
    <mergeCell ref="E4:O4"/>
    <mergeCell ref="B5:F5"/>
    <mergeCell ref="G5:O5"/>
    <mergeCell ref="B6:F6"/>
  </mergeCells>
  <pageMargins left="0.78740157499999996" right="0.78740157499999996" top="0.984251969" bottom="0.984251969" header="0.5" footer="0.5"/>
  <pageSetup orientation="portrait" horizontalDpi="300" verticalDpi="300" copies="0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0"/>
  <sheetViews>
    <sheetView workbookViewId="0">
      <selection activeCell="B16" sqref="B16:G16"/>
    </sheetView>
  </sheetViews>
  <sheetFormatPr defaultRowHeight="12.75"/>
  <cols>
    <col min="1" max="1" width="4.375" style="237" customWidth="1"/>
    <col min="2" max="2" width="15.375" style="237" customWidth="1"/>
    <col min="3" max="3" width="0.5" style="237" customWidth="1"/>
    <col min="4" max="4" width="3.25" style="237" customWidth="1"/>
    <col min="5" max="5" width="15.25" style="237" customWidth="1"/>
    <col min="6" max="7" width="0.875" style="237" customWidth="1"/>
    <col min="8" max="8" width="7.375" style="237" customWidth="1"/>
    <col min="9" max="9" width="8.875" style="237" customWidth="1"/>
    <col min="10" max="10" width="8.125" style="237" customWidth="1"/>
    <col min="11" max="11" width="1.5" style="237" customWidth="1"/>
    <col min="12" max="12" width="3.375" style="237" customWidth="1"/>
    <col min="13" max="13" width="13.375" style="237" customWidth="1"/>
    <col min="14" max="14" width="4.375" style="237" customWidth="1"/>
    <col min="15" max="15" width="4.25" style="237" customWidth="1"/>
    <col min="16" max="16" width="28.125" style="237" customWidth="1"/>
    <col min="17" max="16384" width="9" style="237"/>
  </cols>
  <sheetData>
    <row r="1" spans="1:16" ht="20.100000000000001" customHeight="1">
      <c r="A1" s="236"/>
      <c r="B1" s="236"/>
      <c r="C1" s="236"/>
      <c r="D1" s="236"/>
      <c r="E1" s="236"/>
      <c r="F1" s="236"/>
      <c r="G1" s="236"/>
      <c r="H1" s="236"/>
      <c r="I1" s="236"/>
      <c r="J1" s="236"/>
      <c r="K1" s="236"/>
      <c r="L1" s="236"/>
      <c r="M1" s="236"/>
      <c r="N1" s="236"/>
      <c r="O1" s="236"/>
      <c r="P1" s="236"/>
    </row>
    <row r="2" spans="1:16" ht="21" customHeight="1">
      <c r="A2" s="236"/>
      <c r="B2" s="236"/>
      <c r="C2" s="236"/>
      <c r="D2" s="236"/>
      <c r="E2" s="238" t="s">
        <v>81</v>
      </c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6"/>
    </row>
    <row r="3" spans="1:16" ht="17.100000000000001" customHeight="1">
      <c r="A3" s="236"/>
      <c r="B3" s="236"/>
      <c r="C3" s="236"/>
      <c r="D3" s="236"/>
      <c r="E3" s="239" t="s">
        <v>456</v>
      </c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6"/>
    </row>
    <row r="4" spans="1:16" ht="17.100000000000001" customHeight="1">
      <c r="A4" s="236"/>
      <c r="B4" s="236"/>
      <c r="C4" s="236"/>
      <c r="D4" s="236"/>
      <c r="E4" s="239" t="s">
        <v>457</v>
      </c>
      <c r="F4" s="239"/>
      <c r="G4" s="239"/>
      <c r="H4" s="239"/>
      <c r="I4" s="239"/>
      <c r="J4" s="239"/>
      <c r="K4" s="239"/>
      <c r="L4" s="239"/>
      <c r="M4" s="239"/>
      <c r="N4" s="239"/>
      <c r="O4" s="239"/>
      <c r="P4" s="236"/>
    </row>
    <row r="5" spans="1:16" ht="15" customHeight="1">
      <c r="A5" s="236"/>
      <c r="B5" s="239" t="s">
        <v>250</v>
      </c>
      <c r="C5" s="239"/>
      <c r="D5" s="239"/>
      <c r="E5" s="239"/>
      <c r="F5" s="239"/>
      <c r="G5" s="239" t="s">
        <v>85</v>
      </c>
      <c r="H5" s="239"/>
      <c r="I5" s="239"/>
      <c r="J5" s="239"/>
      <c r="K5" s="239"/>
      <c r="L5" s="239"/>
      <c r="M5" s="239"/>
      <c r="N5" s="239"/>
      <c r="O5" s="239"/>
      <c r="P5" s="236"/>
    </row>
    <row r="6" spans="1:16" ht="15" customHeight="1">
      <c r="A6" s="236"/>
      <c r="B6" s="240" t="s">
        <v>86</v>
      </c>
      <c r="C6" s="240"/>
      <c r="D6" s="240"/>
      <c r="E6" s="240"/>
      <c r="F6" s="240"/>
      <c r="G6" s="239" t="s">
        <v>251</v>
      </c>
      <c r="H6" s="239"/>
      <c r="I6" s="239"/>
      <c r="J6" s="239"/>
      <c r="K6" s="239"/>
      <c r="L6" s="239"/>
      <c r="M6" s="239"/>
      <c r="N6" s="239"/>
      <c r="O6" s="239"/>
      <c r="P6" s="236"/>
    </row>
    <row r="7" spans="1:16" ht="15" customHeight="1">
      <c r="A7" s="236"/>
      <c r="B7" s="241" t="s">
        <v>87</v>
      </c>
      <c r="C7" s="236"/>
      <c r="D7" s="242" t="s">
        <v>458</v>
      </c>
      <c r="E7" s="242"/>
      <c r="F7" s="242"/>
      <c r="G7" s="242"/>
      <c r="H7" s="242"/>
      <c r="I7" s="242"/>
      <c r="J7" s="242"/>
      <c r="K7" s="236"/>
      <c r="L7" s="242" t="s">
        <v>89</v>
      </c>
      <c r="M7" s="242"/>
      <c r="N7" s="236"/>
      <c r="O7" s="236"/>
      <c r="P7" s="236"/>
    </row>
    <row r="8" spans="1:16" ht="30" customHeight="1">
      <c r="A8" s="236"/>
      <c r="B8" s="243" t="s">
        <v>8</v>
      </c>
      <c r="C8" s="243"/>
      <c r="D8" s="243"/>
      <c r="E8" s="243"/>
      <c r="F8" s="244" t="s">
        <v>90</v>
      </c>
      <c r="G8" s="244"/>
      <c r="H8" s="244"/>
      <c r="I8" s="245" t="s">
        <v>459</v>
      </c>
      <c r="J8" s="244" t="s">
        <v>92</v>
      </c>
      <c r="K8" s="244"/>
      <c r="L8" s="244"/>
      <c r="M8" s="245" t="s">
        <v>93</v>
      </c>
      <c r="N8" s="236"/>
      <c r="O8" s="236"/>
      <c r="P8" s="236"/>
    </row>
    <row r="9" spans="1:16" ht="9.9499999999999993" customHeight="1">
      <c r="A9" s="236"/>
      <c r="B9" s="246" t="s">
        <v>14</v>
      </c>
      <c r="C9" s="246"/>
      <c r="D9" s="246"/>
      <c r="E9" s="246"/>
      <c r="F9" s="246"/>
      <c r="G9" s="246"/>
      <c r="H9" s="246"/>
      <c r="I9" s="246"/>
      <c r="J9" s="246"/>
      <c r="K9" s="246"/>
      <c r="L9" s="246"/>
      <c r="M9" s="246"/>
      <c r="N9" s="236"/>
      <c r="O9" s="236"/>
      <c r="P9" s="236"/>
    </row>
    <row r="10" spans="1:16" ht="9.9499999999999993" customHeight="1">
      <c r="A10" s="236"/>
      <c r="B10" s="247" t="s">
        <v>94</v>
      </c>
      <c r="C10" s="247"/>
      <c r="D10" s="247"/>
      <c r="E10" s="247"/>
      <c r="F10" s="247"/>
      <c r="G10" s="247"/>
      <c r="H10" s="248">
        <v>0</v>
      </c>
      <c r="I10" s="248">
        <v>0</v>
      </c>
      <c r="J10" s="249">
        <v>0</v>
      </c>
      <c r="K10" s="249"/>
      <c r="L10" s="249"/>
      <c r="M10" s="248">
        <v>0</v>
      </c>
      <c r="N10" s="236"/>
      <c r="O10" s="236"/>
      <c r="P10" s="236"/>
    </row>
    <row r="11" spans="1:16" ht="9.9499999999999993" customHeight="1">
      <c r="A11" s="236"/>
      <c r="B11" s="247" t="s">
        <v>95</v>
      </c>
      <c r="C11" s="247"/>
      <c r="D11" s="247"/>
      <c r="E11" s="247"/>
      <c r="F11" s="247"/>
      <c r="G11" s="247"/>
      <c r="H11" s="248">
        <v>0</v>
      </c>
      <c r="I11" s="248">
        <v>0</v>
      </c>
      <c r="J11" s="249">
        <v>0</v>
      </c>
      <c r="K11" s="249"/>
      <c r="L11" s="249"/>
      <c r="M11" s="248">
        <v>0</v>
      </c>
      <c r="N11" s="236"/>
      <c r="O11" s="236"/>
      <c r="P11" s="236"/>
    </row>
    <row r="12" spans="1:16" ht="9.9499999999999993" customHeight="1">
      <c r="A12" s="236"/>
      <c r="B12" s="247" t="s">
        <v>96</v>
      </c>
      <c r="C12" s="247"/>
      <c r="D12" s="247"/>
      <c r="E12" s="247"/>
      <c r="F12" s="247"/>
      <c r="G12" s="247"/>
      <c r="H12" s="248"/>
      <c r="I12" s="248"/>
      <c r="J12" s="249"/>
      <c r="K12" s="249"/>
      <c r="L12" s="249"/>
      <c r="M12" s="248"/>
      <c r="N12" s="236"/>
      <c r="O12" s="236"/>
      <c r="P12" s="236"/>
    </row>
    <row r="13" spans="1:16" ht="9.9499999999999993" customHeight="1">
      <c r="A13" s="236"/>
      <c r="B13" s="247" t="s">
        <v>97</v>
      </c>
      <c r="C13" s="247"/>
      <c r="D13" s="247"/>
      <c r="E13" s="247"/>
      <c r="F13" s="247"/>
      <c r="G13" s="247"/>
      <c r="H13" s="248">
        <v>0</v>
      </c>
      <c r="I13" s="248">
        <v>0</v>
      </c>
      <c r="J13" s="249">
        <v>0</v>
      </c>
      <c r="K13" s="249"/>
      <c r="L13" s="249"/>
      <c r="M13" s="248">
        <v>0</v>
      </c>
      <c r="N13" s="236"/>
      <c r="O13" s="236"/>
      <c r="P13" s="236"/>
    </row>
    <row r="14" spans="1:16" ht="9.9499999999999993" customHeight="1">
      <c r="A14" s="236"/>
      <c r="B14" s="247" t="s">
        <v>98</v>
      </c>
      <c r="C14" s="247"/>
      <c r="D14" s="247"/>
      <c r="E14" s="247"/>
      <c r="F14" s="247"/>
      <c r="G14" s="247"/>
      <c r="H14" s="248">
        <v>0</v>
      </c>
      <c r="I14" s="248">
        <v>0</v>
      </c>
      <c r="J14" s="249">
        <v>0</v>
      </c>
      <c r="K14" s="249"/>
      <c r="L14" s="249"/>
      <c r="M14" s="248">
        <v>0</v>
      </c>
      <c r="N14" s="236"/>
      <c r="O14" s="236"/>
      <c r="P14" s="236"/>
    </row>
    <row r="15" spans="1:16" ht="9.9499999999999993" customHeight="1">
      <c r="A15" s="236"/>
      <c r="B15" s="247" t="s">
        <v>99</v>
      </c>
      <c r="C15" s="247"/>
      <c r="D15" s="247"/>
      <c r="E15" s="247"/>
      <c r="F15" s="247"/>
      <c r="G15" s="247"/>
      <c r="H15" s="248">
        <v>1470</v>
      </c>
      <c r="I15" s="248">
        <v>2.06</v>
      </c>
      <c r="J15" s="249">
        <v>15.1</v>
      </c>
      <c r="K15" s="249"/>
      <c r="L15" s="249"/>
      <c r="M15" s="248">
        <v>12.66</v>
      </c>
      <c r="N15" s="236"/>
      <c r="O15" s="236"/>
      <c r="P15" s="236"/>
    </row>
    <row r="16" spans="1:16" ht="9.9499999999999993" customHeight="1">
      <c r="A16" s="236"/>
      <c r="B16" s="247" t="s">
        <v>100</v>
      </c>
      <c r="C16" s="247"/>
      <c r="D16" s="247"/>
      <c r="E16" s="247"/>
      <c r="F16" s="247"/>
      <c r="G16" s="247"/>
      <c r="H16" s="248">
        <v>0</v>
      </c>
      <c r="I16" s="248">
        <v>0</v>
      </c>
      <c r="J16" s="249">
        <v>0</v>
      </c>
      <c r="K16" s="249"/>
      <c r="L16" s="249"/>
      <c r="M16" s="248">
        <v>0</v>
      </c>
      <c r="N16" s="236"/>
      <c r="O16" s="236"/>
      <c r="P16" s="236"/>
    </row>
    <row r="17" spans="1:16" ht="9.9499999999999993" customHeight="1">
      <c r="A17" s="236"/>
      <c r="B17" s="247" t="s">
        <v>101</v>
      </c>
      <c r="C17" s="247"/>
      <c r="D17" s="247"/>
      <c r="E17" s="247"/>
      <c r="F17" s="247"/>
      <c r="G17" s="247"/>
      <c r="H17" s="248">
        <v>2692.58</v>
      </c>
      <c r="I17" s="248">
        <v>3.77</v>
      </c>
      <c r="J17" s="249">
        <v>27.65</v>
      </c>
      <c r="K17" s="249"/>
      <c r="L17" s="249"/>
      <c r="M17" s="248">
        <v>23.19</v>
      </c>
      <c r="N17" s="236"/>
      <c r="O17" s="236"/>
      <c r="P17" s="236"/>
    </row>
    <row r="18" spans="1:16" ht="9.9499999999999993" customHeight="1">
      <c r="A18" s="236"/>
      <c r="B18" s="247" t="s">
        <v>102</v>
      </c>
      <c r="C18" s="247"/>
      <c r="D18" s="247"/>
      <c r="E18" s="247"/>
      <c r="F18" s="247"/>
      <c r="G18" s="247"/>
      <c r="H18" s="248">
        <v>181.25</v>
      </c>
      <c r="I18" s="248">
        <v>0.25</v>
      </c>
      <c r="J18" s="249">
        <v>1.86</v>
      </c>
      <c r="K18" s="249"/>
      <c r="L18" s="249"/>
      <c r="M18" s="248">
        <v>1.56</v>
      </c>
      <c r="N18" s="236"/>
      <c r="O18" s="236"/>
      <c r="P18" s="236"/>
    </row>
    <row r="19" spans="1:16" ht="9.9499999999999993" customHeight="1">
      <c r="A19" s="236"/>
      <c r="B19" s="247" t="s">
        <v>103</v>
      </c>
      <c r="C19" s="247"/>
      <c r="D19" s="247"/>
      <c r="E19" s="247"/>
      <c r="F19" s="247"/>
      <c r="G19" s="247"/>
      <c r="H19" s="248">
        <v>0</v>
      </c>
      <c r="I19" s="248">
        <v>0</v>
      </c>
      <c r="J19" s="249">
        <v>0</v>
      </c>
      <c r="K19" s="249"/>
      <c r="L19" s="249"/>
      <c r="M19" s="248">
        <v>0</v>
      </c>
      <c r="N19" s="236"/>
      <c r="O19" s="236"/>
      <c r="P19" s="236"/>
    </row>
    <row r="20" spans="1:16" ht="9.9499999999999993" customHeight="1">
      <c r="A20" s="236"/>
      <c r="B20" s="247" t="s">
        <v>104</v>
      </c>
      <c r="C20" s="247"/>
      <c r="D20" s="247"/>
      <c r="E20" s="247"/>
      <c r="F20" s="247"/>
      <c r="G20" s="247"/>
      <c r="H20" s="248">
        <v>0</v>
      </c>
      <c r="I20" s="248">
        <v>0</v>
      </c>
      <c r="J20" s="249">
        <v>0</v>
      </c>
      <c r="K20" s="249"/>
      <c r="L20" s="249"/>
      <c r="M20" s="248">
        <v>0</v>
      </c>
      <c r="N20" s="236"/>
      <c r="O20" s="236"/>
      <c r="P20" s="236"/>
    </row>
    <row r="21" spans="1:16" ht="9.9499999999999993" customHeight="1">
      <c r="A21" s="236"/>
      <c r="B21" s="247" t="s">
        <v>105</v>
      </c>
      <c r="C21" s="247"/>
      <c r="D21" s="247"/>
      <c r="E21" s="247"/>
      <c r="F21" s="247"/>
      <c r="G21" s="247"/>
      <c r="H21" s="248">
        <v>1381.15</v>
      </c>
      <c r="I21" s="248">
        <v>1.94</v>
      </c>
      <c r="J21" s="249">
        <v>14.18</v>
      </c>
      <c r="K21" s="249"/>
      <c r="L21" s="249"/>
      <c r="M21" s="248">
        <v>11.89</v>
      </c>
      <c r="N21" s="236"/>
      <c r="O21" s="236"/>
      <c r="P21" s="236"/>
    </row>
    <row r="22" spans="1:16" ht="9.9499999999999993" customHeight="1">
      <c r="A22" s="236"/>
      <c r="B22" s="247" t="s">
        <v>106</v>
      </c>
      <c r="C22" s="247"/>
      <c r="D22" s="247"/>
      <c r="E22" s="247"/>
      <c r="F22" s="247"/>
      <c r="G22" s="247"/>
      <c r="H22" s="248">
        <v>1218.03</v>
      </c>
      <c r="I22" s="248">
        <v>1.71</v>
      </c>
      <c r="J22" s="249">
        <v>12.51</v>
      </c>
      <c r="K22" s="249"/>
      <c r="L22" s="249"/>
      <c r="M22" s="248">
        <v>10.49</v>
      </c>
      <c r="N22" s="236"/>
      <c r="O22" s="236"/>
      <c r="P22" s="236"/>
    </row>
    <row r="23" spans="1:16" ht="9.9499999999999993" customHeight="1">
      <c r="A23" s="236"/>
      <c r="B23" s="247" t="s">
        <v>107</v>
      </c>
      <c r="C23" s="247"/>
      <c r="D23" s="247"/>
      <c r="E23" s="247"/>
      <c r="F23" s="247"/>
      <c r="G23" s="247"/>
      <c r="H23" s="248">
        <v>0</v>
      </c>
      <c r="I23" s="248">
        <v>0</v>
      </c>
      <c r="J23" s="249">
        <v>0</v>
      </c>
      <c r="K23" s="249"/>
      <c r="L23" s="249"/>
      <c r="M23" s="248">
        <v>0</v>
      </c>
      <c r="N23" s="236"/>
      <c r="O23" s="236"/>
      <c r="P23" s="236"/>
    </row>
    <row r="24" spans="1:16" ht="9.9499999999999993" customHeight="1">
      <c r="A24" s="236"/>
      <c r="B24" s="247" t="s">
        <v>108</v>
      </c>
      <c r="C24" s="247"/>
      <c r="D24" s="247"/>
      <c r="E24" s="247"/>
      <c r="F24" s="247"/>
      <c r="G24" s="247"/>
      <c r="H24" s="248">
        <v>0</v>
      </c>
      <c r="I24" s="248">
        <v>0</v>
      </c>
      <c r="J24" s="249">
        <v>0</v>
      </c>
      <c r="K24" s="249"/>
      <c r="L24" s="249"/>
      <c r="M24" s="248">
        <v>0</v>
      </c>
      <c r="N24" s="236"/>
      <c r="O24" s="236"/>
      <c r="P24" s="236"/>
    </row>
    <row r="25" spans="1:16" ht="9.9499999999999993" customHeight="1">
      <c r="A25" s="236"/>
      <c r="B25" s="247" t="s">
        <v>109</v>
      </c>
      <c r="C25" s="247"/>
      <c r="D25" s="247"/>
      <c r="E25" s="247"/>
      <c r="F25" s="247"/>
      <c r="G25" s="247"/>
      <c r="H25" s="248"/>
      <c r="I25" s="248"/>
      <c r="J25" s="249"/>
      <c r="K25" s="249"/>
      <c r="L25" s="249"/>
      <c r="M25" s="248"/>
      <c r="N25" s="236"/>
      <c r="O25" s="236"/>
      <c r="P25" s="236"/>
    </row>
    <row r="26" spans="1:16" ht="9.9499999999999993" customHeight="1">
      <c r="A26" s="236"/>
      <c r="B26" s="247" t="s">
        <v>110</v>
      </c>
      <c r="C26" s="247"/>
      <c r="D26" s="247"/>
      <c r="E26" s="247"/>
      <c r="F26" s="247"/>
      <c r="G26" s="247"/>
      <c r="H26" s="248">
        <v>0</v>
      </c>
      <c r="I26" s="248">
        <v>0</v>
      </c>
      <c r="J26" s="249">
        <v>0</v>
      </c>
      <c r="K26" s="249"/>
      <c r="L26" s="249"/>
      <c r="M26" s="248">
        <v>0</v>
      </c>
      <c r="N26" s="236"/>
      <c r="O26" s="236"/>
      <c r="P26" s="236"/>
    </row>
    <row r="27" spans="1:16" ht="9.9499999999999993" customHeight="1">
      <c r="A27" s="236"/>
      <c r="B27" s="247" t="s">
        <v>111</v>
      </c>
      <c r="C27" s="247"/>
      <c r="D27" s="247"/>
      <c r="E27" s="247"/>
      <c r="F27" s="247"/>
      <c r="G27" s="247"/>
      <c r="H27" s="248">
        <v>0</v>
      </c>
      <c r="I27" s="248">
        <v>0</v>
      </c>
      <c r="J27" s="249">
        <v>0</v>
      </c>
      <c r="K27" s="249"/>
      <c r="L27" s="249"/>
      <c r="M27" s="248">
        <v>0</v>
      </c>
      <c r="N27" s="236"/>
      <c r="O27" s="236"/>
      <c r="P27" s="236"/>
    </row>
    <row r="28" spans="1:16" ht="9.9499999999999993" customHeight="1">
      <c r="A28" s="236"/>
      <c r="B28" s="247" t="s">
        <v>112</v>
      </c>
      <c r="C28" s="247"/>
      <c r="D28" s="247"/>
      <c r="E28" s="247"/>
      <c r="F28" s="247"/>
      <c r="G28" s="247"/>
      <c r="H28" s="248">
        <v>0</v>
      </c>
      <c r="I28" s="248">
        <v>0</v>
      </c>
      <c r="J28" s="249">
        <v>0</v>
      </c>
      <c r="K28" s="249"/>
      <c r="L28" s="249"/>
      <c r="M28" s="248">
        <v>0</v>
      </c>
      <c r="N28" s="236"/>
      <c r="O28" s="236"/>
      <c r="P28" s="236"/>
    </row>
    <row r="29" spans="1:16" ht="9.9499999999999993" customHeight="1">
      <c r="A29" s="236"/>
      <c r="B29" s="247" t="s">
        <v>113</v>
      </c>
      <c r="C29" s="247"/>
      <c r="D29" s="247"/>
      <c r="E29" s="247"/>
      <c r="F29" s="247"/>
      <c r="G29" s="247"/>
      <c r="H29" s="248">
        <v>0</v>
      </c>
      <c r="I29" s="248">
        <v>0</v>
      </c>
      <c r="J29" s="249">
        <v>0</v>
      </c>
      <c r="K29" s="249"/>
      <c r="L29" s="249"/>
      <c r="M29" s="248">
        <v>0</v>
      </c>
      <c r="N29" s="236"/>
      <c r="O29" s="236"/>
      <c r="P29" s="236"/>
    </row>
    <row r="30" spans="1:16" ht="9.9499999999999993" customHeight="1">
      <c r="A30" s="236"/>
      <c r="B30" s="247" t="s">
        <v>114</v>
      </c>
      <c r="C30" s="247"/>
      <c r="D30" s="247"/>
      <c r="E30" s="247"/>
      <c r="F30" s="247"/>
      <c r="G30" s="247"/>
      <c r="H30" s="248">
        <v>0</v>
      </c>
      <c r="I30" s="248">
        <v>0</v>
      </c>
      <c r="J30" s="249">
        <v>0</v>
      </c>
      <c r="K30" s="249"/>
      <c r="L30" s="249"/>
      <c r="M30" s="248">
        <v>0</v>
      </c>
      <c r="N30" s="236"/>
      <c r="O30" s="236"/>
      <c r="P30" s="236"/>
    </row>
    <row r="31" spans="1:16" ht="9.9499999999999993" customHeight="1">
      <c r="A31" s="236"/>
      <c r="B31" s="247" t="s">
        <v>115</v>
      </c>
      <c r="C31" s="247"/>
      <c r="D31" s="247"/>
      <c r="E31" s="247"/>
      <c r="F31" s="247"/>
      <c r="G31" s="247"/>
      <c r="H31" s="248">
        <v>0</v>
      </c>
      <c r="I31" s="248">
        <v>0</v>
      </c>
      <c r="J31" s="249">
        <v>0</v>
      </c>
      <c r="K31" s="249"/>
      <c r="L31" s="249"/>
      <c r="M31" s="248">
        <v>0</v>
      </c>
      <c r="N31" s="236"/>
      <c r="O31" s="236"/>
      <c r="P31" s="236"/>
    </row>
    <row r="32" spans="1:16" ht="9.9499999999999993" customHeight="1">
      <c r="A32" s="236"/>
      <c r="B32" s="247" t="s">
        <v>116</v>
      </c>
      <c r="C32" s="247"/>
      <c r="D32" s="247"/>
      <c r="E32" s="247"/>
      <c r="F32" s="247"/>
      <c r="G32" s="247"/>
      <c r="H32" s="248">
        <v>0</v>
      </c>
      <c r="I32" s="248">
        <v>0</v>
      </c>
      <c r="J32" s="249">
        <v>0</v>
      </c>
      <c r="K32" s="249"/>
      <c r="L32" s="249"/>
      <c r="M32" s="248">
        <v>0</v>
      </c>
      <c r="N32" s="236"/>
      <c r="O32" s="236"/>
      <c r="P32" s="236"/>
    </row>
    <row r="33" spans="1:16" ht="9.9499999999999993" customHeight="1">
      <c r="A33" s="236"/>
      <c r="B33" s="247" t="s">
        <v>117</v>
      </c>
      <c r="C33" s="247"/>
      <c r="D33" s="247"/>
      <c r="E33" s="247"/>
      <c r="F33" s="247"/>
      <c r="G33" s="247"/>
      <c r="H33" s="248">
        <v>0</v>
      </c>
      <c r="I33" s="248">
        <v>0</v>
      </c>
      <c r="J33" s="249">
        <v>0</v>
      </c>
      <c r="K33" s="249"/>
      <c r="L33" s="249"/>
      <c r="M33" s="248">
        <v>0</v>
      </c>
      <c r="N33" s="236"/>
      <c r="O33" s="236"/>
      <c r="P33" s="236"/>
    </row>
    <row r="34" spans="1:16" ht="9.9499999999999993" customHeight="1">
      <c r="A34" s="236"/>
      <c r="B34" s="247" t="s">
        <v>118</v>
      </c>
      <c r="C34" s="247"/>
      <c r="D34" s="247"/>
      <c r="E34" s="247"/>
      <c r="F34" s="247"/>
      <c r="G34" s="247"/>
      <c r="H34" s="248">
        <v>0</v>
      </c>
      <c r="I34" s="248">
        <v>0</v>
      </c>
      <c r="J34" s="249">
        <v>0</v>
      </c>
      <c r="K34" s="249"/>
      <c r="L34" s="249"/>
      <c r="M34" s="248">
        <v>0</v>
      </c>
      <c r="N34" s="236"/>
      <c r="O34" s="236"/>
      <c r="P34" s="236"/>
    </row>
    <row r="35" spans="1:16" ht="9.9499999999999993" customHeight="1">
      <c r="A35" s="236"/>
      <c r="B35" s="250" t="s">
        <v>27</v>
      </c>
      <c r="C35" s="250"/>
      <c r="D35" s="250"/>
      <c r="E35" s="250"/>
      <c r="F35" s="251">
        <v>6943.01</v>
      </c>
      <c r="G35" s="251"/>
      <c r="H35" s="251"/>
      <c r="I35" s="252">
        <v>9.73</v>
      </c>
      <c r="J35" s="253">
        <v>71.3</v>
      </c>
      <c r="K35" s="253"/>
      <c r="L35" s="253"/>
      <c r="M35" s="252">
        <v>59.79</v>
      </c>
      <c r="N35" s="236"/>
      <c r="O35" s="236"/>
      <c r="P35" s="236"/>
    </row>
    <row r="36" spans="1:16" ht="9.9499999999999993" customHeight="1">
      <c r="A36" s="236"/>
      <c r="B36" s="246" t="s">
        <v>119</v>
      </c>
      <c r="C36" s="246"/>
      <c r="D36" s="246"/>
      <c r="E36" s="246"/>
      <c r="F36" s="246"/>
      <c r="G36" s="246"/>
      <c r="H36" s="246"/>
      <c r="I36" s="246"/>
      <c r="J36" s="246"/>
      <c r="K36" s="246"/>
      <c r="L36" s="246"/>
      <c r="M36" s="246"/>
      <c r="N36" s="236"/>
      <c r="O36" s="236"/>
      <c r="P36" s="236"/>
    </row>
    <row r="37" spans="1:16" ht="9.9499999999999993" customHeight="1">
      <c r="A37" s="236"/>
      <c r="B37" s="247" t="s">
        <v>120</v>
      </c>
      <c r="C37" s="247"/>
      <c r="D37" s="247"/>
      <c r="E37" s="247"/>
      <c r="F37" s="247"/>
      <c r="G37" s="247"/>
      <c r="H37" s="248">
        <v>1785</v>
      </c>
      <c r="I37" s="248">
        <v>2.5</v>
      </c>
      <c r="J37" s="249">
        <v>18.329999999999998</v>
      </c>
      <c r="K37" s="249"/>
      <c r="L37" s="249"/>
      <c r="M37" s="248">
        <v>15.37</v>
      </c>
      <c r="N37" s="236"/>
      <c r="O37" s="236"/>
      <c r="P37" s="236"/>
    </row>
    <row r="38" spans="1:16" ht="9.9499999999999993" customHeight="1">
      <c r="A38" s="236"/>
      <c r="B38" s="247" t="s">
        <v>121</v>
      </c>
      <c r="C38" s="247"/>
      <c r="D38" s="247"/>
      <c r="E38" s="247"/>
      <c r="F38" s="247"/>
      <c r="G38" s="247"/>
      <c r="H38" s="248"/>
      <c r="I38" s="248"/>
      <c r="J38" s="249"/>
      <c r="K38" s="249"/>
      <c r="L38" s="249"/>
      <c r="M38" s="248"/>
      <c r="N38" s="236"/>
      <c r="O38" s="236"/>
      <c r="P38" s="236"/>
    </row>
    <row r="39" spans="1:16" ht="9.9499999999999993" customHeight="1">
      <c r="A39" s="236"/>
      <c r="B39" s="247" t="s">
        <v>122</v>
      </c>
      <c r="C39" s="247"/>
      <c r="D39" s="247"/>
      <c r="E39" s="247"/>
      <c r="F39" s="247"/>
      <c r="G39" s="247"/>
      <c r="H39" s="248">
        <v>261.83999999999997</v>
      </c>
      <c r="I39" s="248">
        <v>0.37</v>
      </c>
      <c r="J39" s="249">
        <v>2.69</v>
      </c>
      <c r="K39" s="249"/>
      <c r="L39" s="249"/>
      <c r="M39" s="248">
        <v>2.25</v>
      </c>
      <c r="N39" s="236"/>
      <c r="O39" s="236"/>
      <c r="P39" s="236"/>
    </row>
    <row r="40" spans="1:16" ht="9.9499999999999993" customHeight="1">
      <c r="A40" s="236"/>
      <c r="B40" s="247" t="s">
        <v>123</v>
      </c>
      <c r="C40" s="247"/>
      <c r="D40" s="247"/>
      <c r="E40" s="247"/>
      <c r="F40" s="247"/>
      <c r="G40" s="247"/>
      <c r="H40" s="248">
        <v>0</v>
      </c>
      <c r="I40" s="248">
        <v>0</v>
      </c>
      <c r="J40" s="249">
        <v>0</v>
      </c>
      <c r="K40" s="249"/>
      <c r="L40" s="249"/>
      <c r="M40" s="248">
        <v>0</v>
      </c>
      <c r="N40" s="236"/>
      <c r="O40" s="236"/>
      <c r="P40" s="236"/>
    </row>
    <row r="41" spans="1:16" ht="9.9499999999999993" customHeight="1">
      <c r="A41" s="236"/>
      <c r="B41" s="247" t="s">
        <v>124</v>
      </c>
      <c r="C41" s="247"/>
      <c r="D41" s="247"/>
      <c r="E41" s="247"/>
      <c r="F41" s="247"/>
      <c r="G41" s="247"/>
      <c r="H41" s="248">
        <v>0</v>
      </c>
      <c r="I41" s="248">
        <v>0</v>
      </c>
      <c r="J41" s="249">
        <v>0</v>
      </c>
      <c r="K41" s="249"/>
      <c r="L41" s="249"/>
      <c r="M41" s="248">
        <v>0</v>
      </c>
      <c r="N41" s="236"/>
      <c r="O41" s="236"/>
      <c r="P41" s="236"/>
    </row>
    <row r="42" spans="1:16" ht="9.9499999999999993" customHeight="1">
      <c r="A42" s="236"/>
      <c r="B42" s="247" t="s">
        <v>125</v>
      </c>
      <c r="C42" s="247"/>
      <c r="D42" s="247"/>
      <c r="E42" s="247"/>
      <c r="F42" s="247"/>
      <c r="G42" s="247"/>
      <c r="H42" s="248">
        <v>0</v>
      </c>
      <c r="I42" s="248">
        <v>0</v>
      </c>
      <c r="J42" s="249">
        <v>0</v>
      </c>
      <c r="K42" s="249"/>
      <c r="L42" s="249"/>
      <c r="M42" s="248">
        <v>0</v>
      </c>
      <c r="N42" s="236"/>
      <c r="O42" s="236"/>
      <c r="P42" s="236"/>
    </row>
    <row r="43" spans="1:16" ht="9.9499999999999993" customHeight="1">
      <c r="A43" s="236"/>
      <c r="B43" s="247" t="s">
        <v>126</v>
      </c>
      <c r="C43" s="247"/>
      <c r="D43" s="247"/>
      <c r="E43" s="247"/>
      <c r="F43" s="247"/>
      <c r="G43" s="247"/>
      <c r="H43" s="248">
        <v>0</v>
      </c>
      <c r="I43" s="248">
        <v>0</v>
      </c>
      <c r="J43" s="249">
        <v>0</v>
      </c>
      <c r="K43" s="249"/>
      <c r="L43" s="249"/>
      <c r="M43" s="248">
        <v>0</v>
      </c>
      <c r="N43" s="236"/>
      <c r="O43" s="236"/>
      <c r="P43" s="236"/>
    </row>
    <row r="44" spans="1:16" ht="9.9499999999999993" customHeight="1">
      <c r="A44" s="236"/>
      <c r="B44" s="247" t="s">
        <v>127</v>
      </c>
      <c r="C44" s="247"/>
      <c r="D44" s="247"/>
      <c r="E44" s="247"/>
      <c r="F44" s="247"/>
      <c r="G44" s="247"/>
      <c r="H44" s="248">
        <v>0</v>
      </c>
      <c r="I44" s="248">
        <v>0</v>
      </c>
      <c r="J44" s="249">
        <v>0</v>
      </c>
      <c r="K44" s="249"/>
      <c r="L44" s="249"/>
      <c r="M44" s="248">
        <v>0</v>
      </c>
      <c r="N44" s="236"/>
      <c r="O44" s="236"/>
      <c r="P44" s="236"/>
    </row>
    <row r="45" spans="1:16" ht="9.9499999999999993" customHeight="1">
      <c r="A45" s="236"/>
      <c r="B45" s="247" t="s">
        <v>128</v>
      </c>
      <c r="C45" s="247"/>
      <c r="D45" s="247"/>
      <c r="E45" s="247"/>
      <c r="F45" s="247"/>
      <c r="G45" s="247"/>
      <c r="H45" s="248">
        <v>0</v>
      </c>
      <c r="I45" s="248">
        <v>0</v>
      </c>
      <c r="J45" s="249">
        <v>0</v>
      </c>
      <c r="K45" s="249"/>
      <c r="L45" s="249"/>
      <c r="M45" s="248">
        <v>0</v>
      </c>
      <c r="N45" s="236"/>
      <c r="O45" s="236"/>
      <c r="P45" s="236"/>
    </row>
    <row r="46" spans="1:16" ht="9.9499999999999993" customHeight="1">
      <c r="A46" s="236"/>
      <c r="B46" s="247" t="s">
        <v>129</v>
      </c>
      <c r="C46" s="247"/>
      <c r="D46" s="247"/>
      <c r="E46" s="247"/>
      <c r="F46" s="247"/>
      <c r="G46" s="247"/>
      <c r="H46" s="248">
        <v>0</v>
      </c>
      <c r="I46" s="248">
        <v>0</v>
      </c>
      <c r="J46" s="249">
        <v>0</v>
      </c>
      <c r="K46" s="249"/>
      <c r="L46" s="249"/>
      <c r="M46" s="248">
        <v>0</v>
      </c>
      <c r="N46" s="236"/>
      <c r="O46" s="236"/>
      <c r="P46" s="236"/>
    </row>
    <row r="47" spans="1:16" ht="9.9499999999999993" customHeight="1">
      <c r="A47" s="236"/>
      <c r="B47" s="247" t="s">
        <v>130</v>
      </c>
      <c r="C47" s="247"/>
      <c r="D47" s="247"/>
      <c r="E47" s="247"/>
      <c r="F47" s="247"/>
      <c r="G47" s="247"/>
      <c r="H47" s="248">
        <v>0</v>
      </c>
      <c r="I47" s="248">
        <v>0</v>
      </c>
      <c r="J47" s="249">
        <v>0</v>
      </c>
      <c r="K47" s="249"/>
      <c r="L47" s="249"/>
      <c r="M47" s="248">
        <v>0</v>
      </c>
      <c r="N47" s="236"/>
      <c r="O47" s="236"/>
      <c r="P47" s="236"/>
    </row>
    <row r="48" spans="1:16" ht="9.9499999999999993" customHeight="1">
      <c r="A48" s="236"/>
      <c r="B48" s="247" t="s">
        <v>131</v>
      </c>
      <c r="C48" s="247"/>
      <c r="D48" s="247"/>
      <c r="E48" s="247"/>
      <c r="F48" s="247"/>
      <c r="G48" s="247"/>
      <c r="H48" s="248">
        <v>189.25</v>
      </c>
      <c r="I48" s="248">
        <v>0.27</v>
      </c>
      <c r="J48" s="249">
        <v>1.94</v>
      </c>
      <c r="K48" s="249"/>
      <c r="L48" s="249"/>
      <c r="M48" s="248">
        <v>1.63</v>
      </c>
      <c r="N48" s="236"/>
      <c r="O48" s="236"/>
      <c r="P48" s="236"/>
    </row>
    <row r="49" spans="1:16" ht="9.9499999999999993" customHeight="1">
      <c r="A49" s="236"/>
      <c r="B49" s="247" t="s">
        <v>132</v>
      </c>
      <c r="C49" s="247"/>
      <c r="D49" s="247"/>
      <c r="E49" s="247"/>
      <c r="F49" s="247"/>
      <c r="G49" s="247"/>
      <c r="H49" s="248">
        <v>50.47</v>
      </c>
      <c r="I49" s="248">
        <v>7.0000000000000007E-2</v>
      </c>
      <c r="J49" s="249">
        <v>0.52</v>
      </c>
      <c r="K49" s="249"/>
      <c r="L49" s="249"/>
      <c r="M49" s="248">
        <v>0.43</v>
      </c>
      <c r="N49" s="236"/>
      <c r="O49" s="236"/>
      <c r="P49" s="236"/>
    </row>
    <row r="50" spans="1:16" ht="9.9499999999999993" customHeight="1">
      <c r="A50" s="236"/>
      <c r="B50" s="250" t="s">
        <v>133</v>
      </c>
      <c r="C50" s="250"/>
      <c r="D50" s="250"/>
      <c r="E50" s="250"/>
      <c r="F50" s="251">
        <v>2286.56</v>
      </c>
      <c r="G50" s="251"/>
      <c r="H50" s="251"/>
      <c r="I50" s="252">
        <v>3.21</v>
      </c>
      <c r="J50" s="253">
        <v>23.48</v>
      </c>
      <c r="K50" s="253"/>
      <c r="L50" s="253"/>
      <c r="M50" s="252">
        <v>19.68</v>
      </c>
      <c r="N50" s="236"/>
      <c r="O50" s="236"/>
      <c r="P50" s="236"/>
    </row>
    <row r="51" spans="1:16" ht="9.9499999999999993" customHeight="1">
      <c r="A51" s="236"/>
      <c r="B51" s="246" t="s">
        <v>38</v>
      </c>
      <c r="C51" s="246"/>
      <c r="D51" s="246"/>
      <c r="E51" s="246"/>
      <c r="F51" s="246"/>
      <c r="G51" s="246"/>
      <c r="H51" s="246"/>
      <c r="I51" s="246"/>
      <c r="J51" s="246"/>
      <c r="K51" s="246"/>
      <c r="L51" s="246"/>
      <c r="M51" s="246"/>
      <c r="N51" s="236"/>
      <c r="O51" s="236"/>
      <c r="P51" s="236"/>
    </row>
    <row r="52" spans="1:16" ht="9.9499999999999993" customHeight="1">
      <c r="A52" s="236"/>
      <c r="B52" s="247" t="s">
        <v>134</v>
      </c>
      <c r="C52" s="247"/>
      <c r="D52" s="247"/>
      <c r="E52" s="247"/>
      <c r="F52" s="247"/>
      <c r="G52" s="247"/>
      <c r="H52" s="248">
        <v>507.77</v>
      </c>
      <c r="I52" s="248">
        <v>0.71</v>
      </c>
      <c r="J52" s="249">
        <v>5.21</v>
      </c>
      <c r="K52" s="249"/>
      <c r="L52" s="249"/>
      <c r="M52" s="248">
        <v>4.37</v>
      </c>
      <c r="N52" s="236"/>
      <c r="O52" s="236"/>
      <c r="P52" s="236"/>
    </row>
    <row r="53" spans="1:16" ht="9.9499999999999993" customHeight="1">
      <c r="A53" s="236"/>
      <c r="B53" s="250" t="s">
        <v>135</v>
      </c>
      <c r="C53" s="250"/>
      <c r="D53" s="250"/>
      <c r="E53" s="250"/>
      <c r="F53" s="251">
        <v>507.77</v>
      </c>
      <c r="G53" s="251"/>
      <c r="H53" s="251"/>
      <c r="I53" s="252">
        <v>0.71</v>
      </c>
      <c r="J53" s="253">
        <v>5.21</v>
      </c>
      <c r="K53" s="253"/>
      <c r="L53" s="253"/>
      <c r="M53" s="252">
        <v>4.37</v>
      </c>
      <c r="N53" s="236"/>
      <c r="O53" s="236"/>
      <c r="P53" s="236"/>
    </row>
    <row r="54" spans="1:16" ht="9.9499999999999993" customHeight="1">
      <c r="A54" s="236"/>
      <c r="B54" s="254" t="s">
        <v>136</v>
      </c>
      <c r="C54" s="254"/>
      <c r="D54" s="254"/>
      <c r="E54" s="254"/>
      <c r="F54" s="255">
        <v>9737.34</v>
      </c>
      <c r="G54" s="255"/>
      <c r="H54" s="255"/>
      <c r="I54" s="256">
        <v>13.65</v>
      </c>
      <c r="J54" s="257">
        <v>99.99</v>
      </c>
      <c r="K54" s="257"/>
      <c r="L54" s="257"/>
      <c r="M54" s="256">
        <v>83.84</v>
      </c>
      <c r="N54" s="236"/>
      <c r="O54" s="236"/>
      <c r="P54" s="236"/>
    </row>
    <row r="55" spans="1:16" ht="9.9499999999999993" customHeight="1">
      <c r="A55" s="236"/>
      <c r="B55" s="246" t="s">
        <v>137</v>
      </c>
      <c r="C55" s="246"/>
      <c r="D55" s="246"/>
      <c r="E55" s="246"/>
      <c r="F55" s="246"/>
      <c r="G55" s="246"/>
      <c r="H55" s="246"/>
      <c r="I55" s="246"/>
      <c r="J55" s="246"/>
      <c r="K55" s="246"/>
      <c r="L55" s="246"/>
      <c r="M55" s="246"/>
      <c r="N55" s="236"/>
      <c r="O55" s="236"/>
      <c r="P55" s="236"/>
    </row>
    <row r="56" spans="1:16" ht="9.9499999999999993" customHeight="1">
      <c r="A56" s="236"/>
      <c r="B56" s="247" t="s">
        <v>138</v>
      </c>
      <c r="C56" s="247"/>
      <c r="D56" s="247"/>
      <c r="E56" s="247"/>
      <c r="F56" s="247"/>
      <c r="G56" s="247"/>
      <c r="H56" s="248">
        <v>163.5</v>
      </c>
      <c r="I56" s="248">
        <v>0.23</v>
      </c>
      <c r="J56" s="249">
        <v>1.68</v>
      </c>
      <c r="K56" s="249"/>
      <c r="L56" s="249"/>
      <c r="M56" s="248">
        <v>1.41</v>
      </c>
      <c r="N56" s="236"/>
      <c r="O56" s="236"/>
      <c r="P56" s="236"/>
    </row>
    <row r="57" spans="1:16" ht="9.9499999999999993" customHeight="1">
      <c r="A57" s="236"/>
      <c r="B57" s="247" t="s">
        <v>139</v>
      </c>
      <c r="C57" s="247"/>
      <c r="D57" s="247"/>
      <c r="E57" s="247"/>
      <c r="F57" s="247"/>
      <c r="G57" s="247"/>
      <c r="H57" s="248">
        <v>0</v>
      </c>
      <c r="I57" s="248">
        <v>0</v>
      </c>
      <c r="J57" s="249">
        <v>0</v>
      </c>
      <c r="K57" s="249"/>
      <c r="L57" s="249"/>
      <c r="M57" s="248">
        <v>0</v>
      </c>
      <c r="N57" s="236"/>
      <c r="O57" s="236"/>
      <c r="P57" s="236"/>
    </row>
    <row r="58" spans="1:16" ht="9.9499999999999993" customHeight="1">
      <c r="A58" s="236"/>
      <c r="B58" s="247" t="s">
        <v>140</v>
      </c>
      <c r="C58" s="247"/>
      <c r="D58" s="247"/>
      <c r="E58" s="247"/>
      <c r="F58" s="247"/>
      <c r="G58" s="247"/>
      <c r="H58" s="248">
        <v>0</v>
      </c>
      <c r="I58" s="248">
        <v>0</v>
      </c>
      <c r="J58" s="249">
        <v>0</v>
      </c>
      <c r="K58" s="249"/>
      <c r="L58" s="249"/>
      <c r="M58" s="248">
        <v>0</v>
      </c>
      <c r="N58" s="236"/>
      <c r="O58" s="236"/>
      <c r="P58" s="236"/>
    </row>
    <row r="59" spans="1:16" ht="9.9499999999999993" customHeight="1">
      <c r="A59" s="236"/>
      <c r="B59" s="247" t="s">
        <v>254</v>
      </c>
      <c r="C59" s="247"/>
      <c r="D59" s="247"/>
      <c r="E59" s="247"/>
      <c r="F59" s="247"/>
      <c r="G59" s="247"/>
      <c r="H59" s="248">
        <v>1061.7</v>
      </c>
      <c r="I59" s="248">
        <v>1.49</v>
      </c>
      <c r="J59" s="249">
        <v>10.9</v>
      </c>
      <c r="K59" s="249"/>
      <c r="L59" s="249"/>
      <c r="M59" s="248">
        <v>9.14</v>
      </c>
      <c r="N59" s="236"/>
      <c r="O59" s="236"/>
      <c r="P59" s="236"/>
    </row>
    <row r="60" spans="1:16" ht="9.9499999999999993" customHeight="1">
      <c r="A60" s="236"/>
      <c r="B60" s="250" t="s">
        <v>141</v>
      </c>
      <c r="C60" s="250"/>
      <c r="D60" s="250"/>
      <c r="E60" s="250"/>
      <c r="F60" s="251">
        <v>1225.2</v>
      </c>
      <c r="G60" s="251"/>
      <c r="H60" s="251"/>
      <c r="I60" s="252">
        <v>1.72</v>
      </c>
      <c r="J60" s="253">
        <v>12.58</v>
      </c>
      <c r="K60" s="253"/>
      <c r="L60" s="253"/>
      <c r="M60" s="252">
        <v>10.55</v>
      </c>
      <c r="N60" s="236"/>
      <c r="O60" s="236"/>
      <c r="P60" s="236"/>
    </row>
    <row r="61" spans="1:16" ht="9.9499999999999993" customHeight="1">
      <c r="A61" s="236"/>
      <c r="B61" s="246" t="s">
        <v>142</v>
      </c>
      <c r="C61" s="246"/>
      <c r="D61" s="246"/>
      <c r="E61" s="246"/>
      <c r="F61" s="246"/>
      <c r="G61" s="246"/>
      <c r="H61" s="246"/>
      <c r="I61" s="246"/>
      <c r="J61" s="246"/>
      <c r="K61" s="246"/>
      <c r="L61" s="246"/>
      <c r="M61" s="246"/>
      <c r="N61" s="236"/>
      <c r="O61" s="236"/>
      <c r="P61" s="236"/>
    </row>
    <row r="62" spans="1:16" ht="9.9499999999999993" customHeight="1">
      <c r="A62" s="236"/>
      <c r="B62" s="247" t="s">
        <v>255</v>
      </c>
      <c r="C62" s="247"/>
      <c r="D62" s="247"/>
      <c r="E62" s="247"/>
      <c r="F62" s="247"/>
      <c r="G62" s="247"/>
      <c r="H62" s="248">
        <v>0</v>
      </c>
      <c r="I62" s="248">
        <v>0</v>
      </c>
      <c r="J62" s="249">
        <v>0</v>
      </c>
      <c r="K62" s="249"/>
      <c r="L62" s="249"/>
      <c r="M62" s="248">
        <v>0</v>
      </c>
      <c r="N62" s="236"/>
      <c r="O62" s="236"/>
      <c r="P62" s="236"/>
    </row>
    <row r="63" spans="1:16" ht="9.9499999999999993" customHeight="1">
      <c r="A63" s="236"/>
      <c r="B63" s="247" t="s">
        <v>256</v>
      </c>
      <c r="C63" s="247"/>
      <c r="D63" s="247"/>
      <c r="E63" s="247"/>
      <c r="F63" s="247"/>
      <c r="G63" s="247"/>
      <c r="H63" s="248">
        <v>0</v>
      </c>
      <c r="I63" s="248">
        <v>0</v>
      </c>
      <c r="J63" s="249">
        <v>0</v>
      </c>
      <c r="K63" s="249"/>
      <c r="L63" s="249"/>
      <c r="M63" s="248">
        <v>0</v>
      </c>
      <c r="N63" s="236"/>
      <c r="O63" s="236"/>
      <c r="P63" s="236"/>
    </row>
    <row r="64" spans="1:16" ht="9.9499999999999993" customHeight="1">
      <c r="A64" s="236"/>
      <c r="B64" s="247" t="s">
        <v>257</v>
      </c>
      <c r="C64" s="247"/>
      <c r="D64" s="247"/>
      <c r="E64" s="247"/>
      <c r="F64" s="247"/>
      <c r="G64" s="247"/>
      <c r="H64" s="248">
        <v>0</v>
      </c>
      <c r="I64" s="248">
        <v>0</v>
      </c>
      <c r="J64" s="249">
        <v>0</v>
      </c>
      <c r="K64" s="249"/>
      <c r="L64" s="249"/>
      <c r="M64" s="248">
        <v>0</v>
      </c>
      <c r="N64" s="236"/>
      <c r="O64" s="236"/>
      <c r="P64" s="236"/>
    </row>
    <row r="65" spans="1:16" ht="9.9499999999999993" customHeight="1">
      <c r="A65" s="236"/>
      <c r="B65" s="250" t="s">
        <v>146</v>
      </c>
      <c r="C65" s="250"/>
      <c r="D65" s="250"/>
      <c r="E65" s="250"/>
      <c r="F65" s="251">
        <v>0</v>
      </c>
      <c r="G65" s="251"/>
      <c r="H65" s="251"/>
      <c r="I65" s="252">
        <v>0</v>
      </c>
      <c r="J65" s="253">
        <v>0</v>
      </c>
      <c r="K65" s="253"/>
      <c r="L65" s="253"/>
      <c r="M65" s="252">
        <v>0</v>
      </c>
      <c r="N65" s="236"/>
      <c r="O65" s="236"/>
      <c r="P65" s="236"/>
    </row>
    <row r="66" spans="1:16" ht="9.9499999999999993" customHeight="1">
      <c r="A66" s="236"/>
      <c r="B66" s="254" t="s">
        <v>147</v>
      </c>
      <c r="C66" s="254"/>
      <c r="D66" s="254"/>
      <c r="E66" s="254"/>
      <c r="F66" s="257">
        <v>1225.2</v>
      </c>
      <c r="G66" s="257"/>
      <c r="H66" s="257"/>
      <c r="I66" s="256">
        <v>1.72</v>
      </c>
      <c r="J66" s="257">
        <v>12.58</v>
      </c>
      <c r="K66" s="257"/>
      <c r="L66" s="257"/>
      <c r="M66" s="256">
        <v>10.55</v>
      </c>
      <c r="N66" s="236"/>
      <c r="O66" s="236"/>
      <c r="P66" s="236"/>
    </row>
    <row r="67" spans="1:16" ht="9.9499999999999993" customHeight="1">
      <c r="A67" s="236"/>
      <c r="B67" s="254" t="s">
        <v>148</v>
      </c>
      <c r="C67" s="254"/>
      <c r="D67" s="254"/>
      <c r="E67" s="254"/>
      <c r="F67" s="255">
        <v>10962.54</v>
      </c>
      <c r="G67" s="255"/>
      <c r="H67" s="255"/>
      <c r="I67" s="256">
        <v>15.37</v>
      </c>
      <c r="J67" s="257">
        <v>112.57</v>
      </c>
      <c r="K67" s="257"/>
      <c r="L67" s="257"/>
      <c r="M67" s="256">
        <v>94.39</v>
      </c>
      <c r="N67" s="236"/>
      <c r="O67" s="236"/>
      <c r="P67" s="236"/>
    </row>
    <row r="68" spans="1:16" ht="9.9499999999999993" customHeight="1">
      <c r="A68" s="236"/>
      <c r="B68" s="246" t="s">
        <v>54</v>
      </c>
      <c r="C68" s="246"/>
      <c r="D68" s="246"/>
      <c r="E68" s="246"/>
      <c r="F68" s="246"/>
      <c r="G68" s="246"/>
      <c r="H68" s="246"/>
      <c r="I68" s="246"/>
      <c r="J68" s="246"/>
      <c r="K68" s="246"/>
      <c r="L68" s="246"/>
      <c r="M68" s="246"/>
      <c r="N68" s="236"/>
      <c r="O68" s="236"/>
      <c r="P68" s="236"/>
    </row>
    <row r="69" spans="1:16" ht="9.9499999999999993" customHeight="1">
      <c r="A69" s="236"/>
      <c r="B69" s="247" t="s">
        <v>258</v>
      </c>
      <c r="C69" s="247"/>
      <c r="D69" s="247"/>
      <c r="E69" s="247"/>
      <c r="F69" s="247"/>
      <c r="G69" s="247"/>
      <c r="H69" s="248">
        <v>0</v>
      </c>
      <c r="I69" s="248">
        <v>0</v>
      </c>
      <c r="J69" s="249">
        <v>0</v>
      </c>
      <c r="K69" s="249"/>
      <c r="L69" s="249"/>
      <c r="M69" s="248">
        <v>0</v>
      </c>
      <c r="N69" s="236"/>
      <c r="O69" s="236"/>
      <c r="P69" s="236"/>
    </row>
    <row r="70" spans="1:16" ht="9.9499999999999993" customHeight="1">
      <c r="A70" s="236"/>
      <c r="B70" s="247" t="s">
        <v>259</v>
      </c>
      <c r="C70" s="247"/>
      <c r="D70" s="247"/>
      <c r="E70" s="247"/>
      <c r="F70" s="247"/>
      <c r="G70" s="247"/>
      <c r="H70" s="248">
        <v>42.95</v>
      </c>
      <c r="I70" s="248">
        <v>0.06</v>
      </c>
      <c r="J70" s="249">
        <v>0.44</v>
      </c>
      <c r="K70" s="249"/>
      <c r="L70" s="249"/>
      <c r="M70" s="248">
        <v>0.37</v>
      </c>
      <c r="N70" s="236"/>
      <c r="O70" s="236"/>
      <c r="P70" s="236"/>
    </row>
    <row r="71" spans="1:16" ht="9.9499999999999993" customHeight="1">
      <c r="A71" s="236"/>
      <c r="B71" s="247" t="s">
        <v>260</v>
      </c>
      <c r="C71" s="247"/>
      <c r="D71" s="247"/>
      <c r="E71" s="247"/>
      <c r="F71" s="247"/>
      <c r="G71" s="247"/>
      <c r="H71" s="248">
        <v>606.75</v>
      </c>
      <c r="I71" s="248">
        <v>0.85</v>
      </c>
      <c r="J71" s="249">
        <v>6.23</v>
      </c>
      <c r="K71" s="249"/>
      <c r="L71" s="249"/>
      <c r="M71" s="248">
        <v>5.23</v>
      </c>
      <c r="N71" s="236"/>
      <c r="O71" s="236"/>
      <c r="P71" s="236"/>
    </row>
    <row r="72" spans="1:16" ht="9.9499999999999993" customHeight="1">
      <c r="A72" s="236"/>
      <c r="B72" s="247" t="s">
        <v>261</v>
      </c>
      <c r="C72" s="247"/>
      <c r="D72" s="247"/>
      <c r="E72" s="247"/>
      <c r="F72" s="247"/>
      <c r="G72" s="247"/>
      <c r="H72" s="248">
        <v>0</v>
      </c>
      <c r="I72" s="248">
        <v>0</v>
      </c>
      <c r="J72" s="249">
        <v>0</v>
      </c>
      <c r="K72" s="249"/>
      <c r="L72" s="249"/>
      <c r="M72" s="248">
        <v>0</v>
      </c>
      <c r="N72" s="236"/>
      <c r="O72" s="236"/>
      <c r="P72" s="236"/>
    </row>
    <row r="73" spans="1:16" ht="9.9499999999999993" customHeight="1">
      <c r="A73" s="236"/>
      <c r="B73" s="250" t="s">
        <v>152</v>
      </c>
      <c r="C73" s="250"/>
      <c r="D73" s="250"/>
      <c r="E73" s="250"/>
      <c r="F73" s="251">
        <v>649.70000000000005</v>
      </c>
      <c r="G73" s="251"/>
      <c r="H73" s="251"/>
      <c r="I73" s="252">
        <v>0.91</v>
      </c>
      <c r="J73" s="253">
        <v>6.67</v>
      </c>
      <c r="K73" s="253"/>
      <c r="L73" s="253"/>
      <c r="M73" s="252">
        <v>5.6</v>
      </c>
      <c r="N73" s="236"/>
      <c r="O73" s="236"/>
      <c r="P73" s="236"/>
    </row>
    <row r="74" spans="1:16" ht="9.9499999999999993" customHeight="1">
      <c r="A74" s="236"/>
      <c r="B74" s="254" t="s">
        <v>153</v>
      </c>
      <c r="C74" s="254"/>
      <c r="D74" s="254"/>
      <c r="E74" s="254"/>
      <c r="F74" s="255">
        <v>11612.24</v>
      </c>
      <c r="G74" s="255"/>
      <c r="H74" s="255"/>
      <c r="I74" s="256">
        <v>16.28</v>
      </c>
      <c r="J74" s="257">
        <v>119.24</v>
      </c>
      <c r="K74" s="257"/>
      <c r="L74" s="257"/>
      <c r="M74" s="258" t="s">
        <v>154</v>
      </c>
      <c r="N74" s="236"/>
      <c r="O74" s="236"/>
      <c r="P74" s="236"/>
    </row>
    <row r="75" spans="1:16" ht="32.1" customHeight="1">
      <c r="A75" s="236"/>
      <c r="B75" s="236"/>
      <c r="C75" s="236"/>
      <c r="D75" s="236"/>
      <c r="E75" s="236"/>
      <c r="F75" s="236"/>
      <c r="G75" s="236"/>
      <c r="H75" s="236"/>
      <c r="I75" s="236"/>
      <c r="J75" s="236"/>
      <c r="K75" s="236"/>
      <c r="L75" s="236"/>
      <c r="M75" s="236"/>
      <c r="N75" s="236"/>
      <c r="O75" s="236"/>
      <c r="P75" s="236"/>
    </row>
    <row r="76" spans="1:16" ht="20.100000000000001" customHeight="1">
      <c r="A76" s="236"/>
      <c r="B76" s="236"/>
      <c r="C76" s="236"/>
      <c r="D76" s="236"/>
      <c r="E76" s="236"/>
      <c r="F76" s="236"/>
      <c r="G76" s="236"/>
      <c r="H76" s="236"/>
      <c r="I76" s="236"/>
      <c r="J76" s="236"/>
      <c r="K76" s="236"/>
      <c r="L76" s="236"/>
      <c r="M76" s="236"/>
      <c r="N76" s="236"/>
      <c r="O76" s="236"/>
      <c r="P76" s="236"/>
    </row>
    <row r="77" spans="1:16" ht="30" customHeight="1">
      <c r="A77" s="236"/>
      <c r="B77" s="243" t="s">
        <v>8</v>
      </c>
      <c r="C77" s="243"/>
      <c r="D77" s="243"/>
      <c r="E77" s="243"/>
      <c r="F77" s="244" t="s">
        <v>90</v>
      </c>
      <c r="G77" s="244"/>
      <c r="H77" s="244"/>
      <c r="I77" s="245" t="s">
        <v>459</v>
      </c>
      <c r="J77" s="244" t="s">
        <v>92</v>
      </c>
      <c r="K77" s="244"/>
      <c r="L77" s="244"/>
      <c r="M77" s="245" t="s">
        <v>93</v>
      </c>
      <c r="N77" s="236"/>
      <c r="O77" s="236"/>
      <c r="P77" s="236"/>
    </row>
    <row r="78" spans="1:16" ht="409.6" customHeight="1">
      <c r="A78" s="236"/>
      <c r="B78" s="236"/>
      <c r="C78" s="236"/>
      <c r="D78" s="236"/>
      <c r="E78" s="236"/>
      <c r="F78" s="236"/>
      <c r="G78" s="236"/>
      <c r="H78" s="236"/>
      <c r="I78" s="236"/>
      <c r="J78" s="236"/>
      <c r="K78" s="236"/>
      <c r="L78" s="236"/>
      <c r="M78" s="236"/>
      <c r="N78" s="236"/>
      <c r="O78" s="236"/>
      <c r="P78" s="236"/>
    </row>
    <row r="79" spans="1:16" ht="15" customHeight="1">
      <c r="A79" s="236"/>
      <c r="B79" s="259" t="s">
        <v>59</v>
      </c>
      <c r="C79" s="259"/>
      <c r="D79" s="259"/>
      <c r="E79" s="259"/>
      <c r="F79" s="259"/>
      <c r="G79" s="259"/>
      <c r="H79" s="259"/>
      <c r="I79" s="259"/>
      <c r="J79" s="259"/>
      <c r="K79" s="259"/>
      <c r="L79" s="259"/>
      <c r="M79" s="259"/>
      <c r="N79" s="259"/>
      <c r="O79" s="259"/>
      <c r="P79" s="259"/>
    </row>
    <row r="80" spans="1:16" ht="20.100000000000001" customHeight="1">
      <c r="A80" s="236"/>
      <c r="B80" s="236"/>
      <c r="C80" s="236"/>
      <c r="D80" s="236"/>
      <c r="E80" s="236"/>
      <c r="F80" s="236"/>
      <c r="G80" s="236"/>
      <c r="H80" s="236"/>
      <c r="I80" s="236"/>
      <c r="J80" s="236"/>
      <c r="K80" s="236"/>
      <c r="L80" s="236"/>
      <c r="M80" s="236"/>
      <c r="N80" s="236"/>
      <c r="O80" s="236"/>
      <c r="P80" s="236"/>
    </row>
  </sheetData>
  <mergeCells count="152">
    <mergeCell ref="B77:E77"/>
    <mergeCell ref="F77:H77"/>
    <mergeCell ref="J77:L77"/>
    <mergeCell ref="B79:P79"/>
    <mergeCell ref="B73:E73"/>
    <mergeCell ref="F73:H73"/>
    <mergeCell ref="J73:L73"/>
    <mergeCell ref="B74:E74"/>
    <mergeCell ref="F74:H74"/>
    <mergeCell ref="J74:L74"/>
    <mergeCell ref="B70:G70"/>
    <mergeCell ref="J70:L70"/>
    <mergeCell ref="B71:G71"/>
    <mergeCell ref="J71:L71"/>
    <mergeCell ref="B72:G72"/>
    <mergeCell ref="J72:L72"/>
    <mergeCell ref="B67:E67"/>
    <mergeCell ref="F67:H67"/>
    <mergeCell ref="J67:L67"/>
    <mergeCell ref="B68:M68"/>
    <mergeCell ref="B69:G69"/>
    <mergeCell ref="J69:L69"/>
    <mergeCell ref="B65:E65"/>
    <mergeCell ref="F65:H65"/>
    <mergeCell ref="J65:L65"/>
    <mergeCell ref="B66:E66"/>
    <mergeCell ref="F66:H66"/>
    <mergeCell ref="J66:L66"/>
    <mergeCell ref="B62:G62"/>
    <mergeCell ref="J62:L62"/>
    <mergeCell ref="B63:G63"/>
    <mergeCell ref="J63:L63"/>
    <mergeCell ref="B64:G64"/>
    <mergeCell ref="J64:L64"/>
    <mergeCell ref="B59:G59"/>
    <mergeCell ref="J59:L59"/>
    <mergeCell ref="B60:E60"/>
    <mergeCell ref="F60:H60"/>
    <mergeCell ref="J60:L60"/>
    <mergeCell ref="B61:M61"/>
    <mergeCell ref="B55:M55"/>
    <mergeCell ref="B56:G56"/>
    <mergeCell ref="J56:L56"/>
    <mergeCell ref="B57:G57"/>
    <mergeCell ref="J57:L57"/>
    <mergeCell ref="B58:G58"/>
    <mergeCell ref="J58:L58"/>
    <mergeCell ref="B52:G52"/>
    <mergeCell ref="J52:L52"/>
    <mergeCell ref="B53:E53"/>
    <mergeCell ref="F53:H53"/>
    <mergeCell ref="J53:L53"/>
    <mergeCell ref="B54:E54"/>
    <mergeCell ref="F54:H54"/>
    <mergeCell ref="J54:L54"/>
    <mergeCell ref="B49:G49"/>
    <mergeCell ref="J49:L49"/>
    <mergeCell ref="B50:E50"/>
    <mergeCell ref="F50:H50"/>
    <mergeCell ref="J50:L50"/>
    <mergeCell ref="B51:M51"/>
    <mergeCell ref="B46:G46"/>
    <mergeCell ref="J46:L46"/>
    <mergeCell ref="B47:G47"/>
    <mergeCell ref="J47:L47"/>
    <mergeCell ref="B48:G48"/>
    <mergeCell ref="J48:L48"/>
    <mergeCell ref="B43:G43"/>
    <mergeCell ref="J43:L43"/>
    <mergeCell ref="B44:G44"/>
    <mergeCell ref="J44:L44"/>
    <mergeCell ref="B45:G45"/>
    <mergeCell ref="J45:L45"/>
    <mergeCell ref="B40:G40"/>
    <mergeCell ref="J40:L40"/>
    <mergeCell ref="B41:G41"/>
    <mergeCell ref="J41:L41"/>
    <mergeCell ref="B42:G42"/>
    <mergeCell ref="J42:L42"/>
    <mergeCell ref="B37:G37"/>
    <mergeCell ref="J37:L37"/>
    <mergeCell ref="B38:G38"/>
    <mergeCell ref="J38:L38"/>
    <mergeCell ref="B39:G39"/>
    <mergeCell ref="J39:L39"/>
    <mergeCell ref="B34:G34"/>
    <mergeCell ref="J34:L34"/>
    <mergeCell ref="B35:E35"/>
    <mergeCell ref="F35:H35"/>
    <mergeCell ref="J35:L35"/>
    <mergeCell ref="B36:M36"/>
    <mergeCell ref="B31:G31"/>
    <mergeCell ref="J31:L31"/>
    <mergeCell ref="B32:G32"/>
    <mergeCell ref="J32:L32"/>
    <mergeCell ref="B33:G33"/>
    <mergeCell ref="J33:L33"/>
    <mergeCell ref="B28:G28"/>
    <mergeCell ref="J28:L28"/>
    <mergeCell ref="B29:G29"/>
    <mergeCell ref="J29:L29"/>
    <mergeCell ref="B30:G30"/>
    <mergeCell ref="J30:L30"/>
    <mergeCell ref="B25:G25"/>
    <mergeCell ref="J25:L25"/>
    <mergeCell ref="B26:G26"/>
    <mergeCell ref="J26:L26"/>
    <mergeCell ref="B27:G27"/>
    <mergeCell ref="J27:L27"/>
    <mergeCell ref="B22:G22"/>
    <mergeCell ref="J22:L22"/>
    <mergeCell ref="B23:G23"/>
    <mergeCell ref="J23:L23"/>
    <mergeCell ref="B24:G24"/>
    <mergeCell ref="J24:L24"/>
    <mergeCell ref="B19:G19"/>
    <mergeCell ref="J19:L19"/>
    <mergeCell ref="B20:G20"/>
    <mergeCell ref="J20:L20"/>
    <mergeCell ref="B21:G21"/>
    <mergeCell ref="J21:L21"/>
    <mergeCell ref="B16:G16"/>
    <mergeCell ref="J16:L16"/>
    <mergeCell ref="B17:G17"/>
    <mergeCell ref="J17:L17"/>
    <mergeCell ref="B18:G18"/>
    <mergeCell ref="J18:L18"/>
    <mergeCell ref="B13:G13"/>
    <mergeCell ref="J13:L13"/>
    <mergeCell ref="B14:G14"/>
    <mergeCell ref="J14:L14"/>
    <mergeCell ref="B15:G15"/>
    <mergeCell ref="J15:L15"/>
    <mergeCell ref="B10:G10"/>
    <mergeCell ref="J10:L10"/>
    <mergeCell ref="B11:G11"/>
    <mergeCell ref="J11:L11"/>
    <mergeCell ref="B12:G12"/>
    <mergeCell ref="J12:L12"/>
    <mergeCell ref="D7:J7"/>
    <mergeCell ref="L7:M7"/>
    <mergeCell ref="B8:E8"/>
    <mergeCell ref="F8:H8"/>
    <mergeCell ref="J8:L8"/>
    <mergeCell ref="B9:M9"/>
    <mergeCell ref="E2:O2"/>
    <mergeCell ref="E3:O3"/>
    <mergeCell ref="E4:O4"/>
    <mergeCell ref="B5:F5"/>
    <mergeCell ref="G5:O5"/>
    <mergeCell ref="B6:F6"/>
    <mergeCell ref="G6:O6"/>
  </mergeCells>
  <pageMargins left="0.78740157499999996" right="0.78740157499999996" top="0.984251969" bottom="0.984251969" header="0.5" footer="0.5"/>
  <pageSetup orientation="portrait" horizontalDpi="300" verticalDpi="300" copies="0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0"/>
  <sheetViews>
    <sheetView workbookViewId="0">
      <selection activeCell="B16" sqref="B16:G16"/>
    </sheetView>
  </sheetViews>
  <sheetFormatPr defaultRowHeight="12.75"/>
  <cols>
    <col min="1" max="1" width="4.375" style="237" customWidth="1"/>
    <col min="2" max="2" width="15.375" style="237" customWidth="1"/>
    <col min="3" max="3" width="0.5" style="237" customWidth="1"/>
    <col min="4" max="4" width="3.25" style="237" customWidth="1"/>
    <col min="5" max="5" width="15.25" style="237" customWidth="1"/>
    <col min="6" max="7" width="0.875" style="237" customWidth="1"/>
    <col min="8" max="8" width="7.375" style="237" customWidth="1"/>
    <col min="9" max="9" width="8.875" style="237" customWidth="1"/>
    <col min="10" max="10" width="8.125" style="237" customWidth="1"/>
    <col min="11" max="11" width="1.5" style="237" customWidth="1"/>
    <col min="12" max="12" width="3.375" style="237" customWidth="1"/>
    <col min="13" max="13" width="13.375" style="237" customWidth="1"/>
    <col min="14" max="14" width="4.375" style="237" customWidth="1"/>
    <col min="15" max="15" width="4.25" style="237" customWidth="1"/>
    <col min="16" max="16" width="28.125" style="237" customWidth="1"/>
    <col min="17" max="16384" width="9" style="237"/>
  </cols>
  <sheetData>
    <row r="1" spans="1:16" ht="20.100000000000001" customHeight="1">
      <c r="A1" s="236"/>
      <c r="B1" s="236"/>
      <c r="C1" s="236"/>
      <c r="D1" s="236"/>
      <c r="E1" s="236"/>
      <c r="F1" s="236"/>
      <c r="G1" s="236"/>
      <c r="H1" s="236"/>
      <c r="I1" s="236"/>
      <c r="J1" s="236"/>
      <c r="K1" s="236"/>
      <c r="L1" s="236"/>
      <c r="M1" s="236"/>
      <c r="N1" s="236"/>
      <c r="O1" s="236"/>
      <c r="P1" s="236"/>
    </row>
    <row r="2" spans="1:16" ht="21" customHeight="1">
      <c r="A2" s="236"/>
      <c r="B2" s="236"/>
      <c r="C2" s="236"/>
      <c r="D2" s="236"/>
      <c r="E2" s="238" t="s">
        <v>81</v>
      </c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6"/>
    </row>
    <row r="3" spans="1:16" ht="17.100000000000001" customHeight="1">
      <c r="A3" s="236"/>
      <c r="B3" s="236"/>
      <c r="C3" s="236"/>
      <c r="D3" s="236"/>
      <c r="E3" s="239" t="s">
        <v>456</v>
      </c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6"/>
    </row>
    <row r="4" spans="1:16" ht="17.100000000000001" customHeight="1">
      <c r="A4" s="236"/>
      <c r="B4" s="236"/>
      <c r="C4" s="236"/>
      <c r="D4" s="236"/>
      <c r="E4" s="239" t="s">
        <v>460</v>
      </c>
      <c r="F4" s="239"/>
      <c r="G4" s="239"/>
      <c r="H4" s="239"/>
      <c r="I4" s="239"/>
      <c r="J4" s="239"/>
      <c r="K4" s="239"/>
      <c r="L4" s="239"/>
      <c r="M4" s="239"/>
      <c r="N4" s="239"/>
      <c r="O4" s="239"/>
      <c r="P4" s="236"/>
    </row>
    <row r="5" spans="1:16" ht="15" customHeight="1">
      <c r="A5" s="236"/>
      <c r="B5" s="239" t="s">
        <v>250</v>
      </c>
      <c r="C5" s="239"/>
      <c r="D5" s="239"/>
      <c r="E5" s="239"/>
      <c r="F5" s="239"/>
      <c r="G5" s="239" t="s">
        <v>85</v>
      </c>
      <c r="H5" s="239"/>
      <c r="I5" s="239"/>
      <c r="J5" s="239"/>
      <c r="K5" s="239"/>
      <c r="L5" s="239"/>
      <c r="M5" s="239"/>
      <c r="N5" s="239"/>
      <c r="O5" s="239"/>
      <c r="P5" s="236"/>
    </row>
    <row r="6" spans="1:16" ht="15" customHeight="1">
      <c r="A6" s="236"/>
      <c r="B6" s="240" t="s">
        <v>86</v>
      </c>
      <c r="C6" s="240"/>
      <c r="D6" s="240"/>
      <c r="E6" s="240"/>
      <c r="F6" s="240"/>
      <c r="G6" s="239" t="s">
        <v>251</v>
      </c>
      <c r="H6" s="239"/>
      <c r="I6" s="239"/>
      <c r="J6" s="239"/>
      <c r="K6" s="239"/>
      <c r="L6" s="239"/>
      <c r="M6" s="239"/>
      <c r="N6" s="239"/>
      <c r="O6" s="239"/>
      <c r="P6" s="236"/>
    </row>
    <row r="7" spans="1:16" ht="15" customHeight="1">
      <c r="A7" s="236"/>
      <c r="B7" s="241" t="s">
        <v>87</v>
      </c>
      <c r="C7" s="236"/>
      <c r="D7" s="242" t="s">
        <v>461</v>
      </c>
      <c r="E7" s="242"/>
      <c r="F7" s="242"/>
      <c r="G7" s="242"/>
      <c r="H7" s="242"/>
      <c r="I7" s="242"/>
      <c r="J7" s="242"/>
      <c r="K7" s="236"/>
      <c r="L7" s="242" t="s">
        <v>89</v>
      </c>
      <c r="M7" s="242"/>
      <c r="N7" s="236"/>
      <c r="O7" s="236"/>
      <c r="P7" s="236"/>
    </row>
    <row r="8" spans="1:16" ht="30" customHeight="1">
      <c r="A8" s="236"/>
      <c r="B8" s="243" t="s">
        <v>8</v>
      </c>
      <c r="C8" s="243"/>
      <c r="D8" s="243"/>
      <c r="E8" s="243"/>
      <c r="F8" s="244" t="s">
        <v>90</v>
      </c>
      <c r="G8" s="244"/>
      <c r="H8" s="244"/>
      <c r="I8" s="245" t="s">
        <v>459</v>
      </c>
      <c r="J8" s="244" t="s">
        <v>92</v>
      </c>
      <c r="K8" s="244"/>
      <c r="L8" s="244"/>
      <c r="M8" s="245" t="s">
        <v>93</v>
      </c>
      <c r="N8" s="236"/>
      <c r="O8" s="236"/>
      <c r="P8" s="236"/>
    </row>
    <row r="9" spans="1:16" ht="9.9499999999999993" customHeight="1">
      <c r="A9" s="236"/>
      <c r="B9" s="246" t="s">
        <v>14</v>
      </c>
      <c r="C9" s="246"/>
      <c r="D9" s="246"/>
      <c r="E9" s="246"/>
      <c r="F9" s="246"/>
      <c r="G9" s="246"/>
      <c r="H9" s="246"/>
      <c r="I9" s="246"/>
      <c r="J9" s="246"/>
      <c r="K9" s="246"/>
      <c r="L9" s="246"/>
      <c r="M9" s="246"/>
      <c r="N9" s="236"/>
      <c r="O9" s="236"/>
      <c r="P9" s="236"/>
    </row>
    <row r="10" spans="1:16" ht="9.9499999999999993" customHeight="1">
      <c r="A10" s="236"/>
      <c r="B10" s="247" t="s">
        <v>94</v>
      </c>
      <c r="C10" s="247"/>
      <c r="D10" s="247"/>
      <c r="E10" s="247"/>
      <c r="F10" s="247"/>
      <c r="G10" s="247"/>
      <c r="H10" s="248">
        <v>0</v>
      </c>
      <c r="I10" s="248">
        <v>0</v>
      </c>
      <c r="J10" s="249">
        <v>0</v>
      </c>
      <c r="K10" s="249"/>
      <c r="L10" s="249"/>
      <c r="M10" s="248">
        <v>0</v>
      </c>
      <c r="N10" s="236"/>
      <c r="O10" s="236"/>
      <c r="P10" s="236"/>
    </row>
    <row r="11" spans="1:16" ht="9.9499999999999993" customHeight="1">
      <c r="A11" s="236"/>
      <c r="B11" s="247" t="s">
        <v>95</v>
      </c>
      <c r="C11" s="247"/>
      <c r="D11" s="247"/>
      <c r="E11" s="247"/>
      <c r="F11" s="247"/>
      <c r="G11" s="247"/>
      <c r="H11" s="248">
        <v>0</v>
      </c>
      <c r="I11" s="248">
        <v>0</v>
      </c>
      <c r="J11" s="249">
        <v>0</v>
      </c>
      <c r="K11" s="249"/>
      <c r="L11" s="249"/>
      <c r="M11" s="248">
        <v>0</v>
      </c>
      <c r="N11" s="236"/>
      <c r="O11" s="236"/>
      <c r="P11" s="236"/>
    </row>
    <row r="12" spans="1:16" ht="9.9499999999999993" customHeight="1">
      <c r="A12" s="236"/>
      <c r="B12" s="247" t="s">
        <v>96</v>
      </c>
      <c r="C12" s="247"/>
      <c r="D12" s="247"/>
      <c r="E12" s="247"/>
      <c r="F12" s="247"/>
      <c r="G12" s="247"/>
      <c r="H12" s="248"/>
      <c r="I12" s="248"/>
      <c r="J12" s="249"/>
      <c r="K12" s="249"/>
      <c r="L12" s="249"/>
      <c r="M12" s="248"/>
      <c r="N12" s="236"/>
      <c r="O12" s="236"/>
      <c r="P12" s="236"/>
    </row>
    <row r="13" spans="1:16" ht="9.9499999999999993" customHeight="1">
      <c r="A13" s="236"/>
      <c r="B13" s="247" t="s">
        <v>97</v>
      </c>
      <c r="C13" s="247"/>
      <c r="D13" s="247"/>
      <c r="E13" s="247"/>
      <c r="F13" s="247"/>
      <c r="G13" s="247"/>
      <c r="H13" s="248">
        <v>0</v>
      </c>
      <c r="I13" s="248">
        <v>0</v>
      </c>
      <c r="J13" s="249">
        <v>0</v>
      </c>
      <c r="K13" s="249"/>
      <c r="L13" s="249"/>
      <c r="M13" s="248">
        <v>0</v>
      </c>
      <c r="N13" s="236"/>
      <c r="O13" s="236"/>
      <c r="P13" s="236"/>
    </row>
    <row r="14" spans="1:16" ht="9.9499999999999993" customHeight="1">
      <c r="A14" s="236"/>
      <c r="B14" s="247" t="s">
        <v>98</v>
      </c>
      <c r="C14" s="247"/>
      <c r="D14" s="247"/>
      <c r="E14" s="247"/>
      <c r="F14" s="247"/>
      <c r="G14" s="247"/>
      <c r="H14" s="248">
        <v>0</v>
      </c>
      <c r="I14" s="248">
        <v>0</v>
      </c>
      <c r="J14" s="249">
        <v>0</v>
      </c>
      <c r="K14" s="249"/>
      <c r="L14" s="249"/>
      <c r="M14" s="248">
        <v>0</v>
      </c>
      <c r="N14" s="236"/>
      <c r="O14" s="236"/>
      <c r="P14" s="236"/>
    </row>
    <row r="15" spans="1:16" ht="9.9499999999999993" customHeight="1">
      <c r="A15" s="236"/>
      <c r="B15" s="247" t="s">
        <v>99</v>
      </c>
      <c r="C15" s="247"/>
      <c r="D15" s="247"/>
      <c r="E15" s="247"/>
      <c r="F15" s="247"/>
      <c r="G15" s="247"/>
      <c r="H15" s="248">
        <v>997.5</v>
      </c>
      <c r="I15" s="248">
        <v>1.05</v>
      </c>
      <c r="J15" s="249">
        <v>8.43</v>
      </c>
      <c r="K15" s="249"/>
      <c r="L15" s="249"/>
      <c r="M15" s="248">
        <v>6.28</v>
      </c>
      <c r="N15" s="236"/>
      <c r="O15" s="236"/>
      <c r="P15" s="236"/>
    </row>
    <row r="16" spans="1:16" ht="9.9499999999999993" customHeight="1">
      <c r="A16" s="236"/>
      <c r="B16" s="247" t="s">
        <v>100</v>
      </c>
      <c r="C16" s="247"/>
      <c r="D16" s="247"/>
      <c r="E16" s="247"/>
      <c r="F16" s="247"/>
      <c r="G16" s="247"/>
      <c r="H16" s="248">
        <v>0</v>
      </c>
      <c r="I16" s="248">
        <v>0</v>
      </c>
      <c r="J16" s="249">
        <v>0</v>
      </c>
      <c r="K16" s="249"/>
      <c r="L16" s="249"/>
      <c r="M16" s="248">
        <v>0</v>
      </c>
      <c r="N16" s="236"/>
      <c r="O16" s="236"/>
      <c r="P16" s="236"/>
    </row>
    <row r="17" spans="1:16" ht="9.9499999999999993" customHeight="1">
      <c r="A17" s="236"/>
      <c r="B17" s="247" t="s">
        <v>101</v>
      </c>
      <c r="C17" s="247"/>
      <c r="D17" s="247"/>
      <c r="E17" s="247"/>
      <c r="F17" s="247"/>
      <c r="G17" s="247"/>
      <c r="H17" s="248">
        <v>4709.25</v>
      </c>
      <c r="I17" s="248">
        <v>4.95</v>
      </c>
      <c r="J17" s="249">
        <v>39.79</v>
      </c>
      <c r="K17" s="249"/>
      <c r="L17" s="249"/>
      <c r="M17" s="248">
        <v>29.66</v>
      </c>
      <c r="N17" s="236"/>
      <c r="O17" s="236"/>
      <c r="P17" s="236"/>
    </row>
    <row r="18" spans="1:16" ht="9.9499999999999993" customHeight="1">
      <c r="A18" s="236"/>
      <c r="B18" s="247" t="s">
        <v>102</v>
      </c>
      <c r="C18" s="247"/>
      <c r="D18" s="247"/>
      <c r="E18" s="247"/>
      <c r="F18" s="247"/>
      <c r="G18" s="247"/>
      <c r="H18" s="248">
        <v>162.18</v>
      </c>
      <c r="I18" s="248">
        <v>0.18</v>
      </c>
      <c r="J18" s="249">
        <v>1.37</v>
      </c>
      <c r="K18" s="249"/>
      <c r="L18" s="249"/>
      <c r="M18" s="248">
        <v>1.02</v>
      </c>
      <c r="N18" s="236"/>
      <c r="O18" s="236"/>
      <c r="P18" s="236"/>
    </row>
    <row r="19" spans="1:16" ht="9.9499999999999993" customHeight="1">
      <c r="A19" s="236"/>
      <c r="B19" s="247" t="s">
        <v>103</v>
      </c>
      <c r="C19" s="247"/>
      <c r="D19" s="247"/>
      <c r="E19" s="247"/>
      <c r="F19" s="247"/>
      <c r="G19" s="247"/>
      <c r="H19" s="248">
        <v>0</v>
      </c>
      <c r="I19" s="248">
        <v>0</v>
      </c>
      <c r="J19" s="249">
        <v>0</v>
      </c>
      <c r="K19" s="249"/>
      <c r="L19" s="249"/>
      <c r="M19" s="248">
        <v>0</v>
      </c>
      <c r="N19" s="236"/>
      <c r="O19" s="236"/>
      <c r="P19" s="236"/>
    </row>
    <row r="20" spans="1:16" ht="9.9499999999999993" customHeight="1">
      <c r="A20" s="236"/>
      <c r="B20" s="247" t="s">
        <v>104</v>
      </c>
      <c r="C20" s="247"/>
      <c r="D20" s="247"/>
      <c r="E20" s="247"/>
      <c r="F20" s="247"/>
      <c r="G20" s="247"/>
      <c r="H20" s="248">
        <v>0</v>
      </c>
      <c r="I20" s="248">
        <v>0</v>
      </c>
      <c r="J20" s="249">
        <v>0</v>
      </c>
      <c r="K20" s="249"/>
      <c r="L20" s="249"/>
      <c r="M20" s="248">
        <v>0</v>
      </c>
      <c r="N20" s="236"/>
      <c r="O20" s="236"/>
      <c r="P20" s="236"/>
    </row>
    <row r="21" spans="1:16" ht="9.9499999999999993" customHeight="1">
      <c r="A21" s="236"/>
      <c r="B21" s="247" t="s">
        <v>105</v>
      </c>
      <c r="C21" s="247"/>
      <c r="D21" s="247"/>
      <c r="E21" s="247"/>
      <c r="F21" s="247"/>
      <c r="G21" s="247"/>
      <c r="H21" s="248">
        <v>1066</v>
      </c>
      <c r="I21" s="248">
        <v>1.1200000000000001</v>
      </c>
      <c r="J21" s="249">
        <v>9.01</v>
      </c>
      <c r="K21" s="249"/>
      <c r="L21" s="249"/>
      <c r="M21" s="248">
        <v>6.71</v>
      </c>
      <c r="N21" s="236"/>
      <c r="O21" s="236"/>
      <c r="P21" s="236"/>
    </row>
    <row r="22" spans="1:16" ht="9.9499999999999993" customHeight="1">
      <c r="A22" s="236"/>
      <c r="B22" s="247" t="s">
        <v>106</v>
      </c>
      <c r="C22" s="247"/>
      <c r="D22" s="247"/>
      <c r="E22" s="247"/>
      <c r="F22" s="247"/>
      <c r="G22" s="247"/>
      <c r="H22" s="248">
        <v>2094.9</v>
      </c>
      <c r="I22" s="248">
        <v>2.1800000000000002</v>
      </c>
      <c r="J22" s="249">
        <v>17.7</v>
      </c>
      <c r="K22" s="249"/>
      <c r="L22" s="249"/>
      <c r="M22" s="248">
        <v>13.19</v>
      </c>
      <c r="N22" s="236"/>
      <c r="O22" s="236"/>
      <c r="P22" s="236"/>
    </row>
    <row r="23" spans="1:16" ht="9.9499999999999993" customHeight="1">
      <c r="A23" s="236"/>
      <c r="B23" s="247" t="s">
        <v>107</v>
      </c>
      <c r="C23" s="247"/>
      <c r="D23" s="247"/>
      <c r="E23" s="247"/>
      <c r="F23" s="247"/>
      <c r="G23" s="247"/>
      <c r="H23" s="248">
        <v>0</v>
      </c>
      <c r="I23" s="248">
        <v>0</v>
      </c>
      <c r="J23" s="249">
        <v>0</v>
      </c>
      <c r="K23" s="249"/>
      <c r="L23" s="249"/>
      <c r="M23" s="248">
        <v>0</v>
      </c>
      <c r="N23" s="236"/>
      <c r="O23" s="236"/>
      <c r="P23" s="236"/>
    </row>
    <row r="24" spans="1:16" ht="9.9499999999999993" customHeight="1">
      <c r="A24" s="236"/>
      <c r="B24" s="247" t="s">
        <v>108</v>
      </c>
      <c r="C24" s="247"/>
      <c r="D24" s="247"/>
      <c r="E24" s="247"/>
      <c r="F24" s="247"/>
      <c r="G24" s="247"/>
      <c r="H24" s="248">
        <v>0</v>
      </c>
      <c r="I24" s="248">
        <v>0</v>
      </c>
      <c r="J24" s="249">
        <v>0</v>
      </c>
      <c r="K24" s="249"/>
      <c r="L24" s="249"/>
      <c r="M24" s="248">
        <v>0</v>
      </c>
      <c r="N24" s="236"/>
      <c r="O24" s="236"/>
      <c r="P24" s="236"/>
    </row>
    <row r="25" spans="1:16" ht="9.9499999999999993" customHeight="1">
      <c r="A25" s="236"/>
      <c r="B25" s="247" t="s">
        <v>109</v>
      </c>
      <c r="C25" s="247"/>
      <c r="D25" s="247"/>
      <c r="E25" s="247"/>
      <c r="F25" s="247"/>
      <c r="G25" s="247"/>
      <c r="H25" s="248"/>
      <c r="I25" s="248"/>
      <c r="J25" s="249"/>
      <c r="K25" s="249"/>
      <c r="L25" s="249"/>
      <c r="M25" s="248"/>
      <c r="N25" s="236"/>
      <c r="O25" s="236"/>
      <c r="P25" s="236"/>
    </row>
    <row r="26" spans="1:16" ht="9.9499999999999993" customHeight="1">
      <c r="A26" s="236"/>
      <c r="B26" s="247" t="s">
        <v>110</v>
      </c>
      <c r="C26" s="247"/>
      <c r="D26" s="247"/>
      <c r="E26" s="247"/>
      <c r="F26" s="247"/>
      <c r="G26" s="247"/>
      <c r="H26" s="248">
        <v>0</v>
      </c>
      <c r="I26" s="248">
        <v>0</v>
      </c>
      <c r="J26" s="249">
        <v>0</v>
      </c>
      <c r="K26" s="249"/>
      <c r="L26" s="249"/>
      <c r="M26" s="248">
        <v>0</v>
      </c>
      <c r="N26" s="236"/>
      <c r="O26" s="236"/>
      <c r="P26" s="236"/>
    </row>
    <row r="27" spans="1:16" ht="9.9499999999999993" customHeight="1">
      <c r="A27" s="236"/>
      <c r="B27" s="247" t="s">
        <v>111</v>
      </c>
      <c r="C27" s="247"/>
      <c r="D27" s="247"/>
      <c r="E27" s="247"/>
      <c r="F27" s="247"/>
      <c r="G27" s="247"/>
      <c r="H27" s="248">
        <v>0</v>
      </c>
      <c r="I27" s="248">
        <v>0</v>
      </c>
      <c r="J27" s="249">
        <v>0</v>
      </c>
      <c r="K27" s="249"/>
      <c r="L27" s="249"/>
      <c r="M27" s="248">
        <v>0</v>
      </c>
      <c r="N27" s="236"/>
      <c r="O27" s="236"/>
      <c r="P27" s="236"/>
    </row>
    <row r="28" spans="1:16" ht="9.9499999999999993" customHeight="1">
      <c r="A28" s="236"/>
      <c r="B28" s="247" t="s">
        <v>112</v>
      </c>
      <c r="C28" s="247"/>
      <c r="D28" s="247"/>
      <c r="E28" s="247"/>
      <c r="F28" s="247"/>
      <c r="G28" s="247"/>
      <c r="H28" s="248">
        <v>0</v>
      </c>
      <c r="I28" s="248">
        <v>0</v>
      </c>
      <c r="J28" s="249">
        <v>0</v>
      </c>
      <c r="K28" s="249"/>
      <c r="L28" s="249"/>
      <c r="M28" s="248">
        <v>0</v>
      </c>
      <c r="N28" s="236"/>
      <c r="O28" s="236"/>
      <c r="P28" s="236"/>
    </row>
    <row r="29" spans="1:16" ht="9.9499999999999993" customHeight="1">
      <c r="A29" s="236"/>
      <c r="B29" s="247" t="s">
        <v>113</v>
      </c>
      <c r="C29" s="247"/>
      <c r="D29" s="247"/>
      <c r="E29" s="247"/>
      <c r="F29" s="247"/>
      <c r="G29" s="247"/>
      <c r="H29" s="248">
        <v>0</v>
      </c>
      <c r="I29" s="248">
        <v>0</v>
      </c>
      <c r="J29" s="249">
        <v>0</v>
      </c>
      <c r="K29" s="249"/>
      <c r="L29" s="249"/>
      <c r="M29" s="248">
        <v>0</v>
      </c>
      <c r="N29" s="236"/>
      <c r="O29" s="236"/>
      <c r="P29" s="236"/>
    </row>
    <row r="30" spans="1:16" ht="9.9499999999999993" customHeight="1">
      <c r="A30" s="236"/>
      <c r="B30" s="247" t="s">
        <v>114</v>
      </c>
      <c r="C30" s="247"/>
      <c r="D30" s="247"/>
      <c r="E30" s="247"/>
      <c r="F30" s="247"/>
      <c r="G30" s="247"/>
      <c r="H30" s="248">
        <v>0</v>
      </c>
      <c r="I30" s="248">
        <v>0</v>
      </c>
      <c r="J30" s="249">
        <v>0</v>
      </c>
      <c r="K30" s="249"/>
      <c r="L30" s="249"/>
      <c r="M30" s="248">
        <v>0</v>
      </c>
      <c r="N30" s="236"/>
      <c r="O30" s="236"/>
      <c r="P30" s="236"/>
    </row>
    <row r="31" spans="1:16" ht="9.9499999999999993" customHeight="1">
      <c r="A31" s="236"/>
      <c r="B31" s="247" t="s">
        <v>115</v>
      </c>
      <c r="C31" s="247"/>
      <c r="D31" s="247"/>
      <c r="E31" s="247"/>
      <c r="F31" s="247"/>
      <c r="G31" s="247"/>
      <c r="H31" s="248">
        <v>0</v>
      </c>
      <c r="I31" s="248">
        <v>0</v>
      </c>
      <c r="J31" s="249">
        <v>0</v>
      </c>
      <c r="K31" s="249"/>
      <c r="L31" s="249"/>
      <c r="M31" s="248">
        <v>0</v>
      </c>
      <c r="N31" s="236"/>
      <c r="O31" s="236"/>
      <c r="P31" s="236"/>
    </row>
    <row r="32" spans="1:16" ht="9.9499999999999993" customHeight="1">
      <c r="A32" s="236"/>
      <c r="B32" s="247" t="s">
        <v>116</v>
      </c>
      <c r="C32" s="247"/>
      <c r="D32" s="247"/>
      <c r="E32" s="247"/>
      <c r="F32" s="247"/>
      <c r="G32" s="247"/>
      <c r="H32" s="248">
        <v>0</v>
      </c>
      <c r="I32" s="248">
        <v>0</v>
      </c>
      <c r="J32" s="249">
        <v>0</v>
      </c>
      <c r="K32" s="249"/>
      <c r="L32" s="249"/>
      <c r="M32" s="248">
        <v>0</v>
      </c>
      <c r="N32" s="236"/>
      <c r="O32" s="236"/>
      <c r="P32" s="236"/>
    </row>
    <row r="33" spans="1:16" ht="9.9499999999999993" customHeight="1">
      <c r="A33" s="236"/>
      <c r="B33" s="247" t="s">
        <v>117</v>
      </c>
      <c r="C33" s="247"/>
      <c r="D33" s="247"/>
      <c r="E33" s="247"/>
      <c r="F33" s="247"/>
      <c r="G33" s="247"/>
      <c r="H33" s="248">
        <v>0</v>
      </c>
      <c r="I33" s="248">
        <v>0</v>
      </c>
      <c r="J33" s="249">
        <v>0</v>
      </c>
      <c r="K33" s="249"/>
      <c r="L33" s="249"/>
      <c r="M33" s="248">
        <v>0</v>
      </c>
      <c r="N33" s="236"/>
      <c r="O33" s="236"/>
      <c r="P33" s="236"/>
    </row>
    <row r="34" spans="1:16" ht="9.9499999999999993" customHeight="1">
      <c r="A34" s="236"/>
      <c r="B34" s="247" t="s">
        <v>118</v>
      </c>
      <c r="C34" s="247"/>
      <c r="D34" s="247"/>
      <c r="E34" s="247"/>
      <c r="F34" s="247"/>
      <c r="G34" s="247"/>
      <c r="H34" s="248">
        <v>0</v>
      </c>
      <c r="I34" s="248">
        <v>0</v>
      </c>
      <c r="J34" s="249">
        <v>0</v>
      </c>
      <c r="K34" s="249"/>
      <c r="L34" s="249"/>
      <c r="M34" s="248">
        <v>0</v>
      </c>
      <c r="N34" s="236"/>
      <c r="O34" s="236"/>
      <c r="P34" s="236"/>
    </row>
    <row r="35" spans="1:16" ht="9.9499999999999993" customHeight="1">
      <c r="A35" s="236"/>
      <c r="B35" s="250" t="s">
        <v>27</v>
      </c>
      <c r="C35" s="250"/>
      <c r="D35" s="250"/>
      <c r="E35" s="250"/>
      <c r="F35" s="251">
        <v>9029.83</v>
      </c>
      <c r="G35" s="251"/>
      <c r="H35" s="251"/>
      <c r="I35" s="252">
        <v>9.48</v>
      </c>
      <c r="J35" s="253">
        <v>76.3</v>
      </c>
      <c r="K35" s="253"/>
      <c r="L35" s="253"/>
      <c r="M35" s="252">
        <v>56.86</v>
      </c>
      <c r="N35" s="236"/>
      <c r="O35" s="236"/>
      <c r="P35" s="236"/>
    </row>
    <row r="36" spans="1:16" ht="9.9499999999999993" customHeight="1">
      <c r="A36" s="236"/>
      <c r="B36" s="246" t="s">
        <v>119</v>
      </c>
      <c r="C36" s="246"/>
      <c r="D36" s="246"/>
      <c r="E36" s="246"/>
      <c r="F36" s="246"/>
      <c r="G36" s="246"/>
      <c r="H36" s="246"/>
      <c r="I36" s="246"/>
      <c r="J36" s="246"/>
      <c r="K36" s="246"/>
      <c r="L36" s="246"/>
      <c r="M36" s="246"/>
      <c r="N36" s="236"/>
      <c r="O36" s="236"/>
      <c r="P36" s="236"/>
    </row>
    <row r="37" spans="1:16" ht="9.9499999999999993" customHeight="1">
      <c r="A37" s="236"/>
      <c r="B37" s="247" t="s">
        <v>120</v>
      </c>
      <c r="C37" s="247"/>
      <c r="D37" s="247"/>
      <c r="E37" s="247"/>
      <c r="F37" s="247"/>
      <c r="G37" s="247"/>
      <c r="H37" s="248">
        <v>1904</v>
      </c>
      <c r="I37" s="248">
        <v>2</v>
      </c>
      <c r="J37" s="249">
        <v>16.09</v>
      </c>
      <c r="K37" s="249"/>
      <c r="L37" s="249"/>
      <c r="M37" s="248">
        <v>11.99</v>
      </c>
      <c r="N37" s="236"/>
      <c r="O37" s="236"/>
      <c r="P37" s="236"/>
    </row>
    <row r="38" spans="1:16" ht="9.9499999999999993" customHeight="1">
      <c r="A38" s="236"/>
      <c r="B38" s="247" t="s">
        <v>121</v>
      </c>
      <c r="C38" s="247"/>
      <c r="D38" s="247"/>
      <c r="E38" s="247"/>
      <c r="F38" s="247"/>
      <c r="G38" s="247"/>
      <c r="H38" s="248"/>
      <c r="I38" s="248"/>
      <c r="J38" s="249"/>
      <c r="K38" s="249"/>
      <c r="L38" s="249"/>
      <c r="M38" s="248"/>
      <c r="N38" s="236"/>
      <c r="O38" s="236"/>
      <c r="P38" s="236"/>
    </row>
    <row r="39" spans="1:16" ht="9.9499999999999993" customHeight="1">
      <c r="A39" s="236"/>
      <c r="B39" s="247" t="s">
        <v>122</v>
      </c>
      <c r="C39" s="247"/>
      <c r="D39" s="247"/>
      <c r="E39" s="247"/>
      <c r="F39" s="247"/>
      <c r="G39" s="247"/>
      <c r="H39" s="248">
        <v>270.89</v>
      </c>
      <c r="I39" s="248">
        <v>0.28000000000000003</v>
      </c>
      <c r="J39" s="249">
        <v>2.29</v>
      </c>
      <c r="K39" s="249"/>
      <c r="L39" s="249"/>
      <c r="M39" s="248">
        <v>1.71</v>
      </c>
      <c r="N39" s="236"/>
      <c r="O39" s="236"/>
      <c r="P39" s="236"/>
    </row>
    <row r="40" spans="1:16" ht="9.9499999999999993" customHeight="1">
      <c r="A40" s="236"/>
      <c r="B40" s="247" t="s">
        <v>123</v>
      </c>
      <c r="C40" s="247"/>
      <c r="D40" s="247"/>
      <c r="E40" s="247"/>
      <c r="F40" s="247"/>
      <c r="G40" s="247"/>
      <c r="H40" s="248">
        <v>0</v>
      </c>
      <c r="I40" s="248">
        <v>0</v>
      </c>
      <c r="J40" s="249">
        <v>0</v>
      </c>
      <c r="K40" s="249"/>
      <c r="L40" s="249"/>
      <c r="M40" s="248">
        <v>0</v>
      </c>
      <c r="N40" s="236"/>
      <c r="O40" s="236"/>
      <c r="P40" s="236"/>
    </row>
    <row r="41" spans="1:16" ht="9.9499999999999993" customHeight="1">
      <c r="A41" s="236"/>
      <c r="B41" s="247" t="s">
        <v>124</v>
      </c>
      <c r="C41" s="247"/>
      <c r="D41" s="247"/>
      <c r="E41" s="247"/>
      <c r="F41" s="247"/>
      <c r="G41" s="247"/>
      <c r="H41" s="248">
        <v>0</v>
      </c>
      <c r="I41" s="248">
        <v>0</v>
      </c>
      <c r="J41" s="249">
        <v>0</v>
      </c>
      <c r="K41" s="249"/>
      <c r="L41" s="249"/>
      <c r="M41" s="248">
        <v>0</v>
      </c>
      <c r="N41" s="236"/>
      <c r="O41" s="236"/>
      <c r="P41" s="236"/>
    </row>
    <row r="42" spans="1:16" ht="9.9499999999999993" customHeight="1">
      <c r="A42" s="236"/>
      <c r="B42" s="247" t="s">
        <v>125</v>
      </c>
      <c r="C42" s="247"/>
      <c r="D42" s="247"/>
      <c r="E42" s="247"/>
      <c r="F42" s="247"/>
      <c r="G42" s="247"/>
      <c r="H42" s="248">
        <v>0</v>
      </c>
      <c r="I42" s="248">
        <v>0</v>
      </c>
      <c r="J42" s="249">
        <v>0</v>
      </c>
      <c r="K42" s="249"/>
      <c r="L42" s="249"/>
      <c r="M42" s="248">
        <v>0</v>
      </c>
      <c r="N42" s="236"/>
      <c r="O42" s="236"/>
      <c r="P42" s="236"/>
    </row>
    <row r="43" spans="1:16" ht="9.9499999999999993" customHeight="1">
      <c r="A43" s="236"/>
      <c r="B43" s="247" t="s">
        <v>126</v>
      </c>
      <c r="C43" s="247"/>
      <c r="D43" s="247"/>
      <c r="E43" s="247"/>
      <c r="F43" s="247"/>
      <c r="G43" s="247"/>
      <c r="H43" s="248">
        <v>0</v>
      </c>
      <c r="I43" s="248">
        <v>0</v>
      </c>
      <c r="J43" s="249">
        <v>0</v>
      </c>
      <c r="K43" s="249"/>
      <c r="L43" s="249"/>
      <c r="M43" s="248">
        <v>0</v>
      </c>
      <c r="N43" s="236"/>
      <c r="O43" s="236"/>
      <c r="P43" s="236"/>
    </row>
    <row r="44" spans="1:16" ht="9.9499999999999993" customHeight="1">
      <c r="A44" s="236"/>
      <c r="B44" s="247" t="s">
        <v>127</v>
      </c>
      <c r="C44" s="247"/>
      <c r="D44" s="247"/>
      <c r="E44" s="247"/>
      <c r="F44" s="247"/>
      <c r="G44" s="247"/>
      <c r="H44" s="248">
        <v>0</v>
      </c>
      <c r="I44" s="248">
        <v>0</v>
      </c>
      <c r="J44" s="249">
        <v>0</v>
      </c>
      <c r="K44" s="249"/>
      <c r="L44" s="249"/>
      <c r="M44" s="248">
        <v>0</v>
      </c>
      <c r="N44" s="236"/>
      <c r="O44" s="236"/>
      <c r="P44" s="236"/>
    </row>
    <row r="45" spans="1:16" ht="9.9499999999999993" customHeight="1">
      <c r="A45" s="236"/>
      <c r="B45" s="247" t="s">
        <v>128</v>
      </c>
      <c r="C45" s="247"/>
      <c r="D45" s="247"/>
      <c r="E45" s="247"/>
      <c r="F45" s="247"/>
      <c r="G45" s="247"/>
      <c r="H45" s="248">
        <v>0</v>
      </c>
      <c r="I45" s="248">
        <v>0</v>
      </c>
      <c r="J45" s="249">
        <v>0</v>
      </c>
      <c r="K45" s="249"/>
      <c r="L45" s="249"/>
      <c r="M45" s="248">
        <v>0</v>
      </c>
      <c r="N45" s="236"/>
      <c r="O45" s="236"/>
      <c r="P45" s="236"/>
    </row>
    <row r="46" spans="1:16" ht="9.9499999999999993" customHeight="1">
      <c r="A46" s="236"/>
      <c r="B46" s="247" t="s">
        <v>129</v>
      </c>
      <c r="C46" s="247"/>
      <c r="D46" s="247"/>
      <c r="E46" s="247"/>
      <c r="F46" s="247"/>
      <c r="G46" s="247"/>
      <c r="H46" s="248">
        <v>0</v>
      </c>
      <c r="I46" s="248">
        <v>0</v>
      </c>
      <c r="J46" s="249">
        <v>0</v>
      </c>
      <c r="K46" s="249"/>
      <c r="L46" s="249"/>
      <c r="M46" s="248">
        <v>0</v>
      </c>
      <c r="N46" s="236"/>
      <c r="O46" s="236"/>
      <c r="P46" s="236"/>
    </row>
    <row r="47" spans="1:16" ht="9.9499999999999993" customHeight="1">
      <c r="A47" s="236"/>
      <c r="B47" s="247" t="s">
        <v>130</v>
      </c>
      <c r="C47" s="247"/>
      <c r="D47" s="247"/>
      <c r="E47" s="247"/>
      <c r="F47" s="247"/>
      <c r="G47" s="247"/>
      <c r="H47" s="248">
        <v>0</v>
      </c>
      <c r="I47" s="248">
        <v>0</v>
      </c>
      <c r="J47" s="249">
        <v>0</v>
      </c>
      <c r="K47" s="249"/>
      <c r="L47" s="249"/>
      <c r="M47" s="248">
        <v>0</v>
      </c>
      <c r="N47" s="236"/>
      <c r="O47" s="236"/>
      <c r="P47" s="236"/>
    </row>
    <row r="48" spans="1:16" ht="9.9499999999999993" customHeight="1">
      <c r="A48" s="236"/>
      <c r="B48" s="247" t="s">
        <v>131</v>
      </c>
      <c r="C48" s="247"/>
      <c r="D48" s="247"/>
      <c r="E48" s="247"/>
      <c r="F48" s="247"/>
      <c r="G48" s="247"/>
      <c r="H48" s="248">
        <v>255.75</v>
      </c>
      <c r="I48" s="248">
        <v>0.27</v>
      </c>
      <c r="J48" s="249">
        <v>2.16</v>
      </c>
      <c r="K48" s="249"/>
      <c r="L48" s="249"/>
      <c r="M48" s="248">
        <v>1.61</v>
      </c>
      <c r="N48" s="236"/>
      <c r="O48" s="236"/>
      <c r="P48" s="236"/>
    </row>
    <row r="49" spans="1:16" ht="9.9499999999999993" customHeight="1">
      <c r="A49" s="236"/>
      <c r="B49" s="247" t="s">
        <v>132</v>
      </c>
      <c r="C49" s="247"/>
      <c r="D49" s="247"/>
      <c r="E49" s="247"/>
      <c r="F49" s="247"/>
      <c r="G49" s="247"/>
      <c r="H49" s="248">
        <v>68.2</v>
      </c>
      <c r="I49" s="248">
        <v>7.0000000000000007E-2</v>
      </c>
      <c r="J49" s="249">
        <v>0.57999999999999996</v>
      </c>
      <c r="K49" s="249"/>
      <c r="L49" s="249"/>
      <c r="M49" s="248">
        <v>0.43</v>
      </c>
      <c r="N49" s="236"/>
      <c r="O49" s="236"/>
      <c r="P49" s="236"/>
    </row>
    <row r="50" spans="1:16" ht="9.9499999999999993" customHeight="1">
      <c r="A50" s="236"/>
      <c r="B50" s="250" t="s">
        <v>133</v>
      </c>
      <c r="C50" s="250"/>
      <c r="D50" s="250"/>
      <c r="E50" s="250"/>
      <c r="F50" s="251">
        <v>2498.84</v>
      </c>
      <c r="G50" s="251"/>
      <c r="H50" s="251"/>
      <c r="I50" s="252">
        <v>2.62</v>
      </c>
      <c r="J50" s="253">
        <v>21.12</v>
      </c>
      <c r="K50" s="253"/>
      <c r="L50" s="253"/>
      <c r="M50" s="252">
        <v>15.74</v>
      </c>
      <c r="N50" s="236"/>
      <c r="O50" s="236"/>
      <c r="P50" s="236"/>
    </row>
    <row r="51" spans="1:16" ht="9.9499999999999993" customHeight="1">
      <c r="A51" s="236"/>
      <c r="B51" s="246" t="s">
        <v>38</v>
      </c>
      <c r="C51" s="246"/>
      <c r="D51" s="246"/>
      <c r="E51" s="246"/>
      <c r="F51" s="246"/>
      <c r="G51" s="246"/>
      <c r="H51" s="246"/>
      <c r="I51" s="246"/>
      <c r="J51" s="246"/>
      <c r="K51" s="246"/>
      <c r="L51" s="246"/>
      <c r="M51" s="246"/>
      <c r="N51" s="236"/>
      <c r="O51" s="236"/>
      <c r="P51" s="236"/>
    </row>
    <row r="52" spans="1:16" ht="9.9499999999999993" customHeight="1">
      <c r="A52" s="236"/>
      <c r="B52" s="247" t="s">
        <v>134</v>
      </c>
      <c r="C52" s="247"/>
      <c r="D52" s="247"/>
      <c r="E52" s="247"/>
      <c r="F52" s="247"/>
      <c r="G52" s="247"/>
      <c r="H52" s="248">
        <v>306.36</v>
      </c>
      <c r="I52" s="248">
        <v>0.32</v>
      </c>
      <c r="J52" s="249">
        <v>2.59</v>
      </c>
      <c r="K52" s="249"/>
      <c r="L52" s="249"/>
      <c r="M52" s="248">
        <v>1.93</v>
      </c>
      <c r="N52" s="236"/>
      <c r="O52" s="236"/>
      <c r="P52" s="236"/>
    </row>
    <row r="53" spans="1:16" ht="9.9499999999999993" customHeight="1">
      <c r="A53" s="236"/>
      <c r="B53" s="250" t="s">
        <v>135</v>
      </c>
      <c r="C53" s="250"/>
      <c r="D53" s="250"/>
      <c r="E53" s="250"/>
      <c r="F53" s="251">
        <v>306.36</v>
      </c>
      <c r="G53" s="251"/>
      <c r="H53" s="251"/>
      <c r="I53" s="252">
        <v>0.32</v>
      </c>
      <c r="J53" s="253">
        <v>2.59</v>
      </c>
      <c r="K53" s="253"/>
      <c r="L53" s="253"/>
      <c r="M53" s="252">
        <v>1.93</v>
      </c>
      <c r="N53" s="236"/>
      <c r="O53" s="236"/>
      <c r="P53" s="236"/>
    </row>
    <row r="54" spans="1:16" ht="9.9499999999999993" customHeight="1">
      <c r="A54" s="236"/>
      <c r="B54" s="254" t="s">
        <v>136</v>
      </c>
      <c r="C54" s="254"/>
      <c r="D54" s="254"/>
      <c r="E54" s="254"/>
      <c r="F54" s="255">
        <v>11835.03</v>
      </c>
      <c r="G54" s="255"/>
      <c r="H54" s="255"/>
      <c r="I54" s="256">
        <v>12.42</v>
      </c>
      <c r="J54" s="257">
        <v>100.01</v>
      </c>
      <c r="K54" s="257"/>
      <c r="L54" s="257"/>
      <c r="M54" s="256">
        <v>74.53</v>
      </c>
      <c r="N54" s="236"/>
      <c r="O54" s="236"/>
      <c r="P54" s="236"/>
    </row>
    <row r="55" spans="1:16" ht="9.9499999999999993" customHeight="1">
      <c r="A55" s="236"/>
      <c r="B55" s="246" t="s">
        <v>137</v>
      </c>
      <c r="C55" s="246"/>
      <c r="D55" s="246"/>
      <c r="E55" s="246"/>
      <c r="F55" s="246"/>
      <c r="G55" s="246"/>
      <c r="H55" s="246"/>
      <c r="I55" s="246"/>
      <c r="J55" s="246"/>
      <c r="K55" s="246"/>
      <c r="L55" s="246"/>
      <c r="M55" s="246"/>
      <c r="N55" s="236"/>
      <c r="O55" s="236"/>
      <c r="P55" s="236"/>
    </row>
    <row r="56" spans="1:16" ht="9.9499999999999993" customHeight="1">
      <c r="A56" s="236"/>
      <c r="B56" s="247" t="s">
        <v>138</v>
      </c>
      <c r="C56" s="247"/>
      <c r="D56" s="247"/>
      <c r="E56" s="247"/>
      <c r="F56" s="247"/>
      <c r="G56" s="247"/>
      <c r="H56" s="248">
        <v>289.5</v>
      </c>
      <c r="I56" s="248">
        <v>0.3</v>
      </c>
      <c r="J56" s="249">
        <v>2.4500000000000002</v>
      </c>
      <c r="K56" s="249"/>
      <c r="L56" s="249"/>
      <c r="M56" s="248">
        <v>1.82</v>
      </c>
      <c r="N56" s="236"/>
      <c r="O56" s="236"/>
      <c r="P56" s="236"/>
    </row>
    <row r="57" spans="1:16" ht="9.9499999999999993" customHeight="1">
      <c r="A57" s="236"/>
      <c r="B57" s="247" t="s">
        <v>139</v>
      </c>
      <c r="C57" s="247"/>
      <c r="D57" s="247"/>
      <c r="E57" s="247"/>
      <c r="F57" s="247"/>
      <c r="G57" s="247"/>
      <c r="H57" s="248">
        <v>0</v>
      </c>
      <c r="I57" s="248">
        <v>0</v>
      </c>
      <c r="J57" s="249">
        <v>0</v>
      </c>
      <c r="K57" s="249"/>
      <c r="L57" s="249"/>
      <c r="M57" s="248">
        <v>0</v>
      </c>
      <c r="N57" s="236"/>
      <c r="O57" s="236"/>
      <c r="P57" s="236"/>
    </row>
    <row r="58" spans="1:16" ht="9.9499999999999993" customHeight="1">
      <c r="A58" s="236"/>
      <c r="B58" s="247" t="s">
        <v>140</v>
      </c>
      <c r="C58" s="247"/>
      <c r="D58" s="247"/>
      <c r="E58" s="247"/>
      <c r="F58" s="247"/>
      <c r="G58" s="247"/>
      <c r="H58" s="248">
        <v>0</v>
      </c>
      <c r="I58" s="248">
        <v>0</v>
      </c>
      <c r="J58" s="249">
        <v>0</v>
      </c>
      <c r="K58" s="249"/>
      <c r="L58" s="249"/>
      <c r="M58" s="248">
        <v>0</v>
      </c>
      <c r="N58" s="236"/>
      <c r="O58" s="236"/>
      <c r="P58" s="236"/>
    </row>
    <row r="59" spans="1:16" ht="9.9499999999999993" customHeight="1">
      <c r="A59" s="236"/>
      <c r="B59" s="247" t="s">
        <v>254</v>
      </c>
      <c r="C59" s="247"/>
      <c r="D59" s="247"/>
      <c r="E59" s="247"/>
      <c r="F59" s="247"/>
      <c r="G59" s="247"/>
      <c r="H59" s="248">
        <v>1718.22</v>
      </c>
      <c r="I59" s="248">
        <v>1.8</v>
      </c>
      <c r="J59" s="249">
        <v>14.52</v>
      </c>
      <c r="K59" s="249"/>
      <c r="L59" s="249"/>
      <c r="M59" s="248">
        <v>10.82</v>
      </c>
      <c r="N59" s="236"/>
      <c r="O59" s="236"/>
      <c r="P59" s="236"/>
    </row>
    <row r="60" spans="1:16" ht="9.9499999999999993" customHeight="1">
      <c r="A60" s="236"/>
      <c r="B60" s="250" t="s">
        <v>141</v>
      </c>
      <c r="C60" s="250"/>
      <c r="D60" s="250"/>
      <c r="E60" s="250"/>
      <c r="F60" s="251">
        <v>2007.72</v>
      </c>
      <c r="G60" s="251"/>
      <c r="H60" s="251"/>
      <c r="I60" s="252">
        <v>2.1</v>
      </c>
      <c r="J60" s="253">
        <v>16.97</v>
      </c>
      <c r="K60" s="253"/>
      <c r="L60" s="253"/>
      <c r="M60" s="252">
        <v>12.64</v>
      </c>
      <c r="N60" s="236"/>
      <c r="O60" s="236"/>
      <c r="P60" s="236"/>
    </row>
    <row r="61" spans="1:16" ht="9.9499999999999993" customHeight="1">
      <c r="A61" s="236"/>
      <c r="B61" s="246" t="s">
        <v>142</v>
      </c>
      <c r="C61" s="246"/>
      <c r="D61" s="246"/>
      <c r="E61" s="246"/>
      <c r="F61" s="246"/>
      <c r="G61" s="246"/>
      <c r="H61" s="246"/>
      <c r="I61" s="246"/>
      <c r="J61" s="246"/>
      <c r="K61" s="246"/>
      <c r="L61" s="246"/>
      <c r="M61" s="246"/>
      <c r="N61" s="236"/>
      <c r="O61" s="236"/>
      <c r="P61" s="236"/>
    </row>
    <row r="62" spans="1:16" ht="9.9499999999999993" customHeight="1">
      <c r="A62" s="236"/>
      <c r="B62" s="247" t="s">
        <v>255</v>
      </c>
      <c r="C62" s="247"/>
      <c r="D62" s="247"/>
      <c r="E62" s="247"/>
      <c r="F62" s="247"/>
      <c r="G62" s="247"/>
      <c r="H62" s="248">
        <v>1082</v>
      </c>
      <c r="I62" s="248">
        <v>1.1399999999999999</v>
      </c>
      <c r="J62" s="249">
        <v>9.14</v>
      </c>
      <c r="K62" s="249"/>
      <c r="L62" s="249"/>
      <c r="M62" s="248">
        <v>6.81</v>
      </c>
      <c r="N62" s="236"/>
      <c r="O62" s="236"/>
      <c r="P62" s="236"/>
    </row>
    <row r="63" spans="1:16" ht="9.9499999999999993" customHeight="1">
      <c r="A63" s="236"/>
      <c r="B63" s="247" t="s">
        <v>256</v>
      </c>
      <c r="C63" s="247"/>
      <c r="D63" s="247"/>
      <c r="E63" s="247"/>
      <c r="F63" s="247"/>
      <c r="G63" s="247"/>
      <c r="H63" s="248">
        <v>53.57</v>
      </c>
      <c r="I63" s="248">
        <v>0.06</v>
      </c>
      <c r="J63" s="249">
        <v>0.45</v>
      </c>
      <c r="K63" s="249"/>
      <c r="L63" s="249"/>
      <c r="M63" s="248">
        <v>0.34</v>
      </c>
      <c r="N63" s="236"/>
      <c r="O63" s="236"/>
      <c r="P63" s="236"/>
    </row>
    <row r="64" spans="1:16" ht="9.9499999999999993" customHeight="1">
      <c r="A64" s="236"/>
      <c r="B64" s="247" t="s">
        <v>257</v>
      </c>
      <c r="C64" s="247"/>
      <c r="D64" s="247"/>
      <c r="E64" s="247"/>
      <c r="F64" s="247"/>
      <c r="G64" s="247"/>
      <c r="H64" s="248">
        <v>0</v>
      </c>
      <c r="I64" s="248">
        <v>0</v>
      </c>
      <c r="J64" s="249">
        <v>0</v>
      </c>
      <c r="K64" s="249"/>
      <c r="L64" s="249"/>
      <c r="M64" s="248">
        <v>0</v>
      </c>
      <c r="N64" s="236"/>
      <c r="O64" s="236"/>
      <c r="P64" s="236"/>
    </row>
    <row r="65" spans="1:16" ht="9.9499999999999993" customHeight="1">
      <c r="A65" s="236"/>
      <c r="B65" s="250" t="s">
        <v>146</v>
      </c>
      <c r="C65" s="250"/>
      <c r="D65" s="250"/>
      <c r="E65" s="250"/>
      <c r="F65" s="251">
        <v>1135.57</v>
      </c>
      <c r="G65" s="251"/>
      <c r="H65" s="251"/>
      <c r="I65" s="252">
        <v>1.2</v>
      </c>
      <c r="J65" s="253">
        <v>9.59</v>
      </c>
      <c r="K65" s="253"/>
      <c r="L65" s="253"/>
      <c r="M65" s="252">
        <v>7.15</v>
      </c>
      <c r="N65" s="236"/>
      <c r="O65" s="236"/>
      <c r="P65" s="236"/>
    </row>
    <row r="66" spans="1:16" ht="9.9499999999999993" customHeight="1">
      <c r="A66" s="236"/>
      <c r="B66" s="254" t="s">
        <v>147</v>
      </c>
      <c r="C66" s="254"/>
      <c r="D66" s="254"/>
      <c r="E66" s="254"/>
      <c r="F66" s="257">
        <v>3143.29</v>
      </c>
      <c r="G66" s="257"/>
      <c r="H66" s="257"/>
      <c r="I66" s="256">
        <v>3.3</v>
      </c>
      <c r="J66" s="257">
        <v>26.56</v>
      </c>
      <c r="K66" s="257"/>
      <c r="L66" s="257"/>
      <c r="M66" s="256">
        <v>19.79</v>
      </c>
      <c r="N66" s="236"/>
      <c r="O66" s="236"/>
      <c r="P66" s="236"/>
    </row>
    <row r="67" spans="1:16" ht="9.9499999999999993" customHeight="1">
      <c r="A67" s="236"/>
      <c r="B67" s="254" t="s">
        <v>148</v>
      </c>
      <c r="C67" s="254"/>
      <c r="D67" s="254"/>
      <c r="E67" s="254"/>
      <c r="F67" s="255">
        <v>14978.32</v>
      </c>
      <c r="G67" s="255"/>
      <c r="H67" s="255"/>
      <c r="I67" s="256">
        <v>15.72</v>
      </c>
      <c r="J67" s="257">
        <v>126.57</v>
      </c>
      <c r="K67" s="257"/>
      <c r="L67" s="257"/>
      <c r="M67" s="256">
        <v>94.32</v>
      </c>
      <c r="N67" s="236"/>
      <c r="O67" s="236"/>
      <c r="P67" s="236"/>
    </row>
    <row r="68" spans="1:16" ht="9.9499999999999993" customHeight="1">
      <c r="A68" s="236"/>
      <c r="B68" s="246" t="s">
        <v>54</v>
      </c>
      <c r="C68" s="246"/>
      <c r="D68" s="246"/>
      <c r="E68" s="246"/>
      <c r="F68" s="246"/>
      <c r="G68" s="246"/>
      <c r="H68" s="246"/>
      <c r="I68" s="246"/>
      <c r="J68" s="246"/>
      <c r="K68" s="246"/>
      <c r="L68" s="246"/>
      <c r="M68" s="246"/>
      <c r="N68" s="236"/>
      <c r="O68" s="236"/>
      <c r="P68" s="236"/>
    </row>
    <row r="69" spans="1:16" ht="9.9499999999999993" customHeight="1">
      <c r="A69" s="236"/>
      <c r="B69" s="247" t="s">
        <v>258</v>
      </c>
      <c r="C69" s="247"/>
      <c r="D69" s="247"/>
      <c r="E69" s="247"/>
      <c r="F69" s="247"/>
      <c r="G69" s="247"/>
      <c r="H69" s="248">
        <v>0</v>
      </c>
      <c r="I69" s="248">
        <v>0</v>
      </c>
      <c r="J69" s="249">
        <v>0</v>
      </c>
      <c r="K69" s="249"/>
      <c r="L69" s="249"/>
      <c r="M69" s="248">
        <v>0</v>
      </c>
      <c r="N69" s="236"/>
      <c r="O69" s="236"/>
      <c r="P69" s="236"/>
    </row>
    <row r="70" spans="1:16" ht="9.9499999999999993" customHeight="1">
      <c r="A70" s="236"/>
      <c r="B70" s="247" t="s">
        <v>259</v>
      </c>
      <c r="C70" s="247"/>
      <c r="D70" s="247"/>
      <c r="E70" s="247"/>
      <c r="F70" s="247"/>
      <c r="G70" s="247"/>
      <c r="H70" s="248">
        <v>69.5</v>
      </c>
      <c r="I70" s="248">
        <v>7.0000000000000007E-2</v>
      </c>
      <c r="J70" s="249">
        <v>0.59</v>
      </c>
      <c r="K70" s="249"/>
      <c r="L70" s="249"/>
      <c r="M70" s="248">
        <v>0.44</v>
      </c>
      <c r="N70" s="236"/>
      <c r="O70" s="236"/>
      <c r="P70" s="236"/>
    </row>
    <row r="71" spans="1:16" ht="9.9499999999999993" customHeight="1">
      <c r="A71" s="236"/>
      <c r="B71" s="247" t="s">
        <v>260</v>
      </c>
      <c r="C71" s="247"/>
      <c r="D71" s="247"/>
      <c r="E71" s="247"/>
      <c r="F71" s="247"/>
      <c r="G71" s="247"/>
      <c r="H71" s="248">
        <v>829.23</v>
      </c>
      <c r="I71" s="248">
        <v>0.87</v>
      </c>
      <c r="J71" s="249">
        <v>7.01</v>
      </c>
      <c r="K71" s="249"/>
      <c r="L71" s="249"/>
      <c r="M71" s="248">
        <v>5.22</v>
      </c>
      <c r="N71" s="236"/>
      <c r="O71" s="236"/>
      <c r="P71" s="236"/>
    </row>
    <row r="72" spans="1:16" ht="9.9499999999999993" customHeight="1">
      <c r="A72" s="236"/>
      <c r="B72" s="247" t="s">
        <v>261</v>
      </c>
      <c r="C72" s="247"/>
      <c r="D72" s="247"/>
      <c r="E72" s="247"/>
      <c r="F72" s="247"/>
      <c r="G72" s="247"/>
      <c r="H72" s="248">
        <v>0</v>
      </c>
      <c r="I72" s="248">
        <v>0</v>
      </c>
      <c r="J72" s="249">
        <v>0</v>
      </c>
      <c r="K72" s="249"/>
      <c r="L72" s="249"/>
      <c r="M72" s="248">
        <v>0</v>
      </c>
      <c r="N72" s="236"/>
      <c r="O72" s="236"/>
      <c r="P72" s="236"/>
    </row>
    <row r="73" spans="1:16" ht="9.9499999999999993" customHeight="1">
      <c r="A73" s="236"/>
      <c r="B73" s="250" t="s">
        <v>152</v>
      </c>
      <c r="C73" s="250"/>
      <c r="D73" s="250"/>
      <c r="E73" s="250"/>
      <c r="F73" s="251">
        <v>898.73</v>
      </c>
      <c r="G73" s="251"/>
      <c r="H73" s="251"/>
      <c r="I73" s="252">
        <v>0.94</v>
      </c>
      <c r="J73" s="253">
        <v>7.6</v>
      </c>
      <c r="K73" s="253"/>
      <c r="L73" s="253"/>
      <c r="M73" s="252">
        <v>5.66</v>
      </c>
      <c r="N73" s="236"/>
      <c r="O73" s="236"/>
      <c r="P73" s="236"/>
    </row>
    <row r="74" spans="1:16" ht="9.9499999999999993" customHeight="1">
      <c r="A74" s="236"/>
      <c r="B74" s="254" t="s">
        <v>153</v>
      </c>
      <c r="C74" s="254"/>
      <c r="D74" s="254"/>
      <c r="E74" s="254"/>
      <c r="F74" s="255">
        <v>15877.05</v>
      </c>
      <c r="G74" s="255"/>
      <c r="H74" s="255"/>
      <c r="I74" s="256">
        <v>16.66</v>
      </c>
      <c r="J74" s="257">
        <v>134.16999999999999</v>
      </c>
      <c r="K74" s="257"/>
      <c r="L74" s="257"/>
      <c r="M74" s="258" t="s">
        <v>154</v>
      </c>
      <c r="N74" s="236"/>
      <c r="O74" s="236"/>
      <c r="P74" s="236"/>
    </row>
    <row r="75" spans="1:16" ht="32.1" customHeight="1">
      <c r="A75" s="236"/>
      <c r="B75" s="236"/>
      <c r="C75" s="236"/>
      <c r="D75" s="236"/>
      <c r="E75" s="236"/>
      <c r="F75" s="236"/>
      <c r="G75" s="236"/>
      <c r="H75" s="236"/>
      <c r="I75" s="236"/>
      <c r="J75" s="236"/>
      <c r="K75" s="236"/>
      <c r="L75" s="236"/>
      <c r="M75" s="236"/>
      <c r="N75" s="236"/>
      <c r="O75" s="236"/>
      <c r="P75" s="236"/>
    </row>
    <row r="76" spans="1:16" ht="20.100000000000001" customHeight="1">
      <c r="A76" s="236"/>
      <c r="B76" s="236"/>
      <c r="C76" s="236"/>
      <c r="D76" s="236"/>
      <c r="E76" s="236"/>
      <c r="F76" s="236"/>
      <c r="G76" s="236"/>
      <c r="H76" s="236"/>
      <c r="I76" s="236"/>
      <c r="J76" s="236"/>
      <c r="K76" s="236"/>
      <c r="L76" s="236"/>
      <c r="M76" s="236"/>
      <c r="N76" s="236"/>
      <c r="O76" s="236"/>
      <c r="P76" s="236"/>
    </row>
    <row r="77" spans="1:16" ht="30" customHeight="1">
      <c r="A77" s="236"/>
      <c r="B77" s="243" t="s">
        <v>8</v>
      </c>
      <c r="C77" s="243"/>
      <c r="D77" s="243"/>
      <c r="E77" s="243"/>
      <c r="F77" s="244" t="s">
        <v>90</v>
      </c>
      <c r="G77" s="244"/>
      <c r="H77" s="244"/>
      <c r="I77" s="245" t="s">
        <v>459</v>
      </c>
      <c r="J77" s="244" t="s">
        <v>92</v>
      </c>
      <c r="K77" s="244"/>
      <c r="L77" s="244"/>
      <c r="M77" s="245" t="s">
        <v>93</v>
      </c>
      <c r="N77" s="236"/>
      <c r="O77" s="236"/>
      <c r="P77" s="236"/>
    </row>
    <row r="78" spans="1:16" ht="409.6" customHeight="1">
      <c r="A78" s="236"/>
      <c r="B78" s="236"/>
      <c r="C78" s="236"/>
      <c r="D78" s="236"/>
      <c r="E78" s="236"/>
      <c r="F78" s="236"/>
      <c r="G78" s="236"/>
      <c r="H78" s="236"/>
      <c r="I78" s="236"/>
      <c r="J78" s="236"/>
      <c r="K78" s="236"/>
      <c r="L78" s="236"/>
      <c r="M78" s="236"/>
      <c r="N78" s="236"/>
      <c r="O78" s="236"/>
      <c r="P78" s="236"/>
    </row>
    <row r="79" spans="1:16" ht="15" customHeight="1">
      <c r="A79" s="236"/>
      <c r="B79" s="259" t="s">
        <v>59</v>
      </c>
      <c r="C79" s="259"/>
      <c r="D79" s="259"/>
      <c r="E79" s="259"/>
      <c r="F79" s="259"/>
      <c r="G79" s="259"/>
      <c r="H79" s="259"/>
      <c r="I79" s="259"/>
      <c r="J79" s="259"/>
      <c r="K79" s="259"/>
      <c r="L79" s="259"/>
      <c r="M79" s="259"/>
      <c r="N79" s="259"/>
      <c r="O79" s="259"/>
      <c r="P79" s="259"/>
    </row>
    <row r="80" spans="1:16" ht="20.100000000000001" customHeight="1">
      <c r="A80" s="236"/>
      <c r="B80" s="236"/>
      <c r="C80" s="236"/>
      <c r="D80" s="236"/>
      <c r="E80" s="236"/>
      <c r="F80" s="236"/>
      <c r="G80" s="236"/>
      <c r="H80" s="236"/>
      <c r="I80" s="236"/>
      <c r="J80" s="236"/>
      <c r="K80" s="236"/>
      <c r="L80" s="236"/>
      <c r="M80" s="236"/>
      <c r="N80" s="236"/>
      <c r="O80" s="236"/>
      <c r="P80" s="236"/>
    </row>
  </sheetData>
  <mergeCells count="152">
    <mergeCell ref="B77:E77"/>
    <mergeCell ref="F77:H77"/>
    <mergeCell ref="J77:L77"/>
    <mergeCell ref="B79:P79"/>
    <mergeCell ref="B73:E73"/>
    <mergeCell ref="F73:H73"/>
    <mergeCell ref="J73:L73"/>
    <mergeCell ref="B74:E74"/>
    <mergeCell ref="F74:H74"/>
    <mergeCell ref="J74:L74"/>
    <mergeCell ref="B70:G70"/>
    <mergeCell ref="J70:L70"/>
    <mergeCell ref="B71:G71"/>
    <mergeCell ref="J71:L71"/>
    <mergeCell ref="B72:G72"/>
    <mergeCell ref="J72:L72"/>
    <mergeCell ref="B67:E67"/>
    <mergeCell ref="F67:H67"/>
    <mergeCell ref="J67:L67"/>
    <mergeCell ref="B68:M68"/>
    <mergeCell ref="B69:G69"/>
    <mergeCell ref="J69:L69"/>
    <mergeCell ref="B65:E65"/>
    <mergeCell ref="F65:H65"/>
    <mergeCell ref="J65:L65"/>
    <mergeCell ref="B66:E66"/>
    <mergeCell ref="F66:H66"/>
    <mergeCell ref="J66:L66"/>
    <mergeCell ref="B62:G62"/>
    <mergeCell ref="J62:L62"/>
    <mergeCell ref="B63:G63"/>
    <mergeCell ref="J63:L63"/>
    <mergeCell ref="B64:G64"/>
    <mergeCell ref="J64:L64"/>
    <mergeCell ref="B59:G59"/>
    <mergeCell ref="J59:L59"/>
    <mergeCell ref="B60:E60"/>
    <mergeCell ref="F60:H60"/>
    <mergeCell ref="J60:L60"/>
    <mergeCell ref="B61:M61"/>
    <mergeCell ref="B55:M55"/>
    <mergeCell ref="B56:G56"/>
    <mergeCell ref="J56:L56"/>
    <mergeCell ref="B57:G57"/>
    <mergeCell ref="J57:L57"/>
    <mergeCell ref="B58:G58"/>
    <mergeCell ref="J58:L58"/>
    <mergeCell ref="B52:G52"/>
    <mergeCell ref="J52:L52"/>
    <mergeCell ref="B53:E53"/>
    <mergeCell ref="F53:H53"/>
    <mergeCell ref="J53:L53"/>
    <mergeCell ref="B54:E54"/>
    <mergeCell ref="F54:H54"/>
    <mergeCell ref="J54:L54"/>
    <mergeCell ref="B49:G49"/>
    <mergeCell ref="J49:L49"/>
    <mergeCell ref="B50:E50"/>
    <mergeCell ref="F50:H50"/>
    <mergeCell ref="J50:L50"/>
    <mergeCell ref="B51:M51"/>
    <mergeCell ref="B46:G46"/>
    <mergeCell ref="J46:L46"/>
    <mergeCell ref="B47:G47"/>
    <mergeCell ref="J47:L47"/>
    <mergeCell ref="B48:G48"/>
    <mergeCell ref="J48:L48"/>
    <mergeCell ref="B43:G43"/>
    <mergeCell ref="J43:L43"/>
    <mergeCell ref="B44:G44"/>
    <mergeCell ref="J44:L44"/>
    <mergeCell ref="B45:G45"/>
    <mergeCell ref="J45:L45"/>
    <mergeCell ref="B40:G40"/>
    <mergeCell ref="J40:L40"/>
    <mergeCell ref="B41:G41"/>
    <mergeCell ref="J41:L41"/>
    <mergeCell ref="B42:G42"/>
    <mergeCell ref="J42:L42"/>
    <mergeCell ref="B37:G37"/>
    <mergeCell ref="J37:L37"/>
    <mergeCell ref="B38:G38"/>
    <mergeCell ref="J38:L38"/>
    <mergeCell ref="B39:G39"/>
    <mergeCell ref="J39:L39"/>
    <mergeCell ref="B34:G34"/>
    <mergeCell ref="J34:L34"/>
    <mergeCell ref="B35:E35"/>
    <mergeCell ref="F35:H35"/>
    <mergeCell ref="J35:L35"/>
    <mergeCell ref="B36:M36"/>
    <mergeCell ref="B31:G31"/>
    <mergeCell ref="J31:L31"/>
    <mergeCell ref="B32:G32"/>
    <mergeCell ref="J32:L32"/>
    <mergeCell ref="B33:G33"/>
    <mergeCell ref="J33:L33"/>
    <mergeCell ref="B28:G28"/>
    <mergeCell ref="J28:L28"/>
    <mergeCell ref="B29:G29"/>
    <mergeCell ref="J29:L29"/>
    <mergeCell ref="B30:G30"/>
    <mergeCell ref="J30:L30"/>
    <mergeCell ref="B25:G25"/>
    <mergeCell ref="J25:L25"/>
    <mergeCell ref="B26:G26"/>
    <mergeCell ref="J26:L26"/>
    <mergeCell ref="B27:G27"/>
    <mergeCell ref="J27:L27"/>
    <mergeCell ref="B22:G22"/>
    <mergeCell ref="J22:L22"/>
    <mergeCell ref="B23:G23"/>
    <mergeCell ref="J23:L23"/>
    <mergeCell ref="B24:G24"/>
    <mergeCell ref="J24:L24"/>
    <mergeCell ref="B19:G19"/>
    <mergeCell ref="J19:L19"/>
    <mergeCell ref="B20:G20"/>
    <mergeCell ref="J20:L20"/>
    <mergeCell ref="B21:G21"/>
    <mergeCell ref="J21:L21"/>
    <mergeCell ref="B16:G16"/>
    <mergeCell ref="J16:L16"/>
    <mergeCell ref="B17:G17"/>
    <mergeCell ref="J17:L17"/>
    <mergeCell ref="B18:G18"/>
    <mergeCell ref="J18:L18"/>
    <mergeCell ref="B13:G13"/>
    <mergeCell ref="J13:L13"/>
    <mergeCell ref="B14:G14"/>
    <mergeCell ref="J14:L14"/>
    <mergeCell ref="B15:G15"/>
    <mergeCell ref="J15:L15"/>
    <mergeCell ref="B10:G10"/>
    <mergeCell ref="J10:L10"/>
    <mergeCell ref="B11:G11"/>
    <mergeCell ref="J11:L11"/>
    <mergeCell ref="B12:G12"/>
    <mergeCell ref="J12:L12"/>
    <mergeCell ref="D7:J7"/>
    <mergeCell ref="L7:M7"/>
    <mergeCell ref="B8:E8"/>
    <mergeCell ref="F8:H8"/>
    <mergeCell ref="J8:L8"/>
    <mergeCell ref="B9:M9"/>
    <mergeCell ref="E2:O2"/>
    <mergeCell ref="E3:O3"/>
    <mergeCell ref="E4:O4"/>
    <mergeCell ref="B5:F5"/>
    <mergeCell ref="G5:O5"/>
    <mergeCell ref="B6:F6"/>
    <mergeCell ref="G6:O6"/>
  </mergeCells>
  <pageMargins left="0.78740157499999996" right="0.78740157499999996" top="0.984251969" bottom="0.984251969" header="0.5" footer="0.5"/>
  <pageSetup orientation="portrait" horizontalDpi="300" verticalDpi="300" copies="0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K58"/>
  <sheetViews>
    <sheetView zoomScale="96" zoomScaleNormal="96" workbookViewId="0">
      <selection activeCell="B16" sqref="B16:G16"/>
    </sheetView>
  </sheetViews>
  <sheetFormatPr defaultColWidth="11.5" defaultRowHeight="12.75"/>
  <cols>
    <col min="1" max="1" width="45.625" style="3" customWidth="1"/>
    <col min="2" max="3" width="12.625" style="3" customWidth="1"/>
    <col min="4" max="4" width="9.625" style="3" customWidth="1"/>
    <col min="5" max="5" width="8.625" style="3" customWidth="1"/>
    <col min="6" max="16384" width="11.5" style="3"/>
  </cols>
  <sheetData>
    <row r="1" spans="1:5">
      <c r="A1" s="1" t="s">
        <v>223</v>
      </c>
      <c r="B1" s="2"/>
      <c r="C1" s="2"/>
      <c r="D1" s="2"/>
      <c r="E1" s="2"/>
    </row>
    <row r="2" spans="1:5">
      <c r="A2" s="1" t="s">
        <v>462</v>
      </c>
      <c r="B2" s="2"/>
      <c r="C2" s="2"/>
      <c r="D2" s="2"/>
      <c r="E2" s="2"/>
    </row>
    <row r="3" spans="1:5">
      <c r="A3" s="1" t="s">
        <v>463</v>
      </c>
      <c r="B3" s="2"/>
      <c r="C3" s="2"/>
      <c r="D3" s="2"/>
      <c r="E3" s="2"/>
    </row>
    <row r="4" spans="1:5">
      <c r="A4" s="1" t="s">
        <v>62</v>
      </c>
      <c r="B4" s="2"/>
      <c r="C4" s="2"/>
      <c r="D4" s="2"/>
      <c r="E4" s="2"/>
    </row>
    <row r="5" spans="1:5">
      <c r="A5" s="1" t="s">
        <v>464</v>
      </c>
      <c r="B5" s="2"/>
      <c r="C5" s="2"/>
      <c r="D5" s="2"/>
      <c r="E5" s="2"/>
    </row>
    <row r="6" spans="1:5" ht="13.5" thickBot="1">
      <c r="A6" s="4" t="s">
        <v>4</v>
      </c>
      <c r="B6" s="5">
        <v>25000</v>
      </c>
      <c r="C6" s="6" t="s">
        <v>5</v>
      </c>
      <c r="D6" s="6"/>
    </row>
    <row r="7" spans="1:5">
      <c r="A7" s="7"/>
      <c r="B7" s="8" t="s">
        <v>6</v>
      </c>
      <c r="C7" s="50" t="s">
        <v>69</v>
      </c>
      <c r="D7" s="50"/>
      <c r="E7" s="10" t="s">
        <v>7</v>
      </c>
    </row>
    <row r="8" spans="1:5">
      <c r="A8" s="11" t="s">
        <v>8</v>
      </c>
      <c r="D8" s="41"/>
      <c r="E8" s="12" t="s">
        <v>9</v>
      </c>
    </row>
    <row r="9" spans="1:5" ht="13.5" thickBot="1">
      <c r="A9" s="13"/>
      <c r="B9" s="14" t="s">
        <v>10</v>
      </c>
      <c r="C9" s="14" t="s">
        <v>169</v>
      </c>
      <c r="D9" s="14" t="s">
        <v>465</v>
      </c>
      <c r="E9" s="15" t="s">
        <v>13</v>
      </c>
    </row>
    <row r="10" spans="1:5">
      <c r="A10" s="11" t="s">
        <v>14</v>
      </c>
      <c r="B10" s="16"/>
    </row>
    <row r="11" spans="1:5">
      <c r="A11" s="18" t="s">
        <v>15</v>
      </c>
      <c r="B11" s="16">
        <v>0</v>
      </c>
      <c r="C11" s="16">
        <v>0</v>
      </c>
      <c r="D11" s="16">
        <v>0</v>
      </c>
      <c r="E11" s="51">
        <v>0</v>
      </c>
    </row>
    <row r="12" spans="1:5">
      <c r="A12" s="18" t="s">
        <v>16</v>
      </c>
      <c r="B12" s="3">
        <v>511.91</v>
      </c>
      <c r="C12" s="3">
        <v>2.0476400000000002E-2</v>
      </c>
      <c r="D12" s="16">
        <v>0.83543712000000003</v>
      </c>
      <c r="E12" s="51">
        <v>5.2713028172256989E-2</v>
      </c>
    </row>
    <row r="13" spans="1:5">
      <c r="A13" s="18" t="s">
        <v>17</v>
      </c>
      <c r="B13" s="16">
        <v>0</v>
      </c>
      <c r="C13" s="16">
        <v>0</v>
      </c>
      <c r="D13" s="16">
        <v>0</v>
      </c>
      <c r="E13" s="51">
        <v>0</v>
      </c>
    </row>
    <row r="14" spans="1:5">
      <c r="A14" s="18" t="s">
        <v>18</v>
      </c>
      <c r="B14" s="16">
        <v>0</v>
      </c>
      <c r="C14" s="16">
        <v>0</v>
      </c>
      <c r="D14" s="16">
        <v>0</v>
      </c>
      <c r="E14" s="51">
        <v>0</v>
      </c>
    </row>
    <row r="15" spans="1:5">
      <c r="A15" s="18" t="s">
        <v>19</v>
      </c>
      <c r="B15" s="16">
        <v>0</v>
      </c>
      <c r="C15" s="16">
        <v>0</v>
      </c>
      <c r="D15" s="16">
        <v>0</v>
      </c>
      <c r="E15" s="51">
        <v>0</v>
      </c>
    </row>
    <row r="16" spans="1:5">
      <c r="A16" s="6" t="s">
        <v>206</v>
      </c>
      <c r="B16" s="16">
        <v>2290</v>
      </c>
      <c r="C16" s="16">
        <v>9.1600000000000001E-2</v>
      </c>
      <c r="D16" s="16">
        <v>3.7372799999999997</v>
      </c>
      <c r="E16" s="51">
        <v>0.32303906118212034</v>
      </c>
    </row>
    <row r="17" spans="1:5">
      <c r="A17" s="6" t="s">
        <v>207</v>
      </c>
      <c r="B17" s="16">
        <v>162.19999999999999</v>
      </c>
      <c r="C17" s="16">
        <v>6.4879999999999998E-3</v>
      </c>
      <c r="D17" s="16">
        <v>0.26471039999999996</v>
      </c>
      <c r="E17" s="51">
        <v>1.670225854064207E-2</v>
      </c>
    </row>
    <row r="18" spans="1:5">
      <c r="A18" s="6" t="s">
        <v>208</v>
      </c>
      <c r="B18" s="16">
        <v>0</v>
      </c>
      <c r="C18" s="16">
        <v>0</v>
      </c>
      <c r="D18" s="16">
        <v>0</v>
      </c>
      <c r="E18" s="51">
        <v>0</v>
      </c>
    </row>
    <row r="19" spans="1:5">
      <c r="A19" s="6" t="s">
        <v>23</v>
      </c>
      <c r="B19" s="16">
        <v>1622.6</v>
      </c>
      <c r="C19" s="16">
        <v>6.4903999999999989E-2</v>
      </c>
      <c r="D19" s="16">
        <v>2.6480831999999994</v>
      </c>
      <c r="E19" s="51">
        <v>0.16708436934676835</v>
      </c>
    </row>
    <row r="20" spans="1:5">
      <c r="A20" s="6" t="s">
        <v>24</v>
      </c>
      <c r="B20" s="16">
        <v>932.19999999999993</v>
      </c>
      <c r="C20" s="16">
        <v>3.7287999999999995E-2</v>
      </c>
      <c r="D20" s="16">
        <v>1.5213503999999998</v>
      </c>
      <c r="E20" s="51">
        <v>9.5991648653431197E-2</v>
      </c>
    </row>
    <row r="21" spans="1:5">
      <c r="A21" s="6" t="s">
        <v>25</v>
      </c>
      <c r="B21" s="16">
        <v>113.07</v>
      </c>
      <c r="C21" s="16">
        <v>4.5227999999999996E-3</v>
      </c>
      <c r="D21" s="16">
        <v>0.18453023999999996</v>
      </c>
      <c r="E21" s="51">
        <v>1.1643183558510475E-2</v>
      </c>
    </row>
    <row r="22" spans="1:5">
      <c r="A22" s="6" t="s">
        <v>26</v>
      </c>
      <c r="B22" s="16">
        <v>0</v>
      </c>
      <c r="C22" s="16">
        <v>0</v>
      </c>
      <c r="D22" s="16">
        <v>0</v>
      </c>
      <c r="E22" s="51">
        <v>0</v>
      </c>
    </row>
    <row r="23" spans="1:5">
      <c r="A23" s="22" t="s">
        <v>27</v>
      </c>
      <c r="B23" s="155">
        <v>5631.9799999999987</v>
      </c>
      <c r="C23" s="155">
        <v>0.22527919999999996</v>
      </c>
      <c r="D23" s="155">
        <v>9.1913913599999972</v>
      </c>
      <c r="E23" s="52">
        <v>0.66717354945372942</v>
      </c>
    </row>
    <row r="24" spans="1:5">
      <c r="A24" s="25" t="s">
        <v>28</v>
      </c>
    </row>
    <row r="25" spans="1:5">
      <c r="A25" s="18" t="s">
        <v>29</v>
      </c>
      <c r="B25" s="16">
        <v>0</v>
      </c>
      <c r="C25" s="16">
        <v>0</v>
      </c>
      <c r="D25" s="16">
        <v>0</v>
      </c>
      <c r="E25" s="51">
        <v>0</v>
      </c>
    </row>
    <row r="26" spans="1:5">
      <c r="A26" s="18" t="s">
        <v>30</v>
      </c>
      <c r="B26" s="16">
        <v>0</v>
      </c>
      <c r="C26" s="16">
        <v>0</v>
      </c>
      <c r="D26" s="16">
        <v>0</v>
      </c>
      <c r="E26" s="51">
        <v>0</v>
      </c>
    </row>
    <row r="27" spans="1:5">
      <c r="A27" s="18" t="s">
        <v>31</v>
      </c>
      <c r="B27" s="16">
        <v>1250</v>
      </c>
      <c r="C27" s="16">
        <v>0.05</v>
      </c>
      <c r="D27" s="16">
        <v>2.04</v>
      </c>
      <c r="E27" s="51">
        <v>0.12871654239089145</v>
      </c>
    </row>
    <row r="28" spans="1:5">
      <c r="A28" s="18" t="s">
        <v>32</v>
      </c>
      <c r="B28" s="16">
        <v>0</v>
      </c>
      <c r="C28" s="16">
        <v>0</v>
      </c>
      <c r="D28" s="16">
        <v>0</v>
      </c>
      <c r="E28" s="51">
        <v>0</v>
      </c>
    </row>
    <row r="29" spans="1:5">
      <c r="A29" s="18" t="s">
        <v>33</v>
      </c>
      <c r="B29" s="16">
        <v>112.5</v>
      </c>
      <c r="C29" s="16">
        <v>4.4999999999999997E-3</v>
      </c>
      <c r="D29" s="16">
        <v>0.18359999999999999</v>
      </c>
      <c r="E29" s="51">
        <v>1.1584488815180229E-2</v>
      </c>
    </row>
    <row r="30" spans="1:5">
      <c r="A30" s="18" t="s">
        <v>34</v>
      </c>
      <c r="B30" s="16">
        <v>0</v>
      </c>
      <c r="C30" s="16">
        <v>0</v>
      </c>
      <c r="D30" s="16">
        <v>0</v>
      </c>
      <c r="E30" s="51">
        <v>0</v>
      </c>
    </row>
    <row r="31" spans="1:5">
      <c r="A31" s="18" t="s">
        <v>35</v>
      </c>
      <c r="B31" s="16">
        <v>0</v>
      </c>
      <c r="C31" s="16">
        <v>0</v>
      </c>
      <c r="D31" s="16">
        <v>0</v>
      </c>
      <c r="E31" s="51">
        <v>0</v>
      </c>
    </row>
    <row r="32" spans="1:5">
      <c r="A32" s="18" t="s">
        <v>36</v>
      </c>
      <c r="B32" s="16">
        <v>0</v>
      </c>
      <c r="C32" s="16">
        <v>0</v>
      </c>
      <c r="D32" s="16">
        <v>0</v>
      </c>
      <c r="E32" s="51">
        <v>0</v>
      </c>
    </row>
    <row r="33" spans="1:245">
      <c r="A33" s="27" t="s">
        <v>37</v>
      </c>
      <c r="B33" s="156">
        <v>1362.5</v>
      </c>
      <c r="C33" s="156">
        <v>5.45E-2</v>
      </c>
      <c r="D33" s="156">
        <v>2.2235999999999998</v>
      </c>
      <c r="E33" s="53">
        <v>0.14030103120607168</v>
      </c>
    </row>
    <row r="34" spans="1:245" s="30" customFormat="1">
      <c r="A34" s="11" t="s">
        <v>38</v>
      </c>
      <c r="B34" s="3"/>
      <c r="C34" s="3"/>
      <c r="D34" s="3"/>
      <c r="E34" s="3"/>
    </row>
    <row r="35" spans="1:245" s="30" customFormat="1">
      <c r="A35" s="18" t="s">
        <v>39</v>
      </c>
      <c r="B35" s="16">
        <v>94.446000527727918</v>
      </c>
      <c r="C35" s="16">
        <v>3.7778400211091168E-3</v>
      </c>
      <c r="D35" s="16">
        <v>0.15413587286125197</v>
      </c>
      <c r="E35" s="51">
        <v>9.7254101044619568E-3</v>
      </c>
    </row>
    <row r="36" spans="1:245" s="30" customFormat="1">
      <c r="A36" s="6" t="s">
        <v>40</v>
      </c>
      <c r="B36" s="16">
        <v>94.446000527727918</v>
      </c>
      <c r="C36" s="16">
        <v>3.7778400211091168E-3</v>
      </c>
      <c r="D36" s="16">
        <v>0.15413587286125197</v>
      </c>
      <c r="E36" s="51">
        <v>9.7254101044619568E-3</v>
      </c>
    </row>
    <row r="37" spans="1:245" s="31" customFormat="1">
      <c r="A37" s="22" t="s">
        <v>41</v>
      </c>
      <c r="B37" s="155">
        <v>7088.9260005277265</v>
      </c>
      <c r="C37" s="155">
        <v>0.28355704002110904</v>
      </c>
      <c r="D37" s="155">
        <v>11.569127232861248</v>
      </c>
      <c r="E37" s="52">
        <v>0.81719999076426308</v>
      </c>
    </row>
    <row r="38" spans="1:245" s="30" customFormat="1">
      <c r="A38" s="11" t="s">
        <v>42</v>
      </c>
      <c r="B38" s="3"/>
      <c r="C38" s="3">
        <v>0</v>
      </c>
      <c r="D38" s="3"/>
      <c r="E38" s="3"/>
    </row>
    <row r="39" spans="1:245" s="30" customFormat="1">
      <c r="A39" s="6" t="s">
        <v>43</v>
      </c>
      <c r="B39" s="16">
        <v>117.11</v>
      </c>
      <c r="C39" s="16">
        <v>4.6844E-3</v>
      </c>
      <c r="D39" s="16">
        <v>0.19112351999999999</v>
      </c>
      <c r="E39" s="51">
        <v>1.2059195423517837E-2</v>
      </c>
    </row>
    <row r="40" spans="1:245" s="30" customFormat="1">
      <c r="A40" s="6" t="s">
        <v>44</v>
      </c>
      <c r="B40" s="16">
        <v>84.820000000000007</v>
      </c>
      <c r="C40" s="16">
        <v>3.3928000000000005E-3</v>
      </c>
      <c r="D40" s="16">
        <v>0.13842624000000001</v>
      </c>
      <c r="E40" s="51">
        <v>8.7341897004763296E-3</v>
      </c>
    </row>
    <row r="41" spans="1:245" s="30" customFormat="1">
      <c r="A41" s="18" t="s">
        <v>45</v>
      </c>
      <c r="B41" s="16">
        <v>72</v>
      </c>
      <c r="C41" s="16">
        <v>2.8800000000000002E-3</v>
      </c>
      <c r="D41" s="16">
        <v>0.117504</v>
      </c>
      <c r="E41" s="51">
        <v>7.4140728417153466E-3</v>
      </c>
    </row>
    <row r="42" spans="1:245" s="30" customFormat="1">
      <c r="A42" s="18" t="s">
        <v>79</v>
      </c>
      <c r="B42" s="16">
        <v>0</v>
      </c>
      <c r="C42" s="16">
        <v>0</v>
      </c>
      <c r="D42" s="16">
        <v>0</v>
      </c>
      <c r="E42" s="51">
        <v>0</v>
      </c>
    </row>
    <row r="43" spans="1:245" s="30" customFormat="1">
      <c r="A43" s="18" t="s">
        <v>211</v>
      </c>
      <c r="B43" s="16">
        <v>734.51554665424351</v>
      </c>
      <c r="C43" s="16">
        <v>2.9380621866169739E-2</v>
      </c>
      <c r="D43" s="16">
        <v>1.1987293721397252</v>
      </c>
      <c r="E43" s="51">
        <v>7.5635441198151784E-2</v>
      </c>
    </row>
    <row r="44" spans="1:245" s="30" customFormat="1">
      <c r="A44" s="27" t="s">
        <v>46</v>
      </c>
      <c r="B44" s="156">
        <v>1008.4455466542436</v>
      </c>
      <c r="C44" s="156">
        <v>4.0337821866169743E-2</v>
      </c>
      <c r="D44" s="156">
        <v>1.6457831321397254</v>
      </c>
      <c r="E44" s="53">
        <v>0.1038428991638613</v>
      </c>
      <c r="F44" s="32"/>
      <c r="G44" s="33"/>
      <c r="H44" s="33"/>
      <c r="I44" s="34"/>
      <c r="J44" s="32"/>
      <c r="K44" s="33"/>
      <c r="L44" s="33"/>
      <c r="M44" s="34"/>
      <c r="N44" s="32"/>
      <c r="O44" s="33"/>
      <c r="P44" s="33"/>
      <c r="Q44" s="34"/>
      <c r="R44" s="32"/>
      <c r="S44" s="33"/>
      <c r="T44" s="33"/>
      <c r="U44" s="34"/>
      <c r="V44" s="32"/>
      <c r="W44" s="33"/>
      <c r="X44" s="33"/>
      <c r="Y44" s="34"/>
      <c r="Z44" s="32"/>
      <c r="AA44" s="33"/>
      <c r="AB44" s="33"/>
      <c r="AC44" s="34"/>
      <c r="AD44" s="32"/>
      <c r="AE44" s="33"/>
      <c r="AF44" s="33"/>
      <c r="AG44" s="34"/>
      <c r="AH44" s="32"/>
      <c r="AI44" s="33"/>
      <c r="AJ44" s="33"/>
      <c r="AK44" s="34"/>
      <c r="AL44" s="32"/>
      <c r="AM44" s="33"/>
      <c r="AN44" s="33"/>
      <c r="AO44" s="34"/>
      <c r="AP44" s="32"/>
      <c r="AQ44" s="33"/>
      <c r="AR44" s="33"/>
      <c r="AS44" s="34"/>
      <c r="AT44" s="32"/>
      <c r="AU44" s="33"/>
      <c r="AV44" s="33"/>
      <c r="AW44" s="34"/>
      <c r="AX44" s="32"/>
      <c r="AY44" s="33"/>
      <c r="AZ44" s="33"/>
      <c r="BA44" s="34"/>
      <c r="BB44" s="32"/>
      <c r="BC44" s="33"/>
      <c r="BD44" s="33"/>
      <c r="BE44" s="34"/>
      <c r="BF44" s="32"/>
      <c r="BG44" s="33"/>
      <c r="BH44" s="33"/>
      <c r="BI44" s="34"/>
      <c r="BJ44" s="32"/>
      <c r="BK44" s="33"/>
      <c r="BL44" s="33"/>
      <c r="BM44" s="34"/>
      <c r="BN44" s="32"/>
      <c r="BO44" s="33"/>
      <c r="BP44" s="33"/>
      <c r="BQ44" s="34"/>
      <c r="BR44" s="32"/>
      <c r="BS44" s="33"/>
      <c r="BT44" s="33"/>
      <c r="BU44" s="34"/>
      <c r="BV44" s="32"/>
      <c r="BW44" s="33"/>
      <c r="BX44" s="33"/>
      <c r="BY44" s="34"/>
      <c r="BZ44" s="32"/>
      <c r="CA44" s="33"/>
      <c r="CB44" s="33"/>
      <c r="CC44" s="34"/>
      <c r="CD44" s="32"/>
      <c r="CE44" s="33"/>
      <c r="CF44" s="33"/>
      <c r="CG44" s="34"/>
      <c r="CH44" s="32"/>
      <c r="CI44" s="33"/>
      <c r="CJ44" s="33"/>
      <c r="CK44" s="34"/>
      <c r="CL44" s="32"/>
      <c r="CM44" s="33"/>
      <c r="CN44" s="33"/>
      <c r="CO44" s="34"/>
      <c r="CP44" s="32"/>
      <c r="CQ44" s="33"/>
      <c r="CR44" s="33"/>
      <c r="CS44" s="34"/>
      <c r="CT44" s="32"/>
      <c r="CU44" s="33"/>
      <c r="CV44" s="33"/>
      <c r="CW44" s="34"/>
      <c r="CX44" s="32"/>
      <c r="CY44" s="33"/>
      <c r="CZ44" s="33"/>
      <c r="DA44" s="34"/>
      <c r="DB44" s="32"/>
      <c r="DC44" s="33"/>
      <c r="DD44" s="33"/>
      <c r="DE44" s="34"/>
      <c r="DF44" s="32"/>
      <c r="DG44" s="33"/>
      <c r="DH44" s="33"/>
      <c r="DI44" s="34"/>
      <c r="DJ44" s="32"/>
      <c r="DK44" s="33"/>
      <c r="DL44" s="33"/>
      <c r="DM44" s="34"/>
      <c r="DN44" s="32"/>
      <c r="DO44" s="33"/>
      <c r="DP44" s="33"/>
      <c r="DQ44" s="34"/>
      <c r="DR44" s="32"/>
      <c r="DS44" s="33"/>
      <c r="DT44" s="33"/>
      <c r="DU44" s="34"/>
      <c r="DV44" s="32"/>
      <c r="DW44" s="33"/>
      <c r="DX44" s="33"/>
      <c r="DY44" s="34"/>
      <c r="DZ44" s="32"/>
      <c r="EA44" s="33"/>
      <c r="EB44" s="33"/>
      <c r="EC44" s="34"/>
      <c r="ED44" s="32"/>
      <c r="EE44" s="33"/>
      <c r="EF44" s="33"/>
      <c r="EG44" s="34"/>
      <c r="EH44" s="32"/>
      <c r="EI44" s="33"/>
      <c r="EJ44" s="33"/>
      <c r="EK44" s="34"/>
      <c r="EL44" s="32"/>
      <c r="EM44" s="33"/>
      <c r="EN44" s="33"/>
      <c r="EO44" s="34"/>
      <c r="EP44" s="32"/>
      <c r="EQ44" s="33"/>
      <c r="ER44" s="33"/>
      <c r="ES44" s="34"/>
      <c r="ET44" s="32"/>
      <c r="EU44" s="33"/>
      <c r="EV44" s="33"/>
      <c r="EW44" s="34"/>
      <c r="EX44" s="32"/>
      <c r="EY44" s="33"/>
      <c r="EZ44" s="33"/>
      <c r="FA44" s="34"/>
      <c r="FB44" s="32"/>
      <c r="FC44" s="33"/>
      <c r="FD44" s="33"/>
      <c r="FE44" s="34"/>
      <c r="FF44" s="32"/>
      <c r="FG44" s="33"/>
      <c r="FH44" s="33"/>
      <c r="FI44" s="34"/>
      <c r="FJ44" s="32"/>
      <c r="FK44" s="33"/>
      <c r="FL44" s="33"/>
      <c r="FM44" s="34"/>
      <c r="FN44" s="32"/>
      <c r="FO44" s="33"/>
      <c r="FP44" s="33"/>
      <c r="FQ44" s="34"/>
      <c r="FR44" s="32"/>
      <c r="FS44" s="33"/>
      <c r="FT44" s="33"/>
      <c r="FU44" s="34"/>
      <c r="FV44" s="32"/>
      <c r="FW44" s="33"/>
      <c r="FX44" s="33"/>
      <c r="FY44" s="34"/>
      <c r="FZ44" s="32"/>
      <c r="GA44" s="33"/>
      <c r="GB44" s="33"/>
      <c r="GC44" s="34"/>
      <c r="GD44" s="32"/>
      <c r="GE44" s="33"/>
      <c r="GF44" s="33"/>
      <c r="GG44" s="34"/>
      <c r="GH44" s="32"/>
      <c r="GI44" s="33"/>
      <c r="GJ44" s="33"/>
      <c r="GK44" s="34"/>
      <c r="GL44" s="32"/>
      <c r="GM44" s="33"/>
      <c r="GN44" s="33"/>
      <c r="GO44" s="34"/>
      <c r="GP44" s="32"/>
      <c r="GQ44" s="33"/>
      <c r="GR44" s="33"/>
      <c r="GS44" s="34"/>
      <c r="GT44" s="32"/>
      <c r="GU44" s="33"/>
      <c r="GV44" s="33"/>
      <c r="GW44" s="34"/>
      <c r="GX44" s="32"/>
      <c r="GY44" s="33"/>
      <c r="GZ44" s="33"/>
      <c r="HA44" s="34"/>
      <c r="HB44" s="32"/>
      <c r="HC44" s="33"/>
      <c r="HD44" s="33"/>
      <c r="HE44" s="34"/>
      <c r="HF44" s="32"/>
      <c r="HG44" s="33"/>
      <c r="HH44" s="33"/>
      <c r="HI44" s="34"/>
      <c r="HJ44" s="32"/>
      <c r="HK44" s="33"/>
      <c r="HL44" s="33"/>
      <c r="HM44" s="34"/>
      <c r="HN44" s="32"/>
      <c r="HO44" s="33"/>
      <c r="HP44" s="33"/>
      <c r="HQ44" s="34"/>
      <c r="HR44" s="32"/>
      <c r="HS44" s="33"/>
      <c r="HT44" s="33"/>
      <c r="HU44" s="34"/>
      <c r="HV44" s="32"/>
      <c r="HW44" s="33"/>
      <c r="HX44" s="33"/>
      <c r="HY44" s="34"/>
      <c r="HZ44" s="32"/>
      <c r="IA44" s="33"/>
      <c r="IB44" s="33"/>
      <c r="IC44" s="34"/>
      <c r="ID44" s="32"/>
      <c r="IE44" s="33"/>
      <c r="IF44" s="33"/>
      <c r="IG44" s="34"/>
      <c r="IH44" s="32"/>
      <c r="II44" s="33"/>
      <c r="IJ44" s="33"/>
      <c r="IK44" s="34"/>
    </row>
    <row r="45" spans="1:245" s="30" customFormat="1">
      <c r="A45" s="11" t="s">
        <v>47</v>
      </c>
      <c r="B45" s="3"/>
      <c r="C45" s="3">
        <v>0</v>
      </c>
      <c r="D45" s="3"/>
      <c r="E45" s="3"/>
    </row>
    <row r="46" spans="1:245" s="30" customFormat="1">
      <c r="A46" s="18" t="s">
        <v>80</v>
      </c>
      <c r="B46" s="16">
        <v>418.63333333333333</v>
      </c>
      <c r="C46" s="16">
        <v>1.6745333333333334E-2</v>
      </c>
      <c r="D46" s="16">
        <v>0.68320959999999997</v>
      </c>
      <c r="E46" s="51">
        <v>4.3108028156992148E-2</v>
      </c>
    </row>
    <row r="47" spans="1:245" s="30" customFormat="1">
      <c r="A47" s="18" t="s">
        <v>49</v>
      </c>
      <c r="B47" s="16">
        <v>0</v>
      </c>
      <c r="C47" s="16">
        <v>0</v>
      </c>
      <c r="D47" s="16">
        <v>0</v>
      </c>
      <c r="E47" s="51">
        <v>0</v>
      </c>
    </row>
    <row r="48" spans="1:245" s="30" customFormat="1">
      <c r="A48" s="18" t="s">
        <v>50</v>
      </c>
      <c r="B48" s="16">
        <v>23.75</v>
      </c>
      <c r="C48" s="16">
        <v>9.5E-4</v>
      </c>
      <c r="D48" s="16">
        <v>3.8759999999999996E-2</v>
      </c>
      <c r="E48" s="51">
        <v>2.4456143054269372E-3</v>
      </c>
    </row>
    <row r="49" spans="1:245" s="30" customFormat="1">
      <c r="A49" s="27" t="s">
        <v>51</v>
      </c>
      <c r="B49" s="156">
        <v>442.38333333333333</v>
      </c>
      <c r="C49" s="156">
        <v>1.7695333333333334E-2</v>
      </c>
      <c r="D49" s="156">
        <v>0.72196959999999999</v>
      </c>
      <c r="E49" s="53">
        <v>4.5553642462419087E-2</v>
      </c>
      <c r="F49" s="32"/>
      <c r="G49" s="33"/>
      <c r="H49" s="33"/>
      <c r="I49" s="34"/>
      <c r="J49" s="32"/>
      <c r="K49" s="33"/>
      <c r="L49" s="33"/>
      <c r="M49" s="34"/>
      <c r="N49" s="32"/>
      <c r="O49" s="33"/>
      <c r="P49" s="33"/>
      <c r="Q49" s="34"/>
      <c r="R49" s="32"/>
      <c r="S49" s="33"/>
      <c r="T49" s="33"/>
      <c r="U49" s="34"/>
      <c r="V49" s="32"/>
      <c r="W49" s="33"/>
      <c r="X49" s="33"/>
      <c r="Y49" s="34"/>
      <c r="Z49" s="32"/>
      <c r="AA49" s="33"/>
      <c r="AB49" s="33"/>
      <c r="AC49" s="34"/>
      <c r="AD49" s="32"/>
      <c r="AE49" s="33"/>
      <c r="AF49" s="33"/>
      <c r="AG49" s="34"/>
      <c r="AH49" s="32"/>
      <c r="AI49" s="33"/>
      <c r="AJ49" s="33"/>
      <c r="AK49" s="34"/>
      <c r="AL49" s="32"/>
      <c r="AM49" s="33"/>
      <c r="AN49" s="33"/>
      <c r="AO49" s="34"/>
      <c r="AP49" s="32"/>
      <c r="AQ49" s="33"/>
      <c r="AR49" s="33"/>
      <c r="AS49" s="34"/>
      <c r="AT49" s="32"/>
      <c r="AU49" s="33"/>
      <c r="AV49" s="33"/>
      <c r="AW49" s="34"/>
      <c r="AX49" s="32"/>
      <c r="AY49" s="33"/>
      <c r="AZ49" s="33"/>
      <c r="BA49" s="34"/>
      <c r="BB49" s="32"/>
      <c r="BC49" s="33"/>
      <c r="BD49" s="33"/>
      <c r="BE49" s="34"/>
      <c r="BF49" s="32"/>
      <c r="BG49" s="33"/>
      <c r="BH49" s="33"/>
      <c r="BI49" s="34"/>
      <c r="BJ49" s="32"/>
      <c r="BK49" s="33"/>
      <c r="BL49" s="33"/>
      <c r="BM49" s="34"/>
      <c r="BN49" s="32"/>
      <c r="BO49" s="33"/>
      <c r="BP49" s="33"/>
      <c r="BQ49" s="34"/>
      <c r="BR49" s="32"/>
      <c r="BS49" s="33"/>
      <c r="BT49" s="33"/>
      <c r="BU49" s="34"/>
      <c r="BV49" s="32"/>
      <c r="BW49" s="33"/>
      <c r="BX49" s="33"/>
      <c r="BY49" s="34"/>
      <c r="BZ49" s="32"/>
      <c r="CA49" s="33"/>
      <c r="CB49" s="33"/>
      <c r="CC49" s="34"/>
      <c r="CD49" s="32"/>
      <c r="CE49" s="33"/>
      <c r="CF49" s="33"/>
      <c r="CG49" s="34"/>
      <c r="CH49" s="32"/>
      <c r="CI49" s="33"/>
      <c r="CJ49" s="33"/>
      <c r="CK49" s="34"/>
      <c r="CL49" s="32"/>
      <c r="CM49" s="33"/>
      <c r="CN49" s="33"/>
      <c r="CO49" s="34"/>
      <c r="CP49" s="32"/>
      <c r="CQ49" s="33"/>
      <c r="CR49" s="33"/>
      <c r="CS49" s="34"/>
      <c r="CT49" s="32"/>
      <c r="CU49" s="33"/>
      <c r="CV49" s="33"/>
      <c r="CW49" s="34"/>
      <c r="CX49" s="32"/>
      <c r="CY49" s="33"/>
      <c r="CZ49" s="33"/>
      <c r="DA49" s="34"/>
      <c r="DB49" s="32"/>
      <c r="DC49" s="33"/>
      <c r="DD49" s="33"/>
      <c r="DE49" s="34"/>
      <c r="DF49" s="32"/>
      <c r="DG49" s="33"/>
      <c r="DH49" s="33"/>
      <c r="DI49" s="34"/>
      <c r="DJ49" s="32"/>
      <c r="DK49" s="33"/>
      <c r="DL49" s="33"/>
      <c r="DM49" s="34"/>
      <c r="DN49" s="32"/>
      <c r="DO49" s="33"/>
      <c r="DP49" s="33"/>
      <c r="DQ49" s="34"/>
      <c r="DR49" s="32"/>
      <c r="DS49" s="33"/>
      <c r="DT49" s="33"/>
      <c r="DU49" s="34"/>
      <c r="DV49" s="32"/>
      <c r="DW49" s="33"/>
      <c r="DX49" s="33"/>
      <c r="DY49" s="34"/>
      <c r="DZ49" s="32"/>
      <c r="EA49" s="33"/>
      <c r="EB49" s="33"/>
      <c r="EC49" s="34"/>
      <c r="ED49" s="32"/>
      <c r="EE49" s="33"/>
      <c r="EF49" s="33"/>
      <c r="EG49" s="34"/>
      <c r="EH49" s="32"/>
      <c r="EI49" s="33"/>
      <c r="EJ49" s="33"/>
      <c r="EK49" s="34"/>
      <c r="EL49" s="32"/>
      <c r="EM49" s="33"/>
      <c r="EN49" s="33"/>
      <c r="EO49" s="34"/>
      <c r="EP49" s="32"/>
      <c r="EQ49" s="33"/>
      <c r="ER49" s="33"/>
      <c r="ES49" s="34"/>
      <c r="ET49" s="32"/>
      <c r="EU49" s="33"/>
      <c r="EV49" s="33"/>
      <c r="EW49" s="34"/>
      <c r="EX49" s="32"/>
      <c r="EY49" s="33"/>
      <c r="EZ49" s="33"/>
      <c r="FA49" s="34"/>
      <c r="FB49" s="32"/>
      <c r="FC49" s="33"/>
      <c r="FD49" s="33"/>
      <c r="FE49" s="34"/>
      <c r="FF49" s="32"/>
      <c r="FG49" s="33"/>
      <c r="FH49" s="33"/>
      <c r="FI49" s="34"/>
      <c r="FJ49" s="32"/>
      <c r="FK49" s="33"/>
      <c r="FL49" s="33"/>
      <c r="FM49" s="34"/>
      <c r="FN49" s="32"/>
      <c r="FO49" s="33"/>
      <c r="FP49" s="33"/>
      <c r="FQ49" s="34"/>
      <c r="FR49" s="32"/>
      <c r="FS49" s="33"/>
      <c r="FT49" s="33"/>
      <c r="FU49" s="34"/>
      <c r="FV49" s="32"/>
      <c r="FW49" s="33"/>
      <c r="FX49" s="33"/>
      <c r="FY49" s="34"/>
      <c r="FZ49" s="32"/>
      <c r="GA49" s="33"/>
      <c r="GB49" s="33"/>
      <c r="GC49" s="34"/>
      <c r="GD49" s="32"/>
      <c r="GE49" s="33"/>
      <c r="GF49" s="33"/>
      <c r="GG49" s="34"/>
      <c r="GH49" s="32"/>
      <c r="GI49" s="33"/>
      <c r="GJ49" s="33"/>
      <c r="GK49" s="34"/>
      <c r="GL49" s="32"/>
      <c r="GM49" s="33"/>
      <c r="GN49" s="33"/>
      <c r="GO49" s="34"/>
      <c r="GP49" s="32"/>
      <c r="GQ49" s="33"/>
      <c r="GR49" s="33"/>
      <c r="GS49" s="34"/>
      <c r="GT49" s="32"/>
      <c r="GU49" s="33"/>
      <c r="GV49" s="33"/>
      <c r="GW49" s="34"/>
      <c r="GX49" s="32"/>
      <c r="GY49" s="33"/>
      <c r="GZ49" s="33"/>
      <c r="HA49" s="34"/>
      <c r="HB49" s="32"/>
      <c r="HC49" s="33"/>
      <c r="HD49" s="33"/>
      <c r="HE49" s="34"/>
      <c r="HF49" s="32"/>
      <c r="HG49" s="33"/>
      <c r="HH49" s="33"/>
      <c r="HI49" s="34"/>
      <c r="HJ49" s="32"/>
      <c r="HK49" s="33"/>
      <c r="HL49" s="33"/>
      <c r="HM49" s="34"/>
      <c r="HN49" s="32"/>
      <c r="HO49" s="33"/>
      <c r="HP49" s="33"/>
      <c r="HQ49" s="34"/>
      <c r="HR49" s="32"/>
      <c r="HS49" s="33"/>
      <c r="HT49" s="33"/>
      <c r="HU49" s="34"/>
      <c r="HV49" s="32"/>
      <c r="HW49" s="33"/>
      <c r="HX49" s="33"/>
      <c r="HY49" s="34"/>
      <c r="HZ49" s="32"/>
      <c r="IA49" s="33"/>
      <c r="IB49" s="33"/>
      <c r="IC49" s="34"/>
      <c r="ID49" s="32"/>
      <c r="IE49" s="33"/>
      <c r="IF49" s="33"/>
      <c r="IG49" s="34"/>
      <c r="IH49" s="32"/>
      <c r="II49" s="33"/>
      <c r="IJ49" s="33"/>
      <c r="IK49" s="34"/>
    </row>
    <row r="50" spans="1:245" s="30" customFormat="1">
      <c r="A50" s="35" t="s">
        <v>52</v>
      </c>
      <c r="B50" s="157">
        <v>1450.8288799875768</v>
      </c>
      <c r="C50" s="157">
        <v>5.803315519950307E-2</v>
      </c>
      <c r="D50" s="157">
        <v>2.3677527321397251</v>
      </c>
      <c r="E50" s="54">
        <v>0.14939654162628038</v>
      </c>
      <c r="F50" s="33"/>
      <c r="G50" s="33"/>
      <c r="H50" s="32"/>
      <c r="I50" s="33"/>
      <c r="J50" s="33"/>
      <c r="K50" s="33"/>
      <c r="L50" s="32"/>
      <c r="M50" s="33"/>
      <c r="N50" s="33"/>
      <c r="O50" s="33"/>
      <c r="P50" s="32"/>
      <c r="Q50" s="33"/>
      <c r="R50" s="33"/>
      <c r="S50" s="33"/>
      <c r="T50" s="32"/>
      <c r="U50" s="33"/>
      <c r="V50" s="33"/>
      <c r="W50" s="33"/>
      <c r="X50" s="32"/>
      <c r="Y50" s="33"/>
      <c r="Z50" s="33"/>
      <c r="AA50" s="33"/>
      <c r="AB50" s="32"/>
      <c r="AC50" s="33"/>
      <c r="AD50" s="33"/>
      <c r="AE50" s="33"/>
      <c r="AF50" s="32"/>
      <c r="AG50" s="33"/>
      <c r="AH50" s="33"/>
      <c r="AI50" s="33"/>
      <c r="AJ50" s="32"/>
      <c r="AK50" s="33"/>
      <c r="AL50" s="33"/>
      <c r="AM50" s="33"/>
      <c r="AN50" s="32"/>
      <c r="AO50" s="33"/>
      <c r="AP50" s="33"/>
      <c r="AQ50" s="33"/>
      <c r="AR50" s="32"/>
      <c r="AS50" s="33"/>
      <c r="AT50" s="33"/>
      <c r="AU50" s="33"/>
      <c r="AV50" s="32"/>
      <c r="AW50" s="33"/>
      <c r="AX50" s="33"/>
      <c r="AY50" s="33"/>
      <c r="AZ50" s="32"/>
      <c r="BA50" s="33"/>
      <c r="BB50" s="33"/>
      <c r="BC50" s="33"/>
      <c r="BD50" s="32"/>
      <c r="BE50" s="33"/>
      <c r="BF50" s="33"/>
      <c r="BG50" s="33"/>
      <c r="BH50" s="32"/>
      <c r="BI50" s="33"/>
      <c r="BJ50" s="33"/>
      <c r="BK50" s="33"/>
      <c r="BL50" s="32"/>
      <c r="BM50" s="33"/>
      <c r="BN50" s="33"/>
      <c r="BO50" s="33"/>
      <c r="BP50" s="32"/>
      <c r="BQ50" s="33"/>
      <c r="BR50" s="33"/>
      <c r="BS50" s="33"/>
      <c r="BT50" s="32"/>
      <c r="BU50" s="33"/>
      <c r="BV50" s="33"/>
      <c r="BW50" s="33"/>
      <c r="BX50" s="32"/>
      <c r="BY50" s="33"/>
      <c r="BZ50" s="33"/>
      <c r="CA50" s="33"/>
      <c r="CB50" s="32"/>
      <c r="CC50" s="33"/>
      <c r="CD50" s="33"/>
      <c r="CE50" s="33"/>
      <c r="CF50" s="32"/>
      <c r="CG50" s="33"/>
      <c r="CH50" s="33"/>
      <c r="CI50" s="33"/>
      <c r="CJ50" s="32"/>
      <c r="CK50" s="33"/>
      <c r="CL50" s="33"/>
      <c r="CM50" s="33"/>
      <c r="CN50" s="32"/>
      <c r="CO50" s="33"/>
      <c r="CP50" s="33"/>
      <c r="CQ50" s="33"/>
      <c r="CR50" s="32"/>
      <c r="CS50" s="33"/>
      <c r="CT50" s="33"/>
      <c r="CU50" s="33"/>
      <c r="CV50" s="32"/>
      <c r="CW50" s="33"/>
      <c r="CX50" s="33"/>
      <c r="CY50" s="33"/>
      <c r="CZ50" s="32"/>
      <c r="DA50" s="33"/>
      <c r="DB50" s="33"/>
      <c r="DC50" s="33"/>
      <c r="DD50" s="32"/>
      <c r="DE50" s="33"/>
      <c r="DF50" s="33"/>
      <c r="DG50" s="33"/>
      <c r="DH50" s="32"/>
      <c r="DI50" s="33"/>
      <c r="DJ50" s="33"/>
      <c r="DK50" s="33"/>
      <c r="DL50" s="32"/>
      <c r="DM50" s="33"/>
      <c r="DN50" s="33"/>
      <c r="DO50" s="33"/>
      <c r="DP50" s="32"/>
      <c r="DQ50" s="33"/>
      <c r="DR50" s="33"/>
      <c r="DS50" s="33"/>
      <c r="DT50" s="32"/>
      <c r="DU50" s="33"/>
      <c r="DV50" s="33"/>
      <c r="DW50" s="33"/>
      <c r="DX50" s="32"/>
      <c r="DY50" s="33"/>
      <c r="DZ50" s="33"/>
      <c r="EA50" s="33"/>
      <c r="EB50" s="32"/>
      <c r="EC50" s="33"/>
      <c r="ED50" s="33"/>
      <c r="EE50" s="33"/>
      <c r="EF50" s="32"/>
      <c r="EG50" s="33"/>
      <c r="EH50" s="33"/>
      <c r="EI50" s="33"/>
      <c r="EJ50" s="32"/>
      <c r="EK50" s="33"/>
      <c r="EL50" s="33"/>
      <c r="EM50" s="33"/>
      <c r="EN50" s="32"/>
      <c r="EO50" s="33"/>
      <c r="EP50" s="33"/>
      <c r="EQ50" s="33"/>
      <c r="ER50" s="32"/>
      <c r="ES50" s="33"/>
      <c r="ET50" s="33"/>
      <c r="EU50" s="33"/>
      <c r="EV50" s="32"/>
      <c r="EW50" s="33"/>
      <c r="EX50" s="33"/>
      <c r="EY50" s="33"/>
      <c r="EZ50" s="32"/>
      <c r="FA50" s="33"/>
      <c r="FB50" s="33"/>
      <c r="FC50" s="33"/>
      <c r="FD50" s="32"/>
      <c r="FE50" s="33"/>
      <c r="FF50" s="33"/>
      <c r="FG50" s="33"/>
      <c r="FH50" s="32"/>
      <c r="FI50" s="33"/>
      <c r="FJ50" s="33"/>
      <c r="FK50" s="33"/>
      <c r="FL50" s="32"/>
      <c r="FM50" s="33"/>
      <c r="FN50" s="33"/>
      <c r="FO50" s="33"/>
      <c r="FP50" s="32"/>
      <c r="FQ50" s="33"/>
      <c r="FR50" s="33"/>
      <c r="FS50" s="33"/>
      <c r="FT50" s="32"/>
      <c r="FU50" s="33"/>
      <c r="FV50" s="33"/>
      <c r="FW50" s="33"/>
      <c r="FX50" s="32"/>
      <c r="FY50" s="33"/>
      <c r="FZ50" s="33"/>
      <c r="GA50" s="33"/>
      <c r="GB50" s="32"/>
      <c r="GC50" s="33"/>
      <c r="GD50" s="33"/>
      <c r="GE50" s="33"/>
      <c r="GF50" s="32"/>
      <c r="GG50" s="33"/>
      <c r="GH50" s="33"/>
      <c r="GI50" s="33"/>
      <c r="GJ50" s="32"/>
      <c r="GK50" s="33"/>
      <c r="GL50" s="33"/>
      <c r="GM50" s="33"/>
      <c r="GN50" s="32"/>
      <c r="GO50" s="33"/>
      <c r="GP50" s="33"/>
      <c r="GQ50" s="33"/>
      <c r="GR50" s="32"/>
      <c r="GS50" s="33"/>
      <c r="GT50" s="33"/>
      <c r="GU50" s="33"/>
      <c r="GV50" s="32"/>
      <c r="GW50" s="33"/>
      <c r="GX50" s="33"/>
      <c r="GY50" s="33"/>
      <c r="GZ50" s="32"/>
      <c r="HA50" s="33"/>
      <c r="HB50" s="33"/>
      <c r="HC50" s="33"/>
      <c r="HD50" s="32"/>
      <c r="HE50" s="33"/>
      <c r="HF50" s="33"/>
      <c r="HG50" s="33"/>
      <c r="HH50" s="32"/>
      <c r="HI50" s="33"/>
      <c r="HJ50" s="33"/>
      <c r="HK50" s="33"/>
      <c r="HL50" s="32"/>
      <c r="HM50" s="33"/>
      <c r="HN50" s="33"/>
      <c r="HO50" s="33"/>
      <c r="HP50" s="32"/>
      <c r="HQ50" s="33"/>
      <c r="HR50" s="33"/>
      <c r="HS50" s="33"/>
      <c r="HT50" s="32"/>
      <c r="HU50" s="33"/>
      <c r="HV50" s="33"/>
      <c r="HW50" s="33"/>
      <c r="HX50" s="32"/>
      <c r="HY50" s="33"/>
      <c r="HZ50" s="33"/>
      <c r="IA50" s="33"/>
      <c r="IB50" s="32"/>
      <c r="IC50" s="33"/>
      <c r="ID50" s="33"/>
      <c r="IE50" s="33"/>
      <c r="IF50" s="32"/>
      <c r="IG50" s="33"/>
      <c r="IH50" s="33"/>
      <c r="II50" s="33"/>
    </row>
    <row r="51" spans="1:245" s="31" customFormat="1">
      <c r="A51" s="22" t="s">
        <v>53</v>
      </c>
      <c r="B51" s="155">
        <v>8539.7548805153037</v>
      </c>
      <c r="C51" s="155">
        <v>0.34159019522061213</v>
      </c>
      <c r="D51" s="155">
        <v>13.936879965000974</v>
      </c>
      <c r="E51" s="52">
        <v>0.96659653239054344</v>
      </c>
    </row>
    <row r="52" spans="1:245" s="30" customFormat="1">
      <c r="A52" s="11" t="s">
        <v>54</v>
      </c>
      <c r="B52" s="3"/>
      <c r="C52" s="3">
        <v>0</v>
      </c>
      <c r="D52" s="3"/>
      <c r="E52" s="3"/>
    </row>
    <row r="53" spans="1:245" s="30" customFormat="1">
      <c r="A53" s="6" t="s">
        <v>55</v>
      </c>
      <c r="B53" s="16">
        <v>142.48000000000002</v>
      </c>
      <c r="C53" s="16">
        <v>5.6992000000000006E-3</v>
      </c>
      <c r="D53" s="16">
        <v>0.23252736000000002</v>
      </c>
      <c r="E53" s="51">
        <v>1.4671626367883371E-2</v>
      </c>
    </row>
    <row r="54" spans="1:245" s="30" customFormat="1">
      <c r="A54" s="6" t="s">
        <v>212</v>
      </c>
      <c r="B54" s="16">
        <v>16.526599799720479</v>
      </c>
      <c r="C54" s="16">
        <v>6.6106399198881914E-4</v>
      </c>
      <c r="D54" s="16">
        <v>2.6971410873143819E-2</v>
      </c>
      <c r="E54" s="51">
        <v>1.7017974269584151E-3</v>
      </c>
    </row>
    <row r="55" spans="1:245" s="30" customFormat="1">
      <c r="A55" s="6" t="s">
        <v>213</v>
      </c>
      <c r="B55" s="16">
        <v>1012.5</v>
      </c>
      <c r="C55" s="16">
        <v>4.0500000000000001E-2</v>
      </c>
      <c r="D55" s="16">
        <v>1.6523999999999999</v>
      </c>
      <c r="E55" s="51">
        <v>0.10426039933662207</v>
      </c>
    </row>
    <row r="56" spans="1:245" s="30" customFormat="1">
      <c r="A56" s="27" t="s">
        <v>57</v>
      </c>
      <c r="B56" s="156">
        <v>1171.5065997997206</v>
      </c>
      <c r="C56" s="156">
        <v>4.6860263991988824E-2</v>
      </c>
      <c r="D56" s="156">
        <v>1.9118987708731439</v>
      </c>
      <c r="E56" s="53">
        <v>0.12063382313146385</v>
      </c>
      <c r="F56" s="32"/>
      <c r="G56" s="33"/>
      <c r="H56" s="33"/>
      <c r="I56" s="34"/>
      <c r="J56" s="32"/>
      <c r="K56" s="33"/>
      <c r="L56" s="33"/>
      <c r="M56" s="34"/>
      <c r="N56" s="32"/>
      <c r="O56" s="33"/>
      <c r="P56" s="33"/>
      <c r="Q56" s="34"/>
      <c r="R56" s="32"/>
      <c r="S56" s="33"/>
      <c r="T56" s="33"/>
      <c r="U56" s="34"/>
      <c r="V56" s="32"/>
      <c r="W56" s="33"/>
      <c r="X56" s="33"/>
      <c r="Y56" s="34"/>
      <c r="Z56" s="32"/>
      <c r="AA56" s="33"/>
      <c r="AB56" s="33"/>
      <c r="AC56" s="34"/>
      <c r="AD56" s="32"/>
      <c r="AE56" s="33"/>
      <c r="AF56" s="33"/>
      <c r="AG56" s="34"/>
      <c r="AH56" s="32"/>
      <c r="AI56" s="33"/>
      <c r="AJ56" s="33"/>
      <c r="AK56" s="34"/>
      <c r="AL56" s="32"/>
      <c r="AM56" s="33"/>
      <c r="AN56" s="33"/>
      <c r="AO56" s="34"/>
      <c r="AP56" s="32"/>
      <c r="AQ56" s="33"/>
      <c r="AR56" s="33"/>
      <c r="AS56" s="34"/>
      <c r="AT56" s="32"/>
      <c r="AU56" s="33"/>
      <c r="AV56" s="33"/>
      <c r="AW56" s="34"/>
      <c r="AX56" s="32"/>
      <c r="AY56" s="33"/>
      <c r="AZ56" s="33"/>
      <c r="BA56" s="34"/>
      <c r="BB56" s="32"/>
      <c r="BC56" s="33"/>
      <c r="BD56" s="33"/>
      <c r="BE56" s="34"/>
      <c r="BF56" s="32"/>
      <c r="BG56" s="33"/>
      <c r="BH56" s="33"/>
      <c r="BI56" s="34"/>
      <c r="BJ56" s="32"/>
      <c r="BK56" s="33"/>
      <c r="BL56" s="33"/>
      <c r="BM56" s="34"/>
      <c r="BN56" s="32"/>
      <c r="BO56" s="33"/>
      <c r="BP56" s="33"/>
      <c r="BQ56" s="34"/>
      <c r="BR56" s="32"/>
      <c r="BS56" s="33"/>
      <c r="BT56" s="33"/>
      <c r="BU56" s="34"/>
      <c r="BV56" s="32"/>
      <c r="BW56" s="33"/>
      <c r="BX56" s="33"/>
      <c r="BY56" s="34"/>
      <c r="BZ56" s="32"/>
      <c r="CA56" s="33"/>
      <c r="CB56" s="33"/>
      <c r="CC56" s="34"/>
      <c r="CD56" s="32"/>
      <c r="CE56" s="33"/>
      <c r="CF56" s="33"/>
      <c r="CG56" s="34"/>
      <c r="CH56" s="32"/>
      <c r="CI56" s="33"/>
      <c r="CJ56" s="33"/>
      <c r="CK56" s="34"/>
      <c r="CL56" s="32"/>
      <c r="CM56" s="33"/>
      <c r="CN56" s="33"/>
      <c r="CO56" s="34"/>
      <c r="CP56" s="32"/>
      <c r="CQ56" s="33"/>
      <c r="CR56" s="33"/>
      <c r="CS56" s="34"/>
      <c r="CT56" s="32"/>
      <c r="CU56" s="33"/>
      <c r="CV56" s="33"/>
      <c r="CW56" s="34"/>
      <c r="CX56" s="32"/>
      <c r="CY56" s="33"/>
      <c r="CZ56" s="33"/>
      <c r="DA56" s="34"/>
      <c r="DB56" s="32"/>
      <c r="DC56" s="33"/>
      <c r="DD56" s="33"/>
      <c r="DE56" s="34"/>
      <c r="DF56" s="32"/>
      <c r="DG56" s="33"/>
      <c r="DH56" s="33"/>
      <c r="DI56" s="34"/>
      <c r="DJ56" s="32"/>
      <c r="DK56" s="33"/>
      <c r="DL56" s="33"/>
      <c r="DM56" s="34"/>
      <c r="DN56" s="32"/>
      <c r="DO56" s="33"/>
      <c r="DP56" s="33"/>
      <c r="DQ56" s="34"/>
      <c r="DR56" s="32"/>
      <c r="DS56" s="33"/>
      <c r="DT56" s="33"/>
      <c r="DU56" s="34"/>
      <c r="DV56" s="32"/>
      <c r="DW56" s="33"/>
      <c r="DX56" s="33"/>
      <c r="DY56" s="34"/>
      <c r="DZ56" s="32"/>
      <c r="EA56" s="33"/>
      <c r="EB56" s="33"/>
      <c r="EC56" s="34"/>
      <c r="ED56" s="32"/>
      <c r="EE56" s="33"/>
      <c r="EF56" s="33"/>
      <c r="EG56" s="34"/>
      <c r="EH56" s="32"/>
      <c r="EI56" s="33"/>
      <c r="EJ56" s="33"/>
      <c r="EK56" s="34"/>
      <c r="EL56" s="32"/>
      <c r="EM56" s="33"/>
      <c r="EN56" s="33"/>
      <c r="EO56" s="34"/>
      <c r="EP56" s="32"/>
      <c r="EQ56" s="33"/>
      <c r="ER56" s="33"/>
      <c r="ES56" s="34"/>
      <c r="ET56" s="32"/>
      <c r="EU56" s="33"/>
      <c r="EV56" s="33"/>
      <c r="EW56" s="34"/>
      <c r="EX56" s="32"/>
      <c r="EY56" s="33"/>
      <c r="EZ56" s="33"/>
      <c r="FA56" s="34"/>
      <c r="FB56" s="32"/>
      <c r="FC56" s="33"/>
      <c r="FD56" s="33"/>
      <c r="FE56" s="34"/>
      <c r="FF56" s="32"/>
      <c r="FG56" s="33"/>
      <c r="FH56" s="33"/>
      <c r="FI56" s="34"/>
      <c r="FJ56" s="32"/>
      <c r="FK56" s="33"/>
      <c r="FL56" s="33"/>
      <c r="FM56" s="34"/>
      <c r="FN56" s="32"/>
      <c r="FO56" s="33"/>
      <c r="FP56" s="33"/>
      <c r="FQ56" s="34"/>
      <c r="FR56" s="32"/>
      <c r="FS56" s="33"/>
      <c r="FT56" s="33"/>
      <c r="FU56" s="34"/>
      <c r="FV56" s="32"/>
      <c r="FW56" s="33"/>
      <c r="FX56" s="33"/>
      <c r="FY56" s="34"/>
      <c r="FZ56" s="32"/>
      <c r="GA56" s="33"/>
      <c r="GB56" s="33"/>
      <c r="GC56" s="34"/>
      <c r="GD56" s="32"/>
      <c r="GE56" s="33"/>
      <c r="GF56" s="33"/>
      <c r="GG56" s="34"/>
      <c r="GH56" s="32"/>
      <c r="GI56" s="33"/>
      <c r="GJ56" s="33"/>
      <c r="GK56" s="34"/>
      <c r="GL56" s="32"/>
      <c r="GM56" s="33"/>
      <c r="GN56" s="33"/>
      <c r="GO56" s="34"/>
      <c r="GP56" s="32"/>
      <c r="GQ56" s="33"/>
      <c r="GR56" s="33"/>
      <c r="GS56" s="34"/>
      <c r="GT56" s="32"/>
      <c r="GU56" s="33"/>
      <c r="GV56" s="33"/>
      <c r="GW56" s="34"/>
      <c r="GX56" s="32"/>
      <c r="GY56" s="33"/>
      <c r="GZ56" s="33"/>
      <c r="HA56" s="34"/>
      <c r="HB56" s="32"/>
      <c r="HC56" s="33"/>
      <c r="HD56" s="33"/>
      <c r="HE56" s="34"/>
      <c r="HF56" s="32"/>
      <c r="HG56" s="33"/>
      <c r="HH56" s="33"/>
      <c r="HI56" s="34"/>
      <c r="HJ56" s="32"/>
      <c r="HK56" s="33"/>
      <c r="HL56" s="33"/>
      <c r="HM56" s="34"/>
      <c r="HN56" s="32"/>
      <c r="HO56" s="33"/>
      <c r="HP56" s="33"/>
      <c r="HQ56" s="34"/>
      <c r="HR56" s="32"/>
      <c r="HS56" s="33"/>
      <c r="HT56" s="33"/>
      <c r="HU56" s="34"/>
      <c r="HV56" s="32"/>
      <c r="HW56" s="33"/>
      <c r="HX56" s="33"/>
      <c r="HY56" s="34"/>
      <c r="HZ56" s="32"/>
      <c r="IA56" s="33"/>
      <c r="IB56" s="33"/>
      <c r="IC56" s="34"/>
      <c r="ID56" s="32"/>
      <c r="IE56" s="33"/>
      <c r="IF56" s="33"/>
      <c r="IG56" s="34"/>
      <c r="IH56" s="32"/>
      <c r="II56" s="33"/>
      <c r="IJ56" s="33"/>
      <c r="IK56" s="34"/>
    </row>
    <row r="57" spans="1:245" s="41" customFormat="1" ht="13.5" thickBot="1">
      <c r="A57" s="38" t="s">
        <v>58</v>
      </c>
      <c r="B57" s="158">
        <v>9711.2614803150245</v>
      </c>
      <c r="C57" s="158">
        <v>0.38845045921260096</v>
      </c>
      <c r="D57" s="158">
        <v>15.848778735874118</v>
      </c>
      <c r="E57" s="55">
        <v>1.0872303555220073</v>
      </c>
    </row>
    <row r="58" spans="1:245">
      <c r="A58" s="42" t="s">
        <v>59</v>
      </c>
      <c r="E58" s="43"/>
    </row>
  </sheetData>
  <printOptions horizontalCentered="1"/>
  <pageMargins left="0.78740157480314965" right="0.39370078740157483" top="0.78740157480314965" bottom="0.78740157480314965" header="0.59055118110236227" footer="0.59055118110236227"/>
  <pageSetup paperSize="9" orientation="portrait" horizontalDpi="300" verticalDpi="300" r:id="rId1"/>
  <headerFooter alignWithMargins="0">
    <oddHeader>&amp;L&amp;"Tahoma,Negrito"&amp;8Companhia Nacional de Abastecimento - CONAB</oddHeader>
    <oddFooter>&amp;R&amp;6&amp;F - &amp;A
versão - jan/2008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J58"/>
  <sheetViews>
    <sheetView zoomScaleNormal="100" workbookViewId="0">
      <selection activeCell="G22" sqref="G22"/>
    </sheetView>
  </sheetViews>
  <sheetFormatPr defaultColWidth="11.5" defaultRowHeight="12.75"/>
  <cols>
    <col min="1" max="1" width="45.625" style="3" customWidth="1"/>
    <col min="2" max="3" width="12.625" style="3" customWidth="1"/>
    <col min="4" max="4" width="8.625" style="3" customWidth="1"/>
    <col min="5" max="16384" width="11.5" style="3"/>
  </cols>
  <sheetData>
    <row r="1" spans="1:4">
      <c r="A1" s="1" t="s">
        <v>223</v>
      </c>
      <c r="B1" s="2"/>
      <c r="C1" s="2"/>
      <c r="D1" s="2"/>
    </row>
    <row r="2" spans="1:4">
      <c r="A2" s="1" t="s">
        <v>466</v>
      </c>
      <c r="B2" s="2"/>
      <c r="C2" s="2"/>
      <c r="D2" s="2"/>
    </row>
    <row r="3" spans="1:4">
      <c r="A3" s="1" t="s">
        <v>203</v>
      </c>
      <c r="B3" s="2"/>
      <c r="C3" s="2"/>
      <c r="D3" s="2"/>
    </row>
    <row r="4" spans="1:4">
      <c r="A4" s="1" t="s">
        <v>62</v>
      </c>
      <c r="B4" s="2"/>
      <c r="C4" s="2"/>
      <c r="D4" s="2"/>
    </row>
    <row r="5" spans="1:4">
      <c r="A5" s="1" t="s">
        <v>467</v>
      </c>
      <c r="B5" s="2"/>
      <c r="C5" s="2"/>
      <c r="D5" s="2"/>
    </row>
    <row r="6" spans="1:4" ht="13.5" thickBot="1">
      <c r="A6" s="4" t="s">
        <v>4</v>
      </c>
      <c r="B6" s="5">
        <v>40000</v>
      </c>
      <c r="C6" s="6" t="s">
        <v>5</v>
      </c>
    </row>
    <row r="7" spans="1:4">
      <c r="A7" s="7"/>
      <c r="B7" s="8" t="s">
        <v>6</v>
      </c>
      <c r="C7" s="50">
        <v>43160</v>
      </c>
      <c r="D7" s="10" t="s">
        <v>7</v>
      </c>
    </row>
    <row r="8" spans="1:4">
      <c r="A8" s="11" t="s">
        <v>8</v>
      </c>
      <c r="D8" s="12" t="s">
        <v>9</v>
      </c>
    </row>
    <row r="9" spans="1:4" ht="13.5" thickBot="1">
      <c r="A9" s="13"/>
      <c r="B9" s="14" t="s">
        <v>10</v>
      </c>
      <c r="C9" s="14" t="s">
        <v>468</v>
      </c>
      <c r="D9" s="15" t="s">
        <v>13</v>
      </c>
    </row>
    <row r="10" spans="1:4">
      <c r="A10" s="11" t="s">
        <v>14</v>
      </c>
      <c r="B10" s="16"/>
    </row>
    <row r="11" spans="1:4">
      <c r="A11" s="18" t="s">
        <v>15</v>
      </c>
      <c r="B11" s="16">
        <v>0</v>
      </c>
      <c r="C11" s="16">
        <v>0</v>
      </c>
      <c r="D11" s="51">
        <v>0</v>
      </c>
    </row>
    <row r="12" spans="1:4">
      <c r="A12" s="18" t="s">
        <v>16</v>
      </c>
      <c r="B12" s="3">
        <v>4026.21</v>
      </c>
      <c r="C12" s="3">
        <v>1.8200000000000003</v>
      </c>
      <c r="D12" s="51">
        <v>0.10820657714736849</v>
      </c>
    </row>
    <row r="13" spans="1:4">
      <c r="A13" s="18" t="s">
        <v>17</v>
      </c>
      <c r="B13" s="16">
        <v>0</v>
      </c>
      <c r="C13" s="16">
        <v>0</v>
      </c>
      <c r="D13" s="51">
        <v>0</v>
      </c>
    </row>
    <row r="14" spans="1:4">
      <c r="A14" s="18" t="s">
        <v>18</v>
      </c>
      <c r="B14" s="16">
        <v>0</v>
      </c>
      <c r="C14" s="16">
        <v>0</v>
      </c>
      <c r="D14" s="51">
        <v>0</v>
      </c>
    </row>
    <row r="15" spans="1:4">
      <c r="A15" s="18" t="s">
        <v>19</v>
      </c>
      <c r="B15" s="16">
        <v>0</v>
      </c>
      <c r="C15" s="16">
        <v>0</v>
      </c>
      <c r="D15" s="51">
        <v>0</v>
      </c>
    </row>
    <row r="16" spans="1:4">
      <c r="A16" s="6" t="s">
        <v>206</v>
      </c>
      <c r="B16" s="16">
        <v>14088.48</v>
      </c>
      <c r="C16" s="16">
        <v>6.33</v>
      </c>
      <c r="D16" s="51">
        <v>0.3786355401256164</v>
      </c>
    </row>
    <row r="17" spans="1:4">
      <c r="A17" s="6" t="s">
        <v>207</v>
      </c>
      <c r="B17" s="16">
        <v>47.7</v>
      </c>
      <c r="C17" s="16">
        <v>0.02</v>
      </c>
      <c r="D17" s="51">
        <v>1.281963367516716E-3</v>
      </c>
    </row>
    <row r="18" spans="1:4">
      <c r="A18" s="6" t="s">
        <v>208</v>
      </c>
      <c r="B18" s="16">
        <v>0</v>
      </c>
      <c r="C18" s="16">
        <v>0</v>
      </c>
      <c r="D18" s="51">
        <v>0</v>
      </c>
    </row>
    <row r="19" spans="1:4">
      <c r="A19" s="6" t="s">
        <v>23</v>
      </c>
      <c r="B19" s="16">
        <v>255.75</v>
      </c>
      <c r="C19" s="16">
        <v>0.11</v>
      </c>
      <c r="D19" s="51">
        <v>6.8734199421886816E-3</v>
      </c>
    </row>
    <row r="20" spans="1:4">
      <c r="A20" s="6" t="s">
        <v>24</v>
      </c>
      <c r="B20" s="16">
        <v>6368.03</v>
      </c>
      <c r="C20" s="16">
        <v>2.86</v>
      </c>
      <c r="D20" s="51">
        <v>0.17114425960686525</v>
      </c>
    </row>
    <row r="21" spans="1:4">
      <c r="A21" s="6" t="s">
        <v>25</v>
      </c>
      <c r="B21" s="16">
        <v>756.79</v>
      </c>
      <c r="C21" s="16">
        <v>0.34</v>
      </c>
      <c r="D21" s="51">
        <v>2.033914165415043E-2</v>
      </c>
    </row>
    <row r="22" spans="1:4">
      <c r="A22" s="6" t="s">
        <v>26</v>
      </c>
      <c r="B22" s="16">
        <v>440</v>
      </c>
      <c r="C22" s="16">
        <v>0.2</v>
      </c>
      <c r="D22" s="51">
        <v>1.1825238610217087E-2</v>
      </c>
    </row>
    <row r="23" spans="1:4">
      <c r="A23" s="22" t="s">
        <v>27</v>
      </c>
      <c r="B23" s="155">
        <v>25982.959999999999</v>
      </c>
      <c r="C23" s="155">
        <v>11.679999999999998</v>
      </c>
      <c r="D23" s="52">
        <v>0.69830614045392314</v>
      </c>
    </row>
    <row r="24" spans="1:4">
      <c r="A24" s="25" t="s">
        <v>28</v>
      </c>
    </row>
    <row r="25" spans="1:4">
      <c r="A25" s="18" t="s">
        <v>29</v>
      </c>
      <c r="B25" s="16">
        <v>519.66</v>
      </c>
      <c r="C25" s="16">
        <v>0.23</v>
      </c>
      <c r="D25" s="51">
        <v>1.3966144309512298E-2</v>
      </c>
    </row>
    <row r="26" spans="1:4">
      <c r="A26" s="18" t="s">
        <v>30</v>
      </c>
      <c r="B26" s="16">
        <v>519.66</v>
      </c>
      <c r="C26" s="16">
        <v>0.23</v>
      </c>
      <c r="D26" s="51">
        <v>1.3966144309512298E-2</v>
      </c>
    </row>
    <row r="27" spans="1:4">
      <c r="A27" s="18" t="s">
        <v>31</v>
      </c>
      <c r="B27" s="16">
        <v>727.27</v>
      </c>
      <c r="C27" s="16">
        <v>0.33</v>
      </c>
      <c r="D27" s="51">
        <v>1.9545775645574047E-2</v>
      </c>
    </row>
    <row r="28" spans="1:4">
      <c r="A28" s="18" t="s">
        <v>32</v>
      </c>
      <c r="B28" s="16">
        <v>0</v>
      </c>
      <c r="C28" s="16">
        <v>0</v>
      </c>
      <c r="D28" s="51">
        <v>0</v>
      </c>
    </row>
    <row r="29" spans="1:4">
      <c r="A29" s="18" t="s">
        <v>33</v>
      </c>
      <c r="B29" s="16">
        <v>599.99</v>
      </c>
      <c r="C29" s="16">
        <v>0.27</v>
      </c>
      <c r="D29" s="51">
        <v>1.6125056622145795E-2</v>
      </c>
    </row>
    <row r="30" spans="1:4">
      <c r="A30" s="18" t="s">
        <v>34</v>
      </c>
      <c r="B30" s="16">
        <v>0</v>
      </c>
      <c r="C30" s="16">
        <v>0</v>
      </c>
      <c r="D30" s="51">
        <v>0</v>
      </c>
    </row>
    <row r="31" spans="1:4">
      <c r="A31" s="18" t="s">
        <v>35</v>
      </c>
      <c r="B31" s="16">
        <v>0</v>
      </c>
      <c r="C31" s="16">
        <v>0</v>
      </c>
      <c r="D31" s="51">
        <v>0</v>
      </c>
    </row>
    <row r="32" spans="1:4">
      <c r="A32" s="18" t="s">
        <v>36</v>
      </c>
      <c r="B32" s="16">
        <v>0</v>
      </c>
      <c r="C32" s="16">
        <v>0</v>
      </c>
      <c r="D32" s="51">
        <v>0</v>
      </c>
    </row>
    <row r="33" spans="1:244">
      <c r="A33" s="27" t="s">
        <v>37</v>
      </c>
      <c r="B33" s="156">
        <v>2366.58</v>
      </c>
      <c r="C33" s="156">
        <v>1.06</v>
      </c>
      <c r="D33" s="53">
        <v>6.3603120886744441E-2</v>
      </c>
    </row>
    <row r="34" spans="1:244" s="30" customFormat="1">
      <c r="A34" s="11" t="s">
        <v>38</v>
      </c>
      <c r="B34" s="3"/>
      <c r="C34" s="3"/>
      <c r="D34" s="3"/>
    </row>
    <row r="35" spans="1:244" s="30" customFormat="1">
      <c r="A35" s="18" t="s">
        <v>39</v>
      </c>
      <c r="B35" s="16">
        <v>166.37044236366958</v>
      </c>
      <c r="C35" s="16">
        <v>0.08</v>
      </c>
      <c r="D35" s="51">
        <v>4.4712958605403683E-3</v>
      </c>
    </row>
    <row r="36" spans="1:244" s="30" customFormat="1">
      <c r="A36" s="6" t="s">
        <v>40</v>
      </c>
      <c r="B36" s="16">
        <v>166.37044236366958</v>
      </c>
      <c r="C36" s="16">
        <v>0.08</v>
      </c>
      <c r="D36" s="51">
        <v>4.4712958605403683E-3</v>
      </c>
    </row>
    <row r="37" spans="1:244" s="31" customFormat="1">
      <c r="A37" s="22" t="s">
        <v>41</v>
      </c>
      <c r="B37" s="155">
        <v>28515.910442363671</v>
      </c>
      <c r="C37" s="155">
        <v>12.819999999999999</v>
      </c>
      <c r="D37" s="52">
        <v>0.76638055720120801</v>
      </c>
    </row>
    <row r="38" spans="1:244" s="30" customFormat="1">
      <c r="A38" s="11" t="s">
        <v>42</v>
      </c>
      <c r="B38" s="3"/>
      <c r="C38" s="3"/>
      <c r="D38" s="3"/>
    </row>
    <row r="39" spans="1:244" s="30" customFormat="1">
      <c r="A39" s="6" t="s">
        <v>43</v>
      </c>
      <c r="B39" s="16">
        <v>331.12000000000006</v>
      </c>
      <c r="C39" s="16">
        <v>0.15</v>
      </c>
      <c r="D39" s="51">
        <v>8.8990295650342791E-3</v>
      </c>
    </row>
    <row r="40" spans="1:244" s="30" customFormat="1">
      <c r="A40" s="6" t="s">
        <v>44</v>
      </c>
      <c r="B40" s="16">
        <v>783.56000000000006</v>
      </c>
      <c r="C40" s="16">
        <v>0.35</v>
      </c>
      <c r="D40" s="51">
        <v>2.1058599921412957E-2</v>
      </c>
    </row>
    <row r="41" spans="1:244" s="30" customFormat="1">
      <c r="A41" s="18" t="s">
        <v>45</v>
      </c>
      <c r="B41" s="16">
        <v>328.32</v>
      </c>
      <c r="C41" s="16">
        <v>0.15</v>
      </c>
      <c r="D41" s="51">
        <v>8.823778046605623E-3</v>
      </c>
    </row>
    <row r="42" spans="1:244" s="30" customFormat="1">
      <c r="A42" s="18" t="s">
        <v>79</v>
      </c>
      <c r="B42" s="16">
        <v>0</v>
      </c>
      <c r="C42" s="16">
        <v>0</v>
      </c>
      <c r="D42" s="51">
        <v>0</v>
      </c>
    </row>
    <row r="43" spans="1:244" s="30" customFormat="1">
      <c r="A43" s="18" t="s">
        <v>211</v>
      </c>
      <c r="B43" s="16">
        <v>4426.3612767829081</v>
      </c>
      <c r="C43" s="16">
        <v>1.99</v>
      </c>
      <c r="D43" s="51">
        <v>0.1189608597113251</v>
      </c>
    </row>
    <row r="44" spans="1:244" s="30" customFormat="1">
      <c r="A44" s="27" t="s">
        <v>46</v>
      </c>
      <c r="B44" s="156">
        <v>5869.3612767829081</v>
      </c>
      <c r="C44" s="156">
        <v>2.64</v>
      </c>
      <c r="D44" s="53">
        <v>0.15774226724437795</v>
      </c>
      <c r="E44" s="32"/>
      <c r="F44" s="33"/>
      <c r="G44" s="33"/>
      <c r="H44" s="34"/>
      <c r="I44" s="32"/>
      <c r="J44" s="33"/>
      <c r="K44" s="33"/>
      <c r="L44" s="34"/>
      <c r="M44" s="32"/>
      <c r="N44" s="33"/>
      <c r="O44" s="33"/>
      <c r="P44" s="34"/>
      <c r="Q44" s="32"/>
      <c r="R44" s="33"/>
      <c r="S44" s="33"/>
      <c r="T44" s="34"/>
      <c r="U44" s="32"/>
      <c r="V44" s="33"/>
      <c r="W44" s="33"/>
      <c r="X44" s="34"/>
      <c r="Y44" s="32"/>
      <c r="Z44" s="33"/>
      <c r="AA44" s="33"/>
      <c r="AB44" s="34"/>
      <c r="AC44" s="32"/>
      <c r="AD44" s="33"/>
      <c r="AE44" s="33"/>
      <c r="AF44" s="34"/>
      <c r="AG44" s="32"/>
      <c r="AH44" s="33"/>
      <c r="AI44" s="33"/>
      <c r="AJ44" s="34"/>
      <c r="AK44" s="32"/>
      <c r="AL44" s="33"/>
      <c r="AM44" s="33"/>
      <c r="AN44" s="34"/>
      <c r="AO44" s="32"/>
      <c r="AP44" s="33"/>
      <c r="AQ44" s="33"/>
      <c r="AR44" s="34"/>
      <c r="AS44" s="32"/>
      <c r="AT44" s="33"/>
      <c r="AU44" s="33"/>
      <c r="AV44" s="34"/>
      <c r="AW44" s="32"/>
      <c r="AX44" s="33"/>
      <c r="AY44" s="33"/>
      <c r="AZ44" s="34"/>
      <c r="BA44" s="32"/>
      <c r="BB44" s="33"/>
      <c r="BC44" s="33"/>
      <c r="BD44" s="34"/>
      <c r="BE44" s="32"/>
      <c r="BF44" s="33"/>
      <c r="BG44" s="33"/>
      <c r="BH44" s="34"/>
      <c r="BI44" s="32"/>
      <c r="BJ44" s="33"/>
      <c r="BK44" s="33"/>
      <c r="BL44" s="34"/>
      <c r="BM44" s="32"/>
      <c r="BN44" s="33"/>
      <c r="BO44" s="33"/>
      <c r="BP44" s="34"/>
      <c r="BQ44" s="32"/>
      <c r="BR44" s="33"/>
      <c r="BS44" s="33"/>
      <c r="BT44" s="34"/>
      <c r="BU44" s="32"/>
      <c r="BV44" s="33"/>
      <c r="BW44" s="33"/>
      <c r="BX44" s="34"/>
      <c r="BY44" s="32"/>
      <c r="BZ44" s="33"/>
      <c r="CA44" s="33"/>
      <c r="CB44" s="34"/>
      <c r="CC44" s="32"/>
      <c r="CD44" s="33"/>
      <c r="CE44" s="33"/>
      <c r="CF44" s="34"/>
      <c r="CG44" s="32"/>
      <c r="CH44" s="33"/>
      <c r="CI44" s="33"/>
      <c r="CJ44" s="34"/>
      <c r="CK44" s="32"/>
      <c r="CL44" s="33"/>
      <c r="CM44" s="33"/>
      <c r="CN44" s="34"/>
      <c r="CO44" s="32"/>
      <c r="CP44" s="33"/>
      <c r="CQ44" s="33"/>
      <c r="CR44" s="34"/>
      <c r="CS44" s="32"/>
      <c r="CT44" s="33"/>
      <c r="CU44" s="33"/>
      <c r="CV44" s="34"/>
      <c r="CW44" s="32"/>
      <c r="CX44" s="33"/>
      <c r="CY44" s="33"/>
      <c r="CZ44" s="34"/>
      <c r="DA44" s="32"/>
      <c r="DB44" s="33"/>
      <c r="DC44" s="33"/>
      <c r="DD44" s="34"/>
      <c r="DE44" s="32"/>
      <c r="DF44" s="33"/>
      <c r="DG44" s="33"/>
      <c r="DH44" s="34"/>
      <c r="DI44" s="32"/>
      <c r="DJ44" s="33"/>
      <c r="DK44" s="33"/>
      <c r="DL44" s="34"/>
      <c r="DM44" s="32"/>
      <c r="DN44" s="33"/>
      <c r="DO44" s="33"/>
      <c r="DP44" s="34"/>
      <c r="DQ44" s="32"/>
      <c r="DR44" s="33"/>
      <c r="DS44" s="33"/>
      <c r="DT44" s="34"/>
      <c r="DU44" s="32"/>
      <c r="DV44" s="33"/>
      <c r="DW44" s="33"/>
      <c r="DX44" s="34"/>
      <c r="DY44" s="32"/>
      <c r="DZ44" s="33"/>
      <c r="EA44" s="33"/>
      <c r="EB44" s="34"/>
      <c r="EC44" s="32"/>
      <c r="ED44" s="33"/>
      <c r="EE44" s="33"/>
      <c r="EF44" s="34"/>
      <c r="EG44" s="32"/>
      <c r="EH44" s="33"/>
      <c r="EI44" s="33"/>
      <c r="EJ44" s="34"/>
      <c r="EK44" s="32"/>
      <c r="EL44" s="33"/>
      <c r="EM44" s="33"/>
      <c r="EN44" s="34"/>
      <c r="EO44" s="32"/>
      <c r="EP44" s="33"/>
      <c r="EQ44" s="33"/>
      <c r="ER44" s="34"/>
      <c r="ES44" s="32"/>
      <c r="ET44" s="33"/>
      <c r="EU44" s="33"/>
      <c r="EV44" s="34"/>
      <c r="EW44" s="32"/>
      <c r="EX44" s="33"/>
      <c r="EY44" s="33"/>
      <c r="EZ44" s="34"/>
      <c r="FA44" s="32"/>
      <c r="FB44" s="33"/>
      <c r="FC44" s="33"/>
      <c r="FD44" s="34"/>
      <c r="FE44" s="32"/>
      <c r="FF44" s="33"/>
      <c r="FG44" s="33"/>
      <c r="FH44" s="34"/>
      <c r="FI44" s="32"/>
      <c r="FJ44" s="33"/>
      <c r="FK44" s="33"/>
      <c r="FL44" s="34"/>
      <c r="FM44" s="32"/>
      <c r="FN44" s="33"/>
      <c r="FO44" s="33"/>
      <c r="FP44" s="34"/>
      <c r="FQ44" s="32"/>
      <c r="FR44" s="33"/>
      <c r="FS44" s="33"/>
      <c r="FT44" s="34"/>
      <c r="FU44" s="32"/>
      <c r="FV44" s="33"/>
      <c r="FW44" s="33"/>
      <c r="FX44" s="34"/>
      <c r="FY44" s="32"/>
      <c r="FZ44" s="33"/>
      <c r="GA44" s="33"/>
      <c r="GB44" s="34"/>
      <c r="GC44" s="32"/>
      <c r="GD44" s="33"/>
      <c r="GE44" s="33"/>
      <c r="GF44" s="34"/>
      <c r="GG44" s="32"/>
      <c r="GH44" s="33"/>
      <c r="GI44" s="33"/>
      <c r="GJ44" s="34"/>
      <c r="GK44" s="32"/>
      <c r="GL44" s="33"/>
      <c r="GM44" s="33"/>
      <c r="GN44" s="34"/>
      <c r="GO44" s="32"/>
      <c r="GP44" s="33"/>
      <c r="GQ44" s="33"/>
      <c r="GR44" s="34"/>
      <c r="GS44" s="32"/>
      <c r="GT44" s="33"/>
      <c r="GU44" s="33"/>
      <c r="GV44" s="34"/>
      <c r="GW44" s="32"/>
      <c r="GX44" s="33"/>
      <c r="GY44" s="33"/>
      <c r="GZ44" s="34"/>
      <c r="HA44" s="32"/>
      <c r="HB44" s="33"/>
      <c r="HC44" s="33"/>
      <c r="HD44" s="34"/>
      <c r="HE44" s="32"/>
      <c r="HF44" s="33"/>
      <c r="HG44" s="33"/>
      <c r="HH44" s="34"/>
      <c r="HI44" s="32"/>
      <c r="HJ44" s="33"/>
      <c r="HK44" s="33"/>
      <c r="HL44" s="34"/>
      <c r="HM44" s="32"/>
      <c r="HN44" s="33"/>
      <c r="HO44" s="33"/>
      <c r="HP44" s="34"/>
      <c r="HQ44" s="32"/>
      <c r="HR44" s="33"/>
      <c r="HS44" s="33"/>
      <c r="HT44" s="34"/>
      <c r="HU44" s="32"/>
      <c r="HV44" s="33"/>
      <c r="HW44" s="33"/>
      <c r="HX44" s="34"/>
      <c r="HY44" s="32"/>
      <c r="HZ44" s="33"/>
      <c r="IA44" s="33"/>
      <c r="IB44" s="34"/>
      <c r="IC44" s="32"/>
      <c r="ID44" s="33"/>
      <c r="IE44" s="33"/>
      <c r="IF44" s="34"/>
      <c r="IG44" s="32"/>
      <c r="IH44" s="33"/>
      <c r="II44" s="33"/>
      <c r="IJ44" s="34"/>
    </row>
    <row r="45" spans="1:244" s="30" customFormat="1">
      <c r="A45" s="11" t="s">
        <v>47</v>
      </c>
      <c r="B45" s="3"/>
      <c r="C45" s="3"/>
      <c r="D45" s="3"/>
    </row>
    <row r="46" spans="1:244" s="30" customFormat="1">
      <c r="A46" s="18" t="s">
        <v>80</v>
      </c>
      <c r="B46" s="16">
        <v>1353.1666666666665</v>
      </c>
      <c r="C46" s="16">
        <v>0.61</v>
      </c>
      <c r="D46" s="51">
        <v>3.6367087983466863E-2</v>
      </c>
    </row>
    <row r="47" spans="1:244" s="30" customFormat="1">
      <c r="A47" s="18" t="s">
        <v>49</v>
      </c>
      <c r="B47" s="16">
        <v>15.76</v>
      </c>
      <c r="C47" s="16">
        <v>0.01</v>
      </c>
      <c r="D47" s="51">
        <v>4.2355854658413926E-4</v>
      </c>
    </row>
    <row r="48" spans="1:244" s="30" customFormat="1">
      <c r="A48" s="18" t="s">
        <v>50</v>
      </c>
      <c r="B48" s="16">
        <v>97.1</v>
      </c>
      <c r="C48" s="16">
        <v>0.04</v>
      </c>
      <c r="D48" s="51">
        <v>2.6096151569365432E-3</v>
      </c>
    </row>
    <row r="49" spans="1:244" s="30" customFormat="1">
      <c r="A49" s="27" t="s">
        <v>51</v>
      </c>
      <c r="B49" s="156">
        <v>1466.0266666666664</v>
      </c>
      <c r="C49" s="156">
        <v>0.66</v>
      </c>
      <c r="D49" s="53">
        <v>3.9400261686987542E-2</v>
      </c>
      <c r="E49" s="32"/>
      <c r="F49" s="33"/>
      <c r="G49" s="33"/>
      <c r="H49" s="34"/>
      <c r="I49" s="32"/>
      <c r="J49" s="33"/>
      <c r="K49" s="33"/>
      <c r="L49" s="34"/>
      <c r="M49" s="32"/>
      <c r="N49" s="33"/>
      <c r="O49" s="33"/>
      <c r="P49" s="34"/>
      <c r="Q49" s="32"/>
      <c r="R49" s="33"/>
      <c r="S49" s="33"/>
      <c r="T49" s="34"/>
      <c r="U49" s="32"/>
      <c r="V49" s="33"/>
      <c r="W49" s="33"/>
      <c r="X49" s="34"/>
      <c r="Y49" s="32"/>
      <c r="Z49" s="33"/>
      <c r="AA49" s="33"/>
      <c r="AB49" s="34"/>
      <c r="AC49" s="32"/>
      <c r="AD49" s="33"/>
      <c r="AE49" s="33"/>
      <c r="AF49" s="34"/>
      <c r="AG49" s="32"/>
      <c r="AH49" s="33"/>
      <c r="AI49" s="33"/>
      <c r="AJ49" s="34"/>
      <c r="AK49" s="32"/>
      <c r="AL49" s="33"/>
      <c r="AM49" s="33"/>
      <c r="AN49" s="34"/>
      <c r="AO49" s="32"/>
      <c r="AP49" s="33"/>
      <c r="AQ49" s="33"/>
      <c r="AR49" s="34"/>
      <c r="AS49" s="32"/>
      <c r="AT49" s="33"/>
      <c r="AU49" s="33"/>
      <c r="AV49" s="34"/>
      <c r="AW49" s="32"/>
      <c r="AX49" s="33"/>
      <c r="AY49" s="33"/>
      <c r="AZ49" s="34"/>
      <c r="BA49" s="32"/>
      <c r="BB49" s="33"/>
      <c r="BC49" s="33"/>
      <c r="BD49" s="34"/>
      <c r="BE49" s="32"/>
      <c r="BF49" s="33"/>
      <c r="BG49" s="33"/>
      <c r="BH49" s="34"/>
      <c r="BI49" s="32"/>
      <c r="BJ49" s="33"/>
      <c r="BK49" s="33"/>
      <c r="BL49" s="34"/>
      <c r="BM49" s="32"/>
      <c r="BN49" s="33"/>
      <c r="BO49" s="33"/>
      <c r="BP49" s="34"/>
      <c r="BQ49" s="32"/>
      <c r="BR49" s="33"/>
      <c r="BS49" s="33"/>
      <c r="BT49" s="34"/>
      <c r="BU49" s="32"/>
      <c r="BV49" s="33"/>
      <c r="BW49" s="33"/>
      <c r="BX49" s="34"/>
      <c r="BY49" s="32"/>
      <c r="BZ49" s="33"/>
      <c r="CA49" s="33"/>
      <c r="CB49" s="34"/>
      <c r="CC49" s="32"/>
      <c r="CD49" s="33"/>
      <c r="CE49" s="33"/>
      <c r="CF49" s="34"/>
      <c r="CG49" s="32"/>
      <c r="CH49" s="33"/>
      <c r="CI49" s="33"/>
      <c r="CJ49" s="34"/>
      <c r="CK49" s="32"/>
      <c r="CL49" s="33"/>
      <c r="CM49" s="33"/>
      <c r="CN49" s="34"/>
      <c r="CO49" s="32"/>
      <c r="CP49" s="33"/>
      <c r="CQ49" s="33"/>
      <c r="CR49" s="34"/>
      <c r="CS49" s="32"/>
      <c r="CT49" s="33"/>
      <c r="CU49" s="33"/>
      <c r="CV49" s="34"/>
      <c r="CW49" s="32"/>
      <c r="CX49" s="33"/>
      <c r="CY49" s="33"/>
      <c r="CZ49" s="34"/>
      <c r="DA49" s="32"/>
      <c r="DB49" s="33"/>
      <c r="DC49" s="33"/>
      <c r="DD49" s="34"/>
      <c r="DE49" s="32"/>
      <c r="DF49" s="33"/>
      <c r="DG49" s="33"/>
      <c r="DH49" s="34"/>
      <c r="DI49" s="32"/>
      <c r="DJ49" s="33"/>
      <c r="DK49" s="33"/>
      <c r="DL49" s="34"/>
      <c r="DM49" s="32"/>
      <c r="DN49" s="33"/>
      <c r="DO49" s="33"/>
      <c r="DP49" s="34"/>
      <c r="DQ49" s="32"/>
      <c r="DR49" s="33"/>
      <c r="DS49" s="33"/>
      <c r="DT49" s="34"/>
      <c r="DU49" s="32"/>
      <c r="DV49" s="33"/>
      <c r="DW49" s="33"/>
      <c r="DX49" s="34"/>
      <c r="DY49" s="32"/>
      <c r="DZ49" s="33"/>
      <c r="EA49" s="33"/>
      <c r="EB49" s="34"/>
      <c r="EC49" s="32"/>
      <c r="ED49" s="33"/>
      <c r="EE49" s="33"/>
      <c r="EF49" s="34"/>
      <c r="EG49" s="32"/>
      <c r="EH49" s="33"/>
      <c r="EI49" s="33"/>
      <c r="EJ49" s="34"/>
      <c r="EK49" s="32"/>
      <c r="EL49" s="33"/>
      <c r="EM49" s="33"/>
      <c r="EN49" s="34"/>
      <c r="EO49" s="32"/>
      <c r="EP49" s="33"/>
      <c r="EQ49" s="33"/>
      <c r="ER49" s="34"/>
      <c r="ES49" s="32"/>
      <c r="ET49" s="33"/>
      <c r="EU49" s="33"/>
      <c r="EV49" s="34"/>
      <c r="EW49" s="32"/>
      <c r="EX49" s="33"/>
      <c r="EY49" s="33"/>
      <c r="EZ49" s="34"/>
      <c r="FA49" s="32"/>
      <c r="FB49" s="33"/>
      <c r="FC49" s="33"/>
      <c r="FD49" s="34"/>
      <c r="FE49" s="32"/>
      <c r="FF49" s="33"/>
      <c r="FG49" s="33"/>
      <c r="FH49" s="34"/>
      <c r="FI49" s="32"/>
      <c r="FJ49" s="33"/>
      <c r="FK49" s="33"/>
      <c r="FL49" s="34"/>
      <c r="FM49" s="32"/>
      <c r="FN49" s="33"/>
      <c r="FO49" s="33"/>
      <c r="FP49" s="34"/>
      <c r="FQ49" s="32"/>
      <c r="FR49" s="33"/>
      <c r="FS49" s="33"/>
      <c r="FT49" s="34"/>
      <c r="FU49" s="32"/>
      <c r="FV49" s="33"/>
      <c r="FW49" s="33"/>
      <c r="FX49" s="34"/>
      <c r="FY49" s="32"/>
      <c r="FZ49" s="33"/>
      <c r="GA49" s="33"/>
      <c r="GB49" s="34"/>
      <c r="GC49" s="32"/>
      <c r="GD49" s="33"/>
      <c r="GE49" s="33"/>
      <c r="GF49" s="34"/>
      <c r="GG49" s="32"/>
      <c r="GH49" s="33"/>
      <c r="GI49" s="33"/>
      <c r="GJ49" s="34"/>
      <c r="GK49" s="32"/>
      <c r="GL49" s="33"/>
      <c r="GM49" s="33"/>
      <c r="GN49" s="34"/>
      <c r="GO49" s="32"/>
      <c r="GP49" s="33"/>
      <c r="GQ49" s="33"/>
      <c r="GR49" s="34"/>
      <c r="GS49" s="32"/>
      <c r="GT49" s="33"/>
      <c r="GU49" s="33"/>
      <c r="GV49" s="34"/>
      <c r="GW49" s="32"/>
      <c r="GX49" s="33"/>
      <c r="GY49" s="33"/>
      <c r="GZ49" s="34"/>
      <c r="HA49" s="32"/>
      <c r="HB49" s="33"/>
      <c r="HC49" s="33"/>
      <c r="HD49" s="34"/>
      <c r="HE49" s="32"/>
      <c r="HF49" s="33"/>
      <c r="HG49" s="33"/>
      <c r="HH49" s="34"/>
      <c r="HI49" s="32"/>
      <c r="HJ49" s="33"/>
      <c r="HK49" s="33"/>
      <c r="HL49" s="34"/>
      <c r="HM49" s="32"/>
      <c r="HN49" s="33"/>
      <c r="HO49" s="33"/>
      <c r="HP49" s="34"/>
      <c r="HQ49" s="32"/>
      <c r="HR49" s="33"/>
      <c r="HS49" s="33"/>
      <c r="HT49" s="34"/>
      <c r="HU49" s="32"/>
      <c r="HV49" s="33"/>
      <c r="HW49" s="33"/>
      <c r="HX49" s="34"/>
      <c r="HY49" s="32"/>
      <c r="HZ49" s="33"/>
      <c r="IA49" s="33"/>
      <c r="IB49" s="34"/>
      <c r="IC49" s="32"/>
      <c r="ID49" s="33"/>
      <c r="IE49" s="33"/>
      <c r="IF49" s="34"/>
      <c r="IG49" s="32"/>
      <c r="IH49" s="33"/>
      <c r="II49" s="33"/>
      <c r="IJ49" s="34"/>
    </row>
    <row r="50" spans="1:244" s="30" customFormat="1">
      <c r="A50" s="35" t="s">
        <v>52</v>
      </c>
      <c r="B50" s="157">
        <v>7335.3879434495748</v>
      </c>
      <c r="C50" s="157">
        <v>3.3000000000000003</v>
      </c>
      <c r="D50" s="54">
        <v>0.1971425289313655</v>
      </c>
      <c r="E50" s="33"/>
      <c r="F50" s="33"/>
      <c r="G50" s="32"/>
      <c r="H50" s="33"/>
      <c r="I50" s="33"/>
      <c r="J50" s="33"/>
      <c r="K50" s="32"/>
      <c r="L50" s="33"/>
      <c r="M50" s="33"/>
      <c r="N50" s="33"/>
      <c r="O50" s="32"/>
      <c r="P50" s="33"/>
      <c r="Q50" s="33"/>
      <c r="R50" s="33"/>
      <c r="S50" s="32"/>
      <c r="T50" s="33"/>
      <c r="U50" s="33"/>
      <c r="V50" s="33"/>
      <c r="W50" s="32"/>
      <c r="X50" s="33"/>
      <c r="Y50" s="33"/>
      <c r="Z50" s="33"/>
      <c r="AA50" s="32"/>
      <c r="AB50" s="33"/>
      <c r="AC50" s="33"/>
      <c r="AD50" s="33"/>
      <c r="AE50" s="32"/>
      <c r="AF50" s="33"/>
      <c r="AG50" s="33"/>
      <c r="AH50" s="33"/>
      <c r="AI50" s="32"/>
      <c r="AJ50" s="33"/>
      <c r="AK50" s="33"/>
      <c r="AL50" s="33"/>
      <c r="AM50" s="32"/>
      <c r="AN50" s="33"/>
      <c r="AO50" s="33"/>
      <c r="AP50" s="33"/>
      <c r="AQ50" s="32"/>
      <c r="AR50" s="33"/>
      <c r="AS50" s="33"/>
      <c r="AT50" s="33"/>
      <c r="AU50" s="32"/>
      <c r="AV50" s="33"/>
      <c r="AW50" s="33"/>
      <c r="AX50" s="33"/>
      <c r="AY50" s="32"/>
      <c r="AZ50" s="33"/>
      <c r="BA50" s="33"/>
      <c r="BB50" s="33"/>
      <c r="BC50" s="32"/>
      <c r="BD50" s="33"/>
      <c r="BE50" s="33"/>
      <c r="BF50" s="33"/>
      <c r="BG50" s="32"/>
      <c r="BH50" s="33"/>
      <c r="BI50" s="33"/>
      <c r="BJ50" s="33"/>
      <c r="BK50" s="32"/>
      <c r="BL50" s="33"/>
      <c r="BM50" s="33"/>
      <c r="BN50" s="33"/>
      <c r="BO50" s="32"/>
      <c r="BP50" s="33"/>
      <c r="BQ50" s="33"/>
      <c r="BR50" s="33"/>
      <c r="BS50" s="32"/>
      <c r="BT50" s="33"/>
      <c r="BU50" s="33"/>
      <c r="BV50" s="33"/>
      <c r="BW50" s="32"/>
      <c r="BX50" s="33"/>
      <c r="BY50" s="33"/>
      <c r="BZ50" s="33"/>
      <c r="CA50" s="32"/>
      <c r="CB50" s="33"/>
      <c r="CC50" s="33"/>
      <c r="CD50" s="33"/>
      <c r="CE50" s="32"/>
      <c r="CF50" s="33"/>
      <c r="CG50" s="33"/>
      <c r="CH50" s="33"/>
      <c r="CI50" s="32"/>
      <c r="CJ50" s="33"/>
      <c r="CK50" s="33"/>
      <c r="CL50" s="33"/>
      <c r="CM50" s="32"/>
      <c r="CN50" s="33"/>
      <c r="CO50" s="33"/>
      <c r="CP50" s="33"/>
      <c r="CQ50" s="32"/>
      <c r="CR50" s="33"/>
      <c r="CS50" s="33"/>
      <c r="CT50" s="33"/>
      <c r="CU50" s="32"/>
      <c r="CV50" s="33"/>
      <c r="CW50" s="33"/>
      <c r="CX50" s="33"/>
      <c r="CY50" s="32"/>
      <c r="CZ50" s="33"/>
      <c r="DA50" s="33"/>
      <c r="DB50" s="33"/>
      <c r="DC50" s="32"/>
      <c r="DD50" s="33"/>
      <c r="DE50" s="33"/>
      <c r="DF50" s="33"/>
      <c r="DG50" s="32"/>
      <c r="DH50" s="33"/>
      <c r="DI50" s="33"/>
      <c r="DJ50" s="33"/>
      <c r="DK50" s="32"/>
      <c r="DL50" s="33"/>
      <c r="DM50" s="33"/>
      <c r="DN50" s="33"/>
      <c r="DO50" s="32"/>
      <c r="DP50" s="33"/>
      <c r="DQ50" s="33"/>
      <c r="DR50" s="33"/>
      <c r="DS50" s="32"/>
      <c r="DT50" s="33"/>
      <c r="DU50" s="33"/>
      <c r="DV50" s="33"/>
      <c r="DW50" s="32"/>
      <c r="DX50" s="33"/>
      <c r="DY50" s="33"/>
      <c r="DZ50" s="33"/>
      <c r="EA50" s="32"/>
      <c r="EB50" s="33"/>
      <c r="EC50" s="33"/>
      <c r="ED50" s="33"/>
      <c r="EE50" s="32"/>
      <c r="EF50" s="33"/>
      <c r="EG50" s="33"/>
      <c r="EH50" s="33"/>
      <c r="EI50" s="32"/>
      <c r="EJ50" s="33"/>
      <c r="EK50" s="33"/>
      <c r="EL50" s="33"/>
      <c r="EM50" s="32"/>
      <c r="EN50" s="33"/>
      <c r="EO50" s="33"/>
      <c r="EP50" s="33"/>
      <c r="EQ50" s="32"/>
      <c r="ER50" s="33"/>
      <c r="ES50" s="33"/>
      <c r="ET50" s="33"/>
      <c r="EU50" s="32"/>
      <c r="EV50" s="33"/>
      <c r="EW50" s="33"/>
      <c r="EX50" s="33"/>
      <c r="EY50" s="32"/>
      <c r="EZ50" s="33"/>
      <c r="FA50" s="33"/>
      <c r="FB50" s="33"/>
      <c r="FC50" s="32"/>
      <c r="FD50" s="33"/>
      <c r="FE50" s="33"/>
      <c r="FF50" s="33"/>
      <c r="FG50" s="32"/>
      <c r="FH50" s="33"/>
      <c r="FI50" s="33"/>
      <c r="FJ50" s="33"/>
      <c r="FK50" s="32"/>
      <c r="FL50" s="33"/>
      <c r="FM50" s="33"/>
      <c r="FN50" s="33"/>
      <c r="FO50" s="32"/>
      <c r="FP50" s="33"/>
      <c r="FQ50" s="33"/>
      <c r="FR50" s="33"/>
      <c r="FS50" s="32"/>
      <c r="FT50" s="33"/>
      <c r="FU50" s="33"/>
      <c r="FV50" s="33"/>
      <c r="FW50" s="32"/>
      <c r="FX50" s="33"/>
      <c r="FY50" s="33"/>
      <c r="FZ50" s="33"/>
      <c r="GA50" s="32"/>
      <c r="GB50" s="33"/>
      <c r="GC50" s="33"/>
      <c r="GD50" s="33"/>
      <c r="GE50" s="32"/>
      <c r="GF50" s="33"/>
      <c r="GG50" s="33"/>
      <c r="GH50" s="33"/>
      <c r="GI50" s="32"/>
      <c r="GJ50" s="33"/>
      <c r="GK50" s="33"/>
      <c r="GL50" s="33"/>
      <c r="GM50" s="32"/>
      <c r="GN50" s="33"/>
      <c r="GO50" s="33"/>
      <c r="GP50" s="33"/>
      <c r="GQ50" s="32"/>
      <c r="GR50" s="33"/>
      <c r="GS50" s="33"/>
      <c r="GT50" s="33"/>
      <c r="GU50" s="32"/>
      <c r="GV50" s="33"/>
      <c r="GW50" s="33"/>
      <c r="GX50" s="33"/>
      <c r="GY50" s="32"/>
      <c r="GZ50" s="33"/>
      <c r="HA50" s="33"/>
      <c r="HB50" s="33"/>
      <c r="HC50" s="32"/>
      <c r="HD50" s="33"/>
      <c r="HE50" s="33"/>
      <c r="HF50" s="33"/>
      <c r="HG50" s="32"/>
      <c r="HH50" s="33"/>
      <c r="HI50" s="33"/>
      <c r="HJ50" s="33"/>
      <c r="HK50" s="32"/>
      <c r="HL50" s="33"/>
      <c r="HM50" s="33"/>
      <c r="HN50" s="33"/>
      <c r="HO50" s="32"/>
      <c r="HP50" s="33"/>
      <c r="HQ50" s="33"/>
      <c r="HR50" s="33"/>
      <c r="HS50" s="32"/>
      <c r="HT50" s="33"/>
      <c r="HU50" s="33"/>
      <c r="HV50" s="33"/>
      <c r="HW50" s="32"/>
      <c r="HX50" s="33"/>
      <c r="HY50" s="33"/>
      <c r="HZ50" s="33"/>
      <c r="IA50" s="32"/>
      <c r="IB50" s="33"/>
      <c r="IC50" s="33"/>
      <c r="ID50" s="33"/>
      <c r="IE50" s="32"/>
      <c r="IF50" s="33"/>
      <c r="IG50" s="33"/>
      <c r="IH50" s="33"/>
    </row>
    <row r="51" spans="1:244" s="31" customFormat="1">
      <c r="A51" s="22" t="s">
        <v>53</v>
      </c>
      <c r="B51" s="155">
        <v>35851.298385813243</v>
      </c>
      <c r="C51" s="155">
        <v>16.119999999999997</v>
      </c>
      <c r="D51" s="52">
        <v>0.96352308613257354</v>
      </c>
    </row>
    <row r="52" spans="1:244" s="30" customFormat="1">
      <c r="A52" s="11" t="s">
        <v>54</v>
      </c>
      <c r="B52" s="3"/>
      <c r="C52" s="3"/>
      <c r="D52" s="3"/>
    </row>
    <row r="53" spans="1:244" s="30" customFormat="1">
      <c r="A53" s="6" t="s">
        <v>55</v>
      </c>
      <c r="B53" s="16">
        <v>582.66</v>
      </c>
      <c r="C53" s="16">
        <v>0.26</v>
      </c>
      <c r="D53" s="51">
        <v>1.5659303474157015E-2</v>
      </c>
    </row>
    <row r="54" spans="1:244" s="30" customFormat="1">
      <c r="A54" s="6" t="s">
        <v>212</v>
      </c>
      <c r="B54" s="16">
        <v>99.593128727615436</v>
      </c>
      <c r="C54" s="16">
        <v>0.04</v>
      </c>
      <c r="D54" s="51">
        <v>2.6766193435048147E-3</v>
      </c>
    </row>
    <row r="55" spans="1:244" s="30" customFormat="1">
      <c r="A55" s="6" t="s">
        <v>213</v>
      </c>
      <c r="B55" s="16">
        <v>675</v>
      </c>
      <c r="C55" s="16">
        <v>0.3</v>
      </c>
      <c r="D55" s="51">
        <v>1.8140991049764847E-2</v>
      </c>
    </row>
    <row r="56" spans="1:244" s="30" customFormat="1">
      <c r="A56" s="27" t="s">
        <v>57</v>
      </c>
      <c r="B56" s="156">
        <v>1357.2531287276154</v>
      </c>
      <c r="C56" s="156">
        <v>0.6</v>
      </c>
      <c r="D56" s="53">
        <v>3.6476913867426679E-2</v>
      </c>
      <c r="E56" s="32"/>
      <c r="F56" s="33"/>
      <c r="G56" s="33"/>
      <c r="H56" s="34"/>
      <c r="I56" s="32"/>
      <c r="J56" s="33"/>
      <c r="K56" s="33"/>
      <c r="L56" s="34"/>
      <c r="M56" s="32"/>
      <c r="N56" s="33"/>
      <c r="O56" s="33"/>
      <c r="P56" s="34"/>
      <c r="Q56" s="32"/>
      <c r="R56" s="33"/>
      <c r="S56" s="33"/>
      <c r="T56" s="34"/>
      <c r="U56" s="32"/>
      <c r="V56" s="33"/>
      <c r="W56" s="33"/>
      <c r="X56" s="34"/>
      <c r="Y56" s="32"/>
      <c r="Z56" s="33"/>
      <c r="AA56" s="33"/>
      <c r="AB56" s="34"/>
      <c r="AC56" s="32"/>
      <c r="AD56" s="33"/>
      <c r="AE56" s="33"/>
      <c r="AF56" s="34"/>
      <c r="AG56" s="32"/>
      <c r="AH56" s="33"/>
      <c r="AI56" s="33"/>
      <c r="AJ56" s="34"/>
      <c r="AK56" s="32"/>
      <c r="AL56" s="33"/>
      <c r="AM56" s="33"/>
      <c r="AN56" s="34"/>
      <c r="AO56" s="32"/>
      <c r="AP56" s="33"/>
      <c r="AQ56" s="33"/>
      <c r="AR56" s="34"/>
      <c r="AS56" s="32"/>
      <c r="AT56" s="33"/>
      <c r="AU56" s="33"/>
      <c r="AV56" s="34"/>
      <c r="AW56" s="32"/>
      <c r="AX56" s="33"/>
      <c r="AY56" s="33"/>
      <c r="AZ56" s="34"/>
      <c r="BA56" s="32"/>
      <c r="BB56" s="33"/>
      <c r="BC56" s="33"/>
      <c r="BD56" s="34"/>
      <c r="BE56" s="32"/>
      <c r="BF56" s="33"/>
      <c r="BG56" s="33"/>
      <c r="BH56" s="34"/>
      <c r="BI56" s="32"/>
      <c r="BJ56" s="33"/>
      <c r="BK56" s="33"/>
      <c r="BL56" s="34"/>
      <c r="BM56" s="32"/>
      <c r="BN56" s="33"/>
      <c r="BO56" s="33"/>
      <c r="BP56" s="34"/>
      <c r="BQ56" s="32"/>
      <c r="BR56" s="33"/>
      <c r="BS56" s="33"/>
      <c r="BT56" s="34"/>
      <c r="BU56" s="32"/>
      <c r="BV56" s="33"/>
      <c r="BW56" s="33"/>
      <c r="BX56" s="34"/>
      <c r="BY56" s="32"/>
      <c r="BZ56" s="33"/>
      <c r="CA56" s="33"/>
      <c r="CB56" s="34"/>
      <c r="CC56" s="32"/>
      <c r="CD56" s="33"/>
      <c r="CE56" s="33"/>
      <c r="CF56" s="34"/>
      <c r="CG56" s="32"/>
      <c r="CH56" s="33"/>
      <c r="CI56" s="33"/>
      <c r="CJ56" s="34"/>
      <c r="CK56" s="32"/>
      <c r="CL56" s="33"/>
      <c r="CM56" s="33"/>
      <c r="CN56" s="34"/>
      <c r="CO56" s="32"/>
      <c r="CP56" s="33"/>
      <c r="CQ56" s="33"/>
      <c r="CR56" s="34"/>
      <c r="CS56" s="32"/>
      <c r="CT56" s="33"/>
      <c r="CU56" s="33"/>
      <c r="CV56" s="34"/>
      <c r="CW56" s="32"/>
      <c r="CX56" s="33"/>
      <c r="CY56" s="33"/>
      <c r="CZ56" s="34"/>
      <c r="DA56" s="32"/>
      <c r="DB56" s="33"/>
      <c r="DC56" s="33"/>
      <c r="DD56" s="34"/>
      <c r="DE56" s="32"/>
      <c r="DF56" s="33"/>
      <c r="DG56" s="33"/>
      <c r="DH56" s="34"/>
      <c r="DI56" s="32"/>
      <c r="DJ56" s="33"/>
      <c r="DK56" s="33"/>
      <c r="DL56" s="34"/>
      <c r="DM56" s="32"/>
      <c r="DN56" s="33"/>
      <c r="DO56" s="33"/>
      <c r="DP56" s="34"/>
      <c r="DQ56" s="32"/>
      <c r="DR56" s="33"/>
      <c r="DS56" s="33"/>
      <c r="DT56" s="34"/>
      <c r="DU56" s="32"/>
      <c r="DV56" s="33"/>
      <c r="DW56" s="33"/>
      <c r="DX56" s="34"/>
      <c r="DY56" s="32"/>
      <c r="DZ56" s="33"/>
      <c r="EA56" s="33"/>
      <c r="EB56" s="34"/>
      <c r="EC56" s="32"/>
      <c r="ED56" s="33"/>
      <c r="EE56" s="33"/>
      <c r="EF56" s="34"/>
      <c r="EG56" s="32"/>
      <c r="EH56" s="33"/>
      <c r="EI56" s="33"/>
      <c r="EJ56" s="34"/>
      <c r="EK56" s="32"/>
      <c r="EL56" s="33"/>
      <c r="EM56" s="33"/>
      <c r="EN56" s="34"/>
      <c r="EO56" s="32"/>
      <c r="EP56" s="33"/>
      <c r="EQ56" s="33"/>
      <c r="ER56" s="34"/>
      <c r="ES56" s="32"/>
      <c r="ET56" s="33"/>
      <c r="EU56" s="33"/>
      <c r="EV56" s="34"/>
      <c r="EW56" s="32"/>
      <c r="EX56" s="33"/>
      <c r="EY56" s="33"/>
      <c r="EZ56" s="34"/>
      <c r="FA56" s="32"/>
      <c r="FB56" s="33"/>
      <c r="FC56" s="33"/>
      <c r="FD56" s="34"/>
      <c r="FE56" s="32"/>
      <c r="FF56" s="33"/>
      <c r="FG56" s="33"/>
      <c r="FH56" s="34"/>
      <c r="FI56" s="32"/>
      <c r="FJ56" s="33"/>
      <c r="FK56" s="33"/>
      <c r="FL56" s="34"/>
      <c r="FM56" s="32"/>
      <c r="FN56" s="33"/>
      <c r="FO56" s="33"/>
      <c r="FP56" s="34"/>
      <c r="FQ56" s="32"/>
      <c r="FR56" s="33"/>
      <c r="FS56" s="33"/>
      <c r="FT56" s="34"/>
      <c r="FU56" s="32"/>
      <c r="FV56" s="33"/>
      <c r="FW56" s="33"/>
      <c r="FX56" s="34"/>
      <c r="FY56" s="32"/>
      <c r="FZ56" s="33"/>
      <c r="GA56" s="33"/>
      <c r="GB56" s="34"/>
      <c r="GC56" s="32"/>
      <c r="GD56" s="33"/>
      <c r="GE56" s="33"/>
      <c r="GF56" s="34"/>
      <c r="GG56" s="32"/>
      <c r="GH56" s="33"/>
      <c r="GI56" s="33"/>
      <c r="GJ56" s="34"/>
      <c r="GK56" s="32"/>
      <c r="GL56" s="33"/>
      <c r="GM56" s="33"/>
      <c r="GN56" s="34"/>
      <c r="GO56" s="32"/>
      <c r="GP56" s="33"/>
      <c r="GQ56" s="33"/>
      <c r="GR56" s="34"/>
      <c r="GS56" s="32"/>
      <c r="GT56" s="33"/>
      <c r="GU56" s="33"/>
      <c r="GV56" s="34"/>
      <c r="GW56" s="32"/>
      <c r="GX56" s="33"/>
      <c r="GY56" s="33"/>
      <c r="GZ56" s="34"/>
      <c r="HA56" s="32"/>
      <c r="HB56" s="33"/>
      <c r="HC56" s="33"/>
      <c r="HD56" s="34"/>
      <c r="HE56" s="32"/>
      <c r="HF56" s="33"/>
      <c r="HG56" s="33"/>
      <c r="HH56" s="34"/>
      <c r="HI56" s="32"/>
      <c r="HJ56" s="33"/>
      <c r="HK56" s="33"/>
      <c r="HL56" s="34"/>
      <c r="HM56" s="32"/>
      <c r="HN56" s="33"/>
      <c r="HO56" s="33"/>
      <c r="HP56" s="34"/>
      <c r="HQ56" s="32"/>
      <c r="HR56" s="33"/>
      <c r="HS56" s="33"/>
      <c r="HT56" s="34"/>
      <c r="HU56" s="32"/>
      <c r="HV56" s="33"/>
      <c r="HW56" s="33"/>
      <c r="HX56" s="34"/>
      <c r="HY56" s="32"/>
      <c r="HZ56" s="33"/>
      <c r="IA56" s="33"/>
      <c r="IB56" s="34"/>
      <c r="IC56" s="32"/>
      <c r="ID56" s="33"/>
      <c r="IE56" s="33"/>
      <c r="IF56" s="34"/>
      <c r="IG56" s="32"/>
      <c r="IH56" s="33"/>
      <c r="II56" s="33"/>
      <c r="IJ56" s="34"/>
    </row>
    <row r="57" spans="1:244" s="41" customFormat="1" ht="13.5" thickBot="1">
      <c r="A57" s="38" t="s">
        <v>58</v>
      </c>
      <c r="B57" s="158">
        <v>37208.551514540857</v>
      </c>
      <c r="C57" s="158">
        <v>16.72</v>
      </c>
      <c r="D57" s="55">
        <v>1.0000000000000002</v>
      </c>
    </row>
    <row r="58" spans="1:244">
      <c r="A58" s="42" t="s">
        <v>59</v>
      </c>
      <c r="D58" s="43"/>
    </row>
  </sheetData>
  <printOptions horizontalCentered="1"/>
  <pageMargins left="0.78740157480314965" right="0.39370078740157483" top="0.78740157480314965" bottom="0.78740157480314965" header="0.59055118110236227" footer="0.59055118110236227"/>
  <pageSetup paperSize="9" orientation="portrait" horizontalDpi="300" verticalDpi="300" r:id="rId1"/>
  <headerFooter alignWithMargins="0">
    <oddHeader>&amp;L&amp;"Tahoma,Negrito"&amp;8Companhia Nacional de Abastecimento - CONAB</oddHeader>
    <oddFooter>&amp;R&amp;6&amp;F - &amp;A
versão - jan/2008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0"/>
  <sheetViews>
    <sheetView workbookViewId="0">
      <selection activeCell="I18" sqref="I18"/>
    </sheetView>
  </sheetViews>
  <sheetFormatPr defaultRowHeight="12.75"/>
  <cols>
    <col min="1" max="1" width="4.375" style="237" customWidth="1"/>
    <col min="2" max="2" width="15.375" style="237" customWidth="1"/>
    <col min="3" max="3" width="0.5" style="237" customWidth="1"/>
    <col min="4" max="4" width="3.25" style="237" customWidth="1"/>
    <col min="5" max="5" width="15.25" style="237" customWidth="1"/>
    <col min="6" max="7" width="0.875" style="237" customWidth="1"/>
    <col min="8" max="8" width="7.375" style="237" customWidth="1"/>
    <col min="9" max="9" width="8.875" style="237" customWidth="1"/>
    <col min="10" max="10" width="8.125" style="237" customWidth="1"/>
    <col min="11" max="11" width="1.5" style="237" customWidth="1"/>
    <col min="12" max="12" width="3.375" style="237" customWidth="1"/>
    <col min="13" max="13" width="13.375" style="237" customWidth="1"/>
    <col min="14" max="14" width="4.375" style="237" customWidth="1"/>
    <col min="15" max="15" width="4.25" style="237" customWidth="1"/>
    <col min="16" max="16" width="28.125" style="237" customWidth="1"/>
    <col min="17" max="16384" width="9" style="237"/>
  </cols>
  <sheetData>
    <row r="1" spans="1:16" ht="20.100000000000001" customHeight="1">
      <c r="A1" s="236"/>
      <c r="B1" s="236"/>
      <c r="C1" s="236"/>
      <c r="D1" s="236"/>
      <c r="E1" s="236"/>
      <c r="F1" s="236"/>
      <c r="G1" s="236"/>
      <c r="H1" s="236"/>
      <c r="I1" s="236"/>
      <c r="J1" s="236"/>
      <c r="K1" s="236"/>
      <c r="L1" s="236"/>
      <c r="M1" s="236"/>
      <c r="N1" s="236"/>
      <c r="O1" s="236"/>
      <c r="P1" s="236"/>
    </row>
    <row r="2" spans="1:16" ht="21" customHeight="1">
      <c r="A2" s="236"/>
      <c r="B2" s="236"/>
      <c r="C2" s="236"/>
      <c r="D2" s="236"/>
      <c r="E2" s="238" t="s">
        <v>81</v>
      </c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6"/>
    </row>
    <row r="3" spans="1:16" ht="17.100000000000001" customHeight="1">
      <c r="A3" s="236"/>
      <c r="B3" s="236"/>
      <c r="C3" s="236"/>
      <c r="D3" s="236"/>
      <c r="E3" s="239" t="s">
        <v>469</v>
      </c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6"/>
    </row>
    <row r="4" spans="1:16" ht="17.100000000000001" customHeight="1">
      <c r="A4" s="236"/>
      <c r="B4" s="236"/>
      <c r="C4" s="236"/>
      <c r="D4" s="236"/>
      <c r="E4" s="239" t="s">
        <v>470</v>
      </c>
      <c r="F4" s="239"/>
      <c r="G4" s="239"/>
      <c r="H4" s="239"/>
      <c r="I4" s="239"/>
      <c r="J4" s="239"/>
      <c r="K4" s="239"/>
      <c r="L4" s="239"/>
      <c r="M4" s="239"/>
      <c r="N4" s="239"/>
      <c r="O4" s="239"/>
      <c r="P4" s="236"/>
    </row>
    <row r="5" spans="1:16" ht="15" customHeight="1">
      <c r="A5" s="236"/>
      <c r="B5" s="239" t="s">
        <v>250</v>
      </c>
      <c r="C5" s="239"/>
      <c r="D5" s="239"/>
      <c r="E5" s="239"/>
      <c r="F5" s="239"/>
      <c r="G5" s="239" t="s">
        <v>85</v>
      </c>
      <c r="H5" s="239"/>
      <c r="I5" s="239"/>
      <c r="J5" s="239"/>
      <c r="K5" s="239"/>
      <c r="L5" s="239"/>
      <c r="M5" s="239"/>
      <c r="N5" s="239"/>
      <c r="O5" s="239"/>
      <c r="P5" s="236"/>
    </row>
    <row r="6" spans="1:16" ht="15" customHeight="1">
      <c r="A6" s="236"/>
      <c r="B6" s="240" t="s">
        <v>86</v>
      </c>
      <c r="C6" s="240"/>
      <c r="D6" s="240"/>
      <c r="E6" s="240"/>
      <c r="F6" s="240"/>
      <c r="G6" s="239" t="s">
        <v>251</v>
      </c>
      <c r="H6" s="239"/>
      <c r="I6" s="239"/>
      <c r="J6" s="239"/>
      <c r="K6" s="239"/>
      <c r="L6" s="239"/>
      <c r="M6" s="239"/>
      <c r="N6" s="239"/>
      <c r="O6" s="239"/>
      <c r="P6" s="236"/>
    </row>
    <row r="7" spans="1:16" ht="15" customHeight="1">
      <c r="A7" s="236"/>
      <c r="B7" s="241" t="s">
        <v>87</v>
      </c>
      <c r="C7" s="236"/>
      <c r="D7" s="242" t="s">
        <v>471</v>
      </c>
      <c r="E7" s="242"/>
      <c r="F7" s="242"/>
      <c r="G7" s="242"/>
      <c r="H7" s="242"/>
      <c r="I7" s="242"/>
      <c r="J7" s="242"/>
      <c r="K7" s="236"/>
      <c r="L7" s="242" t="s">
        <v>89</v>
      </c>
      <c r="M7" s="242"/>
      <c r="N7" s="236"/>
      <c r="O7" s="236"/>
      <c r="P7" s="236"/>
    </row>
    <row r="8" spans="1:16" ht="30" customHeight="1">
      <c r="A8" s="236"/>
      <c r="B8" s="243" t="s">
        <v>8</v>
      </c>
      <c r="C8" s="243"/>
      <c r="D8" s="243"/>
      <c r="E8" s="243"/>
      <c r="F8" s="244" t="s">
        <v>90</v>
      </c>
      <c r="G8" s="244"/>
      <c r="H8" s="244"/>
      <c r="I8" s="245" t="s">
        <v>91</v>
      </c>
      <c r="J8" s="244" t="s">
        <v>92</v>
      </c>
      <c r="K8" s="244"/>
      <c r="L8" s="244"/>
      <c r="M8" s="245" t="s">
        <v>93</v>
      </c>
      <c r="N8" s="236"/>
      <c r="O8" s="236"/>
      <c r="P8" s="236"/>
    </row>
    <row r="9" spans="1:16" ht="9.9499999999999993" customHeight="1">
      <c r="A9" s="236"/>
      <c r="B9" s="246" t="s">
        <v>14</v>
      </c>
      <c r="C9" s="246"/>
      <c r="D9" s="246"/>
      <c r="E9" s="246"/>
      <c r="F9" s="246"/>
      <c r="G9" s="246"/>
      <c r="H9" s="246"/>
      <c r="I9" s="246"/>
      <c r="J9" s="246"/>
      <c r="K9" s="246"/>
      <c r="L9" s="246"/>
      <c r="M9" s="246"/>
      <c r="N9" s="236"/>
      <c r="O9" s="236"/>
      <c r="P9" s="236"/>
    </row>
    <row r="10" spans="1:16" ht="9.9499999999999993" customHeight="1">
      <c r="A10" s="236"/>
      <c r="B10" s="247" t="s">
        <v>94</v>
      </c>
      <c r="C10" s="247"/>
      <c r="D10" s="247"/>
      <c r="E10" s="247"/>
      <c r="F10" s="247"/>
      <c r="G10" s="247"/>
      <c r="H10" s="248">
        <v>0</v>
      </c>
      <c r="I10" s="248">
        <v>0</v>
      </c>
      <c r="J10" s="249">
        <v>0</v>
      </c>
      <c r="K10" s="249"/>
      <c r="L10" s="249"/>
      <c r="M10" s="248">
        <v>0</v>
      </c>
      <c r="N10" s="236"/>
      <c r="O10" s="236"/>
      <c r="P10" s="236"/>
    </row>
    <row r="11" spans="1:16" ht="9.9499999999999993" customHeight="1">
      <c r="A11" s="236"/>
      <c r="B11" s="247" t="s">
        <v>95</v>
      </c>
      <c r="C11" s="247"/>
      <c r="D11" s="247"/>
      <c r="E11" s="247"/>
      <c r="F11" s="247"/>
      <c r="G11" s="247"/>
      <c r="H11" s="248">
        <v>0</v>
      </c>
      <c r="I11" s="248">
        <v>0</v>
      </c>
      <c r="J11" s="249">
        <v>0</v>
      </c>
      <c r="K11" s="249"/>
      <c r="L11" s="249"/>
      <c r="M11" s="248">
        <v>0</v>
      </c>
      <c r="N11" s="236"/>
      <c r="O11" s="236"/>
      <c r="P11" s="236"/>
    </row>
    <row r="12" spans="1:16" ht="9.9499999999999993" customHeight="1">
      <c r="A12" s="236"/>
      <c r="B12" s="247" t="s">
        <v>96</v>
      </c>
      <c r="C12" s="247"/>
      <c r="D12" s="247"/>
      <c r="E12" s="247"/>
      <c r="F12" s="247"/>
      <c r="G12" s="247"/>
      <c r="H12" s="248"/>
      <c r="I12" s="248"/>
      <c r="J12" s="249"/>
      <c r="K12" s="249"/>
      <c r="L12" s="249"/>
      <c r="M12" s="248"/>
      <c r="N12" s="236"/>
      <c r="O12" s="236"/>
      <c r="P12" s="236"/>
    </row>
    <row r="13" spans="1:16" ht="9.9499999999999993" customHeight="1">
      <c r="A13" s="236"/>
      <c r="B13" s="247" t="s">
        <v>97</v>
      </c>
      <c r="C13" s="247"/>
      <c r="D13" s="247"/>
      <c r="E13" s="247"/>
      <c r="F13" s="247"/>
      <c r="G13" s="247"/>
      <c r="H13" s="248">
        <v>3157.85</v>
      </c>
      <c r="I13" s="248">
        <v>0.06</v>
      </c>
      <c r="J13" s="249">
        <v>12.68</v>
      </c>
      <c r="K13" s="249"/>
      <c r="L13" s="249"/>
      <c r="M13" s="248">
        <v>9.9</v>
      </c>
      <c r="N13" s="236"/>
      <c r="O13" s="236"/>
      <c r="P13" s="236"/>
    </row>
    <row r="14" spans="1:16" ht="9.9499999999999993" customHeight="1">
      <c r="A14" s="236"/>
      <c r="B14" s="247" t="s">
        <v>98</v>
      </c>
      <c r="C14" s="247"/>
      <c r="D14" s="247"/>
      <c r="E14" s="247"/>
      <c r="F14" s="247"/>
      <c r="G14" s="247"/>
      <c r="H14" s="248">
        <v>0</v>
      </c>
      <c r="I14" s="248">
        <v>0</v>
      </c>
      <c r="J14" s="249">
        <v>0</v>
      </c>
      <c r="K14" s="249"/>
      <c r="L14" s="249"/>
      <c r="M14" s="248">
        <v>0</v>
      </c>
      <c r="N14" s="236"/>
      <c r="O14" s="236"/>
      <c r="P14" s="236"/>
    </row>
    <row r="15" spans="1:16" ht="9.9499999999999993" customHeight="1">
      <c r="A15" s="236"/>
      <c r="B15" s="247" t="s">
        <v>99</v>
      </c>
      <c r="C15" s="247"/>
      <c r="D15" s="247"/>
      <c r="E15" s="247"/>
      <c r="F15" s="247"/>
      <c r="G15" s="247"/>
      <c r="H15" s="248">
        <v>0</v>
      </c>
      <c r="I15" s="248">
        <v>0</v>
      </c>
      <c r="J15" s="249">
        <v>0</v>
      </c>
      <c r="K15" s="249"/>
      <c r="L15" s="249"/>
      <c r="M15" s="248">
        <v>0</v>
      </c>
      <c r="N15" s="236"/>
      <c r="O15" s="236"/>
      <c r="P15" s="236"/>
    </row>
    <row r="16" spans="1:16" ht="9.9499999999999993" customHeight="1">
      <c r="A16" s="236"/>
      <c r="B16" s="247" t="s">
        <v>100</v>
      </c>
      <c r="C16" s="247"/>
      <c r="D16" s="247"/>
      <c r="E16" s="247"/>
      <c r="F16" s="247"/>
      <c r="G16" s="247"/>
      <c r="H16" s="248">
        <v>0</v>
      </c>
      <c r="I16" s="248">
        <v>0</v>
      </c>
      <c r="J16" s="249">
        <v>0</v>
      </c>
      <c r="K16" s="249"/>
      <c r="L16" s="249"/>
      <c r="M16" s="248">
        <v>0</v>
      </c>
      <c r="N16" s="236"/>
      <c r="O16" s="236"/>
      <c r="P16" s="236"/>
    </row>
    <row r="17" spans="1:16" ht="18" customHeight="1">
      <c r="A17" s="236"/>
      <c r="B17" s="247" t="s">
        <v>101</v>
      </c>
      <c r="C17" s="247"/>
      <c r="D17" s="247"/>
      <c r="E17" s="247"/>
      <c r="F17" s="247"/>
      <c r="G17" s="247"/>
      <c r="H17" s="248">
        <v>10360</v>
      </c>
      <c r="I17" s="248">
        <v>0.24</v>
      </c>
      <c r="J17" s="249">
        <v>41.6</v>
      </c>
      <c r="K17" s="249"/>
      <c r="L17" s="249"/>
      <c r="M17" s="248">
        <v>32.49</v>
      </c>
      <c r="N17" s="236"/>
      <c r="O17" s="236"/>
      <c r="P17" s="236"/>
    </row>
    <row r="18" spans="1:16" ht="9.9499999999999993" customHeight="1">
      <c r="A18" s="236"/>
      <c r="B18" s="247" t="s">
        <v>102</v>
      </c>
      <c r="C18" s="247"/>
      <c r="D18" s="247"/>
      <c r="E18" s="247"/>
      <c r="F18" s="247"/>
      <c r="G18" s="247"/>
      <c r="H18" s="248">
        <v>95.4</v>
      </c>
      <c r="I18" s="248">
        <v>0</v>
      </c>
      <c r="J18" s="249">
        <v>0.38</v>
      </c>
      <c r="K18" s="249"/>
      <c r="L18" s="249"/>
      <c r="M18" s="248">
        <v>0.3</v>
      </c>
      <c r="N18" s="236"/>
      <c r="O18" s="236"/>
      <c r="P18" s="236"/>
    </row>
    <row r="19" spans="1:16" ht="9.9499999999999993" customHeight="1">
      <c r="A19" s="236"/>
      <c r="B19" s="247" t="s">
        <v>103</v>
      </c>
      <c r="C19" s="247"/>
      <c r="D19" s="247"/>
      <c r="E19" s="247"/>
      <c r="F19" s="247"/>
      <c r="G19" s="247"/>
      <c r="H19" s="248">
        <v>0</v>
      </c>
      <c r="I19" s="248">
        <v>0</v>
      </c>
      <c r="J19" s="249">
        <v>0</v>
      </c>
      <c r="K19" s="249"/>
      <c r="L19" s="249"/>
      <c r="M19" s="248">
        <v>0</v>
      </c>
      <c r="N19" s="236"/>
      <c r="O19" s="236"/>
      <c r="P19" s="236"/>
    </row>
    <row r="20" spans="1:16" ht="9.9499999999999993" customHeight="1">
      <c r="A20" s="236"/>
      <c r="B20" s="247" t="s">
        <v>104</v>
      </c>
      <c r="C20" s="247"/>
      <c r="D20" s="247"/>
      <c r="E20" s="247"/>
      <c r="F20" s="247"/>
      <c r="G20" s="247"/>
      <c r="H20" s="248">
        <v>0</v>
      </c>
      <c r="I20" s="248">
        <v>0</v>
      </c>
      <c r="J20" s="249">
        <v>0</v>
      </c>
      <c r="K20" s="249"/>
      <c r="L20" s="249"/>
      <c r="M20" s="248">
        <v>0</v>
      </c>
      <c r="N20" s="236"/>
      <c r="O20" s="236"/>
      <c r="P20" s="236"/>
    </row>
    <row r="21" spans="1:16" ht="9.9499999999999993" customHeight="1">
      <c r="A21" s="236"/>
      <c r="B21" s="247" t="s">
        <v>105</v>
      </c>
      <c r="C21" s="247"/>
      <c r="D21" s="247"/>
      <c r="E21" s="247"/>
      <c r="F21" s="247"/>
      <c r="G21" s="247"/>
      <c r="H21" s="248">
        <v>793.75</v>
      </c>
      <c r="I21" s="248">
        <v>0.01</v>
      </c>
      <c r="J21" s="249">
        <v>3.19</v>
      </c>
      <c r="K21" s="249"/>
      <c r="L21" s="249"/>
      <c r="M21" s="248">
        <v>2.4900000000000002</v>
      </c>
      <c r="N21" s="236"/>
      <c r="O21" s="236"/>
      <c r="P21" s="236"/>
    </row>
    <row r="22" spans="1:16" ht="9.9499999999999993" customHeight="1">
      <c r="A22" s="236"/>
      <c r="B22" s="247" t="s">
        <v>106</v>
      </c>
      <c r="C22" s="247"/>
      <c r="D22" s="247"/>
      <c r="E22" s="247"/>
      <c r="F22" s="247"/>
      <c r="G22" s="247"/>
      <c r="H22" s="248">
        <v>5007.32</v>
      </c>
      <c r="I22" s="248">
        <v>0.12</v>
      </c>
      <c r="J22" s="249">
        <v>20.11</v>
      </c>
      <c r="K22" s="249"/>
      <c r="L22" s="249"/>
      <c r="M22" s="248">
        <v>15.71</v>
      </c>
      <c r="N22" s="236"/>
      <c r="O22" s="236"/>
      <c r="P22" s="236"/>
    </row>
    <row r="23" spans="1:16" ht="9.9499999999999993" customHeight="1">
      <c r="A23" s="236"/>
      <c r="B23" s="247" t="s">
        <v>107</v>
      </c>
      <c r="C23" s="247"/>
      <c r="D23" s="247"/>
      <c r="E23" s="247"/>
      <c r="F23" s="247"/>
      <c r="G23" s="247"/>
      <c r="H23" s="248">
        <v>0</v>
      </c>
      <c r="I23" s="248">
        <v>0</v>
      </c>
      <c r="J23" s="249">
        <v>0</v>
      </c>
      <c r="K23" s="249"/>
      <c r="L23" s="249"/>
      <c r="M23" s="248">
        <v>0</v>
      </c>
      <c r="N23" s="236"/>
      <c r="O23" s="236"/>
      <c r="P23" s="236"/>
    </row>
    <row r="24" spans="1:16" ht="9.9499999999999993" customHeight="1">
      <c r="A24" s="236"/>
      <c r="B24" s="247" t="s">
        <v>108</v>
      </c>
      <c r="C24" s="247"/>
      <c r="D24" s="247"/>
      <c r="E24" s="247"/>
      <c r="F24" s="247"/>
      <c r="G24" s="247"/>
      <c r="H24" s="248">
        <v>0</v>
      </c>
      <c r="I24" s="248">
        <v>0</v>
      </c>
      <c r="J24" s="249">
        <v>0</v>
      </c>
      <c r="K24" s="249"/>
      <c r="L24" s="249"/>
      <c r="M24" s="248">
        <v>0</v>
      </c>
      <c r="N24" s="236"/>
      <c r="O24" s="236"/>
      <c r="P24" s="236"/>
    </row>
    <row r="25" spans="1:16" ht="9.9499999999999993" customHeight="1">
      <c r="A25" s="236"/>
      <c r="B25" s="247" t="s">
        <v>109</v>
      </c>
      <c r="C25" s="247"/>
      <c r="D25" s="247"/>
      <c r="E25" s="247"/>
      <c r="F25" s="247"/>
      <c r="G25" s="247"/>
      <c r="H25" s="248"/>
      <c r="I25" s="248"/>
      <c r="J25" s="249"/>
      <c r="K25" s="249"/>
      <c r="L25" s="249"/>
      <c r="M25" s="248"/>
      <c r="N25" s="236"/>
      <c r="O25" s="236"/>
      <c r="P25" s="236"/>
    </row>
    <row r="26" spans="1:16" ht="9.9499999999999993" customHeight="1">
      <c r="A26" s="236"/>
      <c r="B26" s="247" t="s">
        <v>110</v>
      </c>
      <c r="C26" s="247"/>
      <c r="D26" s="247"/>
      <c r="E26" s="247"/>
      <c r="F26" s="247"/>
      <c r="G26" s="247"/>
      <c r="H26" s="248">
        <v>0</v>
      </c>
      <c r="I26" s="248">
        <v>0</v>
      </c>
      <c r="J26" s="249">
        <v>0</v>
      </c>
      <c r="K26" s="249"/>
      <c r="L26" s="249"/>
      <c r="M26" s="248">
        <v>0</v>
      </c>
      <c r="N26" s="236"/>
      <c r="O26" s="236"/>
      <c r="P26" s="236"/>
    </row>
    <row r="27" spans="1:16" ht="9.9499999999999993" customHeight="1">
      <c r="A27" s="236"/>
      <c r="B27" s="247" t="s">
        <v>111</v>
      </c>
      <c r="C27" s="247"/>
      <c r="D27" s="247"/>
      <c r="E27" s="247"/>
      <c r="F27" s="247"/>
      <c r="G27" s="247"/>
      <c r="H27" s="248">
        <v>0</v>
      </c>
      <c r="I27" s="248">
        <v>0</v>
      </c>
      <c r="J27" s="249">
        <v>0</v>
      </c>
      <c r="K27" s="249"/>
      <c r="L27" s="249"/>
      <c r="M27" s="248">
        <v>0</v>
      </c>
      <c r="N27" s="236"/>
      <c r="O27" s="236"/>
      <c r="P27" s="236"/>
    </row>
    <row r="28" spans="1:16" ht="9.9499999999999993" customHeight="1">
      <c r="A28" s="236"/>
      <c r="B28" s="247" t="s">
        <v>112</v>
      </c>
      <c r="C28" s="247"/>
      <c r="D28" s="247"/>
      <c r="E28" s="247"/>
      <c r="F28" s="247"/>
      <c r="G28" s="247"/>
      <c r="H28" s="248">
        <v>0</v>
      </c>
      <c r="I28" s="248">
        <v>0</v>
      </c>
      <c r="J28" s="249">
        <v>0</v>
      </c>
      <c r="K28" s="249"/>
      <c r="L28" s="249"/>
      <c r="M28" s="248">
        <v>0</v>
      </c>
      <c r="N28" s="236"/>
      <c r="O28" s="236"/>
      <c r="P28" s="236"/>
    </row>
    <row r="29" spans="1:16" ht="9.9499999999999993" customHeight="1">
      <c r="A29" s="236"/>
      <c r="B29" s="247" t="s">
        <v>113</v>
      </c>
      <c r="C29" s="247"/>
      <c r="D29" s="247"/>
      <c r="E29" s="247"/>
      <c r="F29" s="247"/>
      <c r="G29" s="247"/>
      <c r="H29" s="248">
        <v>0</v>
      </c>
      <c r="I29" s="248">
        <v>0</v>
      </c>
      <c r="J29" s="249">
        <v>0</v>
      </c>
      <c r="K29" s="249"/>
      <c r="L29" s="249"/>
      <c r="M29" s="248">
        <v>0</v>
      </c>
      <c r="N29" s="236"/>
      <c r="O29" s="236"/>
      <c r="P29" s="236"/>
    </row>
    <row r="30" spans="1:16" ht="9.9499999999999993" customHeight="1">
      <c r="A30" s="236"/>
      <c r="B30" s="247" t="s">
        <v>114</v>
      </c>
      <c r="C30" s="247"/>
      <c r="D30" s="247"/>
      <c r="E30" s="247"/>
      <c r="F30" s="247"/>
      <c r="G30" s="247"/>
      <c r="H30" s="248">
        <v>0</v>
      </c>
      <c r="I30" s="248">
        <v>0</v>
      </c>
      <c r="J30" s="249">
        <v>0</v>
      </c>
      <c r="K30" s="249"/>
      <c r="L30" s="249"/>
      <c r="M30" s="248">
        <v>0</v>
      </c>
      <c r="N30" s="236"/>
      <c r="O30" s="236"/>
      <c r="P30" s="236"/>
    </row>
    <row r="31" spans="1:16" ht="9.9499999999999993" customHeight="1">
      <c r="A31" s="236"/>
      <c r="B31" s="247" t="s">
        <v>115</v>
      </c>
      <c r="C31" s="247"/>
      <c r="D31" s="247"/>
      <c r="E31" s="247"/>
      <c r="F31" s="247"/>
      <c r="G31" s="247"/>
      <c r="H31" s="248">
        <v>0</v>
      </c>
      <c r="I31" s="248">
        <v>0</v>
      </c>
      <c r="J31" s="249">
        <v>0</v>
      </c>
      <c r="K31" s="249"/>
      <c r="L31" s="249"/>
      <c r="M31" s="248">
        <v>0</v>
      </c>
      <c r="N31" s="236"/>
      <c r="O31" s="236"/>
      <c r="P31" s="236"/>
    </row>
    <row r="32" spans="1:16" ht="9.9499999999999993" customHeight="1">
      <c r="A32" s="236"/>
      <c r="B32" s="247" t="s">
        <v>116</v>
      </c>
      <c r="C32" s="247"/>
      <c r="D32" s="247"/>
      <c r="E32" s="247"/>
      <c r="F32" s="247"/>
      <c r="G32" s="247"/>
      <c r="H32" s="248">
        <v>0</v>
      </c>
      <c r="I32" s="248">
        <v>0</v>
      </c>
      <c r="J32" s="249">
        <v>0</v>
      </c>
      <c r="K32" s="249"/>
      <c r="L32" s="249"/>
      <c r="M32" s="248">
        <v>0</v>
      </c>
      <c r="N32" s="236"/>
      <c r="O32" s="236"/>
      <c r="P32" s="236"/>
    </row>
    <row r="33" spans="1:16" ht="9.9499999999999993" customHeight="1">
      <c r="A33" s="236"/>
      <c r="B33" s="247" t="s">
        <v>117</v>
      </c>
      <c r="C33" s="247"/>
      <c r="D33" s="247"/>
      <c r="E33" s="247"/>
      <c r="F33" s="247"/>
      <c r="G33" s="247"/>
      <c r="H33" s="248">
        <v>0</v>
      </c>
      <c r="I33" s="248">
        <v>0</v>
      </c>
      <c r="J33" s="249">
        <v>0</v>
      </c>
      <c r="K33" s="249"/>
      <c r="L33" s="249"/>
      <c r="M33" s="248">
        <v>0</v>
      </c>
      <c r="N33" s="236"/>
      <c r="O33" s="236"/>
      <c r="P33" s="236"/>
    </row>
    <row r="34" spans="1:16" ht="9.9499999999999993" customHeight="1">
      <c r="A34" s="236"/>
      <c r="B34" s="247" t="s">
        <v>118</v>
      </c>
      <c r="C34" s="247"/>
      <c r="D34" s="247"/>
      <c r="E34" s="247"/>
      <c r="F34" s="247"/>
      <c r="G34" s="247"/>
      <c r="H34" s="248">
        <v>0</v>
      </c>
      <c r="I34" s="248">
        <v>0</v>
      </c>
      <c r="J34" s="249">
        <v>0</v>
      </c>
      <c r="K34" s="249"/>
      <c r="L34" s="249"/>
      <c r="M34" s="248">
        <v>0</v>
      </c>
      <c r="N34" s="236"/>
      <c r="O34" s="236"/>
      <c r="P34" s="236"/>
    </row>
    <row r="35" spans="1:16" ht="9.9499999999999993" customHeight="1">
      <c r="A35" s="236"/>
      <c r="B35" s="250" t="s">
        <v>27</v>
      </c>
      <c r="C35" s="250"/>
      <c r="D35" s="250"/>
      <c r="E35" s="250"/>
      <c r="F35" s="251">
        <v>19414.32</v>
      </c>
      <c r="G35" s="251"/>
      <c r="H35" s="251"/>
      <c r="I35" s="252">
        <v>0.43</v>
      </c>
      <c r="J35" s="253">
        <v>77.959999999999994</v>
      </c>
      <c r="K35" s="253"/>
      <c r="L35" s="253"/>
      <c r="M35" s="252">
        <v>60.89</v>
      </c>
      <c r="N35" s="236"/>
      <c r="O35" s="236"/>
      <c r="P35" s="236"/>
    </row>
    <row r="36" spans="1:16" ht="9.9499999999999993" customHeight="1">
      <c r="A36" s="236"/>
      <c r="B36" s="246" t="s">
        <v>119</v>
      </c>
      <c r="C36" s="246"/>
      <c r="D36" s="246"/>
      <c r="E36" s="246"/>
      <c r="F36" s="246"/>
      <c r="G36" s="246"/>
      <c r="H36" s="246"/>
      <c r="I36" s="246"/>
      <c r="J36" s="246"/>
      <c r="K36" s="246"/>
      <c r="L36" s="246"/>
      <c r="M36" s="246"/>
      <c r="N36" s="236"/>
      <c r="O36" s="236"/>
      <c r="P36" s="236"/>
    </row>
    <row r="37" spans="1:16" ht="9.9499999999999993" customHeight="1">
      <c r="A37" s="236"/>
      <c r="B37" s="247" t="s">
        <v>120</v>
      </c>
      <c r="C37" s="247"/>
      <c r="D37" s="247"/>
      <c r="E37" s="247"/>
      <c r="F37" s="247"/>
      <c r="G37" s="247"/>
      <c r="H37" s="248">
        <v>1821.43</v>
      </c>
      <c r="I37" s="248">
        <v>0.04</v>
      </c>
      <c r="J37" s="249">
        <v>7.31</v>
      </c>
      <c r="K37" s="249"/>
      <c r="L37" s="249"/>
      <c r="M37" s="248">
        <v>5.71</v>
      </c>
      <c r="N37" s="236"/>
      <c r="O37" s="236"/>
      <c r="P37" s="236"/>
    </row>
    <row r="38" spans="1:16" ht="9.9499999999999993" customHeight="1">
      <c r="A38" s="236"/>
      <c r="B38" s="247" t="s">
        <v>121</v>
      </c>
      <c r="C38" s="247"/>
      <c r="D38" s="247"/>
      <c r="E38" s="247"/>
      <c r="F38" s="247"/>
      <c r="G38" s="247"/>
      <c r="H38" s="248"/>
      <c r="I38" s="248"/>
      <c r="J38" s="249"/>
      <c r="K38" s="249"/>
      <c r="L38" s="249"/>
      <c r="M38" s="248"/>
      <c r="N38" s="236"/>
      <c r="O38" s="236"/>
      <c r="P38" s="236"/>
    </row>
    <row r="39" spans="1:16" ht="9.9499999999999993" customHeight="1">
      <c r="A39" s="236"/>
      <c r="B39" s="247" t="s">
        <v>122</v>
      </c>
      <c r="C39" s="247"/>
      <c r="D39" s="247"/>
      <c r="E39" s="247"/>
      <c r="F39" s="247"/>
      <c r="G39" s="247"/>
      <c r="H39" s="248">
        <v>582.42999999999995</v>
      </c>
      <c r="I39" s="248">
        <v>0.01</v>
      </c>
      <c r="J39" s="249">
        <v>2.34</v>
      </c>
      <c r="K39" s="249"/>
      <c r="L39" s="249"/>
      <c r="M39" s="248">
        <v>1.83</v>
      </c>
      <c r="N39" s="236"/>
      <c r="O39" s="236"/>
      <c r="P39" s="236"/>
    </row>
    <row r="40" spans="1:16" ht="9.9499999999999993" customHeight="1">
      <c r="A40" s="236"/>
      <c r="B40" s="247" t="s">
        <v>123</v>
      </c>
      <c r="C40" s="247"/>
      <c r="D40" s="247"/>
      <c r="E40" s="247"/>
      <c r="F40" s="247"/>
      <c r="G40" s="247"/>
      <c r="H40" s="248">
        <v>0</v>
      </c>
      <c r="I40" s="248">
        <v>0</v>
      </c>
      <c r="J40" s="249">
        <v>0</v>
      </c>
      <c r="K40" s="249"/>
      <c r="L40" s="249"/>
      <c r="M40" s="248">
        <v>0</v>
      </c>
      <c r="N40" s="236"/>
      <c r="O40" s="236"/>
      <c r="P40" s="236"/>
    </row>
    <row r="41" spans="1:16" ht="9.9499999999999993" customHeight="1">
      <c r="A41" s="236"/>
      <c r="B41" s="247" t="s">
        <v>124</v>
      </c>
      <c r="C41" s="247"/>
      <c r="D41" s="247"/>
      <c r="E41" s="247"/>
      <c r="F41" s="247"/>
      <c r="G41" s="247"/>
      <c r="H41" s="248">
        <v>0</v>
      </c>
      <c r="I41" s="248">
        <v>0</v>
      </c>
      <c r="J41" s="249">
        <v>0</v>
      </c>
      <c r="K41" s="249"/>
      <c r="L41" s="249"/>
      <c r="M41" s="248">
        <v>0</v>
      </c>
      <c r="N41" s="236"/>
      <c r="O41" s="236"/>
      <c r="P41" s="236"/>
    </row>
    <row r="42" spans="1:16" ht="9.9499999999999993" customHeight="1">
      <c r="A42" s="236"/>
      <c r="B42" s="247" t="s">
        <v>125</v>
      </c>
      <c r="C42" s="247"/>
      <c r="D42" s="247"/>
      <c r="E42" s="247"/>
      <c r="F42" s="247"/>
      <c r="G42" s="247"/>
      <c r="H42" s="248">
        <v>679.5</v>
      </c>
      <c r="I42" s="248">
        <v>0.02</v>
      </c>
      <c r="J42" s="249">
        <v>2.73</v>
      </c>
      <c r="K42" s="249"/>
      <c r="L42" s="249"/>
      <c r="M42" s="248">
        <v>2.13</v>
      </c>
      <c r="N42" s="236"/>
      <c r="O42" s="236"/>
      <c r="P42" s="236"/>
    </row>
    <row r="43" spans="1:16" ht="9.9499999999999993" customHeight="1">
      <c r="A43" s="236"/>
      <c r="B43" s="247" t="s">
        <v>126</v>
      </c>
      <c r="C43" s="247"/>
      <c r="D43" s="247"/>
      <c r="E43" s="247"/>
      <c r="F43" s="247"/>
      <c r="G43" s="247"/>
      <c r="H43" s="248">
        <v>0</v>
      </c>
      <c r="I43" s="248">
        <v>0</v>
      </c>
      <c r="J43" s="249">
        <v>0</v>
      </c>
      <c r="K43" s="249"/>
      <c r="L43" s="249"/>
      <c r="M43" s="248">
        <v>0</v>
      </c>
      <c r="N43" s="236"/>
      <c r="O43" s="236"/>
      <c r="P43" s="236"/>
    </row>
    <row r="44" spans="1:16" ht="9.9499999999999993" customHeight="1">
      <c r="A44" s="236"/>
      <c r="B44" s="247" t="s">
        <v>127</v>
      </c>
      <c r="C44" s="247"/>
      <c r="D44" s="247"/>
      <c r="E44" s="247"/>
      <c r="F44" s="247"/>
      <c r="G44" s="247"/>
      <c r="H44" s="248">
        <v>679.5</v>
      </c>
      <c r="I44" s="248">
        <v>0.02</v>
      </c>
      <c r="J44" s="249">
        <v>2.73</v>
      </c>
      <c r="K44" s="249"/>
      <c r="L44" s="249"/>
      <c r="M44" s="248">
        <v>2.13</v>
      </c>
      <c r="N44" s="236"/>
      <c r="O44" s="236"/>
      <c r="P44" s="236"/>
    </row>
    <row r="45" spans="1:16" ht="9.9499999999999993" customHeight="1">
      <c r="A45" s="236"/>
      <c r="B45" s="247" t="s">
        <v>128</v>
      </c>
      <c r="C45" s="247"/>
      <c r="D45" s="247"/>
      <c r="E45" s="247"/>
      <c r="F45" s="247"/>
      <c r="G45" s="247"/>
      <c r="H45" s="248">
        <v>0</v>
      </c>
      <c r="I45" s="248">
        <v>0</v>
      </c>
      <c r="J45" s="249">
        <v>0</v>
      </c>
      <c r="K45" s="249"/>
      <c r="L45" s="249"/>
      <c r="M45" s="248">
        <v>0</v>
      </c>
      <c r="N45" s="236"/>
      <c r="O45" s="236"/>
      <c r="P45" s="236"/>
    </row>
    <row r="46" spans="1:16" ht="9.9499999999999993" customHeight="1">
      <c r="A46" s="236"/>
      <c r="B46" s="247" t="s">
        <v>129</v>
      </c>
      <c r="C46" s="247"/>
      <c r="D46" s="247"/>
      <c r="E46" s="247"/>
      <c r="F46" s="247"/>
      <c r="G46" s="247"/>
      <c r="H46" s="248">
        <v>0</v>
      </c>
      <c r="I46" s="248">
        <v>0</v>
      </c>
      <c r="J46" s="249">
        <v>0</v>
      </c>
      <c r="K46" s="249"/>
      <c r="L46" s="249"/>
      <c r="M46" s="248">
        <v>0</v>
      </c>
      <c r="N46" s="236"/>
      <c r="O46" s="236"/>
      <c r="P46" s="236"/>
    </row>
    <row r="47" spans="1:16" ht="9.9499999999999993" customHeight="1">
      <c r="A47" s="236"/>
      <c r="B47" s="247" t="s">
        <v>130</v>
      </c>
      <c r="C47" s="247"/>
      <c r="D47" s="247"/>
      <c r="E47" s="247"/>
      <c r="F47" s="247"/>
      <c r="G47" s="247"/>
      <c r="H47" s="248">
        <v>0</v>
      </c>
      <c r="I47" s="248">
        <v>0</v>
      </c>
      <c r="J47" s="249">
        <v>0</v>
      </c>
      <c r="K47" s="249"/>
      <c r="L47" s="249"/>
      <c r="M47" s="248">
        <v>0</v>
      </c>
      <c r="N47" s="236"/>
      <c r="O47" s="236"/>
      <c r="P47" s="236"/>
    </row>
    <row r="48" spans="1:16" ht="9.9499999999999993" customHeight="1">
      <c r="A48" s="236"/>
      <c r="B48" s="247" t="s">
        <v>131</v>
      </c>
      <c r="C48" s="247"/>
      <c r="D48" s="247"/>
      <c r="E48" s="247"/>
      <c r="F48" s="247"/>
      <c r="G48" s="247"/>
      <c r="H48" s="248">
        <v>561</v>
      </c>
      <c r="I48" s="248">
        <v>0.01</v>
      </c>
      <c r="J48" s="249">
        <v>2.25</v>
      </c>
      <c r="K48" s="249"/>
      <c r="L48" s="249"/>
      <c r="M48" s="248">
        <v>1.76</v>
      </c>
      <c r="N48" s="236"/>
      <c r="O48" s="236"/>
      <c r="P48" s="236"/>
    </row>
    <row r="49" spans="1:16" ht="9.9499999999999993" customHeight="1">
      <c r="A49" s="236"/>
      <c r="B49" s="247" t="s">
        <v>132</v>
      </c>
      <c r="C49" s="247"/>
      <c r="D49" s="247"/>
      <c r="E49" s="247"/>
      <c r="F49" s="247"/>
      <c r="G49" s="247"/>
      <c r="H49" s="248">
        <v>0</v>
      </c>
      <c r="I49" s="248">
        <v>0</v>
      </c>
      <c r="J49" s="249">
        <v>0</v>
      </c>
      <c r="K49" s="249"/>
      <c r="L49" s="249"/>
      <c r="M49" s="248">
        <v>0</v>
      </c>
      <c r="N49" s="236"/>
      <c r="O49" s="236"/>
      <c r="P49" s="236"/>
    </row>
    <row r="50" spans="1:16" ht="9.9499999999999993" customHeight="1">
      <c r="A50" s="236"/>
      <c r="B50" s="250" t="s">
        <v>133</v>
      </c>
      <c r="C50" s="250"/>
      <c r="D50" s="250"/>
      <c r="E50" s="250"/>
      <c r="F50" s="251">
        <v>4323.8599999999997</v>
      </c>
      <c r="G50" s="251"/>
      <c r="H50" s="251"/>
      <c r="I50" s="252">
        <v>0.1</v>
      </c>
      <c r="J50" s="253">
        <v>17.36</v>
      </c>
      <c r="K50" s="253"/>
      <c r="L50" s="253"/>
      <c r="M50" s="252">
        <v>13.56</v>
      </c>
      <c r="N50" s="236"/>
      <c r="O50" s="236"/>
      <c r="P50" s="236"/>
    </row>
    <row r="51" spans="1:16" ht="9.9499999999999993" customHeight="1">
      <c r="A51" s="236"/>
      <c r="B51" s="246" t="s">
        <v>38</v>
      </c>
      <c r="C51" s="246"/>
      <c r="D51" s="246"/>
      <c r="E51" s="246"/>
      <c r="F51" s="246"/>
      <c r="G51" s="246"/>
      <c r="H51" s="246"/>
      <c r="I51" s="246"/>
      <c r="J51" s="246"/>
      <c r="K51" s="246"/>
      <c r="L51" s="246"/>
      <c r="M51" s="246"/>
      <c r="N51" s="236"/>
      <c r="O51" s="236"/>
      <c r="P51" s="236"/>
    </row>
    <row r="52" spans="1:16" ht="9.9499999999999993" customHeight="1">
      <c r="A52" s="236"/>
      <c r="B52" s="247" t="s">
        <v>134</v>
      </c>
      <c r="C52" s="247"/>
      <c r="D52" s="247"/>
      <c r="E52" s="247"/>
      <c r="F52" s="247"/>
      <c r="G52" s="247"/>
      <c r="H52" s="248">
        <v>1166.3399999999999</v>
      </c>
      <c r="I52" s="248">
        <v>0.02</v>
      </c>
      <c r="J52" s="249">
        <v>4.68</v>
      </c>
      <c r="K52" s="249"/>
      <c r="L52" s="249"/>
      <c r="M52" s="248">
        <v>3.66</v>
      </c>
      <c r="N52" s="236"/>
      <c r="O52" s="236"/>
      <c r="P52" s="236"/>
    </row>
    <row r="53" spans="1:16" ht="9.9499999999999993" customHeight="1">
      <c r="A53" s="236"/>
      <c r="B53" s="250" t="s">
        <v>135</v>
      </c>
      <c r="C53" s="250"/>
      <c r="D53" s="250"/>
      <c r="E53" s="250"/>
      <c r="F53" s="251">
        <v>1166.3399999999999</v>
      </c>
      <c r="G53" s="251"/>
      <c r="H53" s="251"/>
      <c r="I53" s="252">
        <v>0.02</v>
      </c>
      <c r="J53" s="253">
        <v>4.68</v>
      </c>
      <c r="K53" s="253"/>
      <c r="L53" s="253"/>
      <c r="M53" s="252">
        <v>3.66</v>
      </c>
      <c r="N53" s="236"/>
      <c r="O53" s="236"/>
      <c r="P53" s="236"/>
    </row>
    <row r="54" spans="1:16" ht="9.9499999999999993" customHeight="1">
      <c r="A54" s="236"/>
      <c r="B54" s="254" t="s">
        <v>136</v>
      </c>
      <c r="C54" s="254"/>
      <c r="D54" s="254"/>
      <c r="E54" s="254"/>
      <c r="F54" s="255">
        <v>24904.52</v>
      </c>
      <c r="G54" s="255"/>
      <c r="H54" s="255"/>
      <c r="I54" s="256">
        <v>0.55000000000000004</v>
      </c>
      <c r="J54" s="257">
        <v>100</v>
      </c>
      <c r="K54" s="257"/>
      <c r="L54" s="257"/>
      <c r="M54" s="256">
        <v>78.11</v>
      </c>
      <c r="N54" s="236"/>
      <c r="O54" s="236"/>
      <c r="P54" s="236"/>
    </row>
    <row r="55" spans="1:16" ht="9.9499999999999993" customHeight="1">
      <c r="A55" s="236"/>
      <c r="B55" s="246" t="s">
        <v>137</v>
      </c>
      <c r="C55" s="246"/>
      <c r="D55" s="246"/>
      <c r="E55" s="246"/>
      <c r="F55" s="246"/>
      <c r="G55" s="246"/>
      <c r="H55" s="246"/>
      <c r="I55" s="246"/>
      <c r="J55" s="246"/>
      <c r="K55" s="246"/>
      <c r="L55" s="246"/>
      <c r="M55" s="246"/>
      <c r="N55" s="236"/>
      <c r="O55" s="236"/>
      <c r="P55" s="236"/>
    </row>
    <row r="56" spans="1:16" ht="9.9499999999999993" customHeight="1">
      <c r="A56" s="236"/>
      <c r="B56" s="247" t="s">
        <v>138</v>
      </c>
      <c r="C56" s="247"/>
      <c r="D56" s="247"/>
      <c r="E56" s="247"/>
      <c r="F56" s="247"/>
      <c r="G56" s="247"/>
      <c r="H56" s="248">
        <v>276.35000000000002</v>
      </c>
      <c r="I56" s="248">
        <v>0.01</v>
      </c>
      <c r="J56" s="249">
        <v>1.1100000000000001</v>
      </c>
      <c r="K56" s="249"/>
      <c r="L56" s="249"/>
      <c r="M56" s="248">
        <v>0.87</v>
      </c>
      <c r="N56" s="236"/>
      <c r="O56" s="236"/>
      <c r="P56" s="236"/>
    </row>
    <row r="57" spans="1:16" ht="9.9499999999999993" customHeight="1">
      <c r="A57" s="236"/>
      <c r="B57" s="247" t="s">
        <v>139</v>
      </c>
      <c r="C57" s="247"/>
      <c r="D57" s="247"/>
      <c r="E57" s="247"/>
      <c r="F57" s="247"/>
      <c r="G57" s="247"/>
      <c r="H57" s="248">
        <v>227.52</v>
      </c>
      <c r="I57" s="248">
        <v>0.01</v>
      </c>
      <c r="J57" s="249">
        <v>0.91</v>
      </c>
      <c r="K57" s="249"/>
      <c r="L57" s="249"/>
      <c r="M57" s="248">
        <v>0.71</v>
      </c>
      <c r="N57" s="236"/>
      <c r="O57" s="236"/>
      <c r="P57" s="236"/>
    </row>
    <row r="58" spans="1:16" ht="9.9499999999999993" customHeight="1">
      <c r="A58" s="236"/>
      <c r="B58" s="247" t="s">
        <v>140</v>
      </c>
      <c r="C58" s="247"/>
      <c r="D58" s="247"/>
      <c r="E58" s="247"/>
      <c r="F58" s="247"/>
      <c r="G58" s="247"/>
      <c r="H58" s="248">
        <v>444.32</v>
      </c>
      <c r="I58" s="248">
        <v>0.01</v>
      </c>
      <c r="J58" s="249">
        <v>1.78</v>
      </c>
      <c r="K58" s="249"/>
      <c r="L58" s="249"/>
      <c r="M58" s="248">
        <v>1.39</v>
      </c>
      <c r="N58" s="236"/>
      <c r="O58" s="236"/>
      <c r="P58" s="236"/>
    </row>
    <row r="59" spans="1:16" ht="9.9499999999999993" customHeight="1">
      <c r="A59" s="236"/>
      <c r="B59" s="247" t="s">
        <v>254</v>
      </c>
      <c r="C59" s="247"/>
      <c r="D59" s="247"/>
      <c r="E59" s="247"/>
      <c r="F59" s="247"/>
      <c r="G59" s="247"/>
      <c r="H59" s="248">
        <v>3873.53</v>
      </c>
      <c r="I59" s="248">
        <v>0.09</v>
      </c>
      <c r="J59" s="249">
        <v>15.55</v>
      </c>
      <c r="K59" s="249"/>
      <c r="L59" s="249"/>
      <c r="M59" s="248">
        <v>12.15</v>
      </c>
      <c r="N59" s="236"/>
      <c r="O59" s="236"/>
      <c r="P59" s="236"/>
    </row>
    <row r="60" spans="1:16" ht="9.9499999999999993" customHeight="1">
      <c r="A60" s="236"/>
      <c r="B60" s="250" t="s">
        <v>141</v>
      </c>
      <c r="C60" s="250"/>
      <c r="D60" s="250"/>
      <c r="E60" s="250"/>
      <c r="F60" s="251">
        <v>4821.72</v>
      </c>
      <c r="G60" s="251"/>
      <c r="H60" s="251"/>
      <c r="I60" s="252">
        <v>0.12</v>
      </c>
      <c r="J60" s="253">
        <v>19.350000000000001</v>
      </c>
      <c r="K60" s="253"/>
      <c r="L60" s="253"/>
      <c r="M60" s="252">
        <v>15.12</v>
      </c>
      <c r="N60" s="236"/>
      <c r="O60" s="236"/>
      <c r="P60" s="236"/>
    </row>
    <row r="61" spans="1:16" ht="9.9499999999999993" customHeight="1">
      <c r="A61" s="236"/>
      <c r="B61" s="246" t="s">
        <v>142</v>
      </c>
      <c r="C61" s="246"/>
      <c r="D61" s="246"/>
      <c r="E61" s="246"/>
      <c r="F61" s="246"/>
      <c r="G61" s="246"/>
      <c r="H61" s="246"/>
      <c r="I61" s="246"/>
      <c r="J61" s="246"/>
      <c r="K61" s="246"/>
      <c r="L61" s="246"/>
      <c r="M61" s="246"/>
      <c r="N61" s="236"/>
      <c r="O61" s="236"/>
      <c r="P61" s="236"/>
    </row>
    <row r="62" spans="1:16" ht="9.9499999999999993" customHeight="1">
      <c r="A62" s="236"/>
      <c r="B62" s="247" t="s">
        <v>255</v>
      </c>
      <c r="C62" s="247"/>
      <c r="D62" s="247"/>
      <c r="E62" s="247"/>
      <c r="F62" s="247"/>
      <c r="G62" s="247"/>
      <c r="H62" s="248">
        <v>687.43</v>
      </c>
      <c r="I62" s="248">
        <v>0.02</v>
      </c>
      <c r="J62" s="249">
        <v>2.76</v>
      </c>
      <c r="K62" s="249"/>
      <c r="L62" s="249"/>
      <c r="M62" s="248">
        <v>2.16</v>
      </c>
      <c r="N62" s="236"/>
      <c r="O62" s="236"/>
      <c r="P62" s="236"/>
    </row>
    <row r="63" spans="1:16" ht="9.9499999999999993" customHeight="1">
      <c r="A63" s="236"/>
      <c r="B63" s="247" t="s">
        <v>256</v>
      </c>
      <c r="C63" s="247"/>
      <c r="D63" s="247"/>
      <c r="E63" s="247"/>
      <c r="F63" s="247"/>
      <c r="G63" s="247"/>
      <c r="H63" s="248">
        <v>43.49</v>
      </c>
      <c r="I63" s="248">
        <v>0</v>
      </c>
      <c r="J63" s="249">
        <v>0.17</v>
      </c>
      <c r="K63" s="249"/>
      <c r="L63" s="249"/>
      <c r="M63" s="248">
        <v>0.14000000000000001</v>
      </c>
      <c r="N63" s="236"/>
      <c r="O63" s="236"/>
      <c r="P63" s="236"/>
    </row>
    <row r="64" spans="1:16" ht="9.9499999999999993" customHeight="1">
      <c r="A64" s="236"/>
      <c r="B64" s="247" t="s">
        <v>257</v>
      </c>
      <c r="C64" s="247"/>
      <c r="D64" s="247"/>
      <c r="E64" s="247"/>
      <c r="F64" s="247"/>
      <c r="G64" s="247"/>
      <c r="H64" s="248">
        <v>80.260000000000005</v>
      </c>
      <c r="I64" s="248">
        <v>0</v>
      </c>
      <c r="J64" s="249">
        <v>0.32</v>
      </c>
      <c r="K64" s="249"/>
      <c r="L64" s="249"/>
      <c r="M64" s="248">
        <v>0.25</v>
      </c>
      <c r="N64" s="236"/>
      <c r="O64" s="236"/>
      <c r="P64" s="236"/>
    </row>
    <row r="65" spans="1:16" ht="9.9499999999999993" customHeight="1">
      <c r="A65" s="236"/>
      <c r="B65" s="250" t="s">
        <v>146</v>
      </c>
      <c r="C65" s="250"/>
      <c r="D65" s="250"/>
      <c r="E65" s="250"/>
      <c r="F65" s="251">
        <v>811.18</v>
      </c>
      <c r="G65" s="251"/>
      <c r="H65" s="251"/>
      <c r="I65" s="252">
        <v>0.02</v>
      </c>
      <c r="J65" s="253">
        <v>3.25</v>
      </c>
      <c r="K65" s="253"/>
      <c r="L65" s="253"/>
      <c r="M65" s="252">
        <v>2.5499999999999998</v>
      </c>
      <c r="N65" s="236"/>
      <c r="O65" s="236"/>
      <c r="P65" s="236"/>
    </row>
    <row r="66" spans="1:16" ht="9.9499999999999993" customHeight="1">
      <c r="A66" s="236"/>
      <c r="B66" s="254" t="s">
        <v>147</v>
      </c>
      <c r="C66" s="254"/>
      <c r="D66" s="254"/>
      <c r="E66" s="254"/>
      <c r="F66" s="257">
        <v>5632.9</v>
      </c>
      <c r="G66" s="257"/>
      <c r="H66" s="257"/>
      <c r="I66" s="256">
        <v>0.14000000000000001</v>
      </c>
      <c r="J66" s="257">
        <v>22.6</v>
      </c>
      <c r="K66" s="257"/>
      <c r="L66" s="257"/>
      <c r="M66" s="256">
        <v>17.670000000000002</v>
      </c>
      <c r="N66" s="236"/>
      <c r="O66" s="236"/>
      <c r="P66" s="236"/>
    </row>
    <row r="67" spans="1:16" ht="9.9499999999999993" customHeight="1">
      <c r="A67" s="236"/>
      <c r="B67" s="254" t="s">
        <v>148</v>
      </c>
      <c r="C67" s="254"/>
      <c r="D67" s="254"/>
      <c r="E67" s="254"/>
      <c r="F67" s="255">
        <v>30537.42</v>
      </c>
      <c r="G67" s="255"/>
      <c r="H67" s="255"/>
      <c r="I67" s="256">
        <v>0.69</v>
      </c>
      <c r="J67" s="257">
        <v>122.6</v>
      </c>
      <c r="K67" s="257"/>
      <c r="L67" s="257"/>
      <c r="M67" s="256">
        <v>95.78</v>
      </c>
      <c r="N67" s="236"/>
      <c r="O67" s="236"/>
      <c r="P67" s="236"/>
    </row>
    <row r="68" spans="1:16" ht="9.9499999999999993" customHeight="1">
      <c r="A68" s="236"/>
      <c r="B68" s="246" t="s">
        <v>54</v>
      </c>
      <c r="C68" s="246"/>
      <c r="D68" s="246"/>
      <c r="E68" s="246"/>
      <c r="F68" s="246"/>
      <c r="G68" s="246"/>
      <c r="H68" s="246"/>
      <c r="I68" s="246"/>
      <c r="J68" s="246"/>
      <c r="K68" s="246"/>
      <c r="L68" s="246"/>
      <c r="M68" s="246"/>
      <c r="N68" s="236"/>
      <c r="O68" s="236"/>
      <c r="P68" s="236"/>
    </row>
    <row r="69" spans="1:16" ht="9.9499999999999993" customHeight="1">
      <c r="A69" s="236"/>
      <c r="B69" s="247" t="s">
        <v>258</v>
      </c>
      <c r="C69" s="247"/>
      <c r="D69" s="247"/>
      <c r="E69" s="247"/>
      <c r="F69" s="247"/>
      <c r="G69" s="247"/>
      <c r="H69" s="248">
        <v>865.72</v>
      </c>
      <c r="I69" s="248">
        <v>0.02</v>
      </c>
      <c r="J69" s="249">
        <v>3.48</v>
      </c>
      <c r="K69" s="249"/>
      <c r="L69" s="249"/>
      <c r="M69" s="248">
        <v>2.72</v>
      </c>
      <c r="N69" s="236"/>
      <c r="O69" s="236"/>
      <c r="P69" s="236"/>
    </row>
    <row r="70" spans="1:16" ht="9.9499999999999993" customHeight="1">
      <c r="A70" s="236"/>
      <c r="B70" s="247" t="s">
        <v>259</v>
      </c>
      <c r="C70" s="247"/>
      <c r="D70" s="247"/>
      <c r="E70" s="247"/>
      <c r="F70" s="247"/>
      <c r="G70" s="247"/>
      <c r="H70" s="248">
        <v>156.68</v>
      </c>
      <c r="I70" s="248">
        <v>0</v>
      </c>
      <c r="J70" s="249">
        <v>0.63</v>
      </c>
      <c r="K70" s="249"/>
      <c r="L70" s="249"/>
      <c r="M70" s="248">
        <v>0.49</v>
      </c>
      <c r="N70" s="236"/>
      <c r="O70" s="236"/>
      <c r="P70" s="236"/>
    </row>
    <row r="71" spans="1:16" ht="9.9499999999999993" customHeight="1">
      <c r="A71" s="236"/>
      <c r="B71" s="247" t="s">
        <v>260</v>
      </c>
      <c r="C71" s="247"/>
      <c r="D71" s="247"/>
      <c r="E71" s="247"/>
      <c r="F71" s="247"/>
      <c r="G71" s="247"/>
      <c r="H71" s="248">
        <v>323.60000000000002</v>
      </c>
      <c r="I71" s="248">
        <v>0.01</v>
      </c>
      <c r="J71" s="249">
        <v>1.3</v>
      </c>
      <c r="K71" s="249"/>
      <c r="L71" s="249"/>
      <c r="M71" s="248">
        <v>1.01</v>
      </c>
      <c r="N71" s="236"/>
      <c r="O71" s="236"/>
      <c r="P71" s="236"/>
    </row>
    <row r="72" spans="1:16" ht="9.9499999999999993" customHeight="1">
      <c r="A72" s="236"/>
      <c r="B72" s="247" t="s">
        <v>261</v>
      </c>
      <c r="C72" s="247"/>
      <c r="D72" s="247"/>
      <c r="E72" s="247"/>
      <c r="F72" s="247"/>
      <c r="G72" s="247"/>
      <c r="H72" s="248">
        <v>0</v>
      </c>
      <c r="I72" s="248">
        <v>0</v>
      </c>
      <c r="J72" s="249">
        <v>0</v>
      </c>
      <c r="K72" s="249"/>
      <c r="L72" s="249"/>
      <c r="M72" s="248">
        <v>0</v>
      </c>
      <c r="N72" s="236"/>
      <c r="O72" s="236"/>
      <c r="P72" s="236"/>
    </row>
    <row r="73" spans="1:16" ht="9.9499999999999993" customHeight="1">
      <c r="A73" s="236"/>
      <c r="B73" s="250" t="s">
        <v>152</v>
      </c>
      <c r="C73" s="250"/>
      <c r="D73" s="250"/>
      <c r="E73" s="250"/>
      <c r="F73" s="251">
        <v>1346</v>
      </c>
      <c r="G73" s="251"/>
      <c r="H73" s="251"/>
      <c r="I73" s="252">
        <v>0.03</v>
      </c>
      <c r="J73" s="253">
        <v>5.41</v>
      </c>
      <c r="K73" s="253"/>
      <c r="L73" s="253"/>
      <c r="M73" s="252">
        <v>4.22</v>
      </c>
      <c r="N73" s="236"/>
      <c r="O73" s="236"/>
      <c r="P73" s="236"/>
    </row>
    <row r="74" spans="1:16" ht="9.9499999999999993" customHeight="1">
      <c r="A74" s="236"/>
      <c r="B74" s="254" t="s">
        <v>153</v>
      </c>
      <c r="C74" s="254"/>
      <c r="D74" s="254"/>
      <c r="E74" s="254"/>
      <c r="F74" s="255">
        <v>31883.42</v>
      </c>
      <c r="G74" s="255"/>
      <c r="H74" s="255"/>
      <c r="I74" s="256">
        <v>0.72</v>
      </c>
      <c r="J74" s="257">
        <v>128.01</v>
      </c>
      <c r="K74" s="257"/>
      <c r="L74" s="257"/>
      <c r="M74" s="258" t="s">
        <v>154</v>
      </c>
      <c r="N74" s="236"/>
      <c r="O74" s="236"/>
      <c r="P74" s="236"/>
    </row>
    <row r="75" spans="1:16" ht="24" customHeight="1">
      <c r="A75" s="236"/>
      <c r="B75" s="236"/>
      <c r="C75" s="236"/>
      <c r="D75" s="236"/>
      <c r="E75" s="236"/>
      <c r="F75" s="236"/>
      <c r="G75" s="236"/>
      <c r="H75" s="236"/>
      <c r="I75" s="236"/>
      <c r="J75" s="236"/>
      <c r="K75" s="236"/>
      <c r="L75" s="236"/>
      <c r="M75" s="236"/>
      <c r="N75" s="236"/>
      <c r="O75" s="236"/>
      <c r="P75" s="236"/>
    </row>
    <row r="76" spans="1:16" ht="20.100000000000001" customHeight="1">
      <c r="A76" s="236"/>
      <c r="B76" s="236"/>
      <c r="C76" s="236"/>
      <c r="D76" s="236"/>
      <c r="E76" s="236"/>
      <c r="F76" s="236"/>
      <c r="G76" s="236"/>
      <c r="H76" s="236"/>
      <c r="I76" s="236"/>
      <c r="J76" s="236"/>
      <c r="K76" s="236"/>
      <c r="L76" s="236"/>
      <c r="M76" s="236"/>
      <c r="N76" s="236"/>
      <c r="O76" s="236"/>
      <c r="P76" s="236"/>
    </row>
    <row r="77" spans="1:16" ht="30" customHeight="1">
      <c r="A77" s="236"/>
      <c r="B77" s="243" t="s">
        <v>8</v>
      </c>
      <c r="C77" s="243"/>
      <c r="D77" s="243"/>
      <c r="E77" s="243"/>
      <c r="F77" s="244" t="s">
        <v>90</v>
      </c>
      <c r="G77" s="244"/>
      <c r="H77" s="244"/>
      <c r="I77" s="245" t="s">
        <v>91</v>
      </c>
      <c r="J77" s="244" t="s">
        <v>92</v>
      </c>
      <c r="K77" s="244"/>
      <c r="L77" s="244"/>
      <c r="M77" s="245" t="s">
        <v>93</v>
      </c>
      <c r="N77" s="236"/>
      <c r="O77" s="236"/>
      <c r="P77" s="236"/>
    </row>
    <row r="78" spans="1:16" ht="409.6" customHeight="1">
      <c r="A78" s="236"/>
      <c r="B78" s="236"/>
      <c r="C78" s="236"/>
      <c r="D78" s="236"/>
      <c r="E78" s="236"/>
      <c r="F78" s="236"/>
      <c r="G78" s="236"/>
      <c r="H78" s="236"/>
      <c r="I78" s="236"/>
      <c r="J78" s="236"/>
      <c r="K78" s="236"/>
      <c r="L78" s="236"/>
      <c r="M78" s="236"/>
      <c r="N78" s="236"/>
      <c r="O78" s="236"/>
      <c r="P78" s="236"/>
    </row>
    <row r="79" spans="1:16" ht="15" customHeight="1">
      <c r="A79" s="236"/>
      <c r="B79" s="259" t="s">
        <v>59</v>
      </c>
      <c r="C79" s="259"/>
      <c r="D79" s="259"/>
      <c r="E79" s="259"/>
      <c r="F79" s="259"/>
      <c r="G79" s="259"/>
      <c r="H79" s="259"/>
      <c r="I79" s="259"/>
      <c r="J79" s="259"/>
      <c r="K79" s="259"/>
      <c r="L79" s="259"/>
      <c r="M79" s="259"/>
      <c r="N79" s="259"/>
      <c r="O79" s="259"/>
      <c r="P79" s="259"/>
    </row>
    <row r="80" spans="1:16" ht="20.100000000000001" customHeight="1">
      <c r="A80" s="236"/>
      <c r="B80" s="236"/>
      <c r="C80" s="236"/>
      <c r="D80" s="236"/>
      <c r="E80" s="236"/>
      <c r="F80" s="236"/>
      <c r="G80" s="236"/>
      <c r="H80" s="236"/>
      <c r="I80" s="236"/>
      <c r="J80" s="236"/>
      <c r="K80" s="236"/>
      <c r="L80" s="236"/>
      <c r="M80" s="236"/>
      <c r="N80" s="236"/>
      <c r="O80" s="236"/>
      <c r="P80" s="236"/>
    </row>
  </sheetData>
  <mergeCells count="152">
    <mergeCell ref="B77:E77"/>
    <mergeCell ref="F77:H77"/>
    <mergeCell ref="J77:L77"/>
    <mergeCell ref="B79:P79"/>
    <mergeCell ref="B73:E73"/>
    <mergeCell ref="F73:H73"/>
    <mergeCell ref="J73:L73"/>
    <mergeCell ref="B74:E74"/>
    <mergeCell ref="F74:H74"/>
    <mergeCell ref="J74:L74"/>
    <mergeCell ref="B70:G70"/>
    <mergeCell ref="J70:L70"/>
    <mergeCell ref="B71:G71"/>
    <mergeCell ref="J71:L71"/>
    <mergeCell ref="B72:G72"/>
    <mergeCell ref="J72:L72"/>
    <mergeCell ref="B67:E67"/>
    <mergeCell ref="F67:H67"/>
    <mergeCell ref="J67:L67"/>
    <mergeCell ref="B68:M68"/>
    <mergeCell ref="B69:G69"/>
    <mergeCell ref="J69:L69"/>
    <mergeCell ref="B65:E65"/>
    <mergeCell ref="F65:H65"/>
    <mergeCell ref="J65:L65"/>
    <mergeCell ref="B66:E66"/>
    <mergeCell ref="F66:H66"/>
    <mergeCell ref="J66:L66"/>
    <mergeCell ref="B62:G62"/>
    <mergeCell ref="J62:L62"/>
    <mergeCell ref="B63:G63"/>
    <mergeCell ref="J63:L63"/>
    <mergeCell ref="B64:G64"/>
    <mergeCell ref="J64:L64"/>
    <mergeCell ref="B59:G59"/>
    <mergeCell ref="J59:L59"/>
    <mergeCell ref="B60:E60"/>
    <mergeCell ref="F60:H60"/>
    <mergeCell ref="J60:L60"/>
    <mergeCell ref="B61:M61"/>
    <mergeCell ref="B55:M55"/>
    <mergeCell ref="B56:G56"/>
    <mergeCell ref="J56:L56"/>
    <mergeCell ref="B57:G57"/>
    <mergeCell ref="J57:L57"/>
    <mergeCell ref="B58:G58"/>
    <mergeCell ref="J58:L58"/>
    <mergeCell ref="B52:G52"/>
    <mergeCell ref="J52:L52"/>
    <mergeCell ref="B53:E53"/>
    <mergeCell ref="F53:H53"/>
    <mergeCell ref="J53:L53"/>
    <mergeCell ref="B54:E54"/>
    <mergeCell ref="F54:H54"/>
    <mergeCell ref="J54:L54"/>
    <mergeCell ref="B49:G49"/>
    <mergeCell ref="J49:L49"/>
    <mergeCell ref="B50:E50"/>
    <mergeCell ref="F50:H50"/>
    <mergeCell ref="J50:L50"/>
    <mergeCell ref="B51:M51"/>
    <mergeCell ref="B46:G46"/>
    <mergeCell ref="J46:L46"/>
    <mergeCell ref="B47:G47"/>
    <mergeCell ref="J47:L47"/>
    <mergeCell ref="B48:G48"/>
    <mergeCell ref="J48:L48"/>
    <mergeCell ref="B43:G43"/>
    <mergeCell ref="J43:L43"/>
    <mergeCell ref="B44:G44"/>
    <mergeCell ref="J44:L44"/>
    <mergeCell ref="B45:G45"/>
    <mergeCell ref="J45:L45"/>
    <mergeCell ref="B40:G40"/>
    <mergeCell ref="J40:L40"/>
    <mergeCell ref="B41:G41"/>
    <mergeCell ref="J41:L41"/>
    <mergeCell ref="B42:G42"/>
    <mergeCell ref="J42:L42"/>
    <mergeCell ref="B37:G37"/>
    <mergeCell ref="J37:L37"/>
    <mergeCell ref="B38:G38"/>
    <mergeCell ref="J38:L38"/>
    <mergeCell ref="B39:G39"/>
    <mergeCell ref="J39:L39"/>
    <mergeCell ref="B34:G34"/>
    <mergeCell ref="J34:L34"/>
    <mergeCell ref="B35:E35"/>
    <mergeCell ref="F35:H35"/>
    <mergeCell ref="J35:L35"/>
    <mergeCell ref="B36:M36"/>
    <mergeCell ref="B31:G31"/>
    <mergeCell ref="J31:L31"/>
    <mergeCell ref="B32:G32"/>
    <mergeCell ref="J32:L32"/>
    <mergeCell ref="B33:G33"/>
    <mergeCell ref="J33:L33"/>
    <mergeCell ref="B28:G28"/>
    <mergeCell ref="J28:L28"/>
    <mergeCell ref="B29:G29"/>
    <mergeCell ref="J29:L29"/>
    <mergeCell ref="B30:G30"/>
    <mergeCell ref="J30:L30"/>
    <mergeCell ref="B25:G25"/>
    <mergeCell ref="J25:L25"/>
    <mergeCell ref="B26:G26"/>
    <mergeCell ref="J26:L26"/>
    <mergeCell ref="B27:G27"/>
    <mergeCell ref="J27:L27"/>
    <mergeCell ref="B22:G22"/>
    <mergeCell ref="J22:L22"/>
    <mergeCell ref="B23:G23"/>
    <mergeCell ref="J23:L23"/>
    <mergeCell ref="B24:G24"/>
    <mergeCell ref="J24:L24"/>
    <mergeCell ref="B19:G19"/>
    <mergeCell ref="J19:L19"/>
    <mergeCell ref="B20:G20"/>
    <mergeCell ref="J20:L20"/>
    <mergeCell ref="B21:G21"/>
    <mergeCell ref="J21:L21"/>
    <mergeCell ref="B16:G16"/>
    <mergeCell ref="J16:L16"/>
    <mergeCell ref="B17:G17"/>
    <mergeCell ref="J17:L17"/>
    <mergeCell ref="B18:G18"/>
    <mergeCell ref="J18:L18"/>
    <mergeCell ref="B13:G13"/>
    <mergeCell ref="J13:L13"/>
    <mergeCell ref="B14:G14"/>
    <mergeCell ref="J14:L14"/>
    <mergeCell ref="B15:G15"/>
    <mergeCell ref="J15:L15"/>
    <mergeCell ref="B10:G10"/>
    <mergeCell ref="J10:L10"/>
    <mergeCell ref="B11:G11"/>
    <mergeCell ref="J11:L11"/>
    <mergeCell ref="B12:G12"/>
    <mergeCell ref="J12:L12"/>
    <mergeCell ref="D7:J7"/>
    <mergeCell ref="L7:M7"/>
    <mergeCell ref="B8:E8"/>
    <mergeCell ref="F8:H8"/>
    <mergeCell ref="J8:L8"/>
    <mergeCell ref="B9:M9"/>
    <mergeCell ref="E2:O2"/>
    <mergeCell ref="E3:O3"/>
    <mergeCell ref="E4:O4"/>
    <mergeCell ref="B5:F5"/>
    <mergeCell ref="G5:O5"/>
    <mergeCell ref="B6:F6"/>
    <mergeCell ref="G6:O6"/>
  </mergeCells>
  <pageMargins left="0.78740157499999996" right="0.78740157499999996" top="0.984251969" bottom="0.984251969" header="0.5" footer="0.5"/>
  <pageSetup orientation="portrait" horizontalDpi="300" verticalDpi="300" copies="0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5"/>
  <sheetViews>
    <sheetView workbookViewId="0"/>
  </sheetViews>
  <sheetFormatPr defaultRowHeight="12.75"/>
  <cols>
    <col min="1" max="1" width="4.375" style="237" customWidth="1"/>
    <col min="2" max="2" width="15.375" style="237" customWidth="1"/>
    <col min="3" max="3" width="0.5" style="237" customWidth="1"/>
    <col min="4" max="4" width="3.25" style="237" customWidth="1"/>
    <col min="5" max="5" width="15.25" style="237" customWidth="1"/>
    <col min="6" max="7" width="0.875" style="237" customWidth="1"/>
    <col min="8" max="8" width="7.375" style="237" customWidth="1"/>
    <col min="9" max="9" width="8.875" style="237" customWidth="1"/>
    <col min="10" max="10" width="8.125" style="237" customWidth="1"/>
    <col min="11" max="11" width="1.5" style="237" customWidth="1"/>
    <col min="12" max="12" width="3.375" style="237" customWidth="1"/>
    <col min="13" max="13" width="13.375" style="237" customWidth="1"/>
    <col min="14" max="14" width="4.375" style="237" customWidth="1"/>
    <col min="15" max="15" width="4.25" style="237" customWidth="1"/>
    <col min="16" max="16" width="28.125" style="237" customWidth="1"/>
    <col min="17" max="16384" width="9" style="237"/>
  </cols>
  <sheetData>
    <row r="1" spans="1:16" ht="20.100000000000001" customHeight="1">
      <c r="A1" s="236"/>
      <c r="B1" s="236"/>
      <c r="C1" s="236"/>
      <c r="D1" s="236"/>
      <c r="E1" s="236"/>
      <c r="F1" s="236"/>
      <c r="G1" s="236"/>
      <c r="H1" s="236"/>
      <c r="I1" s="236"/>
      <c r="J1" s="236"/>
      <c r="K1" s="236"/>
      <c r="L1" s="236"/>
      <c r="M1" s="236"/>
      <c r="N1" s="236"/>
      <c r="O1" s="236"/>
      <c r="P1" s="236"/>
    </row>
    <row r="2" spans="1:16" ht="21" customHeight="1">
      <c r="A2" s="236"/>
      <c r="B2" s="236"/>
      <c r="C2" s="236"/>
      <c r="D2" s="236"/>
      <c r="E2" s="238" t="s">
        <v>81</v>
      </c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6"/>
    </row>
    <row r="3" spans="1:16" ht="17.100000000000001" customHeight="1">
      <c r="A3" s="236"/>
      <c r="B3" s="236"/>
      <c r="C3" s="236"/>
      <c r="D3" s="236"/>
      <c r="E3" s="239" t="s">
        <v>472</v>
      </c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6"/>
    </row>
    <row r="4" spans="1:16" ht="17.100000000000001" customHeight="1">
      <c r="A4" s="236"/>
      <c r="B4" s="236"/>
      <c r="C4" s="236"/>
      <c r="D4" s="236"/>
      <c r="E4" s="239" t="s">
        <v>426</v>
      </c>
      <c r="F4" s="239"/>
      <c r="G4" s="239"/>
      <c r="H4" s="239"/>
      <c r="I4" s="239"/>
      <c r="J4" s="239"/>
      <c r="K4" s="239"/>
      <c r="L4" s="239"/>
      <c r="M4" s="239"/>
      <c r="N4" s="239"/>
      <c r="O4" s="239"/>
      <c r="P4" s="236"/>
    </row>
    <row r="5" spans="1:16" ht="15" customHeight="1">
      <c r="A5" s="236"/>
      <c r="B5" s="239" t="s">
        <v>84</v>
      </c>
      <c r="C5" s="239"/>
      <c r="D5" s="239"/>
      <c r="E5" s="239"/>
      <c r="F5" s="239"/>
      <c r="G5" s="239" t="s">
        <v>85</v>
      </c>
      <c r="H5" s="239"/>
      <c r="I5" s="239"/>
      <c r="J5" s="239"/>
      <c r="K5" s="239"/>
      <c r="L5" s="239"/>
      <c r="M5" s="239"/>
      <c r="N5" s="239"/>
      <c r="O5" s="239"/>
      <c r="P5" s="236"/>
    </row>
    <row r="6" spans="1:16" ht="15" customHeight="1">
      <c r="A6" s="236"/>
      <c r="B6" s="240" t="s">
        <v>86</v>
      </c>
      <c r="C6" s="240"/>
      <c r="D6" s="240"/>
      <c r="E6" s="240"/>
      <c r="F6" s="240"/>
      <c r="G6" s="236"/>
      <c r="H6" s="236"/>
      <c r="I6" s="236"/>
      <c r="J6" s="236"/>
      <c r="K6" s="236"/>
      <c r="L6" s="236"/>
      <c r="M6" s="236"/>
      <c r="N6" s="236"/>
      <c r="O6" s="236"/>
      <c r="P6" s="236"/>
    </row>
    <row r="7" spans="1:16" ht="15" customHeight="1">
      <c r="A7" s="236"/>
      <c r="B7" s="241" t="s">
        <v>87</v>
      </c>
      <c r="C7" s="236"/>
      <c r="D7" s="242" t="s">
        <v>473</v>
      </c>
      <c r="E7" s="242"/>
      <c r="F7" s="242"/>
      <c r="G7" s="242"/>
      <c r="H7" s="242"/>
      <c r="I7" s="242"/>
      <c r="J7" s="242"/>
      <c r="K7" s="236"/>
      <c r="L7" s="242" t="s">
        <v>89</v>
      </c>
      <c r="M7" s="242"/>
      <c r="N7" s="236"/>
      <c r="O7" s="236"/>
      <c r="P7" s="236"/>
    </row>
    <row r="8" spans="1:16" ht="30" customHeight="1">
      <c r="A8" s="236"/>
      <c r="B8" s="243" t="s">
        <v>8</v>
      </c>
      <c r="C8" s="243"/>
      <c r="D8" s="243"/>
      <c r="E8" s="243"/>
      <c r="F8" s="244" t="s">
        <v>90</v>
      </c>
      <c r="G8" s="244"/>
      <c r="H8" s="244"/>
      <c r="I8" s="245" t="s">
        <v>253</v>
      </c>
      <c r="J8" s="244" t="s">
        <v>92</v>
      </c>
      <c r="K8" s="244"/>
      <c r="L8" s="244"/>
      <c r="M8" s="245" t="s">
        <v>93</v>
      </c>
      <c r="N8" s="236"/>
      <c r="O8" s="236"/>
      <c r="P8" s="236"/>
    </row>
    <row r="9" spans="1:16" ht="9.9499999999999993" customHeight="1">
      <c r="A9" s="236"/>
      <c r="B9" s="246" t="s">
        <v>14</v>
      </c>
      <c r="C9" s="246"/>
      <c r="D9" s="246"/>
      <c r="E9" s="246"/>
      <c r="F9" s="246"/>
      <c r="G9" s="246"/>
      <c r="H9" s="246"/>
      <c r="I9" s="246"/>
      <c r="J9" s="246"/>
      <c r="K9" s="246"/>
      <c r="L9" s="246"/>
      <c r="M9" s="246"/>
      <c r="N9" s="236"/>
      <c r="O9" s="236"/>
      <c r="P9" s="236"/>
    </row>
    <row r="10" spans="1:16" ht="9.9499999999999993" customHeight="1">
      <c r="A10" s="236"/>
      <c r="B10" s="247" t="s">
        <v>94</v>
      </c>
      <c r="C10" s="247"/>
      <c r="D10" s="247"/>
      <c r="E10" s="247"/>
      <c r="F10" s="247"/>
      <c r="G10" s="247"/>
      <c r="H10" s="248">
        <v>70</v>
      </c>
      <c r="I10" s="248">
        <v>3.5</v>
      </c>
      <c r="J10" s="249">
        <v>3.46</v>
      </c>
      <c r="K10" s="249"/>
      <c r="L10" s="249"/>
      <c r="M10" s="248">
        <v>3.38</v>
      </c>
      <c r="N10" s="236"/>
      <c r="O10" s="236"/>
      <c r="P10" s="236"/>
    </row>
    <row r="11" spans="1:16" ht="9.9499999999999993" customHeight="1">
      <c r="A11" s="236"/>
      <c r="B11" s="247" t="s">
        <v>95</v>
      </c>
      <c r="C11" s="247"/>
      <c r="D11" s="247"/>
      <c r="E11" s="247"/>
      <c r="F11" s="247"/>
      <c r="G11" s="247"/>
      <c r="H11" s="248">
        <v>0</v>
      </c>
      <c r="I11" s="248">
        <v>0</v>
      </c>
      <c r="J11" s="249">
        <v>0</v>
      </c>
      <c r="K11" s="249"/>
      <c r="L11" s="249"/>
      <c r="M11" s="248">
        <v>0</v>
      </c>
      <c r="N11" s="236"/>
      <c r="O11" s="236"/>
      <c r="P11" s="236"/>
    </row>
    <row r="12" spans="1:16" ht="9.9499999999999993" customHeight="1">
      <c r="A12" s="236"/>
      <c r="B12" s="247" t="s">
        <v>96</v>
      </c>
      <c r="C12" s="247"/>
      <c r="D12" s="247"/>
      <c r="E12" s="247"/>
      <c r="F12" s="247"/>
      <c r="G12" s="247"/>
      <c r="H12" s="248"/>
      <c r="I12" s="248"/>
      <c r="J12" s="249"/>
      <c r="K12" s="249"/>
      <c r="L12" s="249"/>
      <c r="M12" s="248"/>
      <c r="N12" s="236"/>
      <c r="O12" s="236"/>
      <c r="P12" s="236"/>
    </row>
    <row r="13" spans="1:16" ht="9.9499999999999993" customHeight="1">
      <c r="A13" s="236"/>
      <c r="B13" s="247" t="s">
        <v>97</v>
      </c>
      <c r="C13" s="247"/>
      <c r="D13" s="247"/>
      <c r="E13" s="247"/>
      <c r="F13" s="247"/>
      <c r="G13" s="247"/>
      <c r="H13" s="248">
        <v>0</v>
      </c>
      <c r="I13" s="248">
        <v>0</v>
      </c>
      <c r="J13" s="249">
        <v>0</v>
      </c>
      <c r="K13" s="249"/>
      <c r="L13" s="249"/>
      <c r="M13" s="248">
        <v>0</v>
      </c>
      <c r="N13" s="236"/>
      <c r="O13" s="236"/>
      <c r="P13" s="236"/>
    </row>
    <row r="14" spans="1:16" ht="9.9499999999999993" customHeight="1">
      <c r="A14" s="236"/>
      <c r="B14" s="247" t="s">
        <v>98</v>
      </c>
      <c r="C14" s="247"/>
      <c r="D14" s="247"/>
      <c r="E14" s="247"/>
      <c r="F14" s="247"/>
      <c r="G14" s="247"/>
      <c r="H14" s="248">
        <v>0</v>
      </c>
      <c r="I14" s="248">
        <v>0</v>
      </c>
      <c r="J14" s="249">
        <v>0</v>
      </c>
      <c r="K14" s="249"/>
      <c r="L14" s="249"/>
      <c r="M14" s="248">
        <v>0</v>
      </c>
      <c r="N14" s="236"/>
      <c r="O14" s="236"/>
      <c r="P14" s="236"/>
    </row>
    <row r="15" spans="1:16" ht="9.9499999999999993" customHeight="1">
      <c r="A15" s="236"/>
      <c r="B15" s="247" t="s">
        <v>99</v>
      </c>
      <c r="C15" s="247"/>
      <c r="D15" s="247"/>
      <c r="E15" s="247"/>
      <c r="F15" s="247"/>
      <c r="G15" s="247"/>
      <c r="H15" s="248">
        <v>700</v>
      </c>
      <c r="I15" s="248">
        <v>35</v>
      </c>
      <c r="J15" s="249">
        <v>34.61</v>
      </c>
      <c r="K15" s="249"/>
      <c r="L15" s="249"/>
      <c r="M15" s="248">
        <v>33.76</v>
      </c>
      <c r="N15" s="236"/>
      <c r="O15" s="236"/>
      <c r="P15" s="236"/>
    </row>
    <row r="16" spans="1:16" ht="9.9499999999999993" customHeight="1">
      <c r="A16" s="236"/>
      <c r="B16" s="247" t="s">
        <v>100</v>
      </c>
      <c r="C16" s="247"/>
      <c r="D16" s="247"/>
      <c r="E16" s="247"/>
      <c r="F16" s="247"/>
      <c r="G16" s="247"/>
      <c r="H16" s="248">
        <v>0</v>
      </c>
      <c r="I16" s="248">
        <v>0</v>
      </c>
      <c r="J16" s="249">
        <v>0</v>
      </c>
      <c r="K16" s="249"/>
      <c r="L16" s="249"/>
      <c r="M16" s="248">
        <v>0</v>
      </c>
      <c r="N16" s="236"/>
      <c r="O16" s="236"/>
      <c r="P16" s="236"/>
    </row>
    <row r="17" spans="1:16" ht="9.9499999999999993" customHeight="1">
      <c r="A17" s="236"/>
      <c r="B17" s="247" t="s">
        <v>101</v>
      </c>
      <c r="C17" s="247"/>
      <c r="D17" s="247"/>
      <c r="E17" s="247"/>
      <c r="F17" s="247"/>
      <c r="G17" s="247"/>
      <c r="H17" s="248">
        <v>720</v>
      </c>
      <c r="I17" s="248">
        <v>36</v>
      </c>
      <c r="J17" s="249">
        <v>35.6</v>
      </c>
      <c r="K17" s="249"/>
      <c r="L17" s="249"/>
      <c r="M17" s="248">
        <v>34.729999999999997</v>
      </c>
      <c r="N17" s="236"/>
      <c r="O17" s="236"/>
      <c r="P17" s="236"/>
    </row>
    <row r="18" spans="1:16" ht="9.9499999999999993" customHeight="1">
      <c r="A18" s="236"/>
      <c r="B18" s="247" t="s">
        <v>102</v>
      </c>
      <c r="C18" s="247"/>
      <c r="D18" s="247"/>
      <c r="E18" s="247"/>
      <c r="F18" s="247"/>
      <c r="G18" s="247"/>
      <c r="H18" s="248">
        <v>85.84</v>
      </c>
      <c r="I18" s="248">
        <v>4.28</v>
      </c>
      <c r="J18" s="249">
        <v>4.24</v>
      </c>
      <c r="K18" s="249"/>
      <c r="L18" s="249"/>
      <c r="M18" s="248">
        <v>4.1399999999999997</v>
      </c>
      <c r="N18" s="236"/>
      <c r="O18" s="236"/>
      <c r="P18" s="236"/>
    </row>
    <row r="19" spans="1:16" ht="9.9499999999999993" customHeight="1">
      <c r="A19" s="236"/>
      <c r="B19" s="247" t="s">
        <v>103</v>
      </c>
      <c r="C19" s="247"/>
      <c r="D19" s="247"/>
      <c r="E19" s="247"/>
      <c r="F19" s="247"/>
      <c r="G19" s="247"/>
      <c r="H19" s="248">
        <v>6.3</v>
      </c>
      <c r="I19" s="248">
        <v>0.31</v>
      </c>
      <c r="J19" s="249">
        <v>0.31</v>
      </c>
      <c r="K19" s="249"/>
      <c r="L19" s="249"/>
      <c r="M19" s="248">
        <v>0.3</v>
      </c>
      <c r="N19" s="236"/>
      <c r="O19" s="236"/>
      <c r="P19" s="236"/>
    </row>
    <row r="20" spans="1:16" ht="9.9499999999999993" customHeight="1">
      <c r="A20" s="236"/>
      <c r="B20" s="247" t="s">
        <v>104</v>
      </c>
      <c r="C20" s="247"/>
      <c r="D20" s="247"/>
      <c r="E20" s="247"/>
      <c r="F20" s="247"/>
      <c r="G20" s="247"/>
      <c r="H20" s="248">
        <v>0</v>
      </c>
      <c r="I20" s="248">
        <v>0</v>
      </c>
      <c r="J20" s="249">
        <v>0</v>
      </c>
      <c r="K20" s="249"/>
      <c r="L20" s="249"/>
      <c r="M20" s="248">
        <v>0</v>
      </c>
      <c r="N20" s="236"/>
      <c r="O20" s="236"/>
      <c r="P20" s="236"/>
    </row>
    <row r="21" spans="1:16" ht="9.9499999999999993" customHeight="1">
      <c r="A21" s="236"/>
      <c r="B21" s="247" t="s">
        <v>105</v>
      </c>
      <c r="C21" s="247"/>
      <c r="D21" s="247"/>
      <c r="E21" s="247"/>
      <c r="F21" s="247"/>
      <c r="G21" s="247"/>
      <c r="H21" s="248">
        <v>170.4</v>
      </c>
      <c r="I21" s="248">
        <v>8.52</v>
      </c>
      <c r="J21" s="249">
        <v>8.42</v>
      </c>
      <c r="K21" s="249"/>
      <c r="L21" s="249"/>
      <c r="M21" s="248">
        <v>8.2200000000000006</v>
      </c>
      <c r="N21" s="236"/>
      <c r="O21" s="236"/>
      <c r="P21" s="236"/>
    </row>
    <row r="22" spans="1:16" ht="9.9499999999999993" customHeight="1">
      <c r="A22" s="236"/>
      <c r="B22" s="247" t="s">
        <v>106</v>
      </c>
      <c r="C22" s="247"/>
      <c r="D22" s="247"/>
      <c r="E22" s="247"/>
      <c r="F22" s="247"/>
      <c r="G22" s="247"/>
      <c r="H22" s="248">
        <v>0</v>
      </c>
      <c r="I22" s="248">
        <v>0</v>
      </c>
      <c r="J22" s="249">
        <v>0</v>
      </c>
      <c r="K22" s="249"/>
      <c r="L22" s="249"/>
      <c r="M22" s="248">
        <v>0</v>
      </c>
      <c r="N22" s="236"/>
      <c r="O22" s="236"/>
      <c r="P22" s="236"/>
    </row>
    <row r="23" spans="1:16" ht="9.9499999999999993" customHeight="1">
      <c r="A23" s="236"/>
      <c r="B23" s="247" t="s">
        <v>107</v>
      </c>
      <c r="C23" s="247"/>
      <c r="D23" s="247"/>
      <c r="E23" s="247"/>
      <c r="F23" s="247"/>
      <c r="G23" s="247"/>
      <c r="H23" s="248">
        <v>0</v>
      </c>
      <c r="I23" s="248">
        <v>0</v>
      </c>
      <c r="J23" s="249">
        <v>0</v>
      </c>
      <c r="K23" s="249"/>
      <c r="L23" s="249"/>
      <c r="M23" s="248">
        <v>0</v>
      </c>
      <c r="N23" s="236"/>
      <c r="O23" s="236"/>
      <c r="P23" s="236"/>
    </row>
    <row r="24" spans="1:16" ht="9.9499999999999993" customHeight="1">
      <c r="A24" s="236"/>
      <c r="B24" s="247" t="s">
        <v>108</v>
      </c>
      <c r="C24" s="247"/>
      <c r="D24" s="247"/>
      <c r="E24" s="247"/>
      <c r="F24" s="247"/>
      <c r="G24" s="247"/>
      <c r="H24" s="248">
        <v>0</v>
      </c>
      <c r="I24" s="248">
        <v>0</v>
      </c>
      <c r="J24" s="249">
        <v>0</v>
      </c>
      <c r="K24" s="249"/>
      <c r="L24" s="249"/>
      <c r="M24" s="248">
        <v>0</v>
      </c>
      <c r="N24" s="236"/>
      <c r="O24" s="236"/>
      <c r="P24" s="236"/>
    </row>
    <row r="25" spans="1:16" ht="9.9499999999999993" customHeight="1">
      <c r="A25" s="236"/>
      <c r="B25" s="247" t="s">
        <v>109</v>
      </c>
      <c r="C25" s="247"/>
      <c r="D25" s="247"/>
      <c r="E25" s="247"/>
      <c r="F25" s="247"/>
      <c r="G25" s="247"/>
      <c r="H25" s="248"/>
      <c r="I25" s="248"/>
      <c r="J25" s="249"/>
      <c r="K25" s="249"/>
      <c r="L25" s="249"/>
      <c r="M25" s="248"/>
      <c r="N25" s="236"/>
      <c r="O25" s="236"/>
      <c r="P25" s="236"/>
    </row>
    <row r="26" spans="1:16" ht="9.9499999999999993" customHeight="1">
      <c r="A26" s="236"/>
      <c r="B26" s="247" t="s">
        <v>110</v>
      </c>
      <c r="C26" s="247"/>
      <c r="D26" s="247"/>
      <c r="E26" s="247"/>
      <c r="F26" s="247"/>
      <c r="G26" s="247"/>
      <c r="H26" s="248">
        <v>0</v>
      </c>
      <c r="I26" s="248">
        <v>0</v>
      </c>
      <c r="J26" s="249">
        <v>0</v>
      </c>
      <c r="K26" s="249"/>
      <c r="L26" s="249"/>
      <c r="M26" s="248">
        <v>0</v>
      </c>
      <c r="N26" s="236"/>
      <c r="O26" s="236"/>
      <c r="P26" s="236"/>
    </row>
    <row r="27" spans="1:16" ht="9.9499999999999993" customHeight="1">
      <c r="A27" s="236"/>
      <c r="B27" s="247" t="s">
        <v>111</v>
      </c>
      <c r="C27" s="247"/>
      <c r="D27" s="247"/>
      <c r="E27" s="247"/>
      <c r="F27" s="247"/>
      <c r="G27" s="247"/>
      <c r="H27" s="248">
        <v>26</v>
      </c>
      <c r="I27" s="248">
        <v>1.3</v>
      </c>
      <c r="J27" s="249">
        <v>1.29</v>
      </c>
      <c r="K27" s="249"/>
      <c r="L27" s="249"/>
      <c r="M27" s="248">
        <v>1.25</v>
      </c>
      <c r="N27" s="236"/>
      <c r="O27" s="236"/>
      <c r="P27" s="236"/>
    </row>
    <row r="28" spans="1:16" ht="9.9499999999999993" customHeight="1">
      <c r="A28" s="236"/>
      <c r="B28" s="247" t="s">
        <v>112</v>
      </c>
      <c r="C28" s="247"/>
      <c r="D28" s="247"/>
      <c r="E28" s="247"/>
      <c r="F28" s="247"/>
      <c r="G28" s="247"/>
      <c r="H28" s="248">
        <v>0</v>
      </c>
      <c r="I28" s="248">
        <v>0</v>
      </c>
      <c r="J28" s="249">
        <v>0</v>
      </c>
      <c r="K28" s="249"/>
      <c r="L28" s="249"/>
      <c r="M28" s="248">
        <v>0</v>
      </c>
      <c r="N28" s="236"/>
      <c r="O28" s="236"/>
      <c r="P28" s="236"/>
    </row>
    <row r="29" spans="1:16" ht="9.9499999999999993" customHeight="1">
      <c r="A29" s="236"/>
      <c r="B29" s="247" t="s">
        <v>113</v>
      </c>
      <c r="C29" s="247"/>
      <c r="D29" s="247"/>
      <c r="E29" s="247"/>
      <c r="F29" s="247"/>
      <c r="G29" s="247"/>
      <c r="H29" s="248">
        <v>55</v>
      </c>
      <c r="I29" s="248">
        <v>2.75</v>
      </c>
      <c r="J29" s="249">
        <v>2.72</v>
      </c>
      <c r="K29" s="249"/>
      <c r="L29" s="249"/>
      <c r="M29" s="248">
        <v>2.65</v>
      </c>
      <c r="N29" s="236"/>
      <c r="O29" s="236"/>
      <c r="P29" s="236"/>
    </row>
    <row r="30" spans="1:16" ht="9.9499999999999993" customHeight="1">
      <c r="A30" s="236"/>
      <c r="B30" s="247" t="s">
        <v>114</v>
      </c>
      <c r="C30" s="247"/>
      <c r="D30" s="247"/>
      <c r="E30" s="247"/>
      <c r="F30" s="247"/>
      <c r="G30" s="247"/>
      <c r="H30" s="248">
        <v>0</v>
      </c>
      <c r="I30" s="248">
        <v>0</v>
      </c>
      <c r="J30" s="249">
        <v>0</v>
      </c>
      <c r="K30" s="249"/>
      <c r="L30" s="249"/>
      <c r="M30" s="248">
        <v>0</v>
      </c>
      <c r="N30" s="236"/>
      <c r="O30" s="236"/>
      <c r="P30" s="236"/>
    </row>
    <row r="31" spans="1:16" ht="9.9499999999999993" customHeight="1">
      <c r="A31" s="236"/>
      <c r="B31" s="247" t="s">
        <v>115</v>
      </c>
      <c r="C31" s="247"/>
      <c r="D31" s="247"/>
      <c r="E31" s="247"/>
      <c r="F31" s="247"/>
      <c r="G31" s="247"/>
      <c r="H31" s="248">
        <v>0</v>
      </c>
      <c r="I31" s="248">
        <v>0</v>
      </c>
      <c r="J31" s="249">
        <v>0</v>
      </c>
      <c r="K31" s="249"/>
      <c r="L31" s="249"/>
      <c r="M31" s="248">
        <v>0</v>
      </c>
      <c r="N31" s="236"/>
      <c r="O31" s="236"/>
      <c r="P31" s="236"/>
    </row>
    <row r="32" spans="1:16" ht="9.9499999999999993" customHeight="1">
      <c r="A32" s="236"/>
      <c r="B32" s="247" t="s">
        <v>116</v>
      </c>
      <c r="C32" s="247"/>
      <c r="D32" s="247"/>
      <c r="E32" s="247"/>
      <c r="F32" s="247"/>
      <c r="G32" s="247"/>
      <c r="H32" s="248">
        <v>0</v>
      </c>
      <c r="I32" s="248">
        <v>0</v>
      </c>
      <c r="J32" s="249">
        <v>0</v>
      </c>
      <c r="K32" s="249"/>
      <c r="L32" s="249"/>
      <c r="M32" s="248">
        <v>0</v>
      </c>
      <c r="N32" s="236"/>
      <c r="O32" s="236"/>
      <c r="P32" s="236"/>
    </row>
    <row r="33" spans="1:16" ht="9.9499999999999993" customHeight="1">
      <c r="A33" s="236"/>
      <c r="B33" s="247" t="s">
        <v>117</v>
      </c>
      <c r="C33" s="247"/>
      <c r="D33" s="247"/>
      <c r="E33" s="247"/>
      <c r="F33" s="247"/>
      <c r="G33" s="247"/>
      <c r="H33" s="248">
        <v>0</v>
      </c>
      <c r="I33" s="248">
        <v>0</v>
      </c>
      <c r="J33" s="249">
        <v>0</v>
      </c>
      <c r="K33" s="249"/>
      <c r="L33" s="249"/>
      <c r="M33" s="248">
        <v>0</v>
      </c>
      <c r="N33" s="236"/>
      <c r="O33" s="236"/>
      <c r="P33" s="236"/>
    </row>
    <row r="34" spans="1:16" ht="9.9499999999999993" customHeight="1">
      <c r="A34" s="236"/>
      <c r="B34" s="247" t="s">
        <v>118</v>
      </c>
      <c r="C34" s="247"/>
      <c r="D34" s="247"/>
      <c r="E34" s="247"/>
      <c r="F34" s="247"/>
      <c r="G34" s="247"/>
      <c r="H34" s="248">
        <v>0</v>
      </c>
      <c r="I34" s="248">
        <v>0</v>
      </c>
      <c r="J34" s="249">
        <v>0</v>
      </c>
      <c r="K34" s="249"/>
      <c r="L34" s="249"/>
      <c r="M34" s="248">
        <v>0</v>
      </c>
      <c r="N34" s="236"/>
      <c r="O34" s="236"/>
      <c r="P34" s="236"/>
    </row>
    <row r="35" spans="1:16" ht="9.9499999999999993" customHeight="1">
      <c r="A35" s="236"/>
      <c r="B35" s="250" t="s">
        <v>27</v>
      </c>
      <c r="C35" s="250"/>
      <c r="D35" s="250"/>
      <c r="E35" s="250"/>
      <c r="F35" s="251">
        <v>1833.54</v>
      </c>
      <c r="G35" s="251"/>
      <c r="H35" s="251"/>
      <c r="I35" s="252">
        <v>91.66</v>
      </c>
      <c r="J35" s="253">
        <v>90.65</v>
      </c>
      <c r="K35" s="253"/>
      <c r="L35" s="253"/>
      <c r="M35" s="252">
        <v>88.43</v>
      </c>
      <c r="N35" s="236"/>
      <c r="O35" s="236"/>
      <c r="P35" s="236"/>
    </row>
    <row r="36" spans="1:16" ht="9.9499999999999993" customHeight="1">
      <c r="A36" s="236"/>
      <c r="B36" s="246" t="s">
        <v>119</v>
      </c>
      <c r="C36" s="246"/>
      <c r="D36" s="246"/>
      <c r="E36" s="246"/>
      <c r="F36" s="246"/>
      <c r="G36" s="246"/>
      <c r="H36" s="246"/>
      <c r="I36" s="246"/>
      <c r="J36" s="246"/>
      <c r="K36" s="246"/>
      <c r="L36" s="246"/>
      <c r="M36" s="246"/>
      <c r="N36" s="236"/>
      <c r="O36" s="236"/>
      <c r="P36" s="236"/>
    </row>
    <row r="37" spans="1:16" ht="9.9499999999999993" customHeight="1">
      <c r="A37" s="236"/>
      <c r="B37" s="247" t="s">
        <v>120</v>
      </c>
      <c r="C37" s="247"/>
      <c r="D37" s="247"/>
      <c r="E37" s="247"/>
      <c r="F37" s="247"/>
      <c r="G37" s="247"/>
      <c r="H37" s="248">
        <v>0</v>
      </c>
      <c r="I37" s="248">
        <v>0</v>
      </c>
      <c r="J37" s="249">
        <v>0</v>
      </c>
      <c r="K37" s="249"/>
      <c r="L37" s="249"/>
      <c r="M37" s="248">
        <v>0</v>
      </c>
      <c r="N37" s="236"/>
      <c r="O37" s="236"/>
      <c r="P37" s="236"/>
    </row>
    <row r="38" spans="1:16" ht="9.9499999999999993" customHeight="1">
      <c r="A38" s="236"/>
      <c r="B38" s="247" t="s">
        <v>121</v>
      </c>
      <c r="C38" s="247"/>
      <c r="D38" s="247"/>
      <c r="E38" s="247"/>
      <c r="F38" s="247"/>
      <c r="G38" s="247"/>
      <c r="H38" s="248"/>
      <c r="I38" s="248"/>
      <c r="J38" s="249"/>
      <c r="K38" s="249"/>
      <c r="L38" s="249"/>
      <c r="M38" s="248"/>
      <c r="N38" s="236"/>
      <c r="O38" s="236"/>
      <c r="P38" s="236"/>
    </row>
    <row r="39" spans="1:16" ht="9.9499999999999993" customHeight="1">
      <c r="A39" s="236"/>
      <c r="B39" s="247" t="s">
        <v>122</v>
      </c>
      <c r="C39" s="247"/>
      <c r="D39" s="247"/>
      <c r="E39" s="247"/>
      <c r="F39" s="247"/>
      <c r="G39" s="247"/>
      <c r="H39" s="248">
        <v>44.63</v>
      </c>
      <c r="I39" s="248">
        <v>2.23</v>
      </c>
      <c r="J39" s="249">
        <v>2.21</v>
      </c>
      <c r="K39" s="249"/>
      <c r="L39" s="249"/>
      <c r="M39" s="248">
        <v>2.15</v>
      </c>
      <c r="N39" s="236"/>
      <c r="O39" s="236"/>
      <c r="P39" s="236"/>
    </row>
    <row r="40" spans="1:16" ht="9.9499999999999993" customHeight="1">
      <c r="A40" s="236"/>
      <c r="B40" s="247" t="s">
        <v>123</v>
      </c>
      <c r="C40" s="247"/>
      <c r="D40" s="247"/>
      <c r="E40" s="247"/>
      <c r="F40" s="247"/>
      <c r="G40" s="247"/>
      <c r="H40" s="248">
        <v>0</v>
      </c>
      <c r="I40" s="248">
        <v>0</v>
      </c>
      <c r="J40" s="249">
        <v>0</v>
      </c>
      <c r="K40" s="249"/>
      <c r="L40" s="249"/>
      <c r="M40" s="248">
        <v>0</v>
      </c>
      <c r="N40" s="236"/>
      <c r="O40" s="236"/>
      <c r="P40" s="236"/>
    </row>
    <row r="41" spans="1:16" ht="9.9499999999999993" customHeight="1">
      <c r="A41" s="236"/>
      <c r="B41" s="247" t="s">
        <v>124</v>
      </c>
      <c r="C41" s="247"/>
      <c r="D41" s="247"/>
      <c r="E41" s="247"/>
      <c r="F41" s="247"/>
      <c r="G41" s="247"/>
      <c r="H41" s="248">
        <v>0</v>
      </c>
      <c r="I41" s="248">
        <v>0</v>
      </c>
      <c r="J41" s="249">
        <v>0</v>
      </c>
      <c r="K41" s="249"/>
      <c r="L41" s="249"/>
      <c r="M41" s="248">
        <v>0</v>
      </c>
      <c r="N41" s="236"/>
      <c r="O41" s="236"/>
      <c r="P41" s="236"/>
    </row>
    <row r="42" spans="1:16" ht="9.9499999999999993" customHeight="1">
      <c r="A42" s="236"/>
      <c r="B42" s="247" t="s">
        <v>125</v>
      </c>
      <c r="C42" s="247"/>
      <c r="D42" s="247"/>
      <c r="E42" s="247"/>
      <c r="F42" s="247"/>
      <c r="G42" s="247"/>
      <c r="H42" s="248">
        <v>29.75</v>
      </c>
      <c r="I42" s="248">
        <v>1.49</v>
      </c>
      <c r="J42" s="249">
        <v>1.47</v>
      </c>
      <c r="K42" s="249"/>
      <c r="L42" s="249"/>
      <c r="M42" s="248">
        <v>1.44</v>
      </c>
      <c r="N42" s="236"/>
      <c r="O42" s="236"/>
      <c r="P42" s="236"/>
    </row>
    <row r="43" spans="1:16" ht="9.9499999999999993" customHeight="1">
      <c r="A43" s="236"/>
      <c r="B43" s="247" t="s">
        <v>126</v>
      </c>
      <c r="C43" s="247"/>
      <c r="D43" s="247"/>
      <c r="E43" s="247"/>
      <c r="F43" s="247"/>
      <c r="G43" s="247"/>
      <c r="H43" s="248">
        <v>0</v>
      </c>
      <c r="I43" s="248">
        <v>0</v>
      </c>
      <c r="J43" s="249">
        <v>0</v>
      </c>
      <c r="K43" s="249"/>
      <c r="L43" s="249"/>
      <c r="M43" s="248">
        <v>0</v>
      </c>
      <c r="N43" s="236"/>
      <c r="O43" s="236"/>
      <c r="P43" s="236"/>
    </row>
    <row r="44" spans="1:16" ht="9.9499999999999993" customHeight="1">
      <c r="A44" s="236"/>
      <c r="B44" s="247" t="s">
        <v>127</v>
      </c>
      <c r="C44" s="247"/>
      <c r="D44" s="247"/>
      <c r="E44" s="247"/>
      <c r="F44" s="247"/>
      <c r="G44" s="247"/>
      <c r="H44" s="248">
        <v>0</v>
      </c>
      <c r="I44" s="248">
        <v>0</v>
      </c>
      <c r="J44" s="249">
        <v>0</v>
      </c>
      <c r="K44" s="249"/>
      <c r="L44" s="249"/>
      <c r="M44" s="248">
        <v>0</v>
      </c>
      <c r="N44" s="236"/>
      <c r="O44" s="236"/>
      <c r="P44" s="236"/>
    </row>
    <row r="45" spans="1:16" ht="9.9499999999999993" customHeight="1">
      <c r="A45" s="236"/>
      <c r="B45" s="247" t="s">
        <v>128</v>
      </c>
      <c r="C45" s="247"/>
      <c r="D45" s="247"/>
      <c r="E45" s="247"/>
      <c r="F45" s="247"/>
      <c r="G45" s="247"/>
      <c r="H45" s="248">
        <v>0</v>
      </c>
      <c r="I45" s="248">
        <v>0</v>
      </c>
      <c r="J45" s="249">
        <v>0</v>
      </c>
      <c r="K45" s="249"/>
      <c r="L45" s="249"/>
      <c r="M45" s="248">
        <v>0</v>
      </c>
      <c r="N45" s="236"/>
      <c r="O45" s="236"/>
      <c r="P45" s="236"/>
    </row>
    <row r="46" spans="1:16" ht="9.9499999999999993" customHeight="1">
      <c r="A46" s="236"/>
      <c r="B46" s="247" t="s">
        <v>129</v>
      </c>
      <c r="C46" s="247"/>
      <c r="D46" s="247"/>
      <c r="E46" s="247"/>
      <c r="F46" s="247"/>
      <c r="G46" s="247"/>
      <c r="H46" s="248">
        <v>0</v>
      </c>
      <c r="I46" s="248">
        <v>0</v>
      </c>
      <c r="J46" s="249">
        <v>0</v>
      </c>
      <c r="K46" s="249"/>
      <c r="L46" s="249"/>
      <c r="M46" s="248">
        <v>0</v>
      </c>
      <c r="N46" s="236"/>
      <c r="O46" s="236"/>
      <c r="P46" s="236"/>
    </row>
    <row r="47" spans="1:16" ht="9.9499999999999993" customHeight="1">
      <c r="A47" s="236"/>
      <c r="B47" s="247" t="s">
        <v>130</v>
      </c>
      <c r="C47" s="247"/>
      <c r="D47" s="247"/>
      <c r="E47" s="247"/>
      <c r="F47" s="247"/>
      <c r="G47" s="247"/>
      <c r="H47" s="248">
        <v>0</v>
      </c>
      <c r="I47" s="248">
        <v>0</v>
      </c>
      <c r="J47" s="249">
        <v>0</v>
      </c>
      <c r="K47" s="249"/>
      <c r="L47" s="249"/>
      <c r="M47" s="248">
        <v>0</v>
      </c>
      <c r="N47" s="236"/>
      <c r="O47" s="236"/>
      <c r="P47" s="236"/>
    </row>
    <row r="48" spans="1:16" ht="9.9499999999999993" customHeight="1">
      <c r="A48" s="236"/>
      <c r="B48" s="247" t="s">
        <v>131</v>
      </c>
      <c r="C48" s="247"/>
      <c r="D48" s="247"/>
      <c r="E48" s="247"/>
      <c r="F48" s="247"/>
      <c r="G48" s="247"/>
      <c r="H48" s="248">
        <v>56.64</v>
      </c>
      <c r="I48" s="248">
        <v>2.83</v>
      </c>
      <c r="J48" s="249">
        <v>2.8</v>
      </c>
      <c r="K48" s="249"/>
      <c r="L48" s="249"/>
      <c r="M48" s="248">
        <v>2.73</v>
      </c>
      <c r="N48" s="236"/>
      <c r="O48" s="236"/>
      <c r="P48" s="236"/>
    </row>
    <row r="49" spans="1:16" ht="9.9499999999999993" customHeight="1">
      <c r="A49" s="236"/>
      <c r="B49" s="247" t="s">
        <v>132</v>
      </c>
      <c r="C49" s="247"/>
      <c r="D49" s="247"/>
      <c r="E49" s="247"/>
      <c r="F49" s="247"/>
      <c r="G49" s="247"/>
      <c r="H49" s="248">
        <v>0</v>
      </c>
      <c r="I49" s="248">
        <v>0</v>
      </c>
      <c r="J49" s="249">
        <v>0</v>
      </c>
      <c r="K49" s="249"/>
      <c r="L49" s="249"/>
      <c r="M49" s="248">
        <v>0</v>
      </c>
      <c r="N49" s="236"/>
      <c r="O49" s="236"/>
      <c r="P49" s="236"/>
    </row>
    <row r="50" spans="1:16" ht="9.9499999999999993" customHeight="1">
      <c r="A50" s="236"/>
      <c r="B50" s="250" t="s">
        <v>133</v>
      </c>
      <c r="C50" s="250"/>
      <c r="D50" s="250"/>
      <c r="E50" s="250"/>
      <c r="F50" s="251">
        <v>131.02000000000001</v>
      </c>
      <c r="G50" s="251"/>
      <c r="H50" s="251"/>
      <c r="I50" s="252">
        <v>6.55</v>
      </c>
      <c r="J50" s="253">
        <v>6.48</v>
      </c>
      <c r="K50" s="253"/>
      <c r="L50" s="253"/>
      <c r="M50" s="252">
        <v>6.32</v>
      </c>
      <c r="N50" s="236"/>
      <c r="O50" s="236"/>
      <c r="P50" s="236"/>
    </row>
    <row r="51" spans="1:16" ht="9.9499999999999993" customHeight="1">
      <c r="A51" s="236"/>
      <c r="B51" s="246" t="s">
        <v>38</v>
      </c>
      <c r="C51" s="246"/>
      <c r="D51" s="246"/>
      <c r="E51" s="246"/>
      <c r="F51" s="246"/>
      <c r="G51" s="246"/>
      <c r="H51" s="246"/>
      <c r="I51" s="246"/>
      <c r="J51" s="246"/>
      <c r="K51" s="246"/>
      <c r="L51" s="246"/>
      <c r="M51" s="246"/>
      <c r="N51" s="236"/>
      <c r="O51" s="236"/>
      <c r="P51" s="236"/>
    </row>
    <row r="52" spans="1:16" ht="9.9499999999999993" customHeight="1">
      <c r="A52" s="236"/>
      <c r="B52" s="247" t="s">
        <v>134</v>
      </c>
      <c r="C52" s="247"/>
      <c r="D52" s="247"/>
      <c r="E52" s="247"/>
      <c r="F52" s="247"/>
      <c r="G52" s="247"/>
      <c r="H52" s="248">
        <v>58.04</v>
      </c>
      <c r="I52" s="248">
        <v>2.9</v>
      </c>
      <c r="J52" s="249">
        <v>2.87</v>
      </c>
      <c r="K52" s="249"/>
      <c r="L52" s="249"/>
      <c r="M52" s="248">
        <v>2.8</v>
      </c>
      <c r="N52" s="236"/>
      <c r="O52" s="236"/>
      <c r="P52" s="236"/>
    </row>
    <row r="53" spans="1:16" ht="9.9499999999999993" customHeight="1">
      <c r="A53" s="236"/>
      <c r="B53" s="250" t="s">
        <v>135</v>
      </c>
      <c r="C53" s="250"/>
      <c r="D53" s="250"/>
      <c r="E53" s="250"/>
      <c r="F53" s="251">
        <v>58.04</v>
      </c>
      <c r="G53" s="251"/>
      <c r="H53" s="251"/>
      <c r="I53" s="252">
        <v>2.9</v>
      </c>
      <c r="J53" s="253">
        <v>2.87</v>
      </c>
      <c r="K53" s="253"/>
      <c r="L53" s="253"/>
      <c r="M53" s="252">
        <v>2.8</v>
      </c>
      <c r="N53" s="236"/>
      <c r="O53" s="236"/>
      <c r="P53" s="236"/>
    </row>
    <row r="54" spans="1:16" ht="9.9499999999999993" customHeight="1">
      <c r="A54" s="236"/>
      <c r="B54" s="254" t="s">
        <v>136</v>
      </c>
      <c r="C54" s="254"/>
      <c r="D54" s="254"/>
      <c r="E54" s="254"/>
      <c r="F54" s="255">
        <v>2022.6</v>
      </c>
      <c r="G54" s="255"/>
      <c r="H54" s="255"/>
      <c r="I54" s="256">
        <v>101.11</v>
      </c>
      <c r="J54" s="257">
        <v>100</v>
      </c>
      <c r="K54" s="257"/>
      <c r="L54" s="257"/>
      <c r="M54" s="256">
        <v>97.55</v>
      </c>
      <c r="N54" s="236"/>
      <c r="O54" s="236"/>
      <c r="P54" s="236"/>
    </row>
    <row r="55" spans="1:16" ht="9.9499999999999993" customHeight="1">
      <c r="A55" s="236"/>
      <c r="B55" s="246" t="s">
        <v>137</v>
      </c>
      <c r="C55" s="246"/>
      <c r="D55" s="246"/>
      <c r="E55" s="246"/>
      <c r="F55" s="246"/>
      <c r="G55" s="246"/>
      <c r="H55" s="246"/>
      <c r="I55" s="246"/>
      <c r="J55" s="246"/>
      <c r="K55" s="246"/>
      <c r="L55" s="246"/>
      <c r="M55" s="246"/>
      <c r="N55" s="236"/>
      <c r="O55" s="236"/>
      <c r="P55" s="236"/>
    </row>
    <row r="56" spans="1:16" ht="9.9499999999999993" customHeight="1">
      <c r="A56" s="236"/>
      <c r="B56" s="247" t="s">
        <v>138</v>
      </c>
      <c r="C56" s="247"/>
      <c r="D56" s="247"/>
      <c r="E56" s="247"/>
      <c r="F56" s="247"/>
      <c r="G56" s="247"/>
      <c r="H56" s="248">
        <v>0</v>
      </c>
      <c r="I56" s="248">
        <v>0</v>
      </c>
      <c r="J56" s="249">
        <v>0</v>
      </c>
      <c r="K56" s="249"/>
      <c r="L56" s="249"/>
      <c r="M56" s="248">
        <v>0</v>
      </c>
      <c r="N56" s="236"/>
      <c r="O56" s="236"/>
      <c r="P56" s="236"/>
    </row>
    <row r="57" spans="1:16" ht="9.9499999999999993" customHeight="1">
      <c r="A57" s="236"/>
      <c r="B57" s="247" t="s">
        <v>139</v>
      </c>
      <c r="C57" s="247"/>
      <c r="D57" s="247"/>
      <c r="E57" s="247"/>
      <c r="F57" s="247"/>
      <c r="G57" s="247"/>
      <c r="H57" s="248">
        <v>0</v>
      </c>
      <c r="I57" s="248">
        <v>0</v>
      </c>
      <c r="J57" s="249">
        <v>0</v>
      </c>
      <c r="K57" s="249"/>
      <c r="L57" s="249"/>
      <c r="M57" s="248">
        <v>0</v>
      </c>
      <c r="N57" s="236"/>
      <c r="O57" s="236"/>
      <c r="P57" s="236"/>
    </row>
    <row r="58" spans="1:16" ht="9.9499999999999993" customHeight="1">
      <c r="A58" s="236"/>
      <c r="B58" s="247" t="s">
        <v>140</v>
      </c>
      <c r="C58" s="247"/>
      <c r="D58" s="247"/>
      <c r="E58" s="247"/>
      <c r="F58" s="247"/>
      <c r="G58" s="247"/>
      <c r="H58" s="248">
        <v>0</v>
      </c>
      <c r="I58" s="248">
        <v>0</v>
      </c>
      <c r="J58" s="249">
        <v>0</v>
      </c>
      <c r="K58" s="249"/>
      <c r="L58" s="249"/>
      <c r="M58" s="248">
        <v>0</v>
      </c>
      <c r="N58" s="236"/>
      <c r="O58" s="236"/>
      <c r="P58" s="236"/>
    </row>
    <row r="59" spans="1:16" ht="9.9499999999999993" customHeight="1">
      <c r="A59" s="236"/>
      <c r="B59" s="250" t="s">
        <v>141</v>
      </c>
      <c r="C59" s="250"/>
      <c r="D59" s="250"/>
      <c r="E59" s="250"/>
      <c r="F59" s="251">
        <v>0</v>
      </c>
      <c r="G59" s="251"/>
      <c r="H59" s="251"/>
      <c r="I59" s="252">
        <v>0</v>
      </c>
      <c r="J59" s="253">
        <v>0</v>
      </c>
      <c r="K59" s="253"/>
      <c r="L59" s="253"/>
      <c r="M59" s="252">
        <v>0</v>
      </c>
      <c r="N59" s="236"/>
      <c r="O59" s="236"/>
      <c r="P59" s="236"/>
    </row>
    <row r="60" spans="1:16" ht="9.9499999999999993" customHeight="1">
      <c r="A60" s="236"/>
      <c r="B60" s="246" t="s">
        <v>142</v>
      </c>
      <c r="C60" s="246"/>
      <c r="D60" s="246"/>
      <c r="E60" s="246"/>
      <c r="F60" s="246"/>
      <c r="G60" s="246"/>
      <c r="H60" s="246"/>
      <c r="I60" s="246"/>
      <c r="J60" s="246"/>
      <c r="K60" s="246"/>
      <c r="L60" s="246"/>
      <c r="M60" s="246"/>
      <c r="N60" s="236"/>
      <c r="O60" s="236"/>
      <c r="P60" s="236"/>
    </row>
    <row r="61" spans="1:16" ht="9.9499999999999993" customHeight="1">
      <c r="A61" s="236"/>
      <c r="B61" s="247" t="s">
        <v>143</v>
      </c>
      <c r="C61" s="247"/>
      <c r="D61" s="247"/>
      <c r="E61" s="247"/>
      <c r="F61" s="247"/>
      <c r="G61" s="247"/>
      <c r="H61" s="248">
        <v>0</v>
      </c>
      <c r="I61" s="248">
        <v>0</v>
      </c>
      <c r="J61" s="249">
        <v>0</v>
      </c>
      <c r="K61" s="249"/>
      <c r="L61" s="249"/>
      <c r="M61" s="248">
        <v>0</v>
      </c>
      <c r="N61" s="236"/>
      <c r="O61" s="236"/>
      <c r="P61" s="236"/>
    </row>
    <row r="62" spans="1:16" ht="9.9499999999999993" customHeight="1">
      <c r="A62" s="236"/>
      <c r="B62" s="247" t="s">
        <v>144</v>
      </c>
      <c r="C62" s="247"/>
      <c r="D62" s="247"/>
      <c r="E62" s="247"/>
      <c r="F62" s="247"/>
      <c r="G62" s="247"/>
      <c r="H62" s="248">
        <v>0</v>
      </c>
      <c r="I62" s="248">
        <v>0</v>
      </c>
      <c r="J62" s="249">
        <v>0</v>
      </c>
      <c r="K62" s="249"/>
      <c r="L62" s="249"/>
      <c r="M62" s="248">
        <v>0</v>
      </c>
      <c r="N62" s="236"/>
      <c r="O62" s="236"/>
      <c r="P62" s="236"/>
    </row>
    <row r="63" spans="1:16" ht="9.9499999999999993" customHeight="1">
      <c r="A63" s="236"/>
      <c r="B63" s="247" t="s">
        <v>145</v>
      </c>
      <c r="C63" s="247"/>
      <c r="D63" s="247"/>
      <c r="E63" s="247"/>
      <c r="F63" s="247"/>
      <c r="G63" s="247"/>
      <c r="H63" s="248">
        <v>0</v>
      </c>
      <c r="I63" s="248">
        <v>0</v>
      </c>
      <c r="J63" s="249">
        <v>0</v>
      </c>
      <c r="K63" s="249"/>
      <c r="L63" s="249"/>
      <c r="M63" s="248">
        <v>0</v>
      </c>
      <c r="N63" s="236"/>
      <c r="O63" s="236"/>
      <c r="P63" s="236"/>
    </row>
    <row r="64" spans="1:16" ht="9.9499999999999993" customHeight="1">
      <c r="A64" s="236"/>
      <c r="B64" s="250" t="s">
        <v>146</v>
      </c>
      <c r="C64" s="250"/>
      <c r="D64" s="250"/>
      <c r="E64" s="250"/>
      <c r="F64" s="251">
        <v>0</v>
      </c>
      <c r="G64" s="251"/>
      <c r="H64" s="251"/>
      <c r="I64" s="252">
        <v>0</v>
      </c>
      <c r="J64" s="253">
        <v>0</v>
      </c>
      <c r="K64" s="253"/>
      <c r="L64" s="253"/>
      <c r="M64" s="252">
        <v>0</v>
      </c>
      <c r="N64" s="236"/>
      <c r="O64" s="236"/>
      <c r="P64" s="236"/>
    </row>
    <row r="65" spans="1:16" ht="9.9499999999999993" customHeight="1">
      <c r="A65" s="236"/>
      <c r="B65" s="254" t="s">
        <v>147</v>
      </c>
      <c r="C65" s="254"/>
      <c r="D65" s="254"/>
      <c r="E65" s="254"/>
      <c r="F65" s="257">
        <v>0</v>
      </c>
      <c r="G65" s="257"/>
      <c r="H65" s="257"/>
      <c r="I65" s="256">
        <v>0</v>
      </c>
      <c r="J65" s="257">
        <v>0</v>
      </c>
      <c r="K65" s="257"/>
      <c r="L65" s="257"/>
      <c r="M65" s="256">
        <v>0</v>
      </c>
      <c r="N65" s="236"/>
      <c r="O65" s="236"/>
      <c r="P65" s="236"/>
    </row>
    <row r="66" spans="1:16" ht="9.9499999999999993" customHeight="1">
      <c r="A66" s="236"/>
      <c r="B66" s="254" t="s">
        <v>148</v>
      </c>
      <c r="C66" s="254"/>
      <c r="D66" s="254"/>
      <c r="E66" s="254"/>
      <c r="F66" s="255">
        <v>2022.6</v>
      </c>
      <c r="G66" s="255"/>
      <c r="H66" s="255"/>
      <c r="I66" s="256">
        <v>101.11</v>
      </c>
      <c r="J66" s="257">
        <v>100</v>
      </c>
      <c r="K66" s="257"/>
      <c r="L66" s="257"/>
      <c r="M66" s="256">
        <v>97.55</v>
      </c>
      <c r="N66" s="236"/>
      <c r="O66" s="236"/>
      <c r="P66" s="236"/>
    </row>
    <row r="67" spans="1:16" ht="9.9499999999999993" customHeight="1">
      <c r="A67" s="236"/>
      <c r="B67" s="246" t="s">
        <v>54</v>
      </c>
      <c r="C67" s="246"/>
      <c r="D67" s="246"/>
      <c r="E67" s="246"/>
      <c r="F67" s="246"/>
      <c r="G67" s="246"/>
      <c r="H67" s="246"/>
      <c r="I67" s="246"/>
      <c r="J67" s="246"/>
      <c r="K67" s="246"/>
      <c r="L67" s="246"/>
      <c r="M67" s="246"/>
      <c r="N67" s="236"/>
      <c r="O67" s="236"/>
      <c r="P67" s="236"/>
    </row>
    <row r="68" spans="1:16" ht="9.9499999999999993" customHeight="1">
      <c r="A68" s="236"/>
      <c r="B68" s="247" t="s">
        <v>149</v>
      </c>
      <c r="C68" s="247"/>
      <c r="D68" s="247"/>
      <c r="E68" s="247"/>
      <c r="F68" s="247"/>
      <c r="G68" s="247"/>
      <c r="H68" s="248">
        <v>0</v>
      </c>
      <c r="I68" s="248">
        <v>0</v>
      </c>
      <c r="J68" s="249">
        <v>0</v>
      </c>
      <c r="K68" s="249"/>
      <c r="L68" s="249"/>
      <c r="M68" s="248">
        <v>0</v>
      </c>
      <c r="N68" s="236"/>
      <c r="O68" s="236"/>
      <c r="P68" s="236"/>
    </row>
    <row r="69" spans="1:16" ht="9.9499999999999993" customHeight="1">
      <c r="A69" s="236"/>
      <c r="B69" s="247" t="s">
        <v>150</v>
      </c>
      <c r="C69" s="247"/>
      <c r="D69" s="247"/>
      <c r="E69" s="247"/>
      <c r="F69" s="247"/>
      <c r="G69" s="247"/>
      <c r="H69" s="248">
        <v>50.56</v>
      </c>
      <c r="I69" s="248">
        <v>2.5299999999999998</v>
      </c>
      <c r="J69" s="249">
        <v>2.5</v>
      </c>
      <c r="K69" s="249"/>
      <c r="L69" s="249"/>
      <c r="M69" s="248">
        <v>2.44</v>
      </c>
      <c r="N69" s="236"/>
      <c r="O69" s="236"/>
      <c r="P69" s="236"/>
    </row>
    <row r="70" spans="1:16" ht="9.9499999999999993" customHeight="1">
      <c r="A70" s="236"/>
      <c r="B70" s="247" t="s">
        <v>151</v>
      </c>
      <c r="C70" s="247"/>
      <c r="D70" s="247"/>
      <c r="E70" s="247"/>
      <c r="F70" s="247"/>
      <c r="G70" s="247"/>
      <c r="H70" s="248">
        <v>0</v>
      </c>
      <c r="I70" s="248">
        <v>0</v>
      </c>
      <c r="J70" s="249">
        <v>0</v>
      </c>
      <c r="K70" s="249"/>
      <c r="L70" s="249"/>
      <c r="M70" s="248">
        <v>0</v>
      </c>
      <c r="N70" s="236"/>
      <c r="O70" s="236"/>
      <c r="P70" s="236"/>
    </row>
    <row r="71" spans="1:16" ht="9.9499999999999993" customHeight="1">
      <c r="A71" s="236"/>
      <c r="B71" s="250" t="s">
        <v>152</v>
      </c>
      <c r="C71" s="250"/>
      <c r="D71" s="250"/>
      <c r="E71" s="250"/>
      <c r="F71" s="251">
        <v>50.56</v>
      </c>
      <c r="G71" s="251"/>
      <c r="H71" s="251"/>
      <c r="I71" s="252">
        <v>2.5299999999999998</v>
      </c>
      <c r="J71" s="253">
        <v>2.5</v>
      </c>
      <c r="K71" s="253"/>
      <c r="L71" s="253"/>
      <c r="M71" s="252">
        <v>2.44</v>
      </c>
      <c r="N71" s="236"/>
      <c r="O71" s="236"/>
      <c r="P71" s="236"/>
    </row>
    <row r="72" spans="1:16" ht="9.9499999999999993" customHeight="1">
      <c r="A72" s="236"/>
      <c r="B72" s="254" t="s">
        <v>153</v>
      </c>
      <c r="C72" s="254"/>
      <c r="D72" s="254"/>
      <c r="E72" s="254"/>
      <c r="F72" s="255">
        <v>2073.16</v>
      </c>
      <c r="G72" s="255"/>
      <c r="H72" s="255"/>
      <c r="I72" s="256">
        <v>103.64</v>
      </c>
      <c r="J72" s="257">
        <v>102.5</v>
      </c>
      <c r="K72" s="257"/>
      <c r="L72" s="257"/>
      <c r="M72" s="258" t="s">
        <v>154</v>
      </c>
      <c r="N72" s="236"/>
      <c r="O72" s="236"/>
      <c r="P72" s="236"/>
    </row>
    <row r="73" spans="1:16" ht="17.100000000000001" customHeight="1">
      <c r="A73" s="236"/>
      <c r="B73" s="236"/>
      <c r="C73" s="236"/>
      <c r="D73" s="236"/>
      <c r="E73" s="236"/>
      <c r="F73" s="236"/>
      <c r="G73" s="236"/>
      <c r="H73" s="236"/>
      <c r="I73" s="236"/>
      <c r="J73" s="236"/>
      <c r="K73" s="236"/>
      <c r="L73" s="236"/>
      <c r="M73" s="236"/>
      <c r="N73" s="236"/>
      <c r="O73" s="236"/>
      <c r="P73" s="236"/>
    </row>
    <row r="74" spans="1:16" ht="15" customHeight="1">
      <c r="A74" s="236"/>
      <c r="B74" s="259" t="s">
        <v>59</v>
      </c>
      <c r="C74" s="259"/>
      <c r="D74" s="259"/>
      <c r="E74" s="259"/>
      <c r="F74" s="259"/>
      <c r="G74" s="259"/>
      <c r="H74" s="259"/>
      <c r="I74" s="259"/>
      <c r="J74" s="259"/>
      <c r="K74" s="259"/>
      <c r="L74" s="259"/>
      <c r="M74" s="259"/>
      <c r="N74" s="259"/>
      <c r="O74" s="259"/>
      <c r="P74" s="259"/>
    </row>
    <row r="75" spans="1:16" ht="20.100000000000001" customHeight="1">
      <c r="A75" s="236"/>
      <c r="B75" s="236"/>
      <c r="C75" s="236"/>
      <c r="D75" s="236"/>
      <c r="E75" s="236"/>
      <c r="F75" s="236"/>
      <c r="G75" s="236"/>
      <c r="H75" s="236"/>
      <c r="I75" s="236"/>
      <c r="J75" s="236"/>
      <c r="K75" s="236"/>
      <c r="L75" s="236"/>
      <c r="M75" s="236"/>
      <c r="N75" s="236"/>
      <c r="O75" s="236"/>
      <c r="P75" s="236"/>
    </row>
  </sheetData>
  <mergeCells count="144">
    <mergeCell ref="B74:P74"/>
    <mergeCell ref="B71:E71"/>
    <mergeCell ref="F71:H71"/>
    <mergeCell ref="J71:L71"/>
    <mergeCell ref="B72:E72"/>
    <mergeCell ref="F72:H72"/>
    <mergeCell ref="J72:L72"/>
    <mergeCell ref="B67:M67"/>
    <mergeCell ref="B68:G68"/>
    <mergeCell ref="J68:L68"/>
    <mergeCell ref="B69:G69"/>
    <mergeCell ref="J69:L69"/>
    <mergeCell ref="B70:G70"/>
    <mergeCell ref="J70:L70"/>
    <mergeCell ref="B65:E65"/>
    <mergeCell ref="F65:H65"/>
    <mergeCell ref="J65:L65"/>
    <mergeCell ref="B66:E66"/>
    <mergeCell ref="F66:H66"/>
    <mergeCell ref="J66:L66"/>
    <mergeCell ref="B62:G62"/>
    <mergeCell ref="J62:L62"/>
    <mergeCell ref="B63:G63"/>
    <mergeCell ref="J63:L63"/>
    <mergeCell ref="B64:E64"/>
    <mergeCell ref="F64:H64"/>
    <mergeCell ref="J64:L64"/>
    <mergeCell ref="B59:E59"/>
    <mergeCell ref="F59:H59"/>
    <mergeCell ref="J59:L59"/>
    <mergeCell ref="B60:M60"/>
    <mergeCell ref="B61:G61"/>
    <mergeCell ref="J61:L61"/>
    <mergeCell ref="B55:M55"/>
    <mergeCell ref="B56:G56"/>
    <mergeCell ref="J56:L56"/>
    <mergeCell ref="B57:G57"/>
    <mergeCell ref="J57:L57"/>
    <mergeCell ref="B58:G58"/>
    <mergeCell ref="J58:L58"/>
    <mergeCell ref="B52:G52"/>
    <mergeCell ref="J52:L52"/>
    <mergeCell ref="B53:E53"/>
    <mergeCell ref="F53:H53"/>
    <mergeCell ref="J53:L53"/>
    <mergeCell ref="B54:E54"/>
    <mergeCell ref="F54:H54"/>
    <mergeCell ref="J54:L54"/>
    <mergeCell ref="B49:G49"/>
    <mergeCell ref="J49:L49"/>
    <mergeCell ref="B50:E50"/>
    <mergeCell ref="F50:H50"/>
    <mergeCell ref="J50:L50"/>
    <mergeCell ref="B51:M51"/>
    <mergeCell ref="B46:G46"/>
    <mergeCell ref="J46:L46"/>
    <mergeCell ref="B47:G47"/>
    <mergeCell ref="J47:L47"/>
    <mergeCell ref="B48:G48"/>
    <mergeCell ref="J48:L48"/>
    <mergeCell ref="B43:G43"/>
    <mergeCell ref="J43:L43"/>
    <mergeCell ref="B44:G44"/>
    <mergeCell ref="J44:L44"/>
    <mergeCell ref="B45:G45"/>
    <mergeCell ref="J45:L45"/>
    <mergeCell ref="B40:G40"/>
    <mergeCell ref="J40:L40"/>
    <mergeCell ref="B41:G41"/>
    <mergeCell ref="J41:L41"/>
    <mergeCell ref="B42:G42"/>
    <mergeCell ref="J42:L42"/>
    <mergeCell ref="B37:G37"/>
    <mergeCell ref="J37:L37"/>
    <mergeCell ref="B38:G38"/>
    <mergeCell ref="J38:L38"/>
    <mergeCell ref="B39:G39"/>
    <mergeCell ref="J39:L39"/>
    <mergeCell ref="B34:G34"/>
    <mergeCell ref="J34:L34"/>
    <mergeCell ref="B35:E35"/>
    <mergeCell ref="F35:H35"/>
    <mergeCell ref="J35:L35"/>
    <mergeCell ref="B36:M36"/>
    <mergeCell ref="B31:G31"/>
    <mergeCell ref="J31:L31"/>
    <mergeCell ref="B32:G32"/>
    <mergeCell ref="J32:L32"/>
    <mergeCell ref="B33:G33"/>
    <mergeCell ref="J33:L33"/>
    <mergeCell ref="B28:G28"/>
    <mergeCell ref="J28:L28"/>
    <mergeCell ref="B29:G29"/>
    <mergeCell ref="J29:L29"/>
    <mergeCell ref="B30:G30"/>
    <mergeCell ref="J30:L30"/>
    <mergeCell ref="B25:G25"/>
    <mergeCell ref="J25:L25"/>
    <mergeCell ref="B26:G26"/>
    <mergeCell ref="J26:L26"/>
    <mergeCell ref="B27:G27"/>
    <mergeCell ref="J27:L27"/>
    <mergeCell ref="B22:G22"/>
    <mergeCell ref="J22:L22"/>
    <mergeCell ref="B23:G23"/>
    <mergeCell ref="J23:L23"/>
    <mergeCell ref="B24:G24"/>
    <mergeCell ref="J24:L24"/>
    <mergeCell ref="B19:G19"/>
    <mergeCell ref="J19:L19"/>
    <mergeCell ref="B20:G20"/>
    <mergeCell ref="J20:L20"/>
    <mergeCell ref="B21:G21"/>
    <mergeCell ref="J21:L21"/>
    <mergeCell ref="B16:G16"/>
    <mergeCell ref="J16:L16"/>
    <mergeCell ref="B17:G17"/>
    <mergeCell ref="J17:L17"/>
    <mergeCell ref="B18:G18"/>
    <mergeCell ref="J18:L18"/>
    <mergeCell ref="B13:G13"/>
    <mergeCell ref="J13:L13"/>
    <mergeCell ref="B14:G14"/>
    <mergeCell ref="J14:L14"/>
    <mergeCell ref="B15:G15"/>
    <mergeCell ref="J15:L15"/>
    <mergeCell ref="B10:G10"/>
    <mergeCell ref="J10:L10"/>
    <mergeCell ref="B11:G11"/>
    <mergeCell ref="J11:L11"/>
    <mergeCell ref="B12:G12"/>
    <mergeCell ref="J12:L12"/>
    <mergeCell ref="D7:J7"/>
    <mergeCell ref="L7:M7"/>
    <mergeCell ref="B8:E8"/>
    <mergeCell ref="F8:H8"/>
    <mergeCell ref="J8:L8"/>
    <mergeCell ref="B9:M9"/>
    <mergeCell ref="E2:O2"/>
    <mergeCell ref="E3:O3"/>
    <mergeCell ref="E4:O4"/>
    <mergeCell ref="B5:F5"/>
    <mergeCell ref="G5:O5"/>
    <mergeCell ref="B6:F6"/>
  </mergeCells>
  <pageMargins left="0.78740157499999996" right="0.78740157499999996" top="0.984251969" bottom="0.984251969" header="0.5" footer="0.5"/>
  <pageSetup orientation="portrait" horizontalDpi="300" verticalDpi="300" copies="0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J55"/>
  <sheetViews>
    <sheetView zoomScaleNormal="100" workbookViewId="0">
      <selection activeCell="G23" sqref="G23"/>
    </sheetView>
  </sheetViews>
  <sheetFormatPr defaultColWidth="11.5" defaultRowHeight="12.75"/>
  <cols>
    <col min="1" max="1" width="45.625" style="3" customWidth="1"/>
    <col min="2" max="3" width="12.625" style="3" customWidth="1"/>
    <col min="4" max="4" width="8.625" style="3" customWidth="1"/>
    <col min="5" max="16384" width="11.5" style="3"/>
  </cols>
  <sheetData>
    <row r="1" spans="1:4">
      <c r="A1" s="1" t="s">
        <v>0</v>
      </c>
      <c r="B1" s="2"/>
      <c r="C1" s="2"/>
      <c r="D1" s="2"/>
    </row>
    <row r="2" spans="1:4">
      <c r="A2" s="1" t="s">
        <v>474</v>
      </c>
      <c r="B2" s="2"/>
      <c r="C2" s="2"/>
      <c r="D2" s="2"/>
    </row>
    <row r="3" spans="1:4">
      <c r="A3" s="1" t="s">
        <v>377</v>
      </c>
      <c r="B3" s="2"/>
      <c r="C3" s="2"/>
      <c r="D3" s="2"/>
    </row>
    <row r="4" spans="1:4">
      <c r="A4" s="1" t="s">
        <v>446</v>
      </c>
      <c r="B4" s="2"/>
      <c r="C4" s="2"/>
      <c r="D4" s="2"/>
    </row>
    <row r="5" spans="1:4" ht="13.5" thickBot="1">
      <c r="A5" s="4" t="s">
        <v>4</v>
      </c>
      <c r="B5" s="5">
        <v>22000</v>
      </c>
      <c r="C5" s="6" t="s">
        <v>5</v>
      </c>
    </row>
    <row r="6" spans="1:4">
      <c r="A6" s="7"/>
      <c r="B6" s="8" t="s">
        <v>6</v>
      </c>
      <c r="C6" s="9">
        <v>43160</v>
      </c>
      <c r="D6" s="10" t="s">
        <v>7</v>
      </c>
    </row>
    <row r="7" spans="1:4">
      <c r="A7" s="11" t="s">
        <v>8</v>
      </c>
      <c r="D7" s="12" t="s">
        <v>9</v>
      </c>
    </row>
    <row r="8" spans="1:4" ht="13.5" thickBot="1">
      <c r="A8" s="13"/>
      <c r="B8" s="14" t="s">
        <v>10</v>
      </c>
      <c r="C8" s="14" t="s">
        <v>475</v>
      </c>
      <c r="D8" s="15" t="s">
        <v>13</v>
      </c>
    </row>
    <row r="9" spans="1:4">
      <c r="A9" s="11" t="s">
        <v>14</v>
      </c>
      <c r="B9" s="16"/>
    </row>
    <row r="10" spans="1:4">
      <c r="A10" s="18" t="s">
        <v>15</v>
      </c>
      <c r="B10" s="16">
        <v>0</v>
      </c>
      <c r="C10" s="16">
        <v>0</v>
      </c>
      <c r="D10" s="51">
        <v>0</v>
      </c>
    </row>
    <row r="11" spans="1:4">
      <c r="A11" s="18" t="s">
        <v>16</v>
      </c>
      <c r="B11" s="3">
        <v>0</v>
      </c>
      <c r="C11" s="3">
        <v>0</v>
      </c>
      <c r="D11" s="51">
        <v>0</v>
      </c>
    </row>
    <row r="12" spans="1:4">
      <c r="A12" s="18" t="s">
        <v>17</v>
      </c>
      <c r="B12" s="16">
        <v>270</v>
      </c>
      <c r="C12" s="16">
        <v>12.27</v>
      </c>
      <c r="D12" s="51">
        <v>5.3280634519141501E-2</v>
      </c>
    </row>
    <row r="13" spans="1:4">
      <c r="A13" s="18" t="s">
        <v>18</v>
      </c>
      <c r="B13" s="16">
        <v>0</v>
      </c>
      <c r="C13" s="16">
        <v>0</v>
      </c>
      <c r="D13" s="51">
        <v>0</v>
      </c>
    </row>
    <row r="14" spans="1:4">
      <c r="A14" s="18" t="s">
        <v>19</v>
      </c>
      <c r="B14" s="16">
        <v>0</v>
      </c>
      <c r="C14" s="16">
        <v>0</v>
      </c>
      <c r="D14" s="51">
        <v>0</v>
      </c>
    </row>
    <row r="15" spans="1:4">
      <c r="A15" s="6" t="s">
        <v>20</v>
      </c>
      <c r="B15" s="16">
        <v>2850</v>
      </c>
      <c r="C15" s="16">
        <v>129.55000000000001</v>
      </c>
      <c r="D15" s="51">
        <v>0.5624066977020491</v>
      </c>
    </row>
    <row r="16" spans="1:4">
      <c r="A16" s="6" t="s">
        <v>70</v>
      </c>
      <c r="B16" s="16">
        <v>50.88</v>
      </c>
      <c r="C16" s="16">
        <v>2.3199999999999998</v>
      </c>
      <c r="D16" s="51">
        <v>1.0040439571607109E-2</v>
      </c>
    </row>
    <row r="17" spans="1:4">
      <c r="A17" s="6" t="s">
        <v>22</v>
      </c>
      <c r="B17" s="16">
        <v>250</v>
      </c>
      <c r="C17" s="16">
        <v>11.36</v>
      </c>
      <c r="D17" s="51">
        <v>4.9333920851056944E-2</v>
      </c>
    </row>
    <row r="18" spans="1:4">
      <c r="A18" s="6" t="s">
        <v>23</v>
      </c>
      <c r="B18" s="16">
        <v>795</v>
      </c>
      <c r="C18" s="16">
        <v>36.129999999999995</v>
      </c>
      <c r="D18" s="51">
        <v>0.15688186830636108</v>
      </c>
    </row>
    <row r="19" spans="1:4">
      <c r="A19" s="6" t="s">
        <v>24</v>
      </c>
      <c r="B19" s="16">
        <v>11.5</v>
      </c>
      <c r="C19" s="16">
        <v>0.52</v>
      </c>
      <c r="D19" s="51">
        <v>2.2693603591486195E-3</v>
      </c>
    </row>
    <row r="20" spans="1:4">
      <c r="A20" s="6" t="s">
        <v>71</v>
      </c>
      <c r="B20" s="16">
        <v>0</v>
      </c>
      <c r="C20" s="16">
        <v>0</v>
      </c>
      <c r="D20" s="51">
        <v>0</v>
      </c>
    </row>
    <row r="21" spans="1:4">
      <c r="A21" s="22" t="s">
        <v>27</v>
      </c>
      <c r="B21" s="155">
        <v>4227.38</v>
      </c>
      <c r="C21" s="155">
        <v>192.15</v>
      </c>
      <c r="D21" s="52">
        <v>0.83421292130936442</v>
      </c>
    </row>
    <row r="22" spans="1:4">
      <c r="A22" s="25" t="s">
        <v>28</v>
      </c>
    </row>
    <row r="23" spans="1:4">
      <c r="A23" s="18" t="s">
        <v>29</v>
      </c>
      <c r="B23" s="16">
        <v>0</v>
      </c>
      <c r="C23" s="16">
        <v>0</v>
      </c>
      <c r="D23" s="51">
        <v>0</v>
      </c>
    </row>
    <row r="24" spans="1:4">
      <c r="A24" s="18" t="s">
        <v>30</v>
      </c>
      <c r="B24" s="16">
        <v>0</v>
      </c>
      <c r="C24" s="16">
        <v>0</v>
      </c>
      <c r="D24" s="51">
        <v>0</v>
      </c>
    </row>
    <row r="25" spans="1:4">
      <c r="A25" s="6" t="s">
        <v>72</v>
      </c>
      <c r="B25" s="16">
        <v>126.82</v>
      </c>
      <c r="C25" s="16">
        <v>5.76</v>
      </c>
      <c r="D25" s="51">
        <v>2.5026111369324165E-2</v>
      </c>
    </row>
    <row r="26" spans="1:4">
      <c r="A26" s="18" t="s">
        <v>73</v>
      </c>
      <c r="B26" s="16">
        <v>0</v>
      </c>
      <c r="C26" s="16">
        <v>0</v>
      </c>
      <c r="D26" s="51">
        <v>0</v>
      </c>
    </row>
    <row r="27" spans="1:4">
      <c r="A27" s="18" t="s">
        <v>74</v>
      </c>
      <c r="B27" s="16">
        <v>0</v>
      </c>
      <c r="C27" s="16">
        <v>0</v>
      </c>
      <c r="D27" s="51">
        <v>0</v>
      </c>
    </row>
    <row r="28" spans="1:4">
      <c r="A28" s="18" t="s">
        <v>75</v>
      </c>
      <c r="B28" s="16">
        <v>148.5</v>
      </c>
      <c r="C28" s="16">
        <v>6.75</v>
      </c>
      <c r="D28" s="51">
        <v>2.9304348985527823E-2</v>
      </c>
    </row>
    <row r="29" spans="1:4">
      <c r="A29" s="18" t="s">
        <v>76</v>
      </c>
      <c r="B29" s="16">
        <v>0</v>
      </c>
      <c r="C29" s="16">
        <v>0</v>
      </c>
      <c r="D29" s="51">
        <v>0</v>
      </c>
    </row>
    <row r="30" spans="1:4">
      <c r="A30" s="18" t="s">
        <v>77</v>
      </c>
      <c r="B30" s="16">
        <v>0</v>
      </c>
      <c r="C30" s="16">
        <v>0</v>
      </c>
      <c r="D30" s="51">
        <v>0</v>
      </c>
    </row>
    <row r="31" spans="1:4">
      <c r="A31" s="18" t="s">
        <v>78</v>
      </c>
      <c r="B31" s="16">
        <v>0</v>
      </c>
      <c r="C31" s="16">
        <v>0</v>
      </c>
      <c r="D31" s="51">
        <v>0</v>
      </c>
    </row>
    <row r="32" spans="1:4">
      <c r="A32" s="27" t="s">
        <v>37</v>
      </c>
      <c r="B32" s="156">
        <v>275.32</v>
      </c>
      <c r="C32" s="156">
        <v>12.51</v>
      </c>
      <c r="D32" s="53">
        <v>5.4330460354851992E-2</v>
      </c>
    </row>
    <row r="33" spans="1:244" s="30" customFormat="1">
      <c r="A33" s="11" t="s">
        <v>38</v>
      </c>
      <c r="B33" s="3"/>
      <c r="C33" s="3"/>
      <c r="D33" s="3"/>
    </row>
    <row r="34" spans="1:244" s="30" customFormat="1">
      <c r="A34" s="18" t="s">
        <v>39</v>
      </c>
      <c r="B34" s="16">
        <v>231.6872178992225</v>
      </c>
      <c r="C34" s="16">
        <v>10.53</v>
      </c>
      <c r="D34" s="51">
        <v>4.5720155480167307E-2</v>
      </c>
    </row>
    <row r="35" spans="1:244" s="30" customFormat="1">
      <c r="A35" s="6" t="s">
        <v>40</v>
      </c>
      <c r="B35" s="16">
        <v>231.6872178992225</v>
      </c>
      <c r="C35" s="16">
        <v>10.53</v>
      </c>
      <c r="D35" s="51">
        <v>4.5720155480167307E-2</v>
      </c>
    </row>
    <row r="36" spans="1:244" s="31" customFormat="1">
      <c r="A36" s="22" t="s">
        <v>41</v>
      </c>
      <c r="B36" s="155">
        <v>4734.3872178992224</v>
      </c>
      <c r="C36" s="155">
        <v>215.19</v>
      </c>
      <c r="D36" s="52">
        <v>0.9342635371443837</v>
      </c>
    </row>
    <row r="37" spans="1:244" s="30" customFormat="1">
      <c r="A37" s="11" t="s">
        <v>42</v>
      </c>
      <c r="B37" s="3"/>
      <c r="C37" s="3"/>
      <c r="D37" s="3"/>
    </row>
    <row r="38" spans="1:244" s="30" customFormat="1">
      <c r="A38" s="6" t="s">
        <v>43</v>
      </c>
      <c r="B38" s="16">
        <v>0</v>
      </c>
      <c r="C38" s="16">
        <v>0</v>
      </c>
      <c r="D38" s="51">
        <v>0</v>
      </c>
    </row>
    <row r="39" spans="1:244" s="30" customFormat="1">
      <c r="A39" s="6" t="s">
        <v>44</v>
      </c>
      <c r="B39" s="16">
        <v>0</v>
      </c>
      <c r="C39" s="16">
        <v>0</v>
      </c>
      <c r="D39" s="51">
        <v>0</v>
      </c>
    </row>
    <row r="40" spans="1:244" s="30" customFormat="1">
      <c r="A40" s="18" t="s">
        <v>45</v>
      </c>
      <c r="B40" s="16">
        <v>0</v>
      </c>
      <c r="C40" s="16">
        <v>0</v>
      </c>
      <c r="D40" s="51">
        <v>0</v>
      </c>
    </row>
    <row r="41" spans="1:244" s="30" customFormat="1">
      <c r="A41" s="18" t="s">
        <v>79</v>
      </c>
      <c r="B41" s="16">
        <v>0</v>
      </c>
      <c r="C41" s="16">
        <v>0</v>
      </c>
      <c r="D41" s="51">
        <v>0</v>
      </c>
    </row>
    <row r="42" spans="1:244" s="30" customFormat="1">
      <c r="A42" s="27" t="s">
        <v>46</v>
      </c>
      <c r="B42" s="156">
        <v>0</v>
      </c>
      <c r="C42" s="156">
        <v>0</v>
      </c>
      <c r="D42" s="53">
        <v>0</v>
      </c>
      <c r="E42" s="32"/>
      <c r="F42" s="33"/>
      <c r="G42" s="33"/>
      <c r="H42" s="34"/>
      <c r="I42" s="32"/>
      <c r="J42" s="33"/>
      <c r="K42" s="33"/>
      <c r="L42" s="34"/>
      <c r="M42" s="32"/>
      <c r="N42" s="33"/>
      <c r="O42" s="33"/>
      <c r="P42" s="34"/>
      <c r="Q42" s="32"/>
      <c r="R42" s="33"/>
      <c r="S42" s="33"/>
      <c r="T42" s="34"/>
      <c r="U42" s="32"/>
      <c r="V42" s="33"/>
      <c r="W42" s="33"/>
      <c r="X42" s="34"/>
      <c r="Y42" s="32"/>
      <c r="Z42" s="33"/>
      <c r="AA42" s="33"/>
      <c r="AB42" s="34"/>
      <c r="AC42" s="32"/>
      <c r="AD42" s="33"/>
      <c r="AE42" s="33"/>
      <c r="AF42" s="34"/>
      <c r="AG42" s="32"/>
      <c r="AH42" s="33"/>
      <c r="AI42" s="33"/>
      <c r="AJ42" s="34"/>
      <c r="AK42" s="32"/>
      <c r="AL42" s="33"/>
      <c r="AM42" s="33"/>
      <c r="AN42" s="34"/>
      <c r="AO42" s="32"/>
      <c r="AP42" s="33"/>
      <c r="AQ42" s="33"/>
      <c r="AR42" s="34"/>
      <c r="AS42" s="32"/>
      <c r="AT42" s="33"/>
      <c r="AU42" s="33"/>
      <c r="AV42" s="34"/>
      <c r="AW42" s="32"/>
      <c r="AX42" s="33"/>
      <c r="AY42" s="33"/>
      <c r="AZ42" s="34"/>
      <c r="BA42" s="32"/>
      <c r="BB42" s="33"/>
      <c r="BC42" s="33"/>
      <c r="BD42" s="34"/>
      <c r="BE42" s="32"/>
      <c r="BF42" s="33"/>
      <c r="BG42" s="33"/>
      <c r="BH42" s="34"/>
      <c r="BI42" s="32"/>
      <c r="BJ42" s="33"/>
      <c r="BK42" s="33"/>
      <c r="BL42" s="34"/>
      <c r="BM42" s="32"/>
      <c r="BN42" s="33"/>
      <c r="BO42" s="33"/>
      <c r="BP42" s="34"/>
      <c r="BQ42" s="32"/>
      <c r="BR42" s="33"/>
      <c r="BS42" s="33"/>
      <c r="BT42" s="34"/>
      <c r="BU42" s="32"/>
      <c r="BV42" s="33"/>
      <c r="BW42" s="33"/>
      <c r="BX42" s="34"/>
      <c r="BY42" s="32"/>
      <c r="BZ42" s="33"/>
      <c r="CA42" s="33"/>
      <c r="CB42" s="34"/>
      <c r="CC42" s="32"/>
      <c r="CD42" s="33"/>
      <c r="CE42" s="33"/>
      <c r="CF42" s="34"/>
      <c r="CG42" s="32"/>
      <c r="CH42" s="33"/>
      <c r="CI42" s="33"/>
      <c r="CJ42" s="34"/>
      <c r="CK42" s="32"/>
      <c r="CL42" s="33"/>
      <c r="CM42" s="33"/>
      <c r="CN42" s="34"/>
      <c r="CO42" s="32"/>
      <c r="CP42" s="33"/>
      <c r="CQ42" s="33"/>
      <c r="CR42" s="34"/>
      <c r="CS42" s="32"/>
      <c r="CT42" s="33"/>
      <c r="CU42" s="33"/>
      <c r="CV42" s="34"/>
      <c r="CW42" s="32"/>
      <c r="CX42" s="33"/>
      <c r="CY42" s="33"/>
      <c r="CZ42" s="34"/>
      <c r="DA42" s="32"/>
      <c r="DB42" s="33"/>
      <c r="DC42" s="33"/>
      <c r="DD42" s="34"/>
      <c r="DE42" s="32"/>
      <c r="DF42" s="33"/>
      <c r="DG42" s="33"/>
      <c r="DH42" s="34"/>
      <c r="DI42" s="32"/>
      <c r="DJ42" s="33"/>
      <c r="DK42" s="33"/>
      <c r="DL42" s="34"/>
      <c r="DM42" s="32"/>
      <c r="DN42" s="33"/>
      <c r="DO42" s="33"/>
      <c r="DP42" s="34"/>
      <c r="DQ42" s="32"/>
      <c r="DR42" s="33"/>
      <c r="DS42" s="33"/>
      <c r="DT42" s="34"/>
      <c r="DU42" s="32"/>
      <c r="DV42" s="33"/>
      <c r="DW42" s="33"/>
      <c r="DX42" s="34"/>
      <c r="DY42" s="32"/>
      <c r="DZ42" s="33"/>
      <c r="EA42" s="33"/>
      <c r="EB42" s="34"/>
      <c r="EC42" s="32"/>
      <c r="ED42" s="33"/>
      <c r="EE42" s="33"/>
      <c r="EF42" s="34"/>
      <c r="EG42" s="32"/>
      <c r="EH42" s="33"/>
      <c r="EI42" s="33"/>
      <c r="EJ42" s="34"/>
      <c r="EK42" s="32"/>
      <c r="EL42" s="33"/>
      <c r="EM42" s="33"/>
      <c r="EN42" s="34"/>
      <c r="EO42" s="32"/>
      <c r="EP42" s="33"/>
      <c r="EQ42" s="33"/>
      <c r="ER42" s="34"/>
      <c r="ES42" s="32"/>
      <c r="ET42" s="33"/>
      <c r="EU42" s="33"/>
      <c r="EV42" s="34"/>
      <c r="EW42" s="32"/>
      <c r="EX42" s="33"/>
      <c r="EY42" s="33"/>
      <c r="EZ42" s="34"/>
      <c r="FA42" s="32"/>
      <c r="FB42" s="33"/>
      <c r="FC42" s="33"/>
      <c r="FD42" s="34"/>
      <c r="FE42" s="32"/>
      <c r="FF42" s="33"/>
      <c r="FG42" s="33"/>
      <c r="FH42" s="34"/>
      <c r="FI42" s="32"/>
      <c r="FJ42" s="33"/>
      <c r="FK42" s="33"/>
      <c r="FL42" s="34"/>
      <c r="FM42" s="32"/>
      <c r="FN42" s="33"/>
      <c r="FO42" s="33"/>
      <c r="FP42" s="34"/>
      <c r="FQ42" s="32"/>
      <c r="FR42" s="33"/>
      <c r="FS42" s="33"/>
      <c r="FT42" s="34"/>
      <c r="FU42" s="32"/>
      <c r="FV42" s="33"/>
      <c r="FW42" s="33"/>
      <c r="FX42" s="34"/>
      <c r="FY42" s="32"/>
      <c r="FZ42" s="33"/>
      <c r="GA42" s="33"/>
      <c r="GB42" s="34"/>
      <c r="GC42" s="32"/>
      <c r="GD42" s="33"/>
      <c r="GE42" s="33"/>
      <c r="GF42" s="34"/>
      <c r="GG42" s="32"/>
      <c r="GH42" s="33"/>
      <c r="GI42" s="33"/>
      <c r="GJ42" s="34"/>
      <c r="GK42" s="32"/>
      <c r="GL42" s="33"/>
      <c r="GM42" s="33"/>
      <c r="GN42" s="34"/>
      <c r="GO42" s="32"/>
      <c r="GP42" s="33"/>
      <c r="GQ42" s="33"/>
      <c r="GR42" s="34"/>
      <c r="GS42" s="32"/>
      <c r="GT42" s="33"/>
      <c r="GU42" s="33"/>
      <c r="GV42" s="34"/>
      <c r="GW42" s="32"/>
      <c r="GX42" s="33"/>
      <c r="GY42" s="33"/>
      <c r="GZ42" s="34"/>
      <c r="HA42" s="32"/>
      <c r="HB42" s="33"/>
      <c r="HC42" s="33"/>
      <c r="HD42" s="34"/>
      <c r="HE42" s="32"/>
      <c r="HF42" s="33"/>
      <c r="HG42" s="33"/>
      <c r="HH42" s="34"/>
      <c r="HI42" s="32"/>
      <c r="HJ42" s="33"/>
      <c r="HK42" s="33"/>
      <c r="HL42" s="34"/>
      <c r="HM42" s="32"/>
      <c r="HN42" s="33"/>
      <c r="HO42" s="33"/>
      <c r="HP42" s="34"/>
      <c r="HQ42" s="32"/>
      <c r="HR42" s="33"/>
      <c r="HS42" s="33"/>
      <c r="HT42" s="34"/>
      <c r="HU42" s="32"/>
      <c r="HV42" s="33"/>
      <c r="HW42" s="33"/>
      <c r="HX42" s="34"/>
      <c r="HY42" s="32"/>
      <c r="HZ42" s="33"/>
      <c r="IA42" s="33"/>
      <c r="IB42" s="34"/>
      <c r="IC42" s="32"/>
      <c r="ID42" s="33"/>
      <c r="IE42" s="33"/>
      <c r="IF42" s="34"/>
      <c r="IG42" s="32"/>
      <c r="IH42" s="33"/>
      <c r="II42" s="33"/>
      <c r="IJ42" s="34"/>
    </row>
    <row r="43" spans="1:244" s="30" customFormat="1">
      <c r="A43" s="11" t="s">
        <v>47</v>
      </c>
      <c r="B43" s="3"/>
      <c r="C43" s="3"/>
      <c r="D43" s="3"/>
    </row>
    <row r="44" spans="1:244" s="30" customFormat="1">
      <c r="A44" s="18" t="s">
        <v>80</v>
      </c>
      <c r="B44" s="16">
        <v>0</v>
      </c>
      <c r="C44" s="16">
        <v>0</v>
      </c>
      <c r="D44" s="51">
        <v>0</v>
      </c>
    </row>
    <row r="45" spans="1:244" s="30" customFormat="1">
      <c r="A45" s="18" t="s">
        <v>49</v>
      </c>
      <c r="B45" s="16">
        <v>23.2</v>
      </c>
      <c r="C45" s="16">
        <v>1.05</v>
      </c>
      <c r="D45" s="51">
        <v>4.578187854978084E-3</v>
      </c>
    </row>
    <row r="46" spans="1:244" s="30" customFormat="1">
      <c r="A46" s="18" t="s">
        <v>50</v>
      </c>
      <c r="B46" s="16">
        <v>0</v>
      </c>
      <c r="C46" s="16">
        <v>0</v>
      </c>
      <c r="D46" s="51">
        <v>0</v>
      </c>
    </row>
    <row r="47" spans="1:244" s="30" customFormat="1">
      <c r="A47" s="27" t="s">
        <v>51</v>
      </c>
      <c r="B47" s="156">
        <v>23.2</v>
      </c>
      <c r="C47" s="156">
        <v>1.05</v>
      </c>
      <c r="D47" s="53">
        <v>4.578187854978084E-3</v>
      </c>
      <c r="E47" s="32"/>
      <c r="F47" s="33"/>
      <c r="G47" s="33"/>
      <c r="H47" s="34"/>
      <c r="I47" s="32"/>
      <c r="J47" s="33"/>
      <c r="K47" s="33"/>
      <c r="L47" s="34"/>
      <c r="M47" s="32"/>
      <c r="N47" s="33"/>
      <c r="O47" s="33"/>
      <c r="P47" s="34"/>
      <c r="Q47" s="32"/>
      <c r="R47" s="33"/>
      <c r="S47" s="33"/>
      <c r="T47" s="34"/>
      <c r="U47" s="32"/>
      <c r="V47" s="33"/>
      <c r="W47" s="33"/>
      <c r="X47" s="34"/>
      <c r="Y47" s="32"/>
      <c r="Z47" s="33"/>
      <c r="AA47" s="33"/>
      <c r="AB47" s="34"/>
      <c r="AC47" s="32"/>
      <c r="AD47" s="33"/>
      <c r="AE47" s="33"/>
      <c r="AF47" s="34"/>
      <c r="AG47" s="32"/>
      <c r="AH47" s="33"/>
      <c r="AI47" s="33"/>
      <c r="AJ47" s="34"/>
      <c r="AK47" s="32"/>
      <c r="AL47" s="33"/>
      <c r="AM47" s="33"/>
      <c r="AN47" s="34"/>
      <c r="AO47" s="32"/>
      <c r="AP47" s="33"/>
      <c r="AQ47" s="33"/>
      <c r="AR47" s="34"/>
      <c r="AS47" s="32"/>
      <c r="AT47" s="33"/>
      <c r="AU47" s="33"/>
      <c r="AV47" s="34"/>
      <c r="AW47" s="32"/>
      <c r="AX47" s="33"/>
      <c r="AY47" s="33"/>
      <c r="AZ47" s="34"/>
      <c r="BA47" s="32"/>
      <c r="BB47" s="33"/>
      <c r="BC47" s="33"/>
      <c r="BD47" s="34"/>
      <c r="BE47" s="32"/>
      <c r="BF47" s="33"/>
      <c r="BG47" s="33"/>
      <c r="BH47" s="34"/>
      <c r="BI47" s="32"/>
      <c r="BJ47" s="33"/>
      <c r="BK47" s="33"/>
      <c r="BL47" s="34"/>
      <c r="BM47" s="32"/>
      <c r="BN47" s="33"/>
      <c r="BO47" s="33"/>
      <c r="BP47" s="34"/>
      <c r="BQ47" s="32"/>
      <c r="BR47" s="33"/>
      <c r="BS47" s="33"/>
      <c r="BT47" s="34"/>
      <c r="BU47" s="32"/>
      <c r="BV47" s="33"/>
      <c r="BW47" s="33"/>
      <c r="BX47" s="34"/>
      <c r="BY47" s="32"/>
      <c r="BZ47" s="33"/>
      <c r="CA47" s="33"/>
      <c r="CB47" s="34"/>
      <c r="CC47" s="32"/>
      <c r="CD47" s="33"/>
      <c r="CE47" s="33"/>
      <c r="CF47" s="34"/>
      <c r="CG47" s="32"/>
      <c r="CH47" s="33"/>
      <c r="CI47" s="33"/>
      <c r="CJ47" s="34"/>
      <c r="CK47" s="32"/>
      <c r="CL47" s="33"/>
      <c r="CM47" s="33"/>
      <c r="CN47" s="34"/>
      <c r="CO47" s="32"/>
      <c r="CP47" s="33"/>
      <c r="CQ47" s="33"/>
      <c r="CR47" s="34"/>
      <c r="CS47" s="32"/>
      <c r="CT47" s="33"/>
      <c r="CU47" s="33"/>
      <c r="CV47" s="34"/>
      <c r="CW47" s="32"/>
      <c r="CX47" s="33"/>
      <c r="CY47" s="33"/>
      <c r="CZ47" s="34"/>
      <c r="DA47" s="32"/>
      <c r="DB47" s="33"/>
      <c r="DC47" s="33"/>
      <c r="DD47" s="34"/>
      <c r="DE47" s="32"/>
      <c r="DF47" s="33"/>
      <c r="DG47" s="33"/>
      <c r="DH47" s="34"/>
      <c r="DI47" s="32"/>
      <c r="DJ47" s="33"/>
      <c r="DK47" s="33"/>
      <c r="DL47" s="34"/>
      <c r="DM47" s="32"/>
      <c r="DN47" s="33"/>
      <c r="DO47" s="33"/>
      <c r="DP47" s="34"/>
      <c r="DQ47" s="32"/>
      <c r="DR47" s="33"/>
      <c r="DS47" s="33"/>
      <c r="DT47" s="34"/>
      <c r="DU47" s="32"/>
      <c r="DV47" s="33"/>
      <c r="DW47" s="33"/>
      <c r="DX47" s="34"/>
      <c r="DY47" s="32"/>
      <c r="DZ47" s="33"/>
      <c r="EA47" s="33"/>
      <c r="EB47" s="34"/>
      <c r="EC47" s="32"/>
      <c r="ED47" s="33"/>
      <c r="EE47" s="33"/>
      <c r="EF47" s="34"/>
      <c r="EG47" s="32"/>
      <c r="EH47" s="33"/>
      <c r="EI47" s="33"/>
      <c r="EJ47" s="34"/>
      <c r="EK47" s="32"/>
      <c r="EL47" s="33"/>
      <c r="EM47" s="33"/>
      <c r="EN47" s="34"/>
      <c r="EO47" s="32"/>
      <c r="EP47" s="33"/>
      <c r="EQ47" s="33"/>
      <c r="ER47" s="34"/>
      <c r="ES47" s="32"/>
      <c r="ET47" s="33"/>
      <c r="EU47" s="33"/>
      <c r="EV47" s="34"/>
      <c r="EW47" s="32"/>
      <c r="EX47" s="33"/>
      <c r="EY47" s="33"/>
      <c r="EZ47" s="34"/>
      <c r="FA47" s="32"/>
      <c r="FB47" s="33"/>
      <c r="FC47" s="33"/>
      <c r="FD47" s="34"/>
      <c r="FE47" s="32"/>
      <c r="FF47" s="33"/>
      <c r="FG47" s="33"/>
      <c r="FH47" s="34"/>
      <c r="FI47" s="32"/>
      <c r="FJ47" s="33"/>
      <c r="FK47" s="33"/>
      <c r="FL47" s="34"/>
      <c r="FM47" s="32"/>
      <c r="FN47" s="33"/>
      <c r="FO47" s="33"/>
      <c r="FP47" s="34"/>
      <c r="FQ47" s="32"/>
      <c r="FR47" s="33"/>
      <c r="FS47" s="33"/>
      <c r="FT47" s="34"/>
      <c r="FU47" s="32"/>
      <c r="FV47" s="33"/>
      <c r="FW47" s="33"/>
      <c r="FX47" s="34"/>
      <c r="FY47" s="32"/>
      <c r="FZ47" s="33"/>
      <c r="GA47" s="33"/>
      <c r="GB47" s="34"/>
      <c r="GC47" s="32"/>
      <c r="GD47" s="33"/>
      <c r="GE47" s="33"/>
      <c r="GF47" s="34"/>
      <c r="GG47" s="32"/>
      <c r="GH47" s="33"/>
      <c r="GI47" s="33"/>
      <c r="GJ47" s="34"/>
      <c r="GK47" s="32"/>
      <c r="GL47" s="33"/>
      <c r="GM47" s="33"/>
      <c r="GN47" s="34"/>
      <c r="GO47" s="32"/>
      <c r="GP47" s="33"/>
      <c r="GQ47" s="33"/>
      <c r="GR47" s="34"/>
      <c r="GS47" s="32"/>
      <c r="GT47" s="33"/>
      <c r="GU47" s="33"/>
      <c r="GV47" s="34"/>
      <c r="GW47" s="32"/>
      <c r="GX47" s="33"/>
      <c r="GY47" s="33"/>
      <c r="GZ47" s="34"/>
      <c r="HA47" s="32"/>
      <c r="HB47" s="33"/>
      <c r="HC47" s="33"/>
      <c r="HD47" s="34"/>
      <c r="HE47" s="32"/>
      <c r="HF47" s="33"/>
      <c r="HG47" s="33"/>
      <c r="HH47" s="34"/>
      <c r="HI47" s="32"/>
      <c r="HJ47" s="33"/>
      <c r="HK47" s="33"/>
      <c r="HL47" s="34"/>
      <c r="HM47" s="32"/>
      <c r="HN47" s="33"/>
      <c r="HO47" s="33"/>
      <c r="HP47" s="34"/>
      <c r="HQ47" s="32"/>
      <c r="HR47" s="33"/>
      <c r="HS47" s="33"/>
      <c r="HT47" s="34"/>
      <c r="HU47" s="32"/>
      <c r="HV47" s="33"/>
      <c r="HW47" s="33"/>
      <c r="HX47" s="34"/>
      <c r="HY47" s="32"/>
      <c r="HZ47" s="33"/>
      <c r="IA47" s="33"/>
      <c r="IB47" s="34"/>
      <c r="IC47" s="32"/>
      <c r="ID47" s="33"/>
      <c r="IE47" s="33"/>
      <c r="IF47" s="34"/>
      <c r="IG47" s="32"/>
      <c r="IH47" s="33"/>
      <c r="II47" s="33"/>
      <c r="IJ47" s="34"/>
    </row>
    <row r="48" spans="1:244" s="30" customFormat="1">
      <c r="A48" s="35" t="s">
        <v>52</v>
      </c>
      <c r="B48" s="157">
        <v>23.2</v>
      </c>
      <c r="C48" s="157">
        <v>1.05</v>
      </c>
      <c r="D48" s="54">
        <v>4.578187854978084E-3</v>
      </c>
      <c r="E48" s="33"/>
      <c r="F48" s="33"/>
      <c r="G48" s="32"/>
      <c r="H48" s="33"/>
      <c r="I48" s="33"/>
      <c r="J48" s="33"/>
      <c r="K48" s="32"/>
      <c r="L48" s="33"/>
      <c r="M48" s="33"/>
      <c r="N48" s="33"/>
      <c r="O48" s="32"/>
      <c r="P48" s="33"/>
      <c r="Q48" s="33"/>
      <c r="R48" s="33"/>
      <c r="S48" s="32"/>
      <c r="T48" s="33"/>
      <c r="U48" s="33"/>
      <c r="V48" s="33"/>
      <c r="W48" s="32"/>
      <c r="X48" s="33"/>
      <c r="Y48" s="33"/>
      <c r="Z48" s="33"/>
      <c r="AA48" s="32"/>
      <c r="AB48" s="33"/>
      <c r="AC48" s="33"/>
      <c r="AD48" s="33"/>
      <c r="AE48" s="32"/>
      <c r="AF48" s="33"/>
      <c r="AG48" s="33"/>
      <c r="AH48" s="33"/>
      <c r="AI48" s="32"/>
      <c r="AJ48" s="33"/>
      <c r="AK48" s="33"/>
      <c r="AL48" s="33"/>
      <c r="AM48" s="32"/>
      <c r="AN48" s="33"/>
      <c r="AO48" s="33"/>
      <c r="AP48" s="33"/>
      <c r="AQ48" s="32"/>
      <c r="AR48" s="33"/>
      <c r="AS48" s="33"/>
      <c r="AT48" s="33"/>
      <c r="AU48" s="32"/>
      <c r="AV48" s="33"/>
      <c r="AW48" s="33"/>
      <c r="AX48" s="33"/>
      <c r="AY48" s="32"/>
      <c r="AZ48" s="33"/>
      <c r="BA48" s="33"/>
      <c r="BB48" s="33"/>
      <c r="BC48" s="32"/>
      <c r="BD48" s="33"/>
      <c r="BE48" s="33"/>
      <c r="BF48" s="33"/>
      <c r="BG48" s="32"/>
      <c r="BH48" s="33"/>
      <c r="BI48" s="33"/>
      <c r="BJ48" s="33"/>
      <c r="BK48" s="32"/>
      <c r="BL48" s="33"/>
      <c r="BM48" s="33"/>
      <c r="BN48" s="33"/>
      <c r="BO48" s="32"/>
      <c r="BP48" s="33"/>
      <c r="BQ48" s="33"/>
      <c r="BR48" s="33"/>
      <c r="BS48" s="32"/>
      <c r="BT48" s="33"/>
      <c r="BU48" s="33"/>
      <c r="BV48" s="33"/>
      <c r="BW48" s="32"/>
      <c r="BX48" s="33"/>
      <c r="BY48" s="33"/>
      <c r="BZ48" s="33"/>
      <c r="CA48" s="32"/>
      <c r="CB48" s="33"/>
      <c r="CC48" s="33"/>
      <c r="CD48" s="33"/>
      <c r="CE48" s="32"/>
      <c r="CF48" s="33"/>
      <c r="CG48" s="33"/>
      <c r="CH48" s="33"/>
      <c r="CI48" s="32"/>
      <c r="CJ48" s="33"/>
      <c r="CK48" s="33"/>
      <c r="CL48" s="33"/>
      <c r="CM48" s="32"/>
      <c r="CN48" s="33"/>
      <c r="CO48" s="33"/>
      <c r="CP48" s="33"/>
      <c r="CQ48" s="32"/>
      <c r="CR48" s="33"/>
      <c r="CS48" s="33"/>
      <c r="CT48" s="33"/>
      <c r="CU48" s="32"/>
      <c r="CV48" s="33"/>
      <c r="CW48" s="33"/>
      <c r="CX48" s="33"/>
      <c r="CY48" s="32"/>
      <c r="CZ48" s="33"/>
      <c r="DA48" s="33"/>
      <c r="DB48" s="33"/>
      <c r="DC48" s="32"/>
      <c r="DD48" s="33"/>
      <c r="DE48" s="33"/>
      <c r="DF48" s="33"/>
      <c r="DG48" s="32"/>
      <c r="DH48" s="33"/>
      <c r="DI48" s="33"/>
      <c r="DJ48" s="33"/>
      <c r="DK48" s="32"/>
      <c r="DL48" s="33"/>
      <c r="DM48" s="33"/>
      <c r="DN48" s="33"/>
      <c r="DO48" s="32"/>
      <c r="DP48" s="33"/>
      <c r="DQ48" s="33"/>
      <c r="DR48" s="33"/>
      <c r="DS48" s="32"/>
      <c r="DT48" s="33"/>
      <c r="DU48" s="33"/>
      <c r="DV48" s="33"/>
      <c r="DW48" s="32"/>
      <c r="DX48" s="33"/>
      <c r="DY48" s="33"/>
      <c r="DZ48" s="33"/>
      <c r="EA48" s="32"/>
      <c r="EB48" s="33"/>
      <c r="EC48" s="33"/>
      <c r="ED48" s="33"/>
      <c r="EE48" s="32"/>
      <c r="EF48" s="33"/>
      <c r="EG48" s="33"/>
      <c r="EH48" s="33"/>
      <c r="EI48" s="32"/>
      <c r="EJ48" s="33"/>
      <c r="EK48" s="33"/>
      <c r="EL48" s="33"/>
      <c r="EM48" s="32"/>
      <c r="EN48" s="33"/>
      <c r="EO48" s="33"/>
      <c r="EP48" s="33"/>
      <c r="EQ48" s="32"/>
      <c r="ER48" s="33"/>
      <c r="ES48" s="33"/>
      <c r="ET48" s="33"/>
      <c r="EU48" s="32"/>
      <c r="EV48" s="33"/>
      <c r="EW48" s="33"/>
      <c r="EX48" s="33"/>
      <c r="EY48" s="32"/>
      <c r="EZ48" s="33"/>
      <c r="FA48" s="33"/>
      <c r="FB48" s="33"/>
      <c r="FC48" s="32"/>
      <c r="FD48" s="33"/>
      <c r="FE48" s="33"/>
      <c r="FF48" s="33"/>
      <c r="FG48" s="32"/>
      <c r="FH48" s="33"/>
      <c r="FI48" s="33"/>
      <c r="FJ48" s="33"/>
      <c r="FK48" s="32"/>
      <c r="FL48" s="33"/>
      <c r="FM48" s="33"/>
      <c r="FN48" s="33"/>
      <c r="FO48" s="32"/>
      <c r="FP48" s="33"/>
      <c r="FQ48" s="33"/>
      <c r="FR48" s="33"/>
      <c r="FS48" s="32"/>
      <c r="FT48" s="33"/>
      <c r="FU48" s="33"/>
      <c r="FV48" s="33"/>
      <c r="FW48" s="32"/>
      <c r="FX48" s="33"/>
      <c r="FY48" s="33"/>
      <c r="FZ48" s="33"/>
      <c r="GA48" s="32"/>
      <c r="GB48" s="33"/>
      <c r="GC48" s="33"/>
      <c r="GD48" s="33"/>
      <c r="GE48" s="32"/>
      <c r="GF48" s="33"/>
      <c r="GG48" s="33"/>
      <c r="GH48" s="33"/>
      <c r="GI48" s="32"/>
      <c r="GJ48" s="33"/>
      <c r="GK48" s="33"/>
      <c r="GL48" s="33"/>
      <c r="GM48" s="32"/>
      <c r="GN48" s="33"/>
      <c r="GO48" s="33"/>
      <c r="GP48" s="33"/>
      <c r="GQ48" s="32"/>
      <c r="GR48" s="33"/>
      <c r="GS48" s="33"/>
      <c r="GT48" s="33"/>
      <c r="GU48" s="32"/>
      <c r="GV48" s="33"/>
      <c r="GW48" s="33"/>
      <c r="GX48" s="33"/>
      <c r="GY48" s="32"/>
      <c r="GZ48" s="33"/>
      <c r="HA48" s="33"/>
      <c r="HB48" s="33"/>
      <c r="HC48" s="32"/>
      <c r="HD48" s="33"/>
      <c r="HE48" s="33"/>
      <c r="HF48" s="33"/>
      <c r="HG48" s="32"/>
      <c r="HH48" s="33"/>
      <c r="HI48" s="33"/>
      <c r="HJ48" s="33"/>
      <c r="HK48" s="32"/>
      <c r="HL48" s="33"/>
      <c r="HM48" s="33"/>
      <c r="HN48" s="33"/>
      <c r="HO48" s="32"/>
      <c r="HP48" s="33"/>
      <c r="HQ48" s="33"/>
      <c r="HR48" s="33"/>
      <c r="HS48" s="32"/>
      <c r="HT48" s="33"/>
      <c r="HU48" s="33"/>
      <c r="HV48" s="33"/>
      <c r="HW48" s="32"/>
      <c r="HX48" s="33"/>
      <c r="HY48" s="33"/>
      <c r="HZ48" s="33"/>
      <c r="IA48" s="32"/>
      <c r="IB48" s="33"/>
      <c r="IC48" s="33"/>
      <c r="ID48" s="33"/>
      <c r="IE48" s="32"/>
      <c r="IF48" s="33"/>
      <c r="IG48" s="33"/>
      <c r="IH48" s="33"/>
    </row>
    <row r="49" spans="1:244" s="31" customFormat="1">
      <c r="A49" s="22" t="s">
        <v>53</v>
      </c>
      <c r="B49" s="155">
        <v>4757.5872178992222</v>
      </c>
      <c r="C49" s="155">
        <v>216.24</v>
      </c>
      <c r="D49" s="52">
        <v>0.9388417249993618</v>
      </c>
    </row>
    <row r="50" spans="1:244" s="30" customFormat="1">
      <c r="A50" s="11" t="s">
        <v>54</v>
      </c>
      <c r="B50" s="3"/>
      <c r="C50" s="3"/>
      <c r="D50" s="3"/>
    </row>
    <row r="51" spans="1:244" s="30" customFormat="1">
      <c r="A51" s="6" t="s">
        <v>55</v>
      </c>
      <c r="B51" s="16">
        <v>0</v>
      </c>
      <c r="C51" s="16">
        <v>0</v>
      </c>
      <c r="D51" s="51">
        <v>0</v>
      </c>
    </row>
    <row r="52" spans="1:244" s="30" customFormat="1">
      <c r="A52" s="6" t="s">
        <v>56</v>
      </c>
      <c r="B52" s="16">
        <v>309.92</v>
      </c>
      <c r="C52" s="16">
        <v>14.09</v>
      </c>
      <c r="D52" s="51">
        <v>6.1158275000638272E-2</v>
      </c>
    </row>
    <row r="53" spans="1:244" s="30" customFormat="1">
      <c r="A53" s="27" t="s">
        <v>57</v>
      </c>
      <c r="B53" s="156">
        <v>309.92</v>
      </c>
      <c r="C53" s="156">
        <v>14.09</v>
      </c>
      <c r="D53" s="53">
        <v>6.1158275000638272E-2</v>
      </c>
      <c r="E53" s="32"/>
      <c r="F53" s="33"/>
      <c r="G53" s="33"/>
      <c r="H53" s="34"/>
      <c r="I53" s="32"/>
      <c r="J53" s="33"/>
      <c r="K53" s="33"/>
      <c r="L53" s="34"/>
      <c r="M53" s="32"/>
      <c r="N53" s="33"/>
      <c r="O53" s="33"/>
      <c r="P53" s="34"/>
      <c r="Q53" s="32"/>
      <c r="R53" s="33"/>
      <c r="S53" s="33"/>
      <c r="T53" s="34"/>
      <c r="U53" s="32"/>
      <c r="V53" s="33"/>
      <c r="W53" s="33"/>
      <c r="X53" s="34"/>
      <c r="Y53" s="32"/>
      <c r="Z53" s="33"/>
      <c r="AA53" s="33"/>
      <c r="AB53" s="34"/>
      <c r="AC53" s="32"/>
      <c r="AD53" s="33"/>
      <c r="AE53" s="33"/>
      <c r="AF53" s="34"/>
      <c r="AG53" s="32"/>
      <c r="AH53" s="33"/>
      <c r="AI53" s="33"/>
      <c r="AJ53" s="34"/>
      <c r="AK53" s="32"/>
      <c r="AL53" s="33"/>
      <c r="AM53" s="33"/>
      <c r="AN53" s="34"/>
      <c r="AO53" s="32"/>
      <c r="AP53" s="33"/>
      <c r="AQ53" s="33"/>
      <c r="AR53" s="34"/>
      <c r="AS53" s="32"/>
      <c r="AT53" s="33"/>
      <c r="AU53" s="33"/>
      <c r="AV53" s="34"/>
      <c r="AW53" s="32"/>
      <c r="AX53" s="33"/>
      <c r="AY53" s="33"/>
      <c r="AZ53" s="34"/>
      <c r="BA53" s="32"/>
      <c r="BB53" s="33"/>
      <c r="BC53" s="33"/>
      <c r="BD53" s="34"/>
      <c r="BE53" s="32"/>
      <c r="BF53" s="33"/>
      <c r="BG53" s="33"/>
      <c r="BH53" s="34"/>
      <c r="BI53" s="32"/>
      <c r="BJ53" s="33"/>
      <c r="BK53" s="33"/>
      <c r="BL53" s="34"/>
      <c r="BM53" s="32"/>
      <c r="BN53" s="33"/>
      <c r="BO53" s="33"/>
      <c r="BP53" s="34"/>
      <c r="BQ53" s="32"/>
      <c r="BR53" s="33"/>
      <c r="BS53" s="33"/>
      <c r="BT53" s="34"/>
      <c r="BU53" s="32"/>
      <c r="BV53" s="33"/>
      <c r="BW53" s="33"/>
      <c r="BX53" s="34"/>
      <c r="BY53" s="32"/>
      <c r="BZ53" s="33"/>
      <c r="CA53" s="33"/>
      <c r="CB53" s="34"/>
      <c r="CC53" s="32"/>
      <c r="CD53" s="33"/>
      <c r="CE53" s="33"/>
      <c r="CF53" s="34"/>
      <c r="CG53" s="32"/>
      <c r="CH53" s="33"/>
      <c r="CI53" s="33"/>
      <c r="CJ53" s="34"/>
      <c r="CK53" s="32"/>
      <c r="CL53" s="33"/>
      <c r="CM53" s="33"/>
      <c r="CN53" s="34"/>
      <c r="CO53" s="32"/>
      <c r="CP53" s="33"/>
      <c r="CQ53" s="33"/>
      <c r="CR53" s="34"/>
      <c r="CS53" s="32"/>
      <c r="CT53" s="33"/>
      <c r="CU53" s="33"/>
      <c r="CV53" s="34"/>
      <c r="CW53" s="32"/>
      <c r="CX53" s="33"/>
      <c r="CY53" s="33"/>
      <c r="CZ53" s="34"/>
      <c r="DA53" s="32"/>
      <c r="DB53" s="33"/>
      <c r="DC53" s="33"/>
      <c r="DD53" s="34"/>
      <c r="DE53" s="32"/>
      <c r="DF53" s="33"/>
      <c r="DG53" s="33"/>
      <c r="DH53" s="34"/>
      <c r="DI53" s="32"/>
      <c r="DJ53" s="33"/>
      <c r="DK53" s="33"/>
      <c r="DL53" s="34"/>
      <c r="DM53" s="32"/>
      <c r="DN53" s="33"/>
      <c r="DO53" s="33"/>
      <c r="DP53" s="34"/>
      <c r="DQ53" s="32"/>
      <c r="DR53" s="33"/>
      <c r="DS53" s="33"/>
      <c r="DT53" s="34"/>
      <c r="DU53" s="32"/>
      <c r="DV53" s="33"/>
      <c r="DW53" s="33"/>
      <c r="DX53" s="34"/>
      <c r="DY53" s="32"/>
      <c r="DZ53" s="33"/>
      <c r="EA53" s="33"/>
      <c r="EB53" s="34"/>
      <c r="EC53" s="32"/>
      <c r="ED53" s="33"/>
      <c r="EE53" s="33"/>
      <c r="EF53" s="34"/>
      <c r="EG53" s="32"/>
      <c r="EH53" s="33"/>
      <c r="EI53" s="33"/>
      <c r="EJ53" s="34"/>
      <c r="EK53" s="32"/>
      <c r="EL53" s="33"/>
      <c r="EM53" s="33"/>
      <c r="EN53" s="34"/>
      <c r="EO53" s="32"/>
      <c r="EP53" s="33"/>
      <c r="EQ53" s="33"/>
      <c r="ER53" s="34"/>
      <c r="ES53" s="32"/>
      <c r="ET53" s="33"/>
      <c r="EU53" s="33"/>
      <c r="EV53" s="34"/>
      <c r="EW53" s="32"/>
      <c r="EX53" s="33"/>
      <c r="EY53" s="33"/>
      <c r="EZ53" s="34"/>
      <c r="FA53" s="32"/>
      <c r="FB53" s="33"/>
      <c r="FC53" s="33"/>
      <c r="FD53" s="34"/>
      <c r="FE53" s="32"/>
      <c r="FF53" s="33"/>
      <c r="FG53" s="33"/>
      <c r="FH53" s="34"/>
      <c r="FI53" s="32"/>
      <c r="FJ53" s="33"/>
      <c r="FK53" s="33"/>
      <c r="FL53" s="34"/>
      <c r="FM53" s="32"/>
      <c r="FN53" s="33"/>
      <c r="FO53" s="33"/>
      <c r="FP53" s="34"/>
      <c r="FQ53" s="32"/>
      <c r="FR53" s="33"/>
      <c r="FS53" s="33"/>
      <c r="FT53" s="34"/>
      <c r="FU53" s="32"/>
      <c r="FV53" s="33"/>
      <c r="FW53" s="33"/>
      <c r="FX53" s="34"/>
      <c r="FY53" s="32"/>
      <c r="FZ53" s="33"/>
      <c r="GA53" s="33"/>
      <c r="GB53" s="34"/>
      <c r="GC53" s="32"/>
      <c r="GD53" s="33"/>
      <c r="GE53" s="33"/>
      <c r="GF53" s="34"/>
      <c r="GG53" s="32"/>
      <c r="GH53" s="33"/>
      <c r="GI53" s="33"/>
      <c r="GJ53" s="34"/>
      <c r="GK53" s="32"/>
      <c r="GL53" s="33"/>
      <c r="GM53" s="33"/>
      <c r="GN53" s="34"/>
      <c r="GO53" s="32"/>
      <c r="GP53" s="33"/>
      <c r="GQ53" s="33"/>
      <c r="GR53" s="34"/>
      <c r="GS53" s="32"/>
      <c r="GT53" s="33"/>
      <c r="GU53" s="33"/>
      <c r="GV53" s="34"/>
      <c r="GW53" s="32"/>
      <c r="GX53" s="33"/>
      <c r="GY53" s="33"/>
      <c r="GZ53" s="34"/>
      <c r="HA53" s="32"/>
      <c r="HB53" s="33"/>
      <c r="HC53" s="33"/>
      <c r="HD53" s="34"/>
      <c r="HE53" s="32"/>
      <c r="HF53" s="33"/>
      <c r="HG53" s="33"/>
      <c r="HH53" s="34"/>
      <c r="HI53" s="32"/>
      <c r="HJ53" s="33"/>
      <c r="HK53" s="33"/>
      <c r="HL53" s="34"/>
      <c r="HM53" s="32"/>
      <c r="HN53" s="33"/>
      <c r="HO53" s="33"/>
      <c r="HP53" s="34"/>
      <c r="HQ53" s="32"/>
      <c r="HR53" s="33"/>
      <c r="HS53" s="33"/>
      <c r="HT53" s="34"/>
      <c r="HU53" s="32"/>
      <c r="HV53" s="33"/>
      <c r="HW53" s="33"/>
      <c r="HX53" s="34"/>
      <c r="HY53" s="32"/>
      <c r="HZ53" s="33"/>
      <c r="IA53" s="33"/>
      <c r="IB53" s="34"/>
      <c r="IC53" s="32"/>
      <c r="ID53" s="33"/>
      <c r="IE53" s="33"/>
      <c r="IF53" s="34"/>
      <c r="IG53" s="32"/>
      <c r="IH53" s="33"/>
      <c r="II53" s="33"/>
      <c r="IJ53" s="34"/>
    </row>
    <row r="54" spans="1:244" s="41" customFormat="1" ht="13.5" thickBot="1">
      <c r="A54" s="38" t="s">
        <v>58</v>
      </c>
      <c r="B54" s="158">
        <v>5067.5072178992223</v>
      </c>
      <c r="C54" s="158">
        <v>230.33</v>
      </c>
      <c r="D54" s="55">
        <v>1</v>
      </c>
    </row>
    <row r="55" spans="1:244">
      <c r="A55" s="42" t="s">
        <v>59</v>
      </c>
      <c r="D55" s="43"/>
    </row>
  </sheetData>
  <printOptions horizontalCentered="1"/>
  <pageMargins left="0.78740157480314965" right="0.39370078740157483" top="0.78740157480314965" bottom="0.78740157480314965" header="0.59055118110236227" footer="0.59055118110236227"/>
  <pageSetup paperSize="9" orientation="portrait" horizontalDpi="300" verticalDpi="300" r:id="rId1"/>
  <headerFooter alignWithMargins="0">
    <oddHeader>&amp;L&amp;"Tahoma,Negrito"&amp;8Companhia Nacional de Abastecimento - CONAB</oddHeader>
    <oddFooter>&amp;R&amp;6&amp;F - &amp;A
versão - jan/2008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J55"/>
  <sheetViews>
    <sheetView zoomScaleNormal="100" workbookViewId="0">
      <selection activeCell="B26" sqref="B26:G26"/>
    </sheetView>
  </sheetViews>
  <sheetFormatPr defaultColWidth="11.5" defaultRowHeight="12.75"/>
  <cols>
    <col min="1" max="1" width="45.625" style="3" customWidth="1"/>
    <col min="2" max="3" width="12.625" style="3" customWidth="1"/>
    <col min="4" max="4" width="8.625" style="3" customWidth="1"/>
    <col min="5" max="16384" width="11.5" style="3"/>
  </cols>
  <sheetData>
    <row r="1" spans="1:4">
      <c r="A1" s="1" t="s">
        <v>0</v>
      </c>
      <c r="B1" s="2"/>
      <c r="C1" s="2"/>
      <c r="D1" s="2"/>
    </row>
    <row r="2" spans="1:4">
      <c r="A2" s="1" t="s">
        <v>476</v>
      </c>
      <c r="B2" s="2"/>
      <c r="C2" s="2"/>
      <c r="D2" s="2"/>
    </row>
    <row r="3" spans="1:4">
      <c r="A3" s="1" t="s">
        <v>377</v>
      </c>
      <c r="B3" s="2"/>
      <c r="C3" s="2"/>
      <c r="D3" s="2"/>
    </row>
    <row r="4" spans="1:4">
      <c r="A4" s="1" t="s">
        <v>406</v>
      </c>
      <c r="B4" s="2"/>
      <c r="C4" s="2"/>
      <c r="D4" s="2"/>
    </row>
    <row r="5" spans="1:4" ht="13.5" thickBot="1">
      <c r="A5" s="4" t="s">
        <v>4</v>
      </c>
      <c r="B5" s="5">
        <v>14000</v>
      </c>
      <c r="C5" s="6" t="s">
        <v>5</v>
      </c>
    </row>
    <row r="6" spans="1:4">
      <c r="A6" s="7"/>
      <c r="B6" s="8" t="s">
        <v>6</v>
      </c>
      <c r="C6" s="9">
        <v>43160</v>
      </c>
      <c r="D6" s="10" t="s">
        <v>7</v>
      </c>
    </row>
    <row r="7" spans="1:4">
      <c r="A7" s="11" t="s">
        <v>8</v>
      </c>
      <c r="D7" s="12" t="s">
        <v>9</v>
      </c>
    </row>
    <row r="8" spans="1:4" ht="13.5" thickBot="1">
      <c r="A8" s="13"/>
      <c r="B8" s="14" t="s">
        <v>10</v>
      </c>
      <c r="C8" s="14" t="s">
        <v>11</v>
      </c>
      <c r="D8" s="15" t="s">
        <v>13</v>
      </c>
    </row>
    <row r="9" spans="1:4">
      <c r="A9" s="11" t="s">
        <v>14</v>
      </c>
      <c r="B9" s="16"/>
    </row>
    <row r="10" spans="1:4">
      <c r="A10" s="18" t="s">
        <v>15</v>
      </c>
      <c r="B10" s="16">
        <v>0</v>
      </c>
      <c r="C10" s="16">
        <v>0</v>
      </c>
      <c r="D10" s="51">
        <v>0</v>
      </c>
    </row>
    <row r="11" spans="1:4">
      <c r="A11" s="18" t="s">
        <v>16</v>
      </c>
      <c r="B11" s="3">
        <v>0</v>
      </c>
      <c r="C11" s="3">
        <v>0</v>
      </c>
      <c r="D11" s="51">
        <v>0</v>
      </c>
    </row>
    <row r="12" spans="1:4">
      <c r="A12" s="18" t="s">
        <v>17</v>
      </c>
      <c r="B12" s="16">
        <v>220</v>
      </c>
      <c r="C12" s="16">
        <v>15.71</v>
      </c>
      <c r="D12" s="51">
        <v>8.7262611021173928E-2</v>
      </c>
    </row>
    <row r="13" spans="1:4">
      <c r="A13" s="18" t="s">
        <v>18</v>
      </c>
      <c r="B13" s="16">
        <v>0</v>
      </c>
      <c r="C13" s="16">
        <v>0</v>
      </c>
      <c r="D13" s="51">
        <v>0</v>
      </c>
    </row>
    <row r="14" spans="1:4">
      <c r="A14" s="18" t="s">
        <v>19</v>
      </c>
      <c r="B14" s="16">
        <v>450</v>
      </c>
      <c r="C14" s="16">
        <v>32.14</v>
      </c>
      <c r="D14" s="51">
        <v>0.17849170436149212</v>
      </c>
    </row>
    <row r="15" spans="1:4">
      <c r="A15" s="6" t="s">
        <v>20</v>
      </c>
      <c r="B15" s="16">
        <v>1300</v>
      </c>
      <c r="C15" s="16">
        <v>92.86</v>
      </c>
      <c r="D15" s="51">
        <v>0.51564270148875502</v>
      </c>
    </row>
    <row r="16" spans="1:4">
      <c r="A16" s="6" t="s">
        <v>70</v>
      </c>
      <c r="B16" s="16">
        <v>50.88</v>
      </c>
      <c r="C16" s="16">
        <v>3.64</v>
      </c>
      <c r="D16" s="51">
        <v>2.0181462039806041E-2</v>
      </c>
    </row>
    <row r="17" spans="1:4">
      <c r="A17" s="6" t="s">
        <v>22</v>
      </c>
      <c r="B17" s="16">
        <v>200</v>
      </c>
      <c r="C17" s="16">
        <v>14.29</v>
      </c>
      <c r="D17" s="51">
        <v>7.932964638288538E-2</v>
      </c>
    </row>
    <row r="18" spans="1:4">
      <c r="A18" s="6" t="s">
        <v>23</v>
      </c>
      <c r="B18" s="16">
        <v>0</v>
      </c>
      <c r="C18" s="16">
        <v>0</v>
      </c>
      <c r="D18" s="51">
        <v>0</v>
      </c>
    </row>
    <row r="19" spans="1:4">
      <c r="A19" s="6" t="s">
        <v>24</v>
      </c>
      <c r="B19" s="16">
        <v>0</v>
      </c>
      <c r="C19" s="16">
        <v>0</v>
      </c>
      <c r="D19" s="51">
        <v>0</v>
      </c>
    </row>
    <row r="20" spans="1:4">
      <c r="A20" s="6" t="s">
        <v>71</v>
      </c>
      <c r="B20" s="16">
        <v>0</v>
      </c>
      <c r="C20" s="16">
        <v>0</v>
      </c>
      <c r="D20" s="51">
        <v>0</v>
      </c>
    </row>
    <row r="21" spans="1:4">
      <c r="A21" s="22" t="s">
        <v>27</v>
      </c>
      <c r="B21" s="155">
        <v>2220.88</v>
      </c>
      <c r="C21" s="155">
        <v>158.63999999999999</v>
      </c>
      <c r="D21" s="52">
        <v>0.88090812529411255</v>
      </c>
    </row>
    <row r="22" spans="1:4">
      <c r="A22" s="25" t="s">
        <v>28</v>
      </c>
    </row>
    <row r="23" spans="1:4">
      <c r="A23" s="18" t="s">
        <v>29</v>
      </c>
      <c r="B23" s="16">
        <v>44.42</v>
      </c>
      <c r="C23" s="16">
        <v>3.17</v>
      </c>
      <c r="D23" s="51">
        <v>1.7619114461638843E-2</v>
      </c>
    </row>
    <row r="24" spans="1:4">
      <c r="A24" s="18" t="s">
        <v>30</v>
      </c>
      <c r="B24" s="16">
        <v>0</v>
      </c>
      <c r="C24" s="16">
        <v>0</v>
      </c>
      <c r="D24" s="51">
        <v>0</v>
      </c>
    </row>
    <row r="25" spans="1:4">
      <c r="A25" s="6" t="s">
        <v>72</v>
      </c>
      <c r="B25" s="16">
        <v>66.63</v>
      </c>
      <c r="C25" s="16">
        <v>4.76</v>
      </c>
      <c r="D25" s="51">
        <v>2.6428671692458265E-2</v>
      </c>
    </row>
    <row r="26" spans="1:4">
      <c r="A26" s="18" t="s">
        <v>73</v>
      </c>
      <c r="B26" s="16">
        <v>0</v>
      </c>
      <c r="C26" s="16">
        <v>0</v>
      </c>
      <c r="D26" s="51">
        <v>0</v>
      </c>
    </row>
    <row r="27" spans="1:4">
      <c r="A27" s="18" t="s">
        <v>74</v>
      </c>
      <c r="B27" s="16">
        <v>0</v>
      </c>
      <c r="C27" s="16">
        <v>0</v>
      </c>
      <c r="D27" s="51">
        <v>0</v>
      </c>
    </row>
    <row r="28" spans="1:4">
      <c r="A28" s="18" t="s">
        <v>75</v>
      </c>
      <c r="B28" s="16">
        <v>84</v>
      </c>
      <c r="C28" s="16">
        <v>6</v>
      </c>
      <c r="D28" s="51">
        <v>3.3318451480811861E-2</v>
      </c>
    </row>
    <row r="29" spans="1:4">
      <c r="A29" s="18" t="s">
        <v>76</v>
      </c>
      <c r="B29" s="16">
        <v>0</v>
      </c>
      <c r="C29" s="16">
        <v>0</v>
      </c>
      <c r="D29" s="51">
        <v>0</v>
      </c>
    </row>
    <row r="30" spans="1:4">
      <c r="A30" s="18" t="s">
        <v>77</v>
      </c>
      <c r="B30" s="16">
        <v>0</v>
      </c>
      <c r="C30" s="16">
        <v>0</v>
      </c>
      <c r="D30" s="51">
        <v>0</v>
      </c>
    </row>
    <row r="31" spans="1:4">
      <c r="A31" s="18" t="s">
        <v>78</v>
      </c>
      <c r="B31" s="16">
        <v>0</v>
      </c>
      <c r="C31" s="16">
        <v>0</v>
      </c>
      <c r="D31" s="51">
        <v>0</v>
      </c>
    </row>
    <row r="32" spans="1:4">
      <c r="A32" s="27" t="s">
        <v>37</v>
      </c>
      <c r="B32" s="156">
        <v>195.05</v>
      </c>
      <c r="C32" s="156">
        <v>13.93</v>
      </c>
      <c r="D32" s="53">
        <v>7.7366237634908963E-2</v>
      </c>
    </row>
    <row r="33" spans="1:244" s="30" customFormat="1">
      <c r="A33" s="11" t="s">
        <v>38</v>
      </c>
      <c r="B33" s="3"/>
      <c r="C33" s="3"/>
      <c r="D33" s="3"/>
    </row>
    <row r="34" spans="1:244" s="30" customFormat="1">
      <c r="A34" s="18" t="s">
        <v>39</v>
      </c>
      <c r="B34" s="16">
        <v>37.69557056787886</v>
      </c>
      <c r="C34" s="16">
        <v>2.69</v>
      </c>
      <c r="D34" s="51">
        <v>1.495188141675466E-2</v>
      </c>
    </row>
    <row r="35" spans="1:244" s="30" customFormat="1">
      <c r="A35" s="6" t="s">
        <v>40</v>
      </c>
      <c r="B35" s="16">
        <v>37.69557056787886</v>
      </c>
      <c r="C35" s="16">
        <v>2.69</v>
      </c>
      <c r="D35" s="51">
        <v>1.495188141675466E-2</v>
      </c>
    </row>
    <row r="36" spans="1:244" s="31" customFormat="1">
      <c r="A36" s="22" t="s">
        <v>41</v>
      </c>
      <c r="B36" s="155">
        <v>2453.6255705678791</v>
      </c>
      <c r="C36" s="155">
        <v>175.26</v>
      </c>
      <c r="D36" s="52">
        <v>0.9732262443457762</v>
      </c>
    </row>
    <row r="37" spans="1:244" s="30" customFormat="1">
      <c r="A37" s="11" t="s">
        <v>42</v>
      </c>
      <c r="B37" s="3"/>
      <c r="C37" s="3"/>
      <c r="D37" s="3"/>
    </row>
    <row r="38" spans="1:244" s="30" customFormat="1">
      <c r="A38" s="6" t="s">
        <v>43</v>
      </c>
      <c r="B38" s="16">
        <v>0</v>
      </c>
      <c r="C38" s="16">
        <v>0</v>
      </c>
      <c r="D38" s="51">
        <v>0</v>
      </c>
    </row>
    <row r="39" spans="1:244" s="30" customFormat="1">
      <c r="A39" s="6" t="s">
        <v>44</v>
      </c>
      <c r="B39" s="16">
        <v>0</v>
      </c>
      <c r="C39" s="16">
        <v>0</v>
      </c>
      <c r="D39" s="51">
        <v>0</v>
      </c>
    </row>
    <row r="40" spans="1:244" s="30" customFormat="1">
      <c r="A40" s="18" t="s">
        <v>45</v>
      </c>
      <c r="B40" s="16">
        <v>0</v>
      </c>
      <c r="C40" s="16">
        <v>0</v>
      </c>
      <c r="D40" s="51">
        <v>0</v>
      </c>
    </row>
    <row r="41" spans="1:244" s="30" customFormat="1">
      <c r="A41" s="18" t="s">
        <v>79</v>
      </c>
      <c r="B41" s="16">
        <v>0</v>
      </c>
      <c r="C41" s="16">
        <v>0</v>
      </c>
      <c r="D41" s="51">
        <v>0</v>
      </c>
    </row>
    <row r="42" spans="1:244" s="30" customFormat="1">
      <c r="A42" s="27" t="s">
        <v>46</v>
      </c>
      <c r="B42" s="156">
        <v>0</v>
      </c>
      <c r="C42" s="156">
        <v>0</v>
      </c>
      <c r="D42" s="53">
        <v>0</v>
      </c>
      <c r="E42" s="32"/>
      <c r="F42" s="33"/>
      <c r="G42" s="33"/>
      <c r="H42" s="34"/>
      <c r="I42" s="32"/>
      <c r="J42" s="33"/>
      <c r="K42" s="33"/>
      <c r="L42" s="34"/>
      <c r="M42" s="32"/>
      <c r="N42" s="33"/>
      <c r="O42" s="33"/>
      <c r="P42" s="34"/>
      <c r="Q42" s="32"/>
      <c r="R42" s="33"/>
      <c r="S42" s="33"/>
      <c r="T42" s="34"/>
      <c r="U42" s="32"/>
      <c r="V42" s="33"/>
      <c r="W42" s="33"/>
      <c r="X42" s="34"/>
      <c r="Y42" s="32"/>
      <c r="Z42" s="33"/>
      <c r="AA42" s="33"/>
      <c r="AB42" s="34"/>
      <c r="AC42" s="32"/>
      <c r="AD42" s="33"/>
      <c r="AE42" s="33"/>
      <c r="AF42" s="34"/>
      <c r="AG42" s="32"/>
      <c r="AH42" s="33"/>
      <c r="AI42" s="33"/>
      <c r="AJ42" s="34"/>
      <c r="AK42" s="32"/>
      <c r="AL42" s="33"/>
      <c r="AM42" s="33"/>
      <c r="AN42" s="34"/>
      <c r="AO42" s="32"/>
      <c r="AP42" s="33"/>
      <c r="AQ42" s="33"/>
      <c r="AR42" s="34"/>
      <c r="AS42" s="32"/>
      <c r="AT42" s="33"/>
      <c r="AU42" s="33"/>
      <c r="AV42" s="34"/>
      <c r="AW42" s="32"/>
      <c r="AX42" s="33"/>
      <c r="AY42" s="33"/>
      <c r="AZ42" s="34"/>
      <c r="BA42" s="32"/>
      <c r="BB42" s="33"/>
      <c r="BC42" s="33"/>
      <c r="BD42" s="34"/>
      <c r="BE42" s="32"/>
      <c r="BF42" s="33"/>
      <c r="BG42" s="33"/>
      <c r="BH42" s="34"/>
      <c r="BI42" s="32"/>
      <c r="BJ42" s="33"/>
      <c r="BK42" s="33"/>
      <c r="BL42" s="34"/>
      <c r="BM42" s="32"/>
      <c r="BN42" s="33"/>
      <c r="BO42" s="33"/>
      <c r="BP42" s="34"/>
      <c r="BQ42" s="32"/>
      <c r="BR42" s="33"/>
      <c r="BS42" s="33"/>
      <c r="BT42" s="34"/>
      <c r="BU42" s="32"/>
      <c r="BV42" s="33"/>
      <c r="BW42" s="33"/>
      <c r="BX42" s="34"/>
      <c r="BY42" s="32"/>
      <c r="BZ42" s="33"/>
      <c r="CA42" s="33"/>
      <c r="CB42" s="34"/>
      <c r="CC42" s="32"/>
      <c r="CD42" s="33"/>
      <c r="CE42" s="33"/>
      <c r="CF42" s="34"/>
      <c r="CG42" s="32"/>
      <c r="CH42" s="33"/>
      <c r="CI42" s="33"/>
      <c r="CJ42" s="34"/>
      <c r="CK42" s="32"/>
      <c r="CL42" s="33"/>
      <c r="CM42" s="33"/>
      <c r="CN42" s="34"/>
      <c r="CO42" s="32"/>
      <c r="CP42" s="33"/>
      <c r="CQ42" s="33"/>
      <c r="CR42" s="34"/>
      <c r="CS42" s="32"/>
      <c r="CT42" s="33"/>
      <c r="CU42" s="33"/>
      <c r="CV42" s="34"/>
      <c r="CW42" s="32"/>
      <c r="CX42" s="33"/>
      <c r="CY42" s="33"/>
      <c r="CZ42" s="34"/>
      <c r="DA42" s="32"/>
      <c r="DB42" s="33"/>
      <c r="DC42" s="33"/>
      <c r="DD42" s="34"/>
      <c r="DE42" s="32"/>
      <c r="DF42" s="33"/>
      <c r="DG42" s="33"/>
      <c r="DH42" s="34"/>
      <c r="DI42" s="32"/>
      <c r="DJ42" s="33"/>
      <c r="DK42" s="33"/>
      <c r="DL42" s="34"/>
      <c r="DM42" s="32"/>
      <c r="DN42" s="33"/>
      <c r="DO42" s="33"/>
      <c r="DP42" s="34"/>
      <c r="DQ42" s="32"/>
      <c r="DR42" s="33"/>
      <c r="DS42" s="33"/>
      <c r="DT42" s="34"/>
      <c r="DU42" s="32"/>
      <c r="DV42" s="33"/>
      <c r="DW42" s="33"/>
      <c r="DX42" s="34"/>
      <c r="DY42" s="32"/>
      <c r="DZ42" s="33"/>
      <c r="EA42" s="33"/>
      <c r="EB42" s="34"/>
      <c r="EC42" s="32"/>
      <c r="ED42" s="33"/>
      <c r="EE42" s="33"/>
      <c r="EF42" s="34"/>
      <c r="EG42" s="32"/>
      <c r="EH42" s="33"/>
      <c r="EI42" s="33"/>
      <c r="EJ42" s="34"/>
      <c r="EK42" s="32"/>
      <c r="EL42" s="33"/>
      <c r="EM42" s="33"/>
      <c r="EN42" s="34"/>
      <c r="EO42" s="32"/>
      <c r="EP42" s="33"/>
      <c r="EQ42" s="33"/>
      <c r="ER42" s="34"/>
      <c r="ES42" s="32"/>
      <c r="ET42" s="33"/>
      <c r="EU42" s="33"/>
      <c r="EV42" s="34"/>
      <c r="EW42" s="32"/>
      <c r="EX42" s="33"/>
      <c r="EY42" s="33"/>
      <c r="EZ42" s="34"/>
      <c r="FA42" s="32"/>
      <c r="FB42" s="33"/>
      <c r="FC42" s="33"/>
      <c r="FD42" s="34"/>
      <c r="FE42" s="32"/>
      <c r="FF42" s="33"/>
      <c r="FG42" s="33"/>
      <c r="FH42" s="34"/>
      <c r="FI42" s="32"/>
      <c r="FJ42" s="33"/>
      <c r="FK42" s="33"/>
      <c r="FL42" s="34"/>
      <c r="FM42" s="32"/>
      <c r="FN42" s="33"/>
      <c r="FO42" s="33"/>
      <c r="FP42" s="34"/>
      <c r="FQ42" s="32"/>
      <c r="FR42" s="33"/>
      <c r="FS42" s="33"/>
      <c r="FT42" s="34"/>
      <c r="FU42" s="32"/>
      <c r="FV42" s="33"/>
      <c r="FW42" s="33"/>
      <c r="FX42" s="34"/>
      <c r="FY42" s="32"/>
      <c r="FZ42" s="33"/>
      <c r="GA42" s="33"/>
      <c r="GB42" s="34"/>
      <c r="GC42" s="32"/>
      <c r="GD42" s="33"/>
      <c r="GE42" s="33"/>
      <c r="GF42" s="34"/>
      <c r="GG42" s="32"/>
      <c r="GH42" s="33"/>
      <c r="GI42" s="33"/>
      <c r="GJ42" s="34"/>
      <c r="GK42" s="32"/>
      <c r="GL42" s="33"/>
      <c r="GM42" s="33"/>
      <c r="GN42" s="34"/>
      <c r="GO42" s="32"/>
      <c r="GP42" s="33"/>
      <c r="GQ42" s="33"/>
      <c r="GR42" s="34"/>
      <c r="GS42" s="32"/>
      <c r="GT42" s="33"/>
      <c r="GU42" s="33"/>
      <c r="GV42" s="34"/>
      <c r="GW42" s="32"/>
      <c r="GX42" s="33"/>
      <c r="GY42" s="33"/>
      <c r="GZ42" s="34"/>
      <c r="HA42" s="32"/>
      <c r="HB42" s="33"/>
      <c r="HC42" s="33"/>
      <c r="HD42" s="34"/>
      <c r="HE42" s="32"/>
      <c r="HF42" s="33"/>
      <c r="HG42" s="33"/>
      <c r="HH42" s="34"/>
      <c r="HI42" s="32"/>
      <c r="HJ42" s="33"/>
      <c r="HK42" s="33"/>
      <c r="HL42" s="34"/>
      <c r="HM42" s="32"/>
      <c r="HN42" s="33"/>
      <c r="HO42" s="33"/>
      <c r="HP42" s="34"/>
      <c r="HQ42" s="32"/>
      <c r="HR42" s="33"/>
      <c r="HS42" s="33"/>
      <c r="HT42" s="34"/>
      <c r="HU42" s="32"/>
      <c r="HV42" s="33"/>
      <c r="HW42" s="33"/>
      <c r="HX42" s="34"/>
      <c r="HY42" s="32"/>
      <c r="HZ42" s="33"/>
      <c r="IA42" s="33"/>
      <c r="IB42" s="34"/>
      <c r="IC42" s="32"/>
      <c r="ID42" s="33"/>
      <c r="IE42" s="33"/>
      <c r="IF42" s="34"/>
      <c r="IG42" s="32"/>
      <c r="IH42" s="33"/>
      <c r="II42" s="33"/>
      <c r="IJ42" s="34"/>
    </row>
    <row r="43" spans="1:244" s="30" customFormat="1">
      <c r="A43" s="11" t="s">
        <v>47</v>
      </c>
      <c r="B43" s="3"/>
      <c r="C43" s="3"/>
      <c r="D43" s="3"/>
    </row>
    <row r="44" spans="1:244" s="30" customFormat="1">
      <c r="A44" s="18" t="s">
        <v>80</v>
      </c>
      <c r="B44" s="16">
        <v>0</v>
      </c>
      <c r="C44" s="16">
        <v>0</v>
      </c>
      <c r="D44" s="51">
        <v>0</v>
      </c>
    </row>
    <row r="45" spans="1:244" s="30" customFormat="1">
      <c r="A45" s="18" t="s">
        <v>49</v>
      </c>
      <c r="B45" s="16">
        <v>0</v>
      </c>
      <c r="C45" s="16">
        <v>0</v>
      </c>
      <c r="D45" s="51">
        <v>0</v>
      </c>
    </row>
    <row r="46" spans="1:244" s="30" customFormat="1">
      <c r="A46" s="18" t="s">
        <v>50</v>
      </c>
      <c r="B46" s="16">
        <v>0</v>
      </c>
      <c r="C46" s="16">
        <v>0</v>
      </c>
      <c r="D46" s="51">
        <v>0</v>
      </c>
    </row>
    <row r="47" spans="1:244" s="30" customFormat="1">
      <c r="A47" s="27" t="s">
        <v>51</v>
      </c>
      <c r="B47" s="156">
        <v>0</v>
      </c>
      <c r="C47" s="156">
        <v>0</v>
      </c>
      <c r="D47" s="53">
        <v>0</v>
      </c>
      <c r="E47" s="32"/>
      <c r="F47" s="33"/>
      <c r="G47" s="33"/>
      <c r="H47" s="34"/>
      <c r="I47" s="32"/>
      <c r="J47" s="33"/>
      <c r="K47" s="33"/>
      <c r="L47" s="34"/>
      <c r="M47" s="32"/>
      <c r="N47" s="33"/>
      <c r="O47" s="33"/>
      <c r="P47" s="34"/>
      <c r="Q47" s="32"/>
      <c r="R47" s="33"/>
      <c r="S47" s="33"/>
      <c r="T47" s="34"/>
      <c r="U47" s="32"/>
      <c r="V47" s="33"/>
      <c r="W47" s="33"/>
      <c r="X47" s="34"/>
      <c r="Y47" s="32"/>
      <c r="Z47" s="33"/>
      <c r="AA47" s="33"/>
      <c r="AB47" s="34"/>
      <c r="AC47" s="32"/>
      <c r="AD47" s="33"/>
      <c r="AE47" s="33"/>
      <c r="AF47" s="34"/>
      <c r="AG47" s="32"/>
      <c r="AH47" s="33"/>
      <c r="AI47" s="33"/>
      <c r="AJ47" s="34"/>
      <c r="AK47" s="32"/>
      <c r="AL47" s="33"/>
      <c r="AM47" s="33"/>
      <c r="AN47" s="34"/>
      <c r="AO47" s="32"/>
      <c r="AP47" s="33"/>
      <c r="AQ47" s="33"/>
      <c r="AR47" s="34"/>
      <c r="AS47" s="32"/>
      <c r="AT47" s="33"/>
      <c r="AU47" s="33"/>
      <c r="AV47" s="34"/>
      <c r="AW47" s="32"/>
      <c r="AX47" s="33"/>
      <c r="AY47" s="33"/>
      <c r="AZ47" s="34"/>
      <c r="BA47" s="32"/>
      <c r="BB47" s="33"/>
      <c r="BC47" s="33"/>
      <c r="BD47" s="34"/>
      <c r="BE47" s="32"/>
      <c r="BF47" s="33"/>
      <c r="BG47" s="33"/>
      <c r="BH47" s="34"/>
      <c r="BI47" s="32"/>
      <c r="BJ47" s="33"/>
      <c r="BK47" s="33"/>
      <c r="BL47" s="34"/>
      <c r="BM47" s="32"/>
      <c r="BN47" s="33"/>
      <c r="BO47" s="33"/>
      <c r="BP47" s="34"/>
      <c r="BQ47" s="32"/>
      <c r="BR47" s="33"/>
      <c r="BS47" s="33"/>
      <c r="BT47" s="34"/>
      <c r="BU47" s="32"/>
      <c r="BV47" s="33"/>
      <c r="BW47" s="33"/>
      <c r="BX47" s="34"/>
      <c r="BY47" s="32"/>
      <c r="BZ47" s="33"/>
      <c r="CA47" s="33"/>
      <c r="CB47" s="34"/>
      <c r="CC47" s="32"/>
      <c r="CD47" s="33"/>
      <c r="CE47" s="33"/>
      <c r="CF47" s="34"/>
      <c r="CG47" s="32"/>
      <c r="CH47" s="33"/>
      <c r="CI47" s="33"/>
      <c r="CJ47" s="34"/>
      <c r="CK47" s="32"/>
      <c r="CL47" s="33"/>
      <c r="CM47" s="33"/>
      <c r="CN47" s="34"/>
      <c r="CO47" s="32"/>
      <c r="CP47" s="33"/>
      <c r="CQ47" s="33"/>
      <c r="CR47" s="34"/>
      <c r="CS47" s="32"/>
      <c r="CT47" s="33"/>
      <c r="CU47" s="33"/>
      <c r="CV47" s="34"/>
      <c r="CW47" s="32"/>
      <c r="CX47" s="33"/>
      <c r="CY47" s="33"/>
      <c r="CZ47" s="34"/>
      <c r="DA47" s="32"/>
      <c r="DB47" s="33"/>
      <c r="DC47" s="33"/>
      <c r="DD47" s="34"/>
      <c r="DE47" s="32"/>
      <c r="DF47" s="33"/>
      <c r="DG47" s="33"/>
      <c r="DH47" s="34"/>
      <c r="DI47" s="32"/>
      <c r="DJ47" s="33"/>
      <c r="DK47" s="33"/>
      <c r="DL47" s="34"/>
      <c r="DM47" s="32"/>
      <c r="DN47" s="33"/>
      <c r="DO47" s="33"/>
      <c r="DP47" s="34"/>
      <c r="DQ47" s="32"/>
      <c r="DR47" s="33"/>
      <c r="DS47" s="33"/>
      <c r="DT47" s="34"/>
      <c r="DU47" s="32"/>
      <c r="DV47" s="33"/>
      <c r="DW47" s="33"/>
      <c r="DX47" s="34"/>
      <c r="DY47" s="32"/>
      <c r="DZ47" s="33"/>
      <c r="EA47" s="33"/>
      <c r="EB47" s="34"/>
      <c r="EC47" s="32"/>
      <c r="ED47" s="33"/>
      <c r="EE47" s="33"/>
      <c r="EF47" s="34"/>
      <c r="EG47" s="32"/>
      <c r="EH47" s="33"/>
      <c r="EI47" s="33"/>
      <c r="EJ47" s="34"/>
      <c r="EK47" s="32"/>
      <c r="EL47" s="33"/>
      <c r="EM47" s="33"/>
      <c r="EN47" s="34"/>
      <c r="EO47" s="32"/>
      <c r="EP47" s="33"/>
      <c r="EQ47" s="33"/>
      <c r="ER47" s="34"/>
      <c r="ES47" s="32"/>
      <c r="ET47" s="33"/>
      <c r="EU47" s="33"/>
      <c r="EV47" s="34"/>
      <c r="EW47" s="32"/>
      <c r="EX47" s="33"/>
      <c r="EY47" s="33"/>
      <c r="EZ47" s="34"/>
      <c r="FA47" s="32"/>
      <c r="FB47" s="33"/>
      <c r="FC47" s="33"/>
      <c r="FD47" s="34"/>
      <c r="FE47" s="32"/>
      <c r="FF47" s="33"/>
      <c r="FG47" s="33"/>
      <c r="FH47" s="34"/>
      <c r="FI47" s="32"/>
      <c r="FJ47" s="33"/>
      <c r="FK47" s="33"/>
      <c r="FL47" s="34"/>
      <c r="FM47" s="32"/>
      <c r="FN47" s="33"/>
      <c r="FO47" s="33"/>
      <c r="FP47" s="34"/>
      <c r="FQ47" s="32"/>
      <c r="FR47" s="33"/>
      <c r="FS47" s="33"/>
      <c r="FT47" s="34"/>
      <c r="FU47" s="32"/>
      <c r="FV47" s="33"/>
      <c r="FW47" s="33"/>
      <c r="FX47" s="34"/>
      <c r="FY47" s="32"/>
      <c r="FZ47" s="33"/>
      <c r="GA47" s="33"/>
      <c r="GB47" s="34"/>
      <c r="GC47" s="32"/>
      <c r="GD47" s="33"/>
      <c r="GE47" s="33"/>
      <c r="GF47" s="34"/>
      <c r="GG47" s="32"/>
      <c r="GH47" s="33"/>
      <c r="GI47" s="33"/>
      <c r="GJ47" s="34"/>
      <c r="GK47" s="32"/>
      <c r="GL47" s="33"/>
      <c r="GM47" s="33"/>
      <c r="GN47" s="34"/>
      <c r="GO47" s="32"/>
      <c r="GP47" s="33"/>
      <c r="GQ47" s="33"/>
      <c r="GR47" s="34"/>
      <c r="GS47" s="32"/>
      <c r="GT47" s="33"/>
      <c r="GU47" s="33"/>
      <c r="GV47" s="34"/>
      <c r="GW47" s="32"/>
      <c r="GX47" s="33"/>
      <c r="GY47" s="33"/>
      <c r="GZ47" s="34"/>
      <c r="HA47" s="32"/>
      <c r="HB47" s="33"/>
      <c r="HC47" s="33"/>
      <c r="HD47" s="34"/>
      <c r="HE47" s="32"/>
      <c r="HF47" s="33"/>
      <c r="HG47" s="33"/>
      <c r="HH47" s="34"/>
      <c r="HI47" s="32"/>
      <c r="HJ47" s="33"/>
      <c r="HK47" s="33"/>
      <c r="HL47" s="34"/>
      <c r="HM47" s="32"/>
      <c r="HN47" s="33"/>
      <c r="HO47" s="33"/>
      <c r="HP47" s="34"/>
      <c r="HQ47" s="32"/>
      <c r="HR47" s="33"/>
      <c r="HS47" s="33"/>
      <c r="HT47" s="34"/>
      <c r="HU47" s="32"/>
      <c r="HV47" s="33"/>
      <c r="HW47" s="33"/>
      <c r="HX47" s="34"/>
      <c r="HY47" s="32"/>
      <c r="HZ47" s="33"/>
      <c r="IA47" s="33"/>
      <c r="IB47" s="34"/>
      <c r="IC47" s="32"/>
      <c r="ID47" s="33"/>
      <c r="IE47" s="33"/>
      <c r="IF47" s="34"/>
      <c r="IG47" s="32"/>
      <c r="IH47" s="33"/>
      <c r="II47" s="33"/>
      <c r="IJ47" s="34"/>
    </row>
    <row r="48" spans="1:244" s="30" customFormat="1">
      <c r="A48" s="35" t="s">
        <v>52</v>
      </c>
      <c r="B48" s="157">
        <v>0</v>
      </c>
      <c r="C48" s="157">
        <v>0</v>
      </c>
      <c r="D48" s="54">
        <v>0</v>
      </c>
      <c r="E48" s="33"/>
      <c r="F48" s="33"/>
      <c r="G48" s="32"/>
      <c r="H48" s="33"/>
      <c r="I48" s="33"/>
      <c r="J48" s="33"/>
      <c r="K48" s="32"/>
      <c r="L48" s="33"/>
      <c r="M48" s="33"/>
      <c r="N48" s="33"/>
      <c r="O48" s="32"/>
      <c r="P48" s="33"/>
      <c r="Q48" s="33"/>
      <c r="R48" s="33"/>
      <c r="S48" s="32"/>
      <c r="T48" s="33"/>
      <c r="U48" s="33"/>
      <c r="V48" s="33"/>
      <c r="W48" s="32"/>
      <c r="X48" s="33"/>
      <c r="Y48" s="33"/>
      <c r="Z48" s="33"/>
      <c r="AA48" s="32"/>
      <c r="AB48" s="33"/>
      <c r="AC48" s="33"/>
      <c r="AD48" s="33"/>
      <c r="AE48" s="32"/>
      <c r="AF48" s="33"/>
      <c r="AG48" s="33"/>
      <c r="AH48" s="33"/>
      <c r="AI48" s="32"/>
      <c r="AJ48" s="33"/>
      <c r="AK48" s="33"/>
      <c r="AL48" s="33"/>
      <c r="AM48" s="32"/>
      <c r="AN48" s="33"/>
      <c r="AO48" s="33"/>
      <c r="AP48" s="33"/>
      <c r="AQ48" s="32"/>
      <c r="AR48" s="33"/>
      <c r="AS48" s="33"/>
      <c r="AT48" s="33"/>
      <c r="AU48" s="32"/>
      <c r="AV48" s="33"/>
      <c r="AW48" s="33"/>
      <c r="AX48" s="33"/>
      <c r="AY48" s="32"/>
      <c r="AZ48" s="33"/>
      <c r="BA48" s="33"/>
      <c r="BB48" s="33"/>
      <c r="BC48" s="32"/>
      <c r="BD48" s="33"/>
      <c r="BE48" s="33"/>
      <c r="BF48" s="33"/>
      <c r="BG48" s="32"/>
      <c r="BH48" s="33"/>
      <c r="BI48" s="33"/>
      <c r="BJ48" s="33"/>
      <c r="BK48" s="32"/>
      <c r="BL48" s="33"/>
      <c r="BM48" s="33"/>
      <c r="BN48" s="33"/>
      <c r="BO48" s="32"/>
      <c r="BP48" s="33"/>
      <c r="BQ48" s="33"/>
      <c r="BR48" s="33"/>
      <c r="BS48" s="32"/>
      <c r="BT48" s="33"/>
      <c r="BU48" s="33"/>
      <c r="BV48" s="33"/>
      <c r="BW48" s="32"/>
      <c r="BX48" s="33"/>
      <c r="BY48" s="33"/>
      <c r="BZ48" s="33"/>
      <c r="CA48" s="32"/>
      <c r="CB48" s="33"/>
      <c r="CC48" s="33"/>
      <c r="CD48" s="33"/>
      <c r="CE48" s="32"/>
      <c r="CF48" s="33"/>
      <c r="CG48" s="33"/>
      <c r="CH48" s="33"/>
      <c r="CI48" s="32"/>
      <c r="CJ48" s="33"/>
      <c r="CK48" s="33"/>
      <c r="CL48" s="33"/>
      <c r="CM48" s="32"/>
      <c r="CN48" s="33"/>
      <c r="CO48" s="33"/>
      <c r="CP48" s="33"/>
      <c r="CQ48" s="32"/>
      <c r="CR48" s="33"/>
      <c r="CS48" s="33"/>
      <c r="CT48" s="33"/>
      <c r="CU48" s="32"/>
      <c r="CV48" s="33"/>
      <c r="CW48" s="33"/>
      <c r="CX48" s="33"/>
      <c r="CY48" s="32"/>
      <c r="CZ48" s="33"/>
      <c r="DA48" s="33"/>
      <c r="DB48" s="33"/>
      <c r="DC48" s="32"/>
      <c r="DD48" s="33"/>
      <c r="DE48" s="33"/>
      <c r="DF48" s="33"/>
      <c r="DG48" s="32"/>
      <c r="DH48" s="33"/>
      <c r="DI48" s="33"/>
      <c r="DJ48" s="33"/>
      <c r="DK48" s="32"/>
      <c r="DL48" s="33"/>
      <c r="DM48" s="33"/>
      <c r="DN48" s="33"/>
      <c r="DO48" s="32"/>
      <c r="DP48" s="33"/>
      <c r="DQ48" s="33"/>
      <c r="DR48" s="33"/>
      <c r="DS48" s="32"/>
      <c r="DT48" s="33"/>
      <c r="DU48" s="33"/>
      <c r="DV48" s="33"/>
      <c r="DW48" s="32"/>
      <c r="DX48" s="33"/>
      <c r="DY48" s="33"/>
      <c r="DZ48" s="33"/>
      <c r="EA48" s="32"/>
      <c r="EB48" s="33"/>
      <c r="EC48" s="33"/>
      <c r="ED48" s="33"/>
      <c r="EE48" s="32"/>
      <c r="EF48" s="33"/>
      <c r="EG48" s="33"/>
      <c r="EH48" s="33"/>
      <c r="EI48" s="32"/>
      <c r="EJ48" s="33"/>
      <c r="EK48" s="33"/>
      <c r="EL48" s="33"/>
      <c r="EM48" s="32"/>
      <c r="EN48" s="33"/>
      <c r="EO48" s="33"/>
      <c r="EP48" s="33"/>
      <c r="EQ48" s="32"/>
      <c r="ER48" s="33"/>
      <c r="ES48" s="33"/>
      <c r="ET48" s="33"/>
      <c r="EU48" s="32"/>
      <c r="EV48" s="33"/>
      <c r="EW48" s="33"/>
      <c r="EX48" s="33"/>
      <c r="EY48" s="32"/>
      <c r="EZ48" s="33"/>
      <c r="FA48" s="33"/>
      <c r="FB48" s="33"/>
      <c r="FC48" s="32"/>
      <c r="FD48" s="33"/>
      <c r="FE48" s="33"/>
      <c r="FF48" s="33"/>
      <c r="FG48" s="32"/>
      <c r="FH48" s="33"/>
      <c r="FI48" s="33"/>
      <c r="FJ48" s="33"/>
      <c r="FK48" s="32"/>
      <c r="FL48" s="33"/>
      <c r="FM48" s="33"/>
      <c r="FN48" s="33"/>
      <c r="FO48" s="32"/>
      <c r="FP48" s="33"/>
      <c r="FQ48" s="33"/>
      <c r="FR48" s="33"/>
      <c r="FS48" s="32"/>
      <c r="FT48" s="33"/>
      <c r="FU48" s="33"/>
      <c r="FV48" s="33"/>
      <c r="FW48" s="32"/>
      <c r="FX48" s="33"/>
      <c r="FY48" s="33"/>
      <c r="FZ48" s="33"/>
      <c r="GA48" s="32"/>
      <c r="GB48" s="33"/>
      <c r="GC48" s="33"/>
      <c r="GD48" s="33"/>
      <c r="GE48" s="32"/>
      <c r="GF48" s="33"/>
      <c r="GG48" s="33"/>
      <c r="GH48" s="33"/>
      <c r="GI48" s="32"/>
      <c r="GJ48" s="33"/>
      <c r="GK48" s="33"/>
      <c r="GL48" s="33"/>
      <c r="GM48" s="32"/>
      <c r="GN48" s="33"/>
      <c r="GO48" s="33"/>
      <c r="GP48" s="33"/>
      <c r="GQ48" s="32"/>
      <c r="GR48" s="33"/>
      <c r="GS48" s="33"/>
      <c r="GT48" s="33"/>
      <c r="GU48" s="32"/>
      <c r="GV48" s="33"/>
      <c r="GW48" s="33"/>
      <c r="GX48" s="33"/>
      <c r="GY48" s="32"/>
      <c r="GZ48" s="33"/>
      <c r="HA48" s="33"/>
      <c r="HB48" s="33"/>
      <c r="HC48" s="32"/>
      <c r="HD48" s="33"/>
      <c r="HE48" s="33"/>
      <c r="HF48" s="33"/>
      <c r="HG48" s="32"/>
      <c r="HH48" s="33"/>
      <c r="HI48" s="33"/>
      <c r="HJ48" s="33"/>
      <c r="HK48" s="32"/>
      <c r="HL48" s="33"/>
      <c r="HM48" s="33"/>
      <c r="HN48" s="33"/>
      <c r="HO48" s="32"/>
      <c r="HP48" s="33"/>
      <c r="HQ48" s="33"/>
      <c r="HR48" s="33"/>
      <c r="HS48" s="32"/>
      <c r="HT48" s="33"/>
      <c r="HU48" s="33"/>
      <c r="HV48" s="33"/>
      <c r="HW48" s="32"/>
      <c r="HX48" s="33"/>
      <c r="HY48" s="33"/>
      <c r="HZ48" s="33"/>
      <c r="IA48" s="32"/>
      <c r="IB48" s="33"/>
      <c r="IC48" s="33"/>
      <c r="ID48" s="33"/>
      <c r="IE48" s="32"/>
      <c r="IF48" s="33"/>
      <c r="IG48" s="33"/>
      <c r="IH48" s="33"/>
    </row>
    <row r="49" spans="1:244" s="31" customFormat="1">
      <c r="A49" s="22" t="s">
        <v>53</v>
      </c>
      <c r="B49" s="155">
        <v>2453.6255705678791</v>
      </c>
      <c r="C49" s="155">
        <v>175.26</v>
      </c>
      <c r="D49" s="52">
        <v>0.9732262443457762</v>
      </c>
    </row>
    <row r="50" spans="1:244" s="30" customFormat="1">
      <c r="A50" s="11" t="s">
        <v>54</v>
      </c>
      <c r="B50" s="3"/>
      <c r="C50" s="3"/>
      <c r="D50" s="3"/>
    </row>
    <row r="51" spans="1:244" s="30" customFormat="1">
      <c r="A51" s="6" t="s">
        <v>55</v>
      </c>
      <c r="B51" s="16">
        <v>0</v>
      </c>
      <c r="C51" s="16">
        <v>0</v>
      </c>
      <c r="D51" s="51">
        <v>0</v>
      </c>
    </row>
    <row r="52" spans="1:244" s="30" customFormat="1">
      <c r="A52" s="6" t="s">
        <v>56</v>
      </c>
      <c r="B52" s="16">
        <v>67.5</v>
      </c>
      <c r="C52" s="16">
        <v>4.82</v>
      </c>
      <c r="D52" s="51">
        <v>2.6773755654223817E-2</v>
      </c>
    </row>
    <row r="53" spans="1:244" s="30" customFormat="1">
      <c r="A53" s="27" t="s">
        <v>57</v>
      </c>
      <c r="B53" s="156">
        <v>67.5</v>
      </c>
      <c r="C53" s="156">
        <v>4.82</v>
      </c>
      <c r="D53" s="53">
        <v>2.6773755654223817E-2</v>
      </c>
      <c r="E53" s="32"/>
      <c r="F53" s="33"/>
      <c r="G53" s="33"/>
      <c r="H53" s="34"/>
      <c r="I53" s="32"/>
      <c r="J53" s="33"/>
      <c r="K53" s="33"/>
      <c r="L53" s="34"/>
      <c r="M53" s="32"/>
      <c r="N53" s="33"/>
      <c r="O53" s="33"/>
      <c r="P53" s="34"/>
      <c r="Q53" s="32"/>
      <c r="R53" s="33"/>
      <c r="S53" s="33"/>
      <c r="T53" s="34"/>
      <c r="U53" s="32"/>
      <c r="V53" s="33"/>
      <c r="W53" s="33"/>
      <c r="X53" s="34"/>
      <c r="Y53" s="32"/>
      <c r="Z53" s="33"/>
      <c r="AA53" s="33"/>
      <c r="AB53" s="34"/>
      <c r="AC53" s="32"/>
      <c r="AD53" s="33"/>
      <c r="AE53" s="33"/>
      <c r="AF53" s="34"/>
      <c r="AG53" s="32"/>
      <c r="AH53" s="33"/>
      <c r="AI53" s="33"/>
      <c r="AJ53" s="34"/>
      <c r="AK53" s="32"/>
      <c r="AL53" s="33"/>
      <c r="AM53" s="33"/>
      <c r="AN53" s="34"/>
      <c r="AO53" s="32"/>
      <c r="AP53" s="33"/>
      <c r="AQ53" s="33"/>
      <c r="AR53" s="34"/>
      <c r="AS53" s="32"/>
      <c r="AT53" s="33"/>
      <c r="AU53" s="33"/>
      <c r="AV53" s="34"/>
      <c r="AW53" s="32"/>
      <c r="AX53" s="33"/>
      <c r="AY53" s="33"/>
      <c r="AZ53" s="34"/>
      <c r="BA53" s="32"/>
      <c r="BB53" s="33"/>
      <c r="BC53" s="33"/>
      <c r="BD53" s="34"/>
      <c r="BE53" s="32"/>
      <c r="BF53" s="33"/>
      <c r="BG53" s="33"/>
      <c r="BH53" s="34"/>
      <c r="BI53" s="32"/>
      <c r="BJ53" s="33"/>
      <c r="BK53" s="33"/>
      <c r="BL53" s="34"/>
      <c r="BM53" s="32"/>
      <c r="BN53" s="33"/>
      <c r="BO53" s="33"/>
      <c r="BP53" s="34"/>
      <c r="BQ53" s="32"/>
      <c r="BR53" s="33"/>
      <c r="BS53" s="33"/>
      <c r="BT53" s="34"/>
      <c r="BU53" s="32"/>
      <c r="BV53" s="33"/>
      <c r="BW53" s="33"/>
      <c r="BX53" s="34"/>
      <c r="BY53" s="32"/>
      <c r="BZ53" s="33"/>
      <c r="CA53" s="33"/>
      <c r="CB53" s="34"/>
      <c r="CC53" s="32"/>
      <c r="CD53" s="33"/>
      <c r="CE53" s="33"/>
      <c r="CF53" s="34"/>
      <c r="CG53" s="32"/>
      <c r="CH53" s="33"/>
      <c r="CI53" s="33"/>
      <c r="CJ53" s="34"/>
      <c r="CK53" s="32"/>
      <c r="CL53" s="33"/>
      <c r="CM53" s="33"/>
      <c r="CN53" s="34"/>
      <c r="CO53" s="32"/>
      <c r="CP53" s="33"/>
      <c r="CQ53" s="33"/>
      <c r="CR53" s="34"/>
      <c r="CS53" s="32"/>
      <c r="CT53" s="33"/>
      <c r="CU53" s="33"/>
      <c r="CV53" s="34"/>
      <c r="CW53" s="32"/>
      <c r="CX53" s="33"/>
      <c r="CY53" s="33"/>
      <c r="CZ53" s="34"/>
      <c r="DA53" s="32"/>
      <c r="DB53" s="33"/>
      <c r="DC53" s="33"/>
      <c r="DD53" s="34"/>
      <c r="DE53" s="32"/>
      <c r="DF53" s="33"/>
      <c r="DG53" s="33"/>
      <c r="DH53" s="34"/>
      <c r="DI53" s="32"/>
      <c r="DJ53" s="33"/>
      <c r="DK53" s="33"/>
      <c r="DL53" s="34"/>
      <c r="DM53" s="32"/>
      <c r="DN53" s="33"/>
      <c r="DO53" s="33"/>
      <c r="DP53" s="34"/>
      <c r="DQ53" s="32"/>
      <c r="DR53" s="33"/>
      <c r="DS53" s="33"/>
      <c r="DT53" s="34"/>
      <c r="DU53" s="32"/>
      <c r="DV53" s="33"/>
      <c r="DW53" s="33"/>
      <c r="DX53" s="34"/>
      <c r="DY53" s="32"/>
      <c r="DZ53" s="33"/>
      <c r="EA53" s="33"/>
      <c r="EB53" s="34"/>
      <c r="EC53" s="32"/>
      <c r="ED53" s="33"/>
      <c r="EE53" s="33"/>
      <c r="EF53" s="34"/>
      <c r="EG53" s="32"/>
      <c r="EH53" s="33"/>
      <c r="EI53" s="33"/>
      <c r="EJ53" s="34"/>
      <c r="EK53" s="32"/>
      <c r="EL53" s="33"/>
      <c r="EM53" s="33"/>
      <c r="EN53" s="34"/>
      <c r="EO53" s="32"/>
      <c r="EP53" s="33"/>
      <c r="EQ53" s="33"/>
      <c r="ER53" s="34"/>
      <c r="ES53" s="32"/>
      <c r="ET53" s="33"/>
      <c r="EU53" s="33"/>
      <c r="EV53" s="34"/>
      <c r="EW53" s="32"/>
      <c r="EX53" s="33"/>
      <c r="EY53" s="33"/>
      <c r="EZ53" s="34"/>
      <c r="FA53" s="32"/>
      <c r="FB53" s="33"/>
      <c r="FC53" s="33"/>
      <c r="FD53" s="34"/>
      <c r="FE53" s="32"/>
      <c r="FF53" s="33"/>
      <c r="FG53" s="33"/>
      <c r="FH53" s="34"/>
      <c r="FI53" s="32"/>
      <c r="FJ53" s="33"/>
      <c r="FK53" s="33"/>
      <c r="FL53" s="34"/>
      <c r="FM53" s="32"/>
      <c r="FN53" s="33"/>
      <c r="FO53" s="33"/>
      <c r="FP53" s="34"/>
      <c r="FQ53" s="32"/>
      <c r="FR53" s="33"/>
      <c r="FS53" s="33"/>
      <c r="FT53" s="34"/>
      <c r="FU53" s="32"/>
      <c r="FV53" s="33"/>
      <c r="FW53" s="33"/>
      <c r="FX53" s="34"/>
      <c r="FY53" s="32"/>
      <c r="FZ53" s="33"/>
      <c r="GA53" s="33"/>
      <c r="GB53" s="34"/>
      <c r="GC53" s="32"/>
      <c r="GD53" s="33"/>
      <c r="GE53" s="33"/>
      <c r="GF53" s="34"/>
      <c r="GG53" s="32"/>
      <c r="GH53" s="33"/>
      <c r="GI53" s="33"/>
      <c r="GJ53" s="34"/>
      <c r="GK53" s="32"/>
      <c r="GL53" s="33"/>
      <c r="GM53" s="33"/>
      <c r="GN53" s="34"/>
      <c r="GO53" s="32"/>
      <c r="GP53" s="33"/>
      <c r="GQ53" s="33"/>
      <c r="GR53" s="34"/>
      <c r="GS53" s="32"/>
      <c r="GT53" s="33"/>
      <c r="GU53" s="33"/>
      <c r="GV53" s="34"/>
      <c r="GW53" s="32"/>
      <c r="GX53" s="33"/>
      <c r="GY53" s="33"/>
      <c r="GZ53" s="34"/>
      <c r="HA53" s="32"/>
      <c r="HB53" s="33"/>
      <c r="HC53" s="33"/>
      <c r="HD53" s="34"/>
      <c r="HE53" s="32"/>
      <c r="HF53" s="33"/>
      <c r="HG53" s="33"/>
      <c r="HH53" s="34"/>
      <c r="HI53" s="32"/>
      <c r="HJ53" s="33"/>
      <c r="HK53" s="33"/>
      <c r="HL53" s="34"/>
      <c r="HM53" s="32"/>
      <c r="HN53" s="33"/>
      <c r="HO53" s="33"/>
      <c r="HP53" s="34"/>
      <c r="HQ53" s="32"/>
      <c r="HR53" s="33"/>
      <c r="HS53" s="33"/>
      <c r="HT53" s="34"/>
      <c r="HU53" s="32"/>
      <c r="HV53" s="33"/>
      <c r="HW53" s="33"/>
      <c r="HX53" s="34"/>
      <c r="HY53" s="32"/>
      <c r="HZ53" s="33"/>
      <c r="IA53" s="33"/>
      <c r="IB53" s="34"/>
      <c r="IC53" s="32"/>
      <c r="ID53" s="33"/>
      <c r="IE53" s="33"/>
      <c r="IF53" s="34"/>
      <c r="IG53" s="32"/>
      <c r="IH53" s="33"/>
      <c r="II53" s="33"/>
      <c r="IJ53" s="34"/>
    </row>
    <row r="54" spans="1:244" s="41" customFormat="1" ht="13.5" thickBot="1">
      <c r="A54" s="38" t="s">
        <v>58</v>
      </c>
      <c r="B54" s="158">
        <v>2521.1255705678791</v>
      </c>
      <c r="C54" s="158">
        <v>180.07999999999998</v>
      </c>
      <c r="D54" s="55">
        <v>1</v>
      </c>
    </row>
    <row r="55" spans="1:244">
      <c r="A55" s="42" t="s">
        <v>59</v>
      </c>
      <c r="D55" s="43"/>
    </row>
  </sheetData>
  <printOptions horizontalCentered="1"/>
  <pageMargins left="0.78740157480314965" right="0.39370078740157483" top="0.78740157480314965" bottom="0.78740157480314965" header="0.59055118110236227" footer="0.59055118110236227"/>
  <pageSetup paperSize="9" orientation="portrait" horizontalDpi="300" verticalDpi="300" r:id="rId1"/>
  <headerFooter alignWithMargins="0">
    <oddHeader>&amp;L&amp;"Tahoma,Negrito"&amp;8Companhia Nacional de Abastecimento - CONAB</oddHeader>
    <oddFooter>&amp;R&amp;6&amp;F - &amp;A
versão - jan/2008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9"/>
  <sheetViews>
    <sheetView workbookViewId="0">
      <selection activeCell="B26" sqref="B26:G26"/>
    </sheetView>
  </sheetViews>
  <sheetFormatPr defaultRowHeight="12.75"/>
  <cols>
    <col min="1" max="1" width="45.625" style="3" customWidth="1"/>
    <col min="2" max="3" width="12.625" style="3" customWidth="1"/>
    <col min="4" max="4" width="8.625" style="3" customWidth="1"/>
    <col min="5" max="16384" width="9" style="3"/>
  </cols>
  <sheetData>
    <row r="1" spans="1:4">
      <c r="A1" s="1" t="s">
        <v>223</v>
      </c>
      <c r="B1" s="2"/>
      <c r="C1" s="2"/>
      <c r="D1" s="2"/>
    </row>
    <row r="2" spans="1:4">
      <c r="A2" s="1" t="s">
        <v>477</v>
      </c>
      <c r="B2" s="2"/>
      <c r="C2" s="2"/>
      <c r="D2" s="2"/>
    </row>
    <row r="3" spans="1:4">
      <c r="A3" s="1" t="s">
        <v>409</v>
      </c>
      <c r="B3" s="2"/>
      <c r="C3" s="2"/>
      <c r="D3" s="2"/>
    </row>
    <row r="4" spans="1:4">
      <c r="A4" s="1" t="s">
        <v>478</v>
      </c>
      <c r="B4" s="2"/>
      <c r="C4" s="2"/>
      <c r="D4" s="2"/>
    </row>
    <row r="5" spans="1:4" ht="13.5" thickBot="1">
      <c r="A5" s="4" t="s">
        <v>4</v>
      </c>
      <c r="B5" s="5">
        <v>25000</v>
      </c>
      <c r="C5" s="6" t="s">
        <v>5</v>
      </c>
    </row>
    <row r="6" spans="1:4">
      <c r="A6" s="7"/>
      <c r="B6" s="8" t="s">
        <v>6</v>
      </c>
      <c r="C6" s="9">
        <v>43160</v>
      </c>
      <c r="D6" s="10" t="s">
        <v>7</v>
      </c>
    </row>
    <row r="7" spans="1:4">
      <c r="A7" s="11" t="s">
        <v>8</v>
      </c>
      <c r="D7" s="12" t="s">
        <v>9</v>
      </c>
    </row>
    <row r="8" spans="1:4" ht="13.5" thickBot="1">
      <c r="A8" s="13"/>
      <c r="B8" s="14" t="s">
        <v>479</v>
      </c>
      <c r="C8" s="14" t="s">
        <v>11</v>
      </c>
      <c r="D8" s="15" t="s">
        <v>13</v>
      </c>
    </row>
    <row r="9" spans="1:4">
      <c r="A9" s="11" t="s">
        <v>14</v>
      </c>
      <c r="B9" s="16"/>
    </row>
    <row r="10" spans="1:4">
      <c r="A10" s="18" t="s">
        <v>15</v>
      </c>
      <c r="B10" s="143">
        <v>0</v>
      </c>
      <c r="C10" s="143">
        <v>0</v>
      </c>
      <c r="D10" s="143">
        <v>0</v>
      </c>
    </row>
    <row r="11" spans="1:4">
      <c r="A11" s="18" t="s">
        <v>480</v>
      </c>
      <c r="B11" s="144">
        <v>0</v>
      </c>
      <c r="C11" s="144">
        <v>0</v>
      </c>
      <c r="D11" s="143">
        <v>0</v>
      </c>
    </row>
    <row r="12" spans="1:4">
      <c r="A12" s="18" t="s">
        <v>17</v>
      </c>
      <c r="B12" s="143">
        <v>947.5</v>
      </c>
      <c r="C12" s="143">
        <v>37.900000000000006</v>
      </c>
      <c r="D12" s="260">
        <v>0.16450552333082866</v>
      </c>
    </row>
    <row r="13" spans="1:4">
      <c r="A13" s="6" t="s">
        <v>197</v>
      </c>
      <c r="B13" s="143">
        <v>3570</v>
      </c>
      <c r="C13" s="143">
        <v>142.79999999999998</v>
      </c>
      <c r="D13" s="260">
        <v>0.61982556020164459</v>
      </c>
    </row>
    <row r="14" spans="1:4">
      <c r="A14" s="6" t="s">
        <v>481</v>
      </c>
      <c r="B14" s="143">
        <v>114.48</v>
      </c>
      <c r="C14" s="143">
        <v>4.5599999999999996</v>
      </c>
      <c r="D14" s="260">
        <v>1.9876086871676271E-2</v>
      </c>
    </row>
    <row r="15" spans="1:4">
      <c r="A15" s="6" t="s">
        <v>179</v>
      </c>
      <c r="B15" s="143">
        <v>0</v>
      </c>
      <c r="C15" s="143">
        <v>0</v>
      </c>
      <c r="D15" s="143">
        <v>0</v>
      </c>
    </row>
    <row r="16" spans="1:4">
      <c r="A16" s="6" t="s">
        <v>180</v>
      </c>
      <c r="B16" s="143">
        <v>275</v>
      </c>
      <c r="C16" s="143">
        <v>11</v>
      </c>
      <c r="D16" s="260">
        <v>4.7745666402087474E-2</v>
      </c>
    </row>
    <row r="17" spans="1:4">
      <c r="A17" s="6" t="s">
        <v>181</v>
      </c>
      <c r="B17" s="143">
        <v>30</v>
      </c>
      <c r="C17" s="143">
        <v>1.2</v>
      </c>
      <c r="D17" s="260">
        <v>5.2086181529549967E-3</v>
      </c>
    </row>
    <row r="18" spans="1:4">
      <c r="A18" s="6" t="s">
        <v>482</v>
      </c>
      <c r="B18" s="143">
        <v>0</v>
      </c>
      <c r="C18" s="143">
        <v>0</v>
      </c>
      <c r="D18" s="143">
        <v>0</v>
      </c>
    </row>
    <row r="19" spans="1:4">
      <c r="A19" s="6" t="s">
        <v>483</v>
      </c>
      <c r="B19" s="143">
        <v>148.11000000000001</v>
      </c>
      <c r="C19" s="143">
        <v>5.92</v>
      </c>
      <c r="D19" s="260">
        <v>2.5714947821138822E-2</v>
      </c>
    </row>
    <row r="20" spans="1:4">
      <c r="A20" s="22" t="s">
        <v>27</v>
      </c>
      <c r="B20" s="145">
        <v>5085.0899999999992</v>
      </c>
      <c r="C20" s="145">
        <v>203.37999999999997</v>
      </c>
      <c r="D20" s="261">
        <v>0.88287640278033086</v>
      </c>
    </row>
    <row r="21" spans="1:4">
      <c r="A21" s="25" t="s">
        <v>28</v>
      </c>
      <c r="B21" s="144"/>
      <c r="C21" s="144"/>
      <c r="D21" s="262"/>
    </row>
    <row r="22" spans="1:4">
      <c r="A22" s="18" t="s">
        <v>484</v>
      </c>
      <c r="B22" s="143">
        <v>0</v>
      </c>
      <c r="C22" s="143">
        <v>0</v>
      </c>
      <c r="D22" s="143">
        <v>0</v>
      </c>
    </row>
    <row r="23" spans="1:4">
      <c r="A23" s="18" t="s">
        <v>485</v>
      </c>
      <c r="B23" s="143">
        <v>0</v>
      </c>
      <c r="C23" s="143">
        <v>0</v>
      </c>
      <c r="D23" s="143">
        <v>0</v>
      </c>
    </row>
    <row r="24" spans="1:4">
      <c r="A24" s="18" t="s">
        <v>486</v>
      </c>
      <c r="B24" s="143">
        <v>0</v>
      </c>
      <c r="C24" s="143">
        <v>0</v>
      </c>
      <c r="D24" s="143">
        <v>0</v>
      </c>
    </row>
    <row r="25" spans="1:4">
      <c r="A25" s="18" t="s">
        <v>487</v>
      </c>
      <c r="B25" s="143">
        <v>101.7</v>
      </c>
      <c r="C25" s="143">
        <v>4.07</v>
      </c>
      <c r="D25" s="260">
        <v>1.7657215538517439E-2</v>
      </c>
    </row>
    <row r="26" spans="1:4">
      <c r="A26" s="18" t="s">
        <v>33</v>
      </c>
      <c r="B26" s="143">
        <v>25.65</v>
      </c>
      <c r="C26" s="143">
        <v>1.03</v>
      </c>
      <c r="D26" s="260">
        <v>4.4533685207765218E-3</v>
      </c>
    </row>
    <row r="27" spans="1:4">
      <c r="A27" s="27" t="s">
        <v>37</v>
      </c>
      <c r="B27" s="146">
        <v>127.35</v>
      </c>
      <c r="C27" s="146">
        <v>5.1000000000000005</v>
      </c>
      <c r="D27" s="263">
        <v>2.2110584059293961E-2</v>
      </c>
    </row>
    <row r="28" spans="1:4" s="30" customFormat="1">
      <c r="A28" s="11" t="s">
        <v>38</v>
      </c>
      <c r="B28" s="144"/>
      <c r="C28" s="144"/>
      <c r="D28" s="262"/>
    </row>
    <row r="29" spans="1:4" s="30" customFormat="1">
      <c r="A29" s="18" t="s">
        <v>39</v>
      </c>
      <c r="B29" s="143">
        <v>229.20252950828703</v>
      </c>
      <c r="C29" s="143">
        <v>9.1700000000000017</v>
      </c>
      <c r="D29" s="260">
        <v>3.979428186333557E-2</v>
      </c>
    </row>
    <row r="30" spans="1:4" s="30" customFormat="1">
      <c r="A30" s="6" t="s">
        <v>40</v>
      </c>
      <c r="B30" s="143">
        <v>229.20252950828703</v>
      </c>
      <c r="C30" s="143">
        <v>9.1700000000000017</v>
      </c>
      <c r="D30" s="260">
        <v>3.979428186333557E-2</v>
      </c>
    </row>
    <row r="31" spans="1:4" s="31" customFormat="1">
      <c r="A31" s="22" t="s">
        <v>41</v>
      </c>
      <c r="B31" s="145">
        <v>5441.6425295082863</v>
      </c>
      <c r="C31" s="145">
        <v>217.64999999999998</v>
      </c>
      <c r="D31" s="261">
        <v>0.94478126870296042</v>
      </c>
    </row>
    <row r="32" spans="1:4" s="30" customFormat="1">
      <c r="A32" s="11" t="s">
        <v>42</v>
      </c>
      <c r="B32" s="144"/>
      <c r="C32" s="144"/>
      <c r="D32" s="262"/>
    </row>
    <row r="33" spans="1:4" s="30" customFormat="1">
      <c r="A33" s="6" t="s">
        <v>43</v>
      </c>
      <c r="B33" s="143">
        <v>33</v>
      </c>
      <c r="C33" s="143">
        <v>1.32</v>
      </c>
      <c r="D33" s="260">
        <v>5.7294799682504963E-3</v>
      </c>
    </row>
    <row r="34" spans="1:4" s="30" customFormat="1">
      <c r="A34" s="6" t="s">
        <v>44</v>
      </c>
      <c r="B34" s="143">
        <v>0</v>
      </c>
      <c r="C34" s="143">
        <v>0</v>
      </c>
      <c r="D34" s="143">
        <v>0</v>
      </c>
    </row>
    <row r="35" spans="1:4" s="30" customFormat="1">
      <c r="A35" s="18" t="s">
        <v>45</v>
      </c>
      <c r="B35" s="143">
        <v>0</v>
      </c>
      <c r="C35" s="143">
        <v>0</v>
      </c>
      <c r="D35" s="143">
        <v>0</v>
      </c>
    </row>
    <row r="36" spans="1:4" s="30" customFormat="1">
      <c r="A36" s="27" t="s">
        <v>46</v>
      </c>
      <c r="B36" s="146">
        <v>33</v>
      </c>
      <c r="C36" s="146">
        <v>1.32</v>
      </c>
      <c r="D36" s="263">
        <v>5.7294799682504963E-3</v>
      </c>
    </row>
    <row r="37" spans="1:4" s="30" customFormat="1">
      <c r="A37" s="11" t="s">
        <v>47</v>
      </c>
      <c r="B37" s="144"/>
      <c r="C37" s="144"/>
      <c r="D37" s="262"/>
    </row>
    <row r="38" spans="1:4" s="30" customFormat="1">
      <c r="A38" s="18" t="s">
        <v>48</v>
      </c>
      <c r="B38" s="143">
        <v>0.41250000000000003</v>
      </c>
      <c r="C38" s="143">
        <v>0.02</v>
      </c>
      <c r="D38" s="143">
        <v>7.1618499603131209E-5</v>
      </c>
    </row>
    <row r="39" spans="1:4" s="30" customFormat="1">
      <c r="A39" s="18" t="s">
        <v>49</v>
      </c>
      <c r="B39" s="143">
        <v>0</v>
      </c>
      <c r="C39" s="143">
        <v>0</v>
      </c>
      <c r="D39" s="143">
        <v>0</v>
      </c>
    </row>
    <row r="40" spans="1:4" s="30" customFormat="1">
      <c r="A40" s="18" t="s">
        <v>50</v>
      </c>
      <c r="B40" s="143">
        <v>0</v>
      </c>
      <c r="C40" s="143">
        <v>0</v>
      </c>
      <c r="D40" s="143">
        <v>0</v>
      </c>
    </row>
    <row r="41" spans="1:4" s="30" customFormat="1">
      <c r="A41" s="27" t="s">
        <v>51</v>
      </c>
      <c r="B41" s="146">
        <v>0.41250000000000003</v>
      </c>
      <c r="C41" s="146">
        <v>0.02</v>
      </c>
      <c r="D41" s="146">
        <v>7.1618499603131209E-5</v>
      </c>
    </row>
    <row r="42" spans="1:4" s="30" customFormat="1">
      <c r="A42" s="35" t="s">
        <v>52</v>
      </c>
      <c r="B42" s="147">
        <v>33.412500000000001</v>
      </c>
      <c r="C42" s="147">
        <v>1.34</v>
      </c>
      <c r="D42" s="264">
        <v>5.8010984678536276E-3</v>
      </c>
    </row>
    <row r="43" spans="1:4" s="31" customFormat="1">
      <c r="A43" s="22" t="s">
        <v>53</v>
      </c>
      <c r="B43" s="145">
        <v>5475.0550295082867</v>
      </c>
      <c r="C43" s="145">
        <v>218.98999999999998</v>
      </c>
      <c r="D43" s="261">
        <v>0.95058236717081401</v>
      </c>
    </row>
    <row r="44" spans="1:4" s="30" customFormat="1">
      <c r="A44" s="11" t="s">
        <v>54</v>
      </c>
      <c r="B44" s="144"/>
      <c r="C44" s="144"/>
      <c r="D44" s="262"/>
    </row>
    <row r="45" spans="1:4" s="30" customFormat="1">
      <c r="A45" s="6" t="s">
        <v>55</v>
      </c>
      <c r="B45" s="143">
        <v>37.130000000000003</v>
      </c>
      <c r="C45" s="143">
        <v>1.49</v>
      </c>
      <c r="D45" s="260">
        <v>6.446533067307302E-3</v>
      </c>
    </row>
    <row r="46" spans="1:4" s="30" customFormat="1">
      <c r="A46" s="6" t="s">
        <v>56</v>
      </c>
      <c r="B46" s="143">
        <v>247.5</v>
      </c>
      <c r="C46" s="143">
        <v>9.9</v>
      </c>
      <c r="D46" s="260">
        <v>4.2971099761878725E-2</v>
      </c>
    </row>
    <row r="47" spans="1:4" s="30" customFormat="1">
      <c r="A47" s="27" t="s">
        <v>57</v>
      </c>
      <c r="B47" s="146">
        <v>284.63</v>
      </c>
      <c r="C47" s="146">
        <v>11.39</v>
      </c>
      <c r="D47" s="263">
        <v>4.9417632829186028E-2</v>
      </c>
    </row>
    <row r="48" spans="1:4" s="41" customFormat="1" ht="13.5" thickBot="1">
      <c r="A48" s="38" t="s">
        <v>58</v>
      </c>
      <c r="B48" s="148">
        <v>5759.6850295082868</v>
      </c>
      <c r="C48" s="148">
        <v>230.38</v>
      </c>
      <c r="D48" s="265">
        <v>1</v>
      </c>
    </row>
    <row r="49" spans="1:1">
      <c r="A49" s="42" t="s">
        <v>59</v>
      </c>
    </row>
  </sheetData>
  <printOptions horizontalCentered="1"/>
  <pageMargins left="0.78740157480314965" right="0.78740157480314965" top="0.78740157480314965" bottom="0.78740157480314965" header="0.51181102362204722" footer="0.59055118110236227"/>
  <pageSetup paperSize="9" orientation="portrait" horizontalDpi="300" verticalDpi="300" r:id="rId1"/>
  <headerFooter alignWithMargins="0">
    <oddHeader>&amp;L&amp;"Tahoma,Negrito"&amp;8Companhia Nacional de Abastecimento - CONAB</oddHeader>
    <oddFooter>&amp;R&amp;8&amp;F - &amp;A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J55"/>
  <sheetViews>
    <sheetView zoomScaleNormal="100" workbookViewId="0">
      <selection activeCell="B26" sqref="B26:G26"/>
    </sheetView>
  </sheetViews>
  <sheetFormatPr defaultColWidth="11.5" defaultRowHeight="12.75"/>
  <cols>
    <col min="1" max="1" width="45.625" style="3" customWidth="1"/>
    <col min="2" max="3" width="12.625" style="3" customWidth="1"/>
    <col min="4" max="4" width="8.625" style="3" customWidth="1"/>
    <col min="5" max="16384" width="11.5" style="3"/>
  </cols>
  <sheetData>
    <row r="1" spans="1:4">
      <c r="A1" s="1" t="s">
        <v>0</v>
      </c>
      <c r="B1" s="2"/>
      <c r="C1" s="2"/>
      <c r="D1" s="2"/>
    </row>
    <row r="2" spans="1:4">
      <c r="A2" s="1" t="s">
        <v>476</v>
      </c>
      <c r="B2" s="2"/>
      <c r="C2" s="2"/>
      <c r="D2" s="2"/>
    </row>
    <row r="3" spans="1:4">
      <c r="A3" s="1" t="s">
        <v>377</v>
      </c>
      <c r="B3" s="2"/>
      <c r="C3" s="2"/>
      <c r="D3" s="2"/>
    </row>
    <row r="4" spans="1:4">
      <c r="A4" s="1" t="s">
        <v>488</v>
      </c>
      <c r="B4" s="2"/>
      <c r="C4" s="2"/>
      <c r="D4" s="2"/>
    </row>
    <row r="5" spans="1:4" ht="13.5" thickBot="1">
      <c r="A5" s="4" t="s">
        <v>4</v>
      </c>
      <c r="B5" s="5">
        <v>12000</v>
      </c>
      <c r="C5" s="6" t="s">
        <v>5</v>
      </c>
    </row>
    <row r="6" spans="1:4">
      <c r="A6" s="7"/>
      <c r="B6" s="8" t="s">
        <v>6</v>
      </c>
      <c r="C6" s="50" t="s">
        <v>69</v>
      </c>
      <c r="D6" s="10" t="s">
        <v>7</v>
      </c>
    </row>
    <row r="7" spans="1:4">
      <c r="A7" s="11" t="s">
        <v>8</v>
      </c>
      <c r="D7" s="12" t="s">
        <v>9</v>
      </c>
    </row>
    <row r="8" spans="1:4" ht="13.5" thickBot="1">
      <c r="A8" s="13"/>
      <c r="B8" s="14" t="s">
        <v>10</v>
      </c>
      <c r="C8" s="14" t="s">
        <v>11</v>
      </c>
      <c r="D8" s="15" t="s">
        <v>13</v>
      </c>
    </row>
    <row r="9" spans="1:4">
      <c r="A9" s="11" t="s">
        <v>14</v>
      </c>
      <c r="B9" s="16"/>
    </row>
    <row r="10" spans="1:4">
      <c r="A10" s="18" t="s">
        <v>15</v>
      </c>
      <c r="B10" s="143">
        <v>0</v>
      </c>
      <c r="C10" s="143">
        <v>0</v>
      </c>
      <c r="D10" s="143">
        <v>0</v>
      </c>
    </row>
    <row r="11" spans="1:4">
      <c r="A11" s="18" t="s">
        <v>16</v>
      </c>
      <c r="B11" s="144">
        <v>0</v>
      </c>
      <c r="C11" s="144">
        <v>0</v>
      </c>
      <c r="D11" s="143">
        <v>0</v>
      </c>
    </row>
    <row r="12" spans="1:4">
      <c r="A12" s="18" t="s">
        <v>17</v>
      </c>
      <c r="B12" s="143">
        <v>0</v>
      </c>
      <c r="C12" s="143">
        <v>0</v>
      </c>
      <c r="D12" s="143">
        <v>0</v>
      </c>
    </row>
    <row r="13" spans="1:4">
      <c r="A13" s="18" t="s">
        <v>18</v>
      </c>
      <c r="B13" s="143">
        <v>0</v>
      </c>
      <c r="C13" s="143">
        <v>0</v>
      </c>
      <c r="D13" s="143">
        <v>0</v>
      </c>
    </row>
    <row r="14" spans="1:4">
      <c r="A14" s="18" t="s">
        <v>19</v>
      </c>
      <c r="B14" s="143">
        <v>0</v>
      </c>
      <c r="C14" s="143">
        <v>0</v>
      </c>
      <c r="D14" s="143">
        <v>0</v>
      </c>
    </row>
    <row r="15" spans="1:4">
      <c r="A15" s="6" t="s">
        <v>20</v>
      </c>
      <c r="B15" s="143">
        <v>2497.5</v>
      </c>
      <c r="C15" s="143">
        <v>208.13</v>
      </c>
      <c r="D15" s="143">
        <v>0.72253672026393811</v>
      </c>
    </row>
    <row r="16" spans="1:4">
      <c r="A16" s="6" t="s">
        <v>70</v>
      </c>
      <c r="B16" s="143">
        <v>76.319999999999993</v>
      </c>
      <c r="C16" s="143">
        <v>6.36</v>
      </c>
      <c r="D16" s="143">
        <v>2.2079680676894396E-2</v>
      </c>
    </row>
    <row r="17" spans="1:4">
      <c r="A17" s="6" t="s">
        <v>22</v>
      </c>
      <c r="B17" s="143">
        <v>35</v>
      </c>
      <c r="C17" s="143">
        <v>2.92</v>
      </c>
      <c r="D17" s="143">
        <v>1.0125639723418553E-2</v>
      </c>
    </row>
    <row r="18" spans="1:4">
      <c r="A18" s="6" t="s">
        <v>23</v>
      </c>
      <c r="B18" s="143">
        <v>0</v>
      </c>
      <c r="C18" s="143">
        <v>0</v>
      </c>
      <c r="D18" s="143">
        <v>0</v>
      </c>
    </row>
    <row r="19" spans="1:4">
      <c r="A19" s="6" t="s">
        <v>24</v>
      </c>
      <c r="B19" s="143">
        <v>0</v>
      </c>
      <c r="C19" s="143">
        <v>0</v>
      </c>
      <c r="D19" s="143">
        <v>0</v>
      </c>
    </row>
    <row r="20" spans="1:4">
      <c r="A20" s="6" t="s">
        <v>71</v>
      </c>
      <c r="B20" s="143">
        <v>0</v>
      </c>
      <c r="C20" s="143">
        <v>0</v>
      </c>
      <c r="D20" s="143">
        <v>0</v>
      </c>
    </row>
    <row r="21" spans="1:4">
      <c r="A21" s="22" t="s">
        <v>27</v>
      </c>
      <c r="B21" s="145">
        <v>2608.8200000000002</v>
      </c>
      <c r="C21" s="145">
        <v>217.41</v>
      </c>
      <c r="D21" s="145">
        <v>0.75474204066425099</v>
      </c>
    </row>
    <row r="22" spans="1:4">
      <c r="A22" s="25" t="s">
        <v>28</v>
      </c>
      <c r="B22" s="144"/>
      <c r="C22" s="144"/>
      <c r="D22" s="144"/>
    </row>
    <row r="23" spans="1:4">
      <c r="A23" s="18" t="s">
        <v>29</v>
      </c>
      <c r="B23" s="143">
        <v>0</v>
      </c>
      <c r="C23" s="143">
        <v>0</v>
      </c>
      <c r="D23" s="143">
        <v>0</v>
      </c>
    </row>
    <row r="24" spans="1:4">
      <c r="A24" s="18" t="s">
        <v>30</v>
      </c>
      <c r="B24" s="143">
        <v>0</v>
      </c>
      <c r="C24" s="143">
        <v>0</v>
      </c>
      <c r="D24" s="143">
        <v>0</v>
      </c>
    </row>
    <row r="25" spans="1:4">
      <c r="A25" s="6" t="s">
        <v>72</v>
      </c>
      <c r="B25" s="143">
        <v>78.260000000000005</v>
      </c>
      <c r="C25" s="143">
        <v>6.52</v>
      </c>
      <c r="D25" s="143">
        <v>2.2640930421563885E-2</v>
      </c>
    </row>
    <row r="26" spans="1:4">
      <c r="A26" s="18" t="s">
        <v>73</v>
      </c>
      <c r="B26" s="143">
        <v>360</v>
      </c>
      <c r="C26" s="143">
        <v>30</v>
      </c>
      <c r="D26" s="143">
        <v>0.10414943715516226</v>
      </c>
    </row>
    <row r="27" spans="1:4">
      <c r="A27" s="18" t="s">
        <v>74</v>
      </c>
      <c r="B27" s="143">
        <v>0</v>
      </c>
      <c r="C27" s="143">
        <v>0</v>
      </c>
      <c r="D27" s="143">
        <v>0</v>
      </c>
    </row>
    <row r="28" spans="1:4">
      <c r="A28" s="18" t="s">
        <v>75</v>
      </c>
      <c r="B28" s="143">
        <v>135</v>
      </c>
      <c r="C28" s="143">
        <v>11.25</v>
      </c>
      <c r="D28" s="143">
        <v>3.9056038933185842E-2</v>
      </c>
    </row>
    <row r="29" spans="1:4">
      <c r="A29" s="18" t="s">
        <v>76</v>
      </c>
      <c r="B29" s="143">
        <v>0</v>
      </c>
      <c r="C29" s="143">
        <v>0</v>
      </c>
      <c r="D29" s="143">
        <v>0</v>
      </c>
    </row>
    <row r="30" spans="1:4">
      <c r="A30" s="18" t="s">
        <v>77</v>
      </c>
      <c r="B30" s="143">
        <v>0</v>
      </c>
      <c r="C30" s="143">
        <v>0</v>
      </c>
      <c r="D30" s="143">
        <v>0</v>
      </c>
    </row>
    <row r="31" spans="1:4">
      <c r="A31" s="18" t="s">
        <v>78</v>
      </c>
      <c r="B31" s="143">
        <v>0</v>
      </c>
      <c r="C31" s="143">
        <v>0</v>
      </c>
      <c r="D31" s="143">
        <v>0</v>
      </c>
    </row>
    <row r="32" spans="1:4">
      <c r="A32" s="27" t="s">
        <v>37</v>
      </c>
      <c r="B32" s="146">
        <v>573.26</v>
      </c>
      <c r="C32" s="146">
        <v>47.769999999999996</v>
      </c>
      <c r="D32" s="146">
        <v>0.16584640650991198</v>
      </c>
    </row>
    <row r="33" spans="1:244" s="30" customFormat="1">
      <c r="A33" s="11" t="s">
        <v>38</v>
      </c>
      <c r="B33" s="144"/>
      <c r="C33" s="144"/>
      <c r="D33" s="144"/>
    </row>
    <row r="34" spans="1:244" s="30" customFormat="1">
      <c r="A34" s="18" t="s">
        <v>39</v>
      </c>
      <c r="B34" s="143">
        <v>57.048928406660373</v>
      </c>
      <c r="C34" s="143">
        <v>4.76</v>
      </c>
      <c r="D34" s="143">
        <v>1.6504482732941181E-2</v>
      </c>
    </row>
    <row r="35" spans="1:244" s="30" customFormat="1">
      <c r="A35" s="6" t="s">
        <v>40</v>
      </c>
      <c r="B35" s="143">
        <v>57.048928406660373</v>
      </c>
      <c r="C35" s="143">
        <v>4.76</v>
      </c>
      <c r="D35" s="143">
        <v>1.6504482732941181E-2</v>
      </c>
    </row>
    <row r="36" spans="1:244" s="31" customFormat="1">
      <c r="A36" s="22" t="s">
        <v>41</v>
      </c>
      <c r="B36" s="145">
        <v>3239.1289284066602</v>
      </c>
      <c r="C36" s="145">
        <v>269.94</v>
      </c>
      <c r="D36" s="145">
        <v>0.93709292990710413</v>
      </c>
    </row>
    <row r="37" spans="1:244" s="30" customFormat="1">
      <c r="A37" s="11" t="s">
        <v>42</v>
      </c>
      <c r="B37" s="144"/>
      <c r="C37" s="144"/>
      <c r="D37" s="144"/>
    </row>
    <row r="38" spans="1:244" s="30" customFormat="1">
      <c r="A38" s="6" t="s">
        <v>43</v>
      </c>
      <c r="B38" s="143">
        <v>100.22</v>
      </c>
      <c r="C38" s="143">
        <v>8.35</v>
      </c>
      <c r="D38" s="143">
        <v>2.8994046088028781E-2</v>
      </c>
    </row>
    <row r="39" spans="1:244" s="30" customFormat="1">
      <c r="A39" s="6" t="s">
        <v>44</v>
      </c>
      <c r="B39" s="143">
        <v>0</v>
      </c>
      <c r="C39" s="143">
        <v>0</v>
      </c>
      <c r="D39" s="143">
        <v>0</v>
      </c>
    </row>
    <row r="40" spans="1:244" s="30" customFormat="1">
      <c r="A40" s="18" t="s">
        <v>45</v>
      </c>
      <c r="B40" s="143">
        <v>0</v>
      </c>
      <c r="C40" s="143">
        <v>0</v>
      </c>
      <c r="D40" s="143">
        <v>0</v>
      </c>
    </row>
    <row r="41" spans="1:244" s="30" customFormat="1">
      <c r="A41" s="18" t="s">
        <v>79</v>
      </c>
      <c r="B41" s="143">
        <v>0</v>
      </c>
      <c r="C41" s="143">
        <v>0</v>
      </c>
      <c r="D41" s="143">
        <v>0</v>
      </c>
    </row>
    <row r="42" spans="1:244" s="30" customFormat="1">
      <c r="A42" s="27" t="s">
        <v>46</v>
      </c>
      <c r="B42" s="146">
        <v>100.22</v>
      </c>
      <c r="C42" s="146">
        <v>8.35</v>
      </c>
      <c r="D42" s="146">
        <v>2.8994046088028781E-2</v>
      </c>
      <c r="E42" s="32"/>
      <c r="F42" s="33"/>
      <c r="G42" s="33"/>
      <c r="H42" s="34"/>
      <c r="I42" s="32"/>
      <c r="J42" s="33"/>
      <c r="K42" s="33"/>
      <c r="L42" s="34"/>
      <c r="M42" s="32"/>
      <c r="N42" s="33"/>
      <c r="O42" s="33"/>
      <c r="P42" s="34"/>
      <c r="Q42" s="32"/>
      <c r="R42" s="33"/>
      <c r="S42" s="33"/>
      <c r="T42" s="34"/>
      <c r="U42" s="32"/>
      <c r="V42" s="33"/>
      <c r="W42" s="33"/>
      <c r="X42" s="34"/>
      <c r="Y42" s="32"/>
      <c r="Z42" s="33"/>
      <c r="AA42" s="33"/>
      <c r="AB42" s="34"/>
      <c r="AC42" s="32"/>
      <c r="AD42" s="33"/>
      <c r="AE42" s="33"/>
      <c r="AF42" s="34"/>
      <c r="AG42" s="32"/>
      <c r="AH42" s="33"/>
      <c r="AI42" s="33"/>
      <c r="AJ42" s="34"/>
      <c r="AK42" s="32"/>
      <c r="AL42" s="33"/>
      <c r="AM42" s="33"/>
      <c r="AN42" s="34"/>
      <c r="AO42" s="32"/>
      <c r="AP42" s="33"/>
      <c r="AQ42" s="33"/>
      <c r="AR42" s="34"/>
      <c r="AS42" s="32"/>
      <c r="AT42" s="33"/>
      <c r="AU42" s="33"/>
      <c r="AV42" s="34"/>
      <c r="AW42" s="32"/>
      <c r="AX42" s="33"/>
      <c r="AY42" s="33"/>
      <c r="AZ42" s="34"/>
      <c r="BA42" s="32"/>
      <c r="BB42" s="33"/>
      <c r="BC42" s="33"/>
      <c r="BD42" s="34"/>
      <c r="BE42" s="32"/>
      <c r="BF42" s="33"/>
      <c r="BG42" s="33"/>
      <c r="BH42" s="34"/>
      <c r="BI42" s="32"/>
      <c r="BJ42" s="33"/>
      <c r="BK42" s="33"/>
      <c r="BL42" s="34"/>
      <c r="BM42" s="32"/>
      <c r="BN42" s="33"/>
      <c r="BO42" s="33"/>
      <c r="BP42" s="34"/>
      <c r="BQ42" s="32"/>
      <c r="BR42" s="33"/>
      <c r="BS42" s="33"/>
      <c r="BT42" s="34"/>
      <c r="BU42" s="32"/>
      <c r="BV42" s="33"/>
      <c r="BW42" s="33"/>
      <c r="BX42" s="34"/>
      <c r="BY42" s="32"/>
      <c r="BZ42" s="33"/>
      <c r="CA42" s="33"/>
      <c r="CB42" s="34"/>
      <c r="CC42" s="32"/>
      <c r="CD42" s="33"/>
      <c r="CE42" s="33"/>
      <c r="CF42" s="34"/>
      <c r="CG42" s="32"/>
      <c r="CH42" s="33"/>
      <c r="CI42" s="33"/>
      <c r="CJ42" s="34"/>
      <c r="CK42" s="32"/>
      <c r="CL42" s="33"/>
      <c r="CM42" s="33"/>
      <c r="CN42" s="34"/>
      <c r="CO42" s="32"/>
      <c r="CP42" s="33"/>
      <c r="CQ42" s="33"/>
      <c r="CR42" s="34"/>
      <c r="CS42" s="32"/>
      <c r="CT42" s="33"/>
      <c r="CU42" s="33"/>
      <c r="CV42" s="34"/>
      <c r="CW42" s="32"/>
      <c r="CX42" s="33"/>
      <c r="CY42" s="33"/>
      <c r="CZ42" s="34"/>
      <c r="DA42" s="32"/>
      <c r="DB42" s="33"/>
      <c r="DC42" s="33"/>
      <c r="DD42" s="34"/>
      <c r="DE42" s="32"/>
      <c r="DF42" s="33"/>
      <c r="DG42" s="33"/>
      <c r="DH42" s="34"/>
      <c r="DI42" s="32"/>
      <c r="DJ42" s="33"/>
      <c r="DK42" s="33"/>
      <c r="DL42" s="34"/>
      <c r="DM42" s="32"/>
      <c r="DN42" s="33"/>
      <c r="DO42" s="33"/>
      <c r="DP42" s="34"/>
      <c r="DQ42" s="32"/>
      <c r="DR42" s="33"/>
      <c r="DS42" s="33"/>
      <c r="DT42" s="34"/>
      <c r="DU42" s="32"/>
      <c r="DV42" s="33"/>
      <c r="DW42" s="33"/>
      <c r="DX42" s="34"/>
      <c r="DY42" s="32"/>
      <c r="DZ42" s="33"/>
      <c r="EA42" s="33"/>
      <c r="EB42" s="34"/>
      <c r="EC42" s="32"/>
      <c r="ED42" s="33"/>
      <c r="EE42" s="33"/>
      <c r="EF42" s="34"/>
      <c r="EG42" s="32"/>
      <c r="EH42" s="33"/>
      <c r="EI42" s="33"/>
      <c r="EJ42" s="34"/>
      <c r="EK42" s="32"/>
      <c r="EL42" s="33"/>
      <c r="EM42" s="33"/>
      <c r="EN42" s="34"/>
      <c r="EO42" s="32"/>
      <c r="EP42" s="33"/>
      <c r="EQ42" s="33"/>
      <c r="ER42" s="34"/>
      <c r="ES42" s="32"/>
      <c r="ET42" s="33"/>
      <c r="EU42" s="33"/>
      <c r="EV42" s="34"/>
      <c r="EW42" s="32"/>
      <c r="EX42" s="33"/>
      <c r="EY42" s="33"/>
      <c r="EZ42" s="34"/>
      <c r="FA42" s="32"/>
      <c r="FB42" s="33"/>
      <c r="FC42" s="33"/>
      <c r="FD42" s="34"/>
      <c r="FE42" s="32"/>
      <c r="FF42" s="33"/>
      <c r="FG42" s="33"/>
      <c r="FH42" s="34"/>
      <c r="FI42" s="32"/>
      <c r="FJ42" s="33"/>
      <c r="FK42" s="33"/>
      <c r="FL42" s="34"/>
      <c r="FM42" s="32"/>
      <c r="FN42" s="33"/>
      <c r="FO42" s="33"/>
      <c r="FP42" s="34"/>
      <c r="FQ42" s="32"/>
      <c r="FR42" s="33"/>
      <c r="FS42" s="33"/>
      <c r="FT42" s="34"/>
      <c r="FU42" s="32"/>
      <c r="FV42" s="33"/>
      <c r="FW42" s="33"/>
      <c r="FX42" s="34"/>
      <c r="FY42" s="32"/>
      <c r="FZ42" s="33"/>
      <c r="GA42" s="33"/>
      <c r="GB42" s="34"/>
      <c r="GC42" s="32"/>
      <c r="GD42" s="33"/>
      <c r="GE42" s="33"/>
      <c r="GF42" s="34"/>
      <c r="GG42" s="32"/>
      <c r="GH42" s="33"/>
      <c r="GI42" s="33"/>
      <c r="GJ42" s="34"/>
      <c r="GK42" s="32"/>
      <c r="GL42" s="33"/>
      <c r="GM42" s="33"/>
      <c r="GN42" s="34"/>
      <c r="GO42" s="32"/>
      <c r="GP42" s="33"/>
      <c r="GQ42" s="33"/>
      <c r="GR42" s="34"/>
      <c r="GS42" s="32"/>
      <c r="GT42" s="33"/>
      <c r="GU42" s="33"/>
      <c r="GV42" s="34"/>
      <c r="GW42" s="32"/>
      <c r="GX42" s="33"/>
      <c r="GY42" s="33"/>
      <c r="GZ42" s="34"/>
      <c r="HA42" s="32"/>
      <c r="HB42" s="33"/>
      <c r="HC42" s="33"/>
      <c r="HD42" s="34"/>
      <c r="HE42" s="32"/>
      <c r="HF42" s="33"/>
      <c r="HG42" s="33"/>
      <c r="HH42" s="34"/>
      <c r="HI42" s="32"/>
      <c r="HJ42" s="33"/>
      <c r="HK42" s="33"/>
      <c r="HL42" s="34"/>
      <c r="HM42" s="32"/>
      <c r="HN42" s="33"/>
      <c r="HO42" s="33"/>
      <c r="HP42" s="34"/>
      <c r="HQ42" s="32"/>
      <c r="HR42" s="33"/>
      <c r="HS42" s="33"/>
      <c r="HT42" s="34"/>
      <c r="HU42" s="32"/>
      <c r="HV42" s="33"/>
      <c r="HW42" s="33"/>
      <c r="HX42" s="34"/>
      <c r="HY42" s="32"/>
      <c r="HZ42" s="33"/>
      <c r="IA42" s="33"/>
      <c r="IB42" s="34"/>
      <c r="IC42" s="32"/>
      <c r="ID42" s="33"/>
      <c r="IE42" s="33"/>
      <c r="IF42" s="34"/>
      <c r="IG42" s="32"/>
      <c r="IH42" s="33"/>
      <c r="II42" s="33"/>
      <c r="IJ42" s="34"/>
    </row>
    <row r="43" spans="1:244" s="30" customFormat="1">
      <c r="A43" s="11" t="s">
        <v>47</v>
      </c>
      <c r="B43" s="144"/>
      <c r="C43" s="144"/>
      <c r="D43" s="144"/>
    </row>
    <row r="44" spans="1:244" s="30" customFormat="1">
      <c r="A44" s="18" t="s">
        <v>80</v>
      </c>
      <c r="B44" s="143">
        <v>1.2528000000000001</v>
      </c>
      <c r="C44" s="143">
        <v>0.1</v>
      </c>
      <c r="D44" s="143">
        <v>3.624400412999647E-4</v>
      </c>
    </row>
    <row r="45" spans="1:244" s="30" customFormat="1">
      <c r="A45" s="18" t="s">
        <v>49</v>
      </c>
      <c r="B45" s="143">
        <v>0</v>
      </c>
      <c r="C45" s="143">
        <v>0</v>
      </c>
      <c r="D45" s="143">
        <v>0</v>
      </c>
    </row>
    <row r="46" spans="1:244" s="30" customFormat="1">
      <c r="A46" s="18" t="s">
        <v>50</v>
      </c>
      <c r="B46" s="143">
        <v>11.75</v>
      </c>
      <c r="C46" s="143">
        <v>0.98</v>
      </c>
      <c r="D46" s="143">
        <v>3.3993219071476568E-3</v>
      </c>
    </row>
    <row r="47" spans="1:244" s="30" customFormat="1">
      <c r="A47" s="27" t="s">
        <v>51</v>
      </c>
      <c r="B47" s="146">
        <v>13.002800000000001</v>
      </c>
      <c r="C47" s="146">
        <v>1.08</v>
      </c>
      <c r="D47" s="146">
        <v>3.7617619484476214E-3</v>
      </c>
      <c r="E47" s="32"/>
      <c r="F47" s="33"/>
      <c r="G47" s="33"/>
      <c r="H47" s="34"/>
      <c r="I47" s="32"/>
      <c r="J47" s="33"/>
      <c r="K47" s="33"/>
      <c r="L47" s="34"/>
      <c r="M47" s="32"/>
      <c r="N47" s="33"/>
      <c r="O47" s="33"/>
      <c r="P47" s="34"/>
      <c r="Q47" s="32"/>
      <c r="R47" s="33"/>
      <c r="S47" s="33"/>
      <c r="T47" s="34"/>
      <c r="U47" s="32"/>
      <c r="V47" s="33"/>
      <c r="W47" s="33"/>
      <c r="X47" s="34"/>
      <c r="Y47" s="32"/>
      <c r="Z47" s="33"/>
      <c r="AA47" s="33"/>
      <c r="AB47" s="34"/>
      <c r="AC47" s="32"/>
      <c r="AD47" s="33"/>
      <c r="AE47" s="33"/>
      <c r="AF47" s="34"/>
      <c r="AG47" s="32"/>
      <c r="AH47" s="33"/>
      <c r="AI47" s="33"/>
      <c r="AJ47" s="34"/>
      <c r="AK47" s="32"/>
      <c r="AL47" s="33"/>
      <c r="AM47" s="33"/>
      <c r="AN47" s="34"/>
      <c r="AO47" s="32"/>
      <c r="AP47" s="33"/>
      <c r="AQ47" s="33"/>
      <c r="AR47" s="34"/>
      <c r="AS47" s="32"/>
      <c r="AT47" s="33"/>
      <c r="AU47" s="33"/>
      <c r="AV47" s="34"/>
      <c r="AW47" s="32"/>
      <c r="AX47" s="33"/>
      <c r="AY47" s="33"/>
      <c r="AZ47" s="34"/>
      <c r="BA47" s="32"/>
      <c r="BB47" s="33"/>
      <c r="BC47" s="33"/>
      <c r="BD47" s="34"/>
      <c r="BE47" s="32"/>
      <c r="BF47" s="33"/>
      <c r="BG47" s="33"/>
      <c r="BH47" s="34"/>
      <c r="BI47" s="32"/>
      <c r="BJ47" s="33"/>
      <c r="BK47" s="33"/>
      <c r="BL47" s="34"/>
      <c r="BM47" s="32"/>
      <c r="BN47" s="33"/>
      <c r="BO47" s="33"/>
      <c r="BP47" s="34"/>
      <c r="BQ47" s="32"/>
      <c r="BR47" s="33"/>
      <c r="BS47" s="33"/>
      <c r="BT47" s="34"/>
      <c r="BU47" s="32"/>
      <c r="BV47" s="33"/>
      <c r="BW47" s="33"/>
      <c r="BX47" s="34"/>
      <c r="BY47" s="32"/>
      <c r="BZ47" s="33"/>
      <c r="CA47" s="33"/>
      <c r="CB47" s="34"/>
      <c r="CC47" s="32"/>
      <c r="CD47" s="33"/>
      <c r="CE47" s="33"/>
      <c r="CF47" s="34"/>
      <c r="CG47" s="32"/>
      <c r="CH47" s="33"/>
      <c r="CI47" s="33"/>
      <c r="CJ47" s="34"/>
      <c r="CK47" s="32"/>
      <c r="CL47" s="33"/>
      <c r="CM47" s="33"/>
      <c r="CN47" s="34"/>
      <c r="CO47" s="32"/>
      <c r="CP47" s="33"/>
      <c r="CQ47" s="33"/>
      <c r="CR47" s="34"/>
      <c r="CS47" s="32"/>
      <c r="CT47" s="33"/>
      <c r="CU47" s="33"/>
      <c r="CV47" s="34"/>
      <c r="CW47" s="32"/>
      <c r="CX47" s="33"/>
      <c r="CY47" s="33"/>
      <c r="CZ47" s="34"/>
      <c r="DA47" s="32"/>
      <c r="DB47" s="33"/>
      <c r="DC47" s="33"/>
      <c r="DD47" s="34"/>
      <c r="DE47" s="32"/>
      <c r="DF47" s="33"/>
      <c r="DG47" s="33"/>
      <c r="DH47" s="34"/>
      <c r="DI47" s="32"/>
      <c r="DJ47" s="33"/>
      <c r="DK47" s="33"/>
      <c r="DL47" s="34"/>
      <c r="DM47" s="32"/>
      <c r="DN47" s="33"/>
      <c r="DO47" s="33"/>
      <c r="DP47" s="34"/>
      <c r="DQ47" s="32"/>
      <c r="DR47" s="33"/>
      <c r="DS47" s="33"/>
      <c r="DT47" s="34"/>
      <c r="DU47" s="32"/>
      <c r="DV47" s="33"/>
      <c r="DW47" s="33"/>
      <c r="DX47" s="34"/>
      <c r="DY47" s="32"/>
      <c r="DZ47" s="33"/>
      <c r="EA47" s="33"/>
      <c r="EB47" s="34"/>
      <c r="EC47" s="32"/>
      <c r="ED47" s="33"/>
      <c r="EE47" s="33"/>
      <c r="EF47" s="34"/>
      <c r="EG47" s="32"/>
      <c r="EH47" s="33"/>
      <c r="EI47" s="33"/>
      <c r="EJ47" s="34"/>
      <c r="EK47" s="32"/>
      <c r="EL47" s="33"/>
      <c r="EM47" s="33"/>
      <c r="EN47" s="34"/>
      <c r="EO47" s="32"/>
      <c r="EP47" s="33"/>
      <c r="EQ47" s="33"/>
      <c r="ER47" s="34"/>
      <c r="ES47" s="32"/>
      <c r="ET47" s="33"/>
      <c r="EU47" s="33"/>
      <c r="EV47" s="34"/>
      <c r="EW47" s="32"/>
      <c r="EX47" s="33"/>
      <c r="EY47" s="33"/>
      <c r="EZ47" s="34"/>
      <c r="FA47" s="32"/>
      <c r="FB47" s="33"/>
      <c r="FC47" s="33"/>
      <c r="FD47" s="34"/>
      <c r="FE47" s="32"/>
      <c r="FF47" s="33"/>
      <c r="FG47" s="33"/>
      <c r="FH47" s="34"/>
      <c r="FI47" s="32"/>
      <c r="FJ47" s="33"/>
      <c r="FK47" s="33"/>
      <c r="FL47" s="34"/>
      <c r="FM47" s="32"/>
      <c r="FN47" s="33"/>
      <c r="FO47" s="33"/>
      <c r="FP47" s="34"/>
      <c r="FQ47" s="32"/>
      <c r="FR47" s="33"/>
      <c r="FS47" s="33"/>
      <c r="FT47" s="34"/>
      <c r="FU47" s="32"/>
      <c r="FV47" s="33"/>
      <c r="FW47" s="33"/>
      <c r="FX47" s="34"/>
      <c r="FY47" s="32"/>
      <c r="FZ47" s="33"/>
      <c r="GA47" s="33"/>
      <c r="GB47" s="34"/>
      <c r="GC47" s="32"/>
      <c r="GD47" s="33"/>
      <c r="GE47" s="33"/>
      <c r="GF47" s="34"/>
      <c r="GG47" s="32"/>
      <c r="GH47" s="33"/>
      <c r="GI47" s="33"/>
      <c r="GJ47" s="34"/>
      <c r="GK47" s="32"/>
      <c r="GL47" s="33"/>
      <c r="GM47" s="33"/>
      <c r="GN47" s="34"/>
      <c r="GO47" s="32"/>
      <c r="GP47" s="33"/>
      <c r="GQ47" s="33"/>
      <c r="GR47" s="34"/>
      <c r="GS47" s="32"/>
      <c r="GT47" s="33"/>
      <c r="GU47" s="33"/>
      <c r="GV47" s="34"/>
      <c r="GW47" s="32"/>
      <c r="GX47" s="33"/>
      <c r="GY47" s="33"/>
      <c r="GZ47" s="34"/>
      <c r="HA47" s="32"/>
      <c r="HB47" s="33"/>
      <c r="HC47" s="33"/>
      <c r="HD47" s="34"/>
      <c r="HE47" s="32"/>
      <c r="HF47" s="33"/>
      <c r="HG47" s="33"/>
      <c r="HH47" s="34"/>
      <c r="HI47" s="32"/>
      <c r="HJ47" s="33"/>
      <c r="HK47" s="33"/>
      <c r="HL47" s="34"/>
      <c r="HM47" s="32"/>
      <c r="HN47" s="33"/>
      <c r="HO47" s="33"/>
      <c r="HP47" s="34"/>
      <c r="HQ47" s="32"/>
      <c r="HR47" s="33"/>
      <c r="HS47" s="33"/>
      <c r="HT47" s="34"/>
      <c r="HU47" s="32"/>
      <c r="HV47" s="33"/>
      <c r="HW47" s="33"/>
      <c r="HX47" s="34"/>
      <c r="HY47" s="32"/>
      <c r="HZ47" s="33"/>
      <c r="IA47" s="33"/>
      <c r="IB47" s="34"/>
      <c r="IC47" s="32"/>
      <c r="ID47" s="33"/>
      <c r="IE47" s="33"/>
      <c r="IF47" s="34"/>
      <c r="IG47" s="32"/>
      <c r="IH47" s="33"/>
      <c r="II47" s="33"/>
      <c r="IJ47" s="34"/>
    </row>
    <row r="48" spans="1:244" s="30" customFormat="1">
      <c r="A48" s="35" t="s">
        <v>52</v>
      </c>
      <c r="B48" s="147">
        <v>113.22280000000001</v>
      </c>
      <c r="C48" s="147">
        <v>9.43</v>
      </c>
      <c r="D48" s="147">
        <v>3.2755808036476403E-2</v>
      </c>
      <c r="E48" s="33"/>
      <c r="F48" s="33"/>
      <c r="G48" s="32"/>
      <c r="H48" s="33"/>
      <c r="I48" s="33"/>
      <c r="J48" s="33"/>
      <c r="K48" s="32"/>
      <c r="L48" s="33"/>
      <c r="M48" s="33"/>
      <c r="N48" s="33"/>
      <c r="O48" s="32"/>
      <c r="P48" s="33"/>
      <c r="Q48" s="33"/>
      <c r="R48" s="33"/>
      <c r="S48" s="32"/>
      <c r="T48" s="33"/>
      <c r="U48" s="33"/>
      <c r="V48" s="33"/>
      <c r="W48" s="32"/>
      <c r="X48" s="33"/>
      <c r="Y48" s="33"/>
      <c r="Z48" s="33"/>
      <c r="AA48" s="32"/>
      <c r="AB48" s="33"/>
      <c r="AC48" s="33"/>
      <c r="AD48" s="33"/>
      <c r="AE48" s="32"/>
      <c r="AF48" s="33"/>
      <c r="AG48" s="33"/>
      <c r="AH48" s="33"/>
      <c r="AI48" s="32"/>
      <c r="AJ48" s="33"/>
      <c r="AK48" s="33"/>
      <c r="AL48" s="33"/>
      <c r="AM48" s="32"/>
      <c r="AN48" s="33"/>
      <c r="AO48" s="33"/>
      <c r="AP48" s="33"/>
      <c r="AQ48" s="32"/>
      <c r="AR48" s="33"/>
      <c r="AS48" s="33"/>
      <c r="AT48" s="33"/>
      <c r="AU48" s="32"/>
      <c r="AV48" s="33"/>
      <c r="AW48" s="33"/>
      <c r="AX48" s="33"/>
      <c r="AY48" s="32"/>
      <c r="AZ48" s="33"/>
      <c r="BA48" s="33"/>
      <c r="BB48" s="33"/>
      <c r="BC48" s="32"/>
      <c r="BD48" s="33"/>
      <c r="BE48" s="33"/>
      <c r="BF48" s="33"/>
      <c r="BG48" s="32"/>
      <c r="BH48" s="33"/>
      <c r="BI48" s="33"/>
      <c r="BJ48" s="33"/>
      <c r="BK48" s="32"/>
      <c r="BL48" s="33"/>
      <c r="BM48" s="33"/>
      <c r="BN48" s="33"/>
      <c r="BO48" s="32"/>
      <c r="BP48" s="33"/>
      <c r="BQ48" s="33"/>
      <c r="BR48" s="33"/>
      <c r="BS48" s="32"/>
      <c r="BT48" s="33"/>
      <c r="BU48" s="33"/>
      <c r="BV48" s="33"/>
      <c r="BW48" s="32"/>
      <c r="BX48" s="33"/>
      <c r="BY48" s="33"/>
      <c r="BZ48" s="33"/>
      <c r="CA48" s="32"/>
      <c r="CB48" s="33"/>
      <c r="CC48" s="33"/>
      <c r="CD48" s="33"/>
      <c r="CE48" s="32"/>
      <c r="CF48" s="33"/>
      <c r="CG48" s="33"/>
      <c r="CH48" s="33"/>
      <c r="CI48" s="32"/>
      <c r="CJ48" s="33"/>
      <c r="CK48" s="33"/>
      <c r="CL48" s="33"/>
      <c r="CM48" s="32"/>
      <c r="CN48" s="33"/>
      <c r="CO48" s="33"/>
      <c r="CP48" s="33"/>
      <c r="CQ48" s="32"/>
      <c r="CR48" s="33"/>
      <c r="CS48" s="33"/>
      <c r="CT48" s="33"/>
      <c r="CU48" s="32"/>
      <c r="CV48" s="33"/>
      <c r="CW48" s="33"/>
      <c r="CX48" s="33"/>
      <c r="CY48" s="32"/>
      <c r="CZ48" s="33"/>
      <c r="DA48" s="33"/>
      <c r="DB48" s="33"/>
      <c r="DC48" s="32"/>
      <c r="DD48" s="33"/>
      <c r="DE48" s="33"/>
      <c r="DF48" s="33"/>
      <c r="DG48" s="32"/>
      <c r="DH48" s="33"/>
      <c r="DI48" s="33"/>
      <c r="DJ48" s="33"/>
      <c r="DK48" s="32"/>
      <c r="DL48" s="33"/>
      <c r="DM48" s="33"/>
      <c r="DN48" s="33"/>
      <c r="DO48" s="32"/>
      <c r="DP48" s="33"/>
      <c r="DQ48" s="33"/>
      <c r="DR48" s="33"/>
      <c r="DS48" s="32"/>
      <c r="DT48" s="33"/>
      <c r="DU48" s="33"/>
      <c r="DV48" s="33"/>
      <c r="DW48" s="32"/>
      <c r="DX48" s="33"/>
      <c r="DY48" s="33"/>
      <c r="DZ48" s="33"/>
      <c r="EA48" s="32"/>
      <c r="EB48" s="33"/>
      <c r="EC48" s="33"/>
      <c r="ED48" s="33"/>
      <c r="EE48" s="32"/>
      <c r="EF48" s="33"/>
      <c r="EG48" s="33"/>
      <c r="EH48" s="33"/>
      <c r="EI48" s="32"/>
      <c r="EJ48" s="33"/>
      <c r="EK48" s="33"/>
      <c r="EL48" s="33"/>
      <c r="EM48" s="32"/>
      <c r="EN48" s="33"/>
      <c r="EO48" s="33"/>
      <c r="EP48" s="33"/>
      <c r="EQ48" s="32"/>
      <c r="ER48" s="33"/>
      <c r="ES48" s="33"/>
      <c r="ET48" s="33"/>
      <c r="EU48" s="32"/>
      <c r="EV48" s="33"/>
      <c r="EW48" s="33"/>
      <c r="EX48" s="33"/>
      <c r="EY48" s="32"/>
      <c r="EZ48" s="33"/>
      <c r="FA48" s="33"/>
      <c r="FB48" s="33"/>
      <c r="FC48" s="32"/>
      <c r="FD48" s="33"/>
      <c r="FE48" s="33"/>
      <c r="FF48" s="33"/>
      <c r="FG48" s="32"/>
      <c r="FH48" s="33"/>
      <c r="FI48" s="33"/>
      <c r="FJ48" s="33"/>
      <c r="FK48" s="32"/>
      <c r="FL48" s="33"/>
      <c r="FM48" s="33"/>
      <c r="FN48" s="33"/>
      <c r="FO48" s="32"/>
      <c r="FP48" s="33"/>
      <c r="FQ48" s="33"/>
      <c r="FR48" s="33"/>
      <c r="FS48" s="32"/>
      <c r="FT48" s="33"/>
      <c r="FU48" s="33"/>
      <c r="FV48" s="33"/>
      <c r="FW48" s="32"/>
      <c r="FX48" s="33"/>
      <c r="FY48" s="33"/>
      <c r="FZ48" s="33"/>
      <c r="GA48" s="32"/>
      <c r="GB48" s="33"/>
      <c r="GC48" s="33"/>
      <c r="GD48" s="33"/>
      <c r="GE48" s="32"/>
      <c r="GF48" s="33"/>
      <c r="GG48" s="33"/>
      <c r="GH48" s="33"/>
      <c r="GI48" s="32"/>
      <c r="GJ48" s="33"/>
      <c r="GK48" s="33"/>
      <c r="GL48" s="33"/>
      <c r="GM48" s="32"/>
      <c r="GN48" s="33"/>
      <c r="GO48" s="33"/>
      <c r="GP48" s="33"/>
      <c r="GQ48" s="32"/>
      <c r="GR48" s="33"/>
      <c r="GS48" s="33"/>
      <c r="GT48" s="33"/>
      <c r="GU48" s="32"/>
      <c r="GV48" s="33"/>
      <c r="GW48" s="33"/>
      <c r="GX48" s="33"/>
      <c r="GY48" s="32"/>
      <c r="GZ48" s="33"/>
      <c r="HA48" s="33"/>
      <c r="HB48" s="33"/>
      <c r="HC48" s="32"/>
      <c r="HD48" s="33"/>
      <c r="HE48" s="33"/>
      <c r="HF48" s="33"/>
      <c r="HG48" s="32"/>
      <c r="HH48" s="33"/>
      <c r="HI48" s="33"/>
      <c r="HJ48" s="33"/>
      <c r="HK48" s="32"/>
      <c r="HL48" s="33"/>
      <c r="HM48" s="33"/>
      <c r="HN48" s="33"/>
      <c r="HO48" s="32"/>
      <c r="HP48" s="33"/>
      <c r="HQ48" s="33"/>
      <c r="HR48" s="33"/>
      <c r="HS48" s="32"/>
      <c r="HT48" s="33"/>
      <c r="HU48" s="33"/>
      <c r="HV48" s="33"/>
      <c r="HW48" s="32"/>
      <c r="HX48" s="33"/>
      <c r="HY48" s="33"/>
      <c r="HZ48" s="33"/>
      <c r="IA48" s="32"/>
      <c r="IB48" s="33"/>
      <c r="IC48" s="33"/>
      <c r="ID48" s="33"/>
      <c r="IE48" s="32"/>
      <c r="IF48" s="33"/>
      <c r="IG48" s="33"/>
      <c r="IH48" s="33"/>
    </row>
    <row r="49" spans="1:244" s="31" customFormat="1">
      <c r="A49" s="22" t="s">
        <v>53</v>
      </c>
      <c r="B49" s="145">
        <v>3352.3517284066602</v>
      </c>
      <c r="C49" s="145">
        <v>279.37</v>
      </c>
      <c r="D49" s="145">
        <v>0.96984873794358051</v>
      </c>
    </row>
    <row r="50" spans="1:244" s="30" customFormat="1">
      <c r="A50" s="11" t="s">
        <v>54</v>
      </c>
      <c r="B50" s="144"/>
      <c r="C50" s="144"/>
      <c r="D50" s="144"/>
    </row>
    <row r="51" spans="1:244" s="30" customFormat="1">
      <c r="A51" s="6" t="s">
        <v>55</v>
      </c>
      <c r="B51" s="143">
        <v>70.47</v>
      </c>
      <c r="C51" s="143">
        <v>5.87</v>
      </c>
      <c r="D51" s="143">
        <v>2.0387252323123009E-2</v>
      </c>
    </row>
    <row r="52" spans="1:244" s="30" customFormat="1">
      <c r="A52" s="6" t="s">
        <v>56</v>
      </c>
      <c r="B52" s="143">
        <v>33.75</v>
      </c>
      <c r="C52" s="143">
        <v>2.81</v>
      </c>
      <c r="D52" s="143">
        <v>9.7640097332964606E-3</v>
      </c>
    </row>
    <row r="53" spans="1:244" s="30" customFormat="1">
      <c r="A53" s="27" t="s">
        <v>57</v>
      </c>
      <c r="B53" s="146">
        <v>104.22</v>
      </c>
      <c r="C53" s="146">
        <v>8.68</v>
      </c>
      <c r="D53" s="146">
        <v>3.0151262056419471E-2</v>
      </c>
      <c r="E53" s="32"/>
      <c r="F53" s="33"/>
      <c r="G53" s="33"/>
      <c r="H53" s="34"/>
      <c r="I53" s="32"/>
      <c r="J53" s="33"/>
      <c r="K53" s="33"/>
      <c r="L53" s="34"/>
      <c r="M53" s="32"/>
      <c r="N53" s="33"/>
      <c r="O53" s="33"/>
      <c r="P53" s="34"/>
      <c r="Q53" s="32"/>
      <c r="R53" s="33"/>
      <c r="S53" s="33"/>
      <c r="T53" s="34"/>
      <c r="U53" s="32"/>
      <c r="V53" s="33"/>
      <c r="W53" s="33"/>
      <c r="X53" s="34"/>
      <c r="Y53" s="32"/>
      <c r="Z53" s="33"/>
      <c r="AA53" s="33"/>
      <c r="AB53" s="34"/>
      <c r="AC53" s="32"/>
      <c r="AD53" s="33"/>
      <c r="AE53" s="33"/>
      <c r="AF53" s="34"/>
      <c r="AG53" s="32"/>
      <c r="AH53" s="33"/>
      <c r="AI53" s="33"/>
      <c r="AJ53" s="34"/>
      <c r="AK53" s="32"/>
      <c r="AL53" s="33"/>
      <c r="AM53" s="33"/>
      <c r="AN53" s="34"/>
      <c r="AO53" s="32"/>
      <c r="AP53" s="33"/>
      <c r="AQ53" s="33"/>
      <c r="AR53" s="34"/>
      <c r="AS53" s="32"/>
      <c r="AT53" s="33"/>
      <c r="AU53" s="33"/>
      <c r="AV53" s="34"/>
      <c r="AW53" s="32"/>
      <c r="AX53" s="33"/>
      <c r="AY53" s="33"/>
      <c r="AZ53" s="34"/>
      <c r="BA53" s="32"/>
      <c r="BB53" s="33"/>
      <c r="BC53" s="33"/>
      <c r="BD53" s="34"/>
      <c r="BE53" s="32"/>
      <c r="BF53" s="33"/>
      <c r="BG53" s="33"/>
      <c r="BH53" s="34"/>
      <c r="BI53" s="32"/>
      <c r="BJ53" s="33"/>
      <c r="BK53" s="33"/>
      <c r="BL53" s="34"/>
      <c r="BM53" s="32"/>
      <c r="BN53" s="33"/>
      <c r="BO53" s="33"/>
      <c r="BP53" s="34"/>
      <c r="BQ53" s="32"/>
      <c r="BR53" s="33"/>
      <c r="BS53" s="33"/>
      <c r="BT53" s="34"/>
      <c r="BU53" s="32"/>
      <c r="BV53" s="33"/>
      <c r="BW53" s="33"/>
      <c r="BX53" s="34"/>
      <c r="BY53" s="32"/>
      <c r="BZ53" s="33"/>
      <c r="CA53" s="33"/>
      <c r="CB53" s="34"/>
      <c r="CC53" s="32"/>
      <c r="CD53" s="33"/>
      <c r="CE53" s="33"/>
      <c r="CF53" s="34"/>
      <c r="CG53" s="32"/>
      <c r="CH53" s="33"/>
      <c r="CI53" s="33"/>
      <c r="CJ53" s="34"/>
      <c r="CK53" s="32"/>
      <c r="CL53" s="33"/>
      <c r="CM53" s="33"/>
      <c r="CN53" s="34"/>
      <c r="CO53" s="32"/>
      <c r="CP53" s="33"/>
      <c r="CQ53" s="33"/>
      <c r="CR53" s="34"/>
      <c r="CS53" s="32"/>
      <c r="CT53" s="33"/>
      <c r="CU53" s="33"/>
      <c r="CV53" s="34"/>
      <c r="CW53" s="32"/>
      <c r="CX53" s="33"/>
      <c r="CY53" s="33"/>
      <c r="CZ53" s="34"/>
      <c r="DA53" s="32"/>
      <c r="DB53" s="33"/>
      <c r="DC53" s="33"/>
      <c r="DD53" s="34"/>
      <c r="DE53" s="32"/>
      <c r="DF53" s="33"/>
      <c r="DG53" s="33"/>
      <c r="DH53" s="34"/>
      <c r="DI53" s="32"/>
      <c r="DJ53" s="33"/>
      <c r="DK53" s="33"/>
      <c r="DL53" s="34"/>
      <c r="DM53" s="32"/>
      <c r="DN53" s="33"/>
      <c r="DO53" s="33"/>
      <c r="DP53" s="34"/>
      <c r="DQ53" s="32"/>
      <c r="DR53" s="33"/>
      <c r="DS53" s="33"/>
      <c r="DT53" s="34"/>
      <c r="DU53" s="32"/>
      <c r="DV53" s="33"/>
      <c r="DW53" s="33"/>
      <c r="DX53" s="34"/>
      <c r="DY53" s="32"/>
      <c r="DZ53" s="33"/>
      <c r="EA53" s="33"/>
      <c r="EB53" s="34"/>
      <c r="EC53" s="32"/>
      <c r="ED53" s="33"/>
      <c r="EE53" s="33"/>
      <c r="EF53" s="34"/>
      <c r="EG53" s="32"/>
      <c r="EH53" s="33"/>
      <c r="EI53" s="33"/>
      <c r="EJ53" s="34"/>
      <c r="EK53" s="32"/>
      <c r="EL53" s="33"/>
      <c r="EM53" s="33"/>
      <c r="EN53" s="34"/>
      <c r="EO53" s="32"/>
      <c r="EP53" s="33"/>
      <c r="EQ53" s="33"/>
      <c r="ER53" s="34"/>
      <c r="ES53" s="32"/>
      <c r="ET53" s="33"/>
      <c r="EU53" s="33"/>
      <c r="EV53" s="34"/>
      <c r="EW53" s="32"/>
      <c r="EX53" s="33"/>
      <c r="EY53" s="33"/>
      <c r="EZ53" s="34"/>
      <c r="FA53" s="32"/>
      <c r="FB53" s="33"/>
      <c r="FC53" s="33"/>
      <c r="FD53" s="34"/>
      <c r="FE53" s="32"/>
      <c r="FF53" s="33"/>
      <c r="FG53" s="33"/>
      <c r="FH53" s="34"/>
      <c r="FI53" s="32"/>
      <c r="FJ53" s="33"/>
      <c r="FK53" s="33"/>
      <c r="FL53" s="34"/>
      <c r="FM53" s="32"/>
      <c r="FN53" s="33"/>
      <c r="FO53" s="33"/>
      <c r="FP53" s="34"/>
      <c r="FQ53" s="32"/>
      <c r="FR53" s="33"/>
      <c r="FS53" s="33"/>
      <c r="FT53" s="34"/>
      <c r="FU53" s="32"/>
      <c r="FV53" s="33"/>
      <c r="FW53" s="33"/>
      <c r="FX53" s="34"/>
      <c r="FY53" s="32"/>
      <c r="FZ53" s="33"/>
      <c r="GA53" s="33"/>
      <c r="GB53" s="34"/>
      <c r="GC53" s="32"/>
      <c r="GD53" s="33"/>
      <c r="GE53" s="33"/>
      <c r="GF53" s="34"/>
      <c r="GG53" s="32"/>
      <c r="GH53" s="33"/>
      <c r="GI53" s="33"/>
      <c r="GJ53" s="34"/>
      <c r="GK53" s="32"/>
      <c r="GL53" s="33"/>
      <c r="GM53" s="33"/>
      <c r="GN53" s="34"/>
      <c r="GO53" s="32"/>
      <c r="GP53" s="33"/>
      <c r="GQ53" s="33"/>
      <c r="GR53" s="34"/>
      <c r="GS53" s="32"/>
      <c r="GT53" s="33"/>
      <c r="GU53" s="33"/>
      <c r="GV53" s="34"/>
      <c r="GW53" s="32"/>
      <c r="GX53" s="33"/>
      <c r="GY53" s="33"/>
      <c r="GZ53" s="34"/>
      <c r="HA53" s="32"/>
      <c r="HB53" s="33"/>
      <c r="HC53" s="33"/>
      <c r="HD53" s="34"/>
      <c r="HE53" s="32"/>
      <c r="HF53" s="33"/>
      <c r="HG53" s="33"/>
      <c r="HH53" s="34"/>
      <c r="HI53" s="32"/>
      <c r="HJ53" s="33"/>
      <c r="HK53" s="33"/>
      <c r="HL53" s="34"/>
      <c r="HM53" s="32"/>
      <c r="HN53" s="33"/>
      <c r="HO53" s="33"/>
      <c r="HP53" s="34"/>
      <c r="HQ53" s="32"/>
      <c r="HR53" s="33"/>
      <c r="HS53" s="33"/>
      <c r="HT53" s="34"/>
      <c r="HU53" s="32"/>
      <c r="HV53" s="33"/>
      <c r="HW53" s="33"/>
      <c r="HX53" s="34"/>
      <c r="HY53" s="32"/>
      <c r="HZ53" s="33"/>
      <c r="IA53" s="33"/>
      <c r="IB53" s="34"/>
      <c r="IC53" s="32"/>
      <c r="ID53" s="33"/>
      <c r="IE53" s="33"/>
      <c r="IF53" s="34"/>
      <c r="IG53" s="32"/>
      <c r="IH53" s="33"/>
      <c r="II53" s="33"/>
      <c r="IJ53" s="34"/>
    </row>
    <row r="54" spans="1:244" s="41" customFormat="1" ht="13.5" thickBot="1">
      <c r="A54" s="38" t="s">
        <v>58</v>
      </c>
      <c r="B54" s="148">
        <v>3456.57172840666</v>
      </c>
      <c r="C54" s="148">
        <v>288.05</v>
      </c>
      <c r="D54" s="148">
        <v>1</v>
      </c>
    </row>
    <row r="55" spans="1:244">
      <c r="A55" s="42" t="s">
        <v>59</v>
      </c>
      <c r="D55" s="43"/>
    </row>
  </sheetData>
  <printOptions horizontalCentered="1"/>
  <pageMargins left="0.78740157480314965" right="0.39370078740157483" top="0.78740157480314965" bottom="0.78740157480314965" header="0.59055118110236227" footer="0.59055118110236227"/>
  <pageSetup paperSize="9" orientation="portrait" horizontalDpi="300" verticalDpi="300" r:id="rId1"/>
  <headerFooter alignWithMargins="0">
    <oddHeader>&amp;L&amp;"Tahoma,Negrito"&amp;8Companhia Nacional de Abastecimento - CONAB</oddHeader>
    <oddFooter>&amp;R&amp;6&amp;F - &amp;A
versão - jan/2008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5"/>
  <sheetViews>
    <sheetView workbookViewId="0"/>
  </sheetViews>
  <sheetFormatPr defaultRowHeight="12.75"/>
  <cols>
    <col min="1" max="1" width="4.375" style="57" customWidth="1"/>
    <col min="2" max="2" width="15.375" style="57" customWidth="1"/>
    <col min="3" max="3" width="0.5" style="57" customWidth="1"/>
    <col min="4" max="4" width="3.25" style="57" customWidth="1"/>
    <col min="5" max="5" width="15.25" style="57" customWidth="1"/>
    <col min="6" max="7" width="0.875" style="57" customWidth="1"/>
    <col min="8" max="8" width="7.375" style="57" customWidth="1"/>
    <col min="9" max="9" width="8.875" style="57" customWidth="1"/>
    <col min="10" max="10" width="8.125" style="57" customWidth="1"/>
    <col min="11" max="11" width="1.5" style="57" customWidth="1"/>
    <col min="12" max="12" width="3.375" style="57" customWidth="1"/>
    <col min="13" max="13" width="13.375" style="57" customWidth="1"/>
    <col min="14" max="14" width="4.375" style="57" customWidth="1"/>
    <col min="15" max="15" width="4.25" style="57" customWidth="1"/>
    <col min="16" max="16" width="28.125" style="57" customWidth="1"/>
    <col min="17" max="16384" width="9" style="57"/>
  </cols>
  <sheetData>
    <row r="1" spans="1:16" ht="20.100000000000001" customHeight="1">
      <c r="A1" s="56"/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</row>
    <row r="2" spans="1:16" ht="21" customHeight="1">
      <c r="A2" s="56"/>
      <c r="B2" s="56"/>
      <c r="C2" s="56"/>
      <c r="D2" s="56"/>
      <c r="E2" s="58" t="s">
        <v>81</v>
      </c>
      <c r="F2" s="58"/>
      <c r="G2" s="58"/>
      <c r="H2" s="58"/>
      <c r="I2" s="58"/>
      <c r="J2" s="58"/>
      <c r="K2" s="58"/>
      <c r="L2" s="58"/>
      <c r="M2" s="58"/>
      <c r="N2" s="58"/>
      <c r="O2" s="58"/>
      <c r="P2" s="56"/>
    </row>
    <row r="3" spans="1:16" ht="17.100000000000001" customHeight="1">
      <c r="A3" s="56"/>
      <c r="B3" s="56"/>
      <c r="C3" s="56"/>
      <c r="D3" s="56"/>
      <c r="E3" s="59" t="s">
        <v>82</v>
      </c>
      <c r="F3" s="59"/>
      <c r="G3" s="59"/>
      <c r="H3" s="59"/>
      <c r="I3" s="59"/>
      <c r="J3" s="59"/>
      <c r="K3" s="59"/>
      <c r="L3" s="59"/>
      <c r="M3" s="59"/>
      <c r="N3" s="59"/>
      <c r="O3" s="59"/>
      <c r="P3" s="56"/>
    </row>
    <row r="4" spans="1:16" ht="17.100000000000001" customHeight="1">
      <c r="A4" s="56"/>
      <c r="B4" s="56"/>
      <c r="C4" s="56"/>
      <c r="D4" s="56"/>
      <c r="E4" s="59" t="s">
        <v>159</v>
      </c>
      <c r="F4" s="59"/>
      <c r="G4" s="59"/>
      <c r="H4" s="59"/>
      <c r="I4" s="59"/>
      <c r="J4" s="59"/>
      <c r="K4" s="59"/>
      <c r="L4" s="59"/>
      <c r="M4" s="59"/>
      <c r="N4" s="59"/>
      <c r="O4" s="59"/>
      <c r="P4" s="56"/>
    </row>
    <row r="5" spans="1:16" ht="15" customHeight="1">
      <c r="A5" s="56"/>
      <c r="B5" s="59" t="s">
        <v>84</v>
      </c>
      <c r="C5" s="59"/>
      <c r="D5" s="59"/>
      <c r="E5" s="59"/>
      <c r="F5" s="59"/>
      <c r="G5" s="59" t="s">
        <v>85</v>
      </c>
      <c r="H5" s="59"/>
      <c r="I5" s="59"/>
      <c r="J5" s="59"/>
      <c r="K5" s="59"/>
      <c r="L5" s="59"/>
      <c r="M5" s="59"/>
      <c r="N5" s="59"/>
      <c r="O5" s="59"/>
      <c r="P5" s="56"/>
    </row>
    <row r="6" spans="1:16" ht="15" customHeight="1">
      <c r="A6" s="56"/>
      <c r="B6" s="60" t="s">
        <v>86</v>
      </c>
      <c r="C6" s="60"/>
      <c r="D6" s="60"/>
      <c r="E6" s="60"/>
      <c r="F6" s="60"/>
      <c r="G6" s="56"/>
      <c r="H6" s="56"/>
      <c r="I6" s="56"/>
      <c r="J6" s="56"/>
      <c r="K6" s="56"/>
      <c r="L6" s="56"/>
      <c r="M6" s="56"/>
      <c r="N6" s="56"/>
      <c r="O6" s="56"/>
      <c r="P6" s="56"/>
    </row>
    <row r="7" spans="1:16" ht="15" customHeight="1">
      <c r="A7" s="56"/>
      <c r="B7" s="61" t="s">
        <v>87</v>
      </c>
      <c r="C7" s="56"/>
      <c r="D7" s="62" t="s">
        <v>160</v>
      </c>
      <c r="E7" s="62"/>
      <c r="F7" s="62"/>
      <c r="G7" s="62"/>
      <c r="H7" s="62"/>
      <c r="I7" s="62"/>
      <c r="J7" s="62"/>
      <c r="K7" s="56"/>
      <c r="L7" s="62" t="s">
        <v>89</v>
      </c>
      <c r="M7" s="62"/>
      <c r="N7" s="56"/>
      <c r="O7" s="56"/>
      <c r="P7" s="56"/>
    </row>
    <row r="8" spans="1:16" ht="30" customHeight="1">
      <c r="A8" s="56"/>
      <c r="B8" s="63" t="s">
        <v>8</v>
      </c>
      <c r="C8" s="63"/>
      <c r="D8" s="63"/>
      <c r="E8" s="63"/>
      <c r="F8" s="64" t="s">
        <v>90</v>
      </c>
      <c r="G8" s="64"/>
      <c r="H8" s="64"/>
      <c r="I8" s="65" t="s">
        <v>91</v>
      </c>
      <c r="J8" s="64" t="s">
        <v>92</v>
      </c>
      <c r="K8" s="64"/>
      <c r="L8" s="64"/>
      <c r="M8" s="65" t="s">
        <v>93</v>
      </c>
      <c r="N8" s="56"/>
      <c r="O8" s="56"/>
      <c r="P8" s="56"/>
    </row>
    <row r="9" spans="1:16" ht="9.9499999999999993" customHeight="1">
      <c r="A9" s="56"/>
      <c r="B9" s="66" t="s">
        <v>14</v>
      </c>
      <c r="C9" s="66"/>
      <c r="D9" s="66"/>
      <c r="E9" s="66"/>
      <c r="F9" s="66"/>
      <c r="G9" s="66"/>
      <c r="H9" s="66"/>
      <c r="I9" s="66"/>
      <c r="J9" s="66"/>
      <c r="K9" s="66"/>
      <c r="L9" s="66"/>
      <c r="M9" s="66"/>
      <c r="N9" s="56"/>
      <c r="O9" s="56"/>
      <c r="P9" s="56"/>
    </row>
    <row r="10" spans="1:16" ht="9.9499999999999993" customHeight="1">
      <c r="A10" s="56"/>
      <c r="B10" s="67" t="s">
        <v>94</v>
      </c>
      <c r="C10" s="67"/>
      <c r="D10" s="67"/>
      <c r="E10" s="67"/>
      <c r="F10" s="67"/>
      <c r="G10" s="67"/>
      <c r="H10" s="68">
        <v>0</v>
      </c>
      <c r="I10" s="68">
        <v>0</v>
      </c>
      <c r="J10" s="69">
        <v>0</v>
      </c>
      <c r="K10" s="69"/>
      <c r="L10" s="69"/>
      <c r="M10" s="68">
        <v>0</v>
      </c>
      <c r="N10" s="56"/>
      <c r="O10" s="56"/>
      <c r="P10" s="56"/>
    </row>
    <row r="11" spans="1:16" ht="9.9499999999999993" customHeight="1">
      <c r="A11" s="56"/>
      <c r="B11" s="67" t="s">
        <v>95</v>
      </c>
      <c r="C11" s="67"/>
      <c r="D11" s="67"/>
      <c r="E11" s="67"/>
      <c r="F11" s="67"/>
      <c r="G11" s="67"/>
      <c r="H11" s="68">
        <v>0</v>
      </c>
      <c r="I11" s="68">
        <v>0</v>
      </c>
      <c r="J11" s="69">
        <v>0</v>
      </c>
      <c r="K11" s="69"/>
      <c r="L11" s="69"/>
      <c r="M11" s="68">
        <v>0</v>
      </c>
      <c r="N11" s="56"/>
      <c r="O11" s="56"/>
      <c r="P11" s="56"/>
    </row>
    <row r="12" spans="1:16" ht="9.9499999999999993" customHeight="1">
      <c r="A12" s="56"/>
      <c r="B12" s="67" t="s">
        <v>96</v>
      </c>
      <c r="C12" s="67"/>
      <c r="D12" s="67"/>
      <c r="E12" s="67"/>
      <c r="F12" s="67"/>
      <c r="G12" s="67"/>
      <c r="H12" s="68"/>
      <c r="I12" s="68"/>
      <c r="J12" s="69"/>
      <c r="K12" s="69"/>
      <c r="L12" s="69"/>
      <c r="M12" s="68"/>
      <c r="N12" s="56"/>
      <c r="O12" s="56"/>
      <c r="P12" s="56"/>
    </row>
    <row r="13" spans="1:16" ht="9.9499999999999993" customHeight="1">
      <c r="A13" s="56"/>
      <c r="B13" s="67" t="s">
        <v>97</v>
      </c>
      <c r="C13" s="67"/>
      <c r="D13" s="67"/>
      <c r="E13" s="67"/>
      <c r="F13" s="67"/>
      <c r="G13" s="67"/>
      <c r="H13" s="68">
        <v>0</v>
      </c>
      <c r="I13" s="68">
        <v>0</v>
      </c>
      <c r="J13" s="69">
        <v>0</v>
      </c>
      <c r="K13" s="69"/>
      <c r="L13" s="69"/>
      <c r="M13" s="68">
        <v>0</v>
      </c>
      <c r="N13" s="56"/>
      <c r="O13" s="56"/>
      <c r="P13" s="56"/>
    </row>
    <row r="14" spans="1:16" ht="9.9499999999999993" customHeight="1">
      <c r="A14" s="56"/>
      <c r="B14" s="67" t="s">
        <v>98</v>
      </c>
      <c r="C14" s="67"/>
      <c r="D14" s="67"/>
      <c r="E14" s="67"/>
      <c r="F14" s="67"/>
      <c r="G14" s="67"/>
      <c r="H14" s="68">
        <v>0</v>
      </c>
      <c r="I14" s="68">
        <v>0</v>
      </c>
      <c r="J14" s="69">
        <v>0</v>
      </c>
      <c r="K14" s="69"/>
      <c r="L14" s="69"/>
      <c r="M14" s="68">
        <v>0</v>
      </c>
      <c r="N14" s="56"/>
      <c r="O14" s="56"/>
      <c r="P14" s="56"/>
    </row>
    <row r="15" spans="1:16" ht="9.9499999999999993" customHeight="1">
      <c r="A15" s="56"/>
      <c r="B15" s="67" t="s">
        <v>99</v>
      </c>
      <c r="C15" s="67"/>
      <c r="D15" s="67"/>
      <c r="E15" s="67"/>
      <c r="F15" s="67"/>
      <c r="G15" s="67"/>
      <c r="H15" s="68">
        <v>0</v>
      </c>
      <c r="I15" s="68">
        <v>0</v>
      </c>
      <c r="J15" s="69">
        <v>0</v>
      </c>
      <c r="K15" s="69"/>
      <c r="L15" s="69"/>
      <c r="M15" s="68">
        <v>0</v>
      </c>
      <c r="N15" s="56"/>
      <c r="O15" s="56"/>
      <c r="P15" s="56"/>
    </row>
    <row r="16" spans="1:16" ht="9.9499999999999993" customHeight="1">
      <c r="A16" s="56"/>
      <c r="B16" s="67" t="s">
        <v>100</v>
      </c>
      <c r="C16" s="67"/>
      <c r="D16" s="67"/>
      <c r="E16" s="67"/>
      <c r="F16" s="67"/>
      <c r="G16" s="67"/>
      <c r="H16" s="68">
        <v>0</v>
      </c>
      <c r="I16" s="68">
        <v>0</v>
      </c>
      <c r="J16" s="69">
        <v>0</v>
      </c>
      <c r="K16" s="69"/>
      <c r="L16" s="69"/>
      <c r="M16" s="68">
        <v>0</v>
      </c>
      <c r="N16" s="56"/>
      <c r="O16" s="56"/>
      <c r="P16" s="56"/>
    </row>
    <row r="17" spans="1:16" ht="9.9499999999999993" customHeight="1">
      <c r="A17" s="56"/>
      <c r="B17" s="67" t="s">
        <v>101</v>
      </c>
      <c r="C17" s="67"/>
      <c r="D17" s="67"/>
      <c r="E17" s="67"/>
      <c r="F17" s="67"/>
      <c r="G17" s="67"/>
      <c r="H17" s="68">
        <v>3000</v>
      </c>
      <c r="I17" s="68">
        <v>1.06</v>
      </c>
      <c r="J17" s="69">
        <v>89.82</v>
      </c>
      <c r="K17" s="69"/>
      <c r="L17" s="69"/>
      <c r="M17" s="68">
        <v>85.74</v>
      </c>
      <c r="N17" s="56"/>
      <c r="O17" s="56"/>
      <c r="P17" s="56"/>
    </row>
    <row r="18" spans="1:16" ht="9.9499999999999993" customHeight="1">
      <c r="A18" s="56"/>
      <c r="B18" s="67" t="s">
        <v>102</v>
      </c>
      <c r="C18" s="67"/>
      <c r="D18" s="67"/>
      <c r="E18" s="67"/>
      <c r="F18" s="67"/>
      <c r="G18" s="67"/>
      <c r="H18" s="68">
        <v>38.159999999999997</v>
      </c>
      <c r="I18" s="68">
        <v>0.01</v>
      </c>
      <c r="J18" s="69">
        <v>1.1399999999999999</v>
      </c>
      <c r="K18" s="69"/>
      <c r="L18" s="69"/>
      <c r="M18" s="68">
        <v>1.0900000000000001</v>
      </c>
      <c r="N18" s="56"/>
      <c r="O18" s="56"/>
      <c r="P18" s="56"/>
    </row>
    <row r="19" spans="1:16" ht="9.9499999999999993" customHeight="1">
      <c r="A19" s="56"/>
      <c r="B19" s="67" t="s">
        <v>103</v>
      </c>
      <c r="C19" s="67"/>
      <c r="D19" s="67"/>
      <c r="E19" s="67"/>
      <c r="F19" s="67"/>
      <c r="G19" s="67"/>
      <c r="H19" s="68">
        <v>0</v>
      </c>
      <c r="I19" s="68">
        <v>0</v>
      </c>
      <c r="J19" s="69">
        <v>0</v>
      </c>
      <c r="K19" s="69"/>
      <c r="L19" s="69"/>
      <c r="M19" s="68">
        <v>0</v>
      </c>
      <c r="N19" s="56"/>
      <c r="O19" s="56"/>
      <c r="P19" s="56"/>
    </row>
    <row r="20" spans="1:16" ht="9.9499999999999993" customHeight="1">
      <c r="A20" s="56"/>
      <c r="B20" s="67" t="s">
        <v>104</v>
      </c>
      <c r="C20" s="67"/>
      <c r="D20" s="67"/>
      <c r="E20" s="67"/>
      <c r="F20" s="67"/>
      <c r="G20" s="67"/>
      <c r="H20" s="68">
        <v>0</v>
      </c>
      <c r="I20" s="68">
        <v>0</v>
      </c>
      <c r="J20" s="69">
        <v>0</v>
      </c>
      <c r="K20" s="69"/>
      <c r="L20" s="69"/>
      <c r="M20" s="68">
        <v>0</v>
      </c>
      <c r="N20" s="56"/>
      <c r="O20" s="56"/>
      <c r="P20" s="56"/>
    </row>
    <row r="21" spans="1:16" ht="9.9499999999999993" customHeight="1">
      <c r="A21" s="56"/>
      <c r="B21" s="67" t="s">
        <v>105</v>
      </c>
      <c r="C21" s="67"/>
      <c r="D21" s="67"/>
      <c r="E21" s="67"/>
      <c r="F21" s="67"/>
      <c r="G21" s="67"/>
      <c r="H21" s="68">
        <v>0</v>
      </c>
      <c r="I21" s="68">
        <v>0</v>
      </c>
      <c r="J21" s="69">
        <v>0</v>
      </c>
      <c r="K21" s="69"/>
      <c r="L21" s="69"/>
      <c r="M21" s="68">
        <v>0</v>
      </c>
      <c r="N21" s="56"/>
      <c r="O21" s="56"/>
      <c r="P21" s="56"/>
    </row>
    <row r="22" spans="1:16" ht="9.9499999999999993" customHeight="1">
      <c r="A22" s="56"/>
      <c r="B22" s="67" t="s">
        <v>106</v>
      </c>
      <c r="C22" s="67"/>
      <c r="D22" s="67"/>
      <c r="E22" s="67"/>
      <c r="F22" s="67"/>
      <c r="G22" s="67"/>
      <c r="H22" s="68">
        <v>0</v>
      </c>
      <c r="I22" s="68">
        <v>0</v>
      </c>
      <c r="J22" s="69">
        <v>0</v>
      </c>
      <c r="K22" s="69"/>
      <c r="L22" s="69"/>
      <c r="M22" s="68">
        <v>0</v>
      </c>
      <c r="N22" s="56"/>
      <c r="O22" s="56"/>
      <c r="P22" s="56"/>
    </row>
    <row r="23" spans="1:16" ht="9.9499999999999993" customHeight="1">
      <c r="A23" s="56"/>
      <c r="B23" s="67" t="s">
        <v>107</v>
      </c>
      <c r="C23" s="67"/>
      <c r="D23" s="67"/>
      <c r="E23" s="67"/>
      <c r="F23" s="67"/>
      <c r="G23" s="67"/>
      <c r="H23" s="68">
        <v>0</v>
      </c>
      <c r="I23" s="68">
        <v>0</v>
      </c>
      <c r="J23" s="69">
        <v>0</v>
      </c>
      <c r="K23" s="69"/>
      <c r="L23" s="69"/>
      <c r="M23" s="68">
        <v>0</v>
      </c>
      <c r="N23" s="56"/>
      <c r="O23" s="56"/>
      <c r="P23" s="56"/>
    </row>
    <row r="24" spans="1:16" ht="9.9499999999999993" customHeight="1">
      <c r="A24" s="56"/>
      <c r="B24" s="67" t="s">
        <v>108</v>
      </c>
      <c r="C24" s="67"/>
      <c r="D24" s="67"/>
      <c r="E24" s="67"/>
      <c r="F24" s="67"/>
      <c r="G24" s="67"/>
      <c r="H24" s="68">
        <v>0</v>
      </c>
      <c r="I24" s="68">
        <v>0</v>
      </c>
      <c r="J24" s="69">
        <v>0</v>
      </c>
      <c r="K24" s="69"/>
      <c r="L24" s="69"/>
      <c r="M24" s="68">
        <v>0</v>
      </c>
      <c r="N24" s="56"/>
      <c r="O24" s="56"/>
      <c r="P24" s="56"/>
    </row>
    <row r="25" spans="1:16" ht="9.9499999999999993" customHeight="1">
      <c r="A25" s="56"/>
      <c r="B25" s="67" t="s">
        <v>109</v>
      </c>
      <c r="C25" s="67"/>
      <c r="D25" s="67"/>
      <c r="E25" s="67"/>
      <c r="F25" s="67"/>
      <c r="G25" s="67"/>
      <c r="H25" s="68"/>
      <c r="I25" s="68"/>
      <c r="J25" s="69"/>
      <c r="K25" s="69"/>
      <c r="L25" s="69"/>
      <c r="M25" s="68"/>
      <c r="N25" s="56"/>
      <c r="O25" s="56"/>
      <c r="P25" s="56"/>
    </row>
    <row r="26" spans="1:16" ht="9.9499999999999993" customHeight="1">
      <c r="A26" s="56"/>
      <c r="B26" s="67" t="s">
        <v>110</v>
      </c>
      <c r="C26" s="67"/>
      <c r="D26" s="67"/>
      <c r="E26" s="67"/>
      <c r="F26" s="67"/>
      <c r="G26" s="67"/>
      <c r="H26" s="68">
        <v>0</v>
      </c>
      <c r="I26" s="68">
        <v>0</v>
      </c>
      <c r="J26" s="69">
        <v>0</v>
      </c>
      <c r="K26" s="69"/>
      <c r="L26" s="69"/>
      <c r="M26" s="68">
        <v>0</v>
      </c>
      <c r="N26" s="56"/>
      <c r="O26" s="56"/>
      <c r="P26" s="56"/>
    </row>
    <row r="27" spans="1:16" ht="9.9499999999999993" customHeight="1">
      <c r="A27" s="56"/>
      <c r="B27" s="67" t="s">
        <v>111</v>
      </c>
      <c r="C27" s="67"/>
      <c r="D27" s="67"/>
      <c r="E27" s="67"/>
      <c r="F27" s="67"/>
      <c r="G27" s="67"/>
      <c r="H27" s="68">
        <v>0</v>
      </c>
      <c r="I27" s="68">
        <v>0</v>
      </c>
      <c r="J27" s="69">
        <v>0</v>
      </c>
      <c r="K27" s="69"/>
      <c r="L27" s="69"/>
      <c r="M27" s="68">
        <v>0</v>
      </c>
      <c r="N27" s="56"/>
      <c r="O27" s="56"/>
      <c r="P27" s="56"/>
    </row>
    <row r="28" spans="1:16" ht="9.9499999999999993" customHeight="1">
      <c r="A28" s="56"/>
      <c r="B28" s="67" t="s">
        <v>112</v>
      </c>
      <c r="C28" s="67"/>
      <c r="D28" s="67"/>
      <c r="E28" s="67"/>
      <c r="F28" s="67"/>
      <c r="G28" s="67"/>
      <c r="H28" s="68">
        <v>0</v>
      </c>
      <c r="I28" s="68">
        <v>0</v>
      </c>
      <c r="J28" s="69">
        <v>0</v>
      </c>
      <c r="K28" s="69"/>
      <c r="L28" s="69"/>
      <c r="M28" s="68">
        <v>0</v>
      </c>
      <c r="N28" s="56"/>
      <c r="O28" s="56"/>
      <c r="P28" s="56"/>
    </row>
    <row r="29" spans="1:16" ht="9.9499999999999993" customHeight="1">
      <c r="A29" s="56"/>
      <c r="B29" s="67" t="s">
        <v>113</v>
      </c>
      <c r="C29" s="67"/>
      <c r="D29" s="67"/>
      <c r="E29" s="67"/>
      <c r="F29" s="67"/>
      <c r="G29" s="67"/>
      <c r="H29" s="68">
        <v>0</v>
      </c>
      <c r="I29" s="68">
        <v>0</v>
      </c>
      <c r="J29" s="69">
        <v>0</v>
      </c>
      <c r="K29" s="69"/>
      <c r="L29" s="69"/>
      <c r="M29" s="68">
        <v>0</v>
      </c>
      <c r="N29" s="56"/>
      <c r="O29" s="56"/>
      <c r="P29" s="56"/>
    </row>
    <row r="30" spans="1:16" ht="9.9499999999999993" customHeight="1">
      <c r="A30" s="56"/>
      <c r="B30" s="67" t="s">
        <v>114</v>
      </c>
      <c r="C30" s="67"/>
      <c r="D30" s="67"/>
      <c r="E30" s="67"/>
      <c r="F30" s="67"/>
      <c r="G30" s="67"/>
      <c r="H30" s="68">
        <v>0</v>
      </c>
      <c r="I30" s="68">
        <v>0</v>
      </c>
      <c r="J30" s="69">
        <v>0</v>
      </c>
      <c r="K30" s="69"/>
      <c r="L30" s="69"/>
      <c r="M30" s="68">
        <v>0</v>
      </c>
      <c r="N30" s="56"/>
      <c r="O30" s="56"/>
      <c r="P30" s="56"/>
    </row>
    <row r="31" spans="1:16" ht="9.9499999999999993" customHeight="1">
      <c r="A31" s="56"/>
      <c r="B31" s="67" t="s">
        <v>115</v>
      </c>
      <c r="C31" s="67"/>
      <c r="D31" s="67"/>
      <c r="E31" s="67"/>
      <c r="F31" s="67"/>
      <c r="G31" s="67"/>
      <c r="H31" s="68">
        <v>0</v>
      </c>
      <c r="I31" s="68">
        <v>0</v>
      </c>
      <c r="J31" s="69">
        <v>0</v>
      </c>
      <c r="K31" s="69"/>
      <c r="L31" s="69"/>
      <c r="M31" s="68">
        <v>0</v>
      </c>
      <c r="N31" s="56"/>
      <c r="O31" s="56"/>
      <c r="P31" s="56"/>
    </row>
    <row r="32" spans="1:16" ht="9.9499999999999993" customHeight="1">
      <c r="A32" s="56"/>
      <c r="B32" s="67" t="s">
        <v>116</v>
      </c>
      <c r="C32" s="67"/>
      <c r="D32" s="67"/>
      <c r="E32" s="67"/>
      <c r="F32" s="67"/>
      <c r="G32" s="67"/>
      <c r="H32" s="68">
        <v>0</v>
      </c>
      <c r="I32" s="68">
        <v>0</v>
      </c>
      <c r="J32" s="69">
        <v>0</v>
      </c>
      <c r="K32" s="69"/>
      <c r="L32" s="69"/>
      <c r="M32" s="68">
        <v>0</v>
      </c>
      <c r="N32" s="56"/>
      <c r="O32" s="56"/>
      <c r="P32" s="56"/>
    </row>
    <row r="33" spans="1:16" ht="9.9499999999999993" customHeight="1">
      <c r="A33" s="56"/>
      <c r="B33" s="67" t="s">
        <v>117</v>
      </c>
      <c r="C33" s="67"/>
      <c r="D33" s="67"/>
      <c r="E33" s="67"/>
      <c r="F33" s="67"/>
      <c r="G33" s="67"/>
      <c r="H33" s="68">
        <v>0</v>
      </c>
      <c r="I33" s="68">
        <v>0</v>
      </c>
      <c r="J33" s="69">
        <v>0</v>
      </c>
      <c r="K33" s="69"/>
      <c r="L33" s="69"/>
      <c r="M33" s="68">
        <v>0</v>
      </c>
      <c r="N33" s="56"/>
      <c r="O33" s="56"/>
      <c r="P33" s="56"/>
    </row>
    <row r="34" spans="1:16" ht="9.9499999999999993" customHeight="1">
      <c r="A34" s="56"/>
      <c r="B34" s="67" t="s">
        <v>118</v>
      </c>
      <c r="C34" s="67"/>
      <c r="D34" s="67"/>
      <c r="E34" s="67"/>
      <c r="F34" s="67"/>
      <c r="G34" s="67"/>
      <c r="H34" s="68">
        <v>0</v>
      </c>
      <c r="I34" s="68">
        <v>0</v>
      </c>
      <c r="J34" s="69">
        <v>0</v>
      </c>
      <c r="K34" s="69"/>
      <c r="L34" s="69"/>
      <c r="M34" s="68">
        <v>0</v>
      </c>
      <c r="N34" s="56"/>
      <c r="O34" s="56"/>
      <c r="P34" s="56"/>
    </row>
    <row r="35" spans="1:16" ht="9.9499999999999993" customHeight="1">
      <c r="A35" s="56"/>
      <c r="B35" s="70" t="s">
        <v>27</v>
      </c>
      <c r="C35" s="70"/>
      <c r="D35" s="70"/>
      <c r="E35" s="70"/>
      <c r="F35" s="71">
        <v>3038.16</v>
      </c>
      <c r="G35" s="71"/>
      <c r="H35" s="71"/>
      <c r="I35" s="72">
        <v>1.07</v>
      </c>
      <c r="J35" s="73">
        <v>90.96</v>
      </c>
      <c r="K35" s="73"/>
      <c r="L35" s="73"/>
      <c r="M35" s="72">
        <v>86.83</v>
      </c>
      <c r="N35" s="56"/>
      <c r="O35" s="56"/>
      <c r="P35" s="56"/>
    </row>
    <row r="36" spans="1:16" ht="9.9499999999999993" customHeight="1">
      <c r="A36" s="56"/>
      <c r="B36" s="66" t="s">
        <v>119</v>
      </c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56"/>
      <c r="O36" s="56"/>
      <c r="P36" s="56"/>
    </row>
    <row r="37" spans="1:16" ht="9.9499999999999993" customHeight="1">
      <c r="A37" s="56"/>
      <c r="B37" s="67" t="s">
        <v>120</v>
      </c>
      <c r="C37" s="67"/>
      <c r="D37" s="67"/>
      <c r="E37" s="67"/>
      <c r="F37" s="67"/>
      <c r="G37" s="67"/>
      <c r="H37" s="68">
        <v>0</v>
      </c>
      <c r="I37" s="68">
        <v>0</v>
      </c>
      <c r="J37" s="69">
        <v>0</v>
      </c>
      <c r="K37" s="69"/>
      <c r="L37" s="69"/>
      <c r="M37" s="68">
        <v>0</v>
      </c>
      <c r="N37" s="56"/>
      <c r="O37" s="56"/>
      <c r="P37" s="56"/>
    </row>
    <row r="38" spans="1:16" ht="9.9499999999999993" customHeight="1">
      <c r="A38" s="56"/>
      <c r="B38" s="67" t="s">
        <v>121</v>
      </c>
      <c r="C38" s="67"/>
      <c r="D38" s="67"/>
      <c r="E38" s="67"/>
      <c r="F38" s="67"/>
      <c r="G38" s="67"/>
      <c r="H38" s="68"/>
      <c r="I38" s="68"/>
      <c r="J38" s="69"/>
      <c r="K38" s="69"/>
      <c r="L38" s="69"/>
      <c r="M38" s="68"/>
      <c r="N38" s="56"/>
      <c r="O38" s="56"/>
      <c r="P38" s="56"/>
    </row>
    <row r="39" spans="1:16" ht="9.9499999999999993" customHeight="1">
      <c r="A39" s="56"/>
      <c r="B39" s="67" t="s">
        <v>122</v>
      </c>
      <c r="C39" s="67"/>
      <c r="D39" s="67"/>
      <c r="E39" s="67"/>
      <c r="F39" s="67"/>
      <c r="G39" s="67"/>
      <c r="H39" s="68">
        <v>91.14</v>
      </c>
      <c r="I39" s="68">
        <v>0.03</v>
      </c>
      <c r="J39" s="69">
        <v>2.73</v>
      </c>
      <c r="K39" s="69"/>
      <c r="L39" s="69"/>
      <c r="M39" s="68">
        <v>2.6</v>
      </c>
      <c r="N39" s="56"/>
      <c r="O39" s="56"/>
      <c r="P39" s="56"/>
    </row>
    <row r="40" spans="1:16" ht="9.9499999999999993" customHeight="1">
      <c r="A40" s="56"/>
      <c r="B40" s="67" t="s">
        <v>123</v>
      </c>
      <c r="C40" s="67"/>
      <c r="D40" s="67"/>
      <c r="E40" s="67"/>
      <c r="F40" s="67"/>
      <c r="G40" s="67"/>
      <c r="H40" s="68">
        <v>0</v>
      </c>
      <c r="I40" s="68">
        <v>0</v>
      </c>
      <c r="J40" s="69">
        <v>0</v>
      </c>
      <c r="K40" s="69"/>
      <c r="L40" s="69"/>
      <c r="M40" s="68">
        <v>0</v>
      </c>
      <c r="N40" s="56"/>
      <c r="O40" s="56"/>
      <c r="P40" s="56"/>
    </row>
    <row r="41" spans="1:16" ht="9.9499999999999993" customHeight="1">
      <c r="A41" s="56"/>
      <c r="B41" s="67" t="s">
        <v>124</v>
      </c>
      <c r="C41" s="67"/>
      <c r="D41" s="67"/>
      <c r="E41" s="67"/>
      <c r="F41" s="67"/>
      <c r="G41" s="67"/>
      <c r="H41" s="68">
        <v>0</v>
      </c>
      <c r="I41" s="68">
        <v>0</v>
      </c>
      <c r="J41" s="69">
        <v>0</v>
      </c>
      <c r="K41" s="69"/>
      <c r="L41" s="69"/>
      <c r="M41" s="68">
        <v>0</v>
      </c>
      <c r="N41" s="56"/>
      <c r="O41" s="56"/>
      <c r="P41" s="56"/>
    </row>
    <row r="42" spans="1:16" ht="9.9499999999999993" customHeight="1">
      <c r="A42" s="56"/>
      <c r="B42" s="67" t="s">
        <v>125</v>
      </c>
      <c r="C42" s="67"/>
      <c r="D42" s="67"/>
      <c r="E42" s="67"/>
      <c r="F42" s="67"/>
      <c r="G42" s="67"/>
      <c r="H42" s="68">
        <v>0</v>
      </c>
      <c r="I42" s="68">
        <v>0</v>
      </c>
      <c r="J42" s="69">
        <v>0</v>
      </c>
      <c r="K42" s="69"/>
      <c r="L42" s="69"/>
      <c r="M42" s="68">
        <v>0</v>
      </c>
      <c r="N42" s="56"/>
      <c r="O42" s="56"/>
      <c r="P42" s="56"/>
    </row>
    <row r="43" spans="1:16" ht="9.9499999999999993" customHeight="1">
      <c r="A43" s="56"/>
      <c r="B43" s="67" t="s">
        <v>126</v>
      </c>
      <c r="C43" s="67"/>
      <c r="D43" s="67"/>
      <c r="E43" s="67"/>
      <c r="F43" s="67"/>
      <c r="G43" s="67"/>
      <c r="H43" s="68">
        <v>0</v>
      </c>
      <c r="I43" s="68">
        <v>0</v>
      </c>
      <c r="J43" s="69">
        <v>0</v>
      </c>
      <c r="K43" s="69"/>
      <c r="L43" s="69"/>
      <c r="M43" s="68">
        <v>0</v>
      </c>
      <c r="N43" s="56"/>
      <c r="O43" s="56"/>
      <c r="P43" s="56"/>
    </row>
    <row r="44" spans="1:16" ht="9.9499999999999993" customHeight="1">
      <c r="A44" s="56"/>
      <c r="B44" s="67" t="s">
        <v>127</v>
      </c>
      <c r="C44" s="67"/>
      <c r="D44" s="67"/>
      <c r="E44" s="67"/>
      <c r="F44" s="67"/>
      <c r="G44" s="67"/>
      <c r="H44" s="68">
        <v>0</v>
      </c>
      <c r="I44" s="68">
        <v>0</v>
      </c>
      <c r="J44" s="69">
        <v>0</v>
      </c>
      <c r="K44" s="69"/>
      <c r="L44" s="69"/>
      <c r="M44" s="68">
        <v>0</v>
      </c>
      <c r="N44" s="56"/>
      <c r="O44" s="56"/>
      <c r="P44" s="56"/>
    </row>
    <row r="45" spans="1:16" ht="9.9499999999999993" customHeight="1">
      <c r="A45" s="56"/>
      <c r="B45" s="67" t="s">
        <v>128</v>
      </c>
      <c r="C45" s="67"/>
      <c r="D45" s="67"/>
      <c r="E45" s="67"/>
      <c r="F45" s="67"/>
      <c r="G45" s="67"/>
      <c r="H45" s="68">
        <v>0</v>
      </c>
      <c r="I45" s="68">
        <v>0</v>
      </c>
      <c r="J45" s="69">
        <v>0</v>
      </c>
      <c r="K45" s="69"/>
      <c r="L45" s="69"/>
      <c r="M45" s="68">
        <v>0</v>
      </c>
      <c r="N45" s="56"/>
      <c r="O45" s="56"/>
      <c r="P45" s="56"/>
    </row>
    <row r="46" spans="1:16" ht="9.9499999999999993" customHeight="1">
      <c r="A46" s="56"/>
      <c r="B46" s="67" t="s">
        <v>129</v>
      </c>
      <c r="C46" s="67"/>
      <c r="D46" s="67"/>
      <c r="E46" s="67"/>
      <c r="F46" s="67"/>
      <c r="G46" s="67"/>
      <c r="H46" s="68">
        <v>0</v>
      </c>
      <c r="I46" s="68">
        <v>0</v>
      </c>
      <c r="J46" s="69">
        <v>0</v>
      </c>
      <c r="K46" s="69"/>
      <c r="L46" s="69"/>
      <c r="M46" s="68">
        <v>0</v>
      </c>
      <c r="N46" s="56"/>
      <c r="O46" s="56"/>
      <c r="P46" s="56"/>
    </row>
    <row r="47" spans="1:16" ht="9.9499999999999993" customHeight="1">
      <c r="A47" s="56"/>
      <c r="B47" s="67" t="s">
        <v>130</v>
      </c>
      <c r="C47" s="67"/>
      <c r="D47" s="67"/>
      <c r="E47" s="67"/>
      <c r="F47" s="67"/>
      <c r="G47" s="67"/>
      <c r="H47" s="68">
        <v>0</v>
      </c>
      <c r="I47" s="68">
        <v>0</v>
      </c>
      <c r="J47" s="69">
        <v>0</v>
      </c>
      <c r="K47" s="69"/>
      <c r="L47" s="69"/>
      <c r="M47" s="68">
        <v>0</v>
      </c>
      <c r="N47" s="56"/>
      <c r="O47" s="56"/>
      <c r="P47" s="56"/>
    </row>
    <row r="48" spans="1:16" ht="9.9499999999999993" customHeight="1">
      <c r="A48" s="56"/>
      <c r="B48" s="67" t="s">
        <v>131</v>
      </c>
      <c r="C48" s="67"/>
      <c r="D48" s="67"/>
      <c r="E48" s="67"/>
      <c r="F48" s="67"/>
      <c r="G48" s="67"/>
      <c r="H48" s="68">
        <v>178.5</v>
      </c>
      <c r="I48" s="68">
        <v>0.06</v>
      </c>
      <c r="J48" s="69">
        <v>5.34</v>
      </c>
      <c r="K48" s="69"/>
      <c r="L48" s="69"/>
      <c r="M48" s="68">
        <v>5.0999999999999996</v>
      </c>
      <c r="N48" s="56"/>
      <c r="O48" s="56"/>
      <c r="P48" s="56"/>
    </row>
    <row r="49" spans="1:16" ht="9.9499999999999993" customHeight="1">
      <c r="A49" s="56"/>
      <c r="B49" s="67" t="s">
        <v>132</v>
      </c>
      <c r="C49" s="67"/>
      <c r="D49" s="67"/>
      <c r="E49" s="67"/>
      <c r="F49" s="67"/>
      <c r="G49" s="67"/>
      <c r="H49" s="68">
        <v>0</v>
      </c>
      <c r="I49" s="68">
        <v>0</v>
      </c>
      <c r="J49" s="69">
        <v>0</v>
      </c>
      <c r="K49" s="69"/>
      <c r="L49" s="69"/>
      <c r="M49" s="68">
        <v>0</v>
      </c>
      <c r="N49" s="56"/>
      <c r="O49" s="56"/>
      <c r="P49" s="56"/>
    </row>
    <row r="50" spans="1:16" ht="9.9499999999999993" customHeight="1">
      <c r="A50" s="56"/>
      <c r="B50" s="70" t="s">
        <v>133</v>
      </c>
      <c r="C50" s="70"/>
      <c r="D50" s="70"/>
      <c r="E50" s="70"/>
      <c r="F50" s="71">
        <v>269.64</v>
      </c>
      <c r="G50" s="71"/>
      <c r="H50" s="71"/>
      <c r="I50" s="72">
        <v>0.09</v>
      </c>
      <c r="J50" s="73">
        <v>8.07</v>
      </c>
      <c r="K50" s="73"/>
      <c r="L50" s="73"/>
      <c r="M50" s="72">
        <v>7.7</v>
      </c>
      <c r="N50" s="56"/>
      <c r="O50" s="56"/>
      <c r="P50" s="56"/>
    </row>
    <row r="51" spans="1:16" ht="9.9499999999999993" customHeight="1">
      <c r="A51" s="56"/>
      <c r="B51" s="66" t="s">
        <v>38</v>
      </c>
      <c r="C51" s="66"/>
      <c r="D51" s="66"/>
      <c r="E51" s="66"/>
      <c r="F51" s="66"/>
      <c r="G51" s="66"/>
      <c r="H51" s="66"/>
      <c r="I51" s="66"/>
      <c r="J51" s="66"/>
      <c r="K51" s="66"/>
      <c r="L51" s="66"/>
      <c r="M51" s="66"/>
      <c r="N51" s="56"/>
      <c r="O51" s="56"/>
      <c r="P51" s="56"/>
    </row>
    <row r="52" spans="1:16" ht="9.9499999999999993" customHeight="1">
      <c r="A52" s="56"/>
      <c r="B52" s="67" t="s">
        <v>134</v>
      </c>
      <c r="C52" s="67"/>
      <c r="D52" s="67"/>
      <c r="E52" s="67"/>
      <c r="F52" s="67"/>
      <c r="G52" s="67"/>
      <c r="H52" s="68">
        <v>32.119999999999997</v>
      </c>
      <c r="I52" s="68">
        <v>0.01</v>
      </c>
      <c r="J52" s="69">
        <v>0.96</v>
      </c>
      <c r="K52" s="69"/>
      <c r="L52" s="69"/>
      <c r="M52" s="68">
        <v>0.92</v>
      </c>
      <c r="N52" s="56"/>
      <c r="O52" s="56"/>
      <c r="P52" s="56"/>
    </row>
    <row r="53" spans="1:16" ht="9.9499999999999993" customHeight="1">
      <c r="A53" s="56"/>
      <c r="B53" s="70" t="s">
        <v>135</v>
      </c>
      <c r="C53" s="70"/>
      <c r="D53" s="70"/>
      <c r="E53" s="70"/>
      <c r="F53" s="71">
        <v>32.119999999999997</v>
      </c>
      <c r="G53" s="71"/>
      <c r="H53" s="71"/>
      <c r="I53" s="72">
        <v>0.01</v>
      </c>
      <c r="J53" s="73">
        <v>0.96</v>
      </c>
      <c r="K53" s="73"/>
      <c r="L53" s="73"/>
      <c r="M53" s="72">
        <v>0.92</v>
      </c>
      <c r="N53" s="56"/>
      <c r="O53" s="56"/>
      <c r="P53" s="56"/>
    </row>
    <row r="54" spans="1:16" ht="9.9499999999999993" customHeight="1">
      <c r="A54" s="56"/>
      <c r="B54" s="74" t="s">
        <v>136</v>
      </c>
      <c r="C54" s="74"/>
      <c r="D54" s="74"/>
      <c r="E54" s="74"/>
      <c r="F54" s="75">
        <v>3339.92</v>
      </c>
      <c r="G54" s="75"/>
      <c r="H54" s="75"/>
      <c r="I54" s="76">
        <v>1.17</v>
      </c>
      <c r="J54" s="77">
        <v>99.99</v>
      </c>
      <c r="K54" s="77"/>
      <c r="L54" s="77"/>
      <c r="M54" s="76">
        <v>95.45</v>
      </c>
      <c r="N54" s="56"/>
      <c r="O54" s="56"/>
      <c r="P54" s="56"/>
    </row>
    <row r="55" spans="1:16" ht="9.9499999999999993" customHeight="1">
      <c r="A55" s="56"/>
      <c r="B55" s="66" t="s">
        <v>137</v>
      </c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56"/>
      <c r="O55" s="56"/>
      <c r="P55" s="56"/>
    </row>
    <row r="56" spans="1:16" ht="9.9499999999999993" customHeight="1">
      <c r="A56" s="56"/>
      <c r="B56" s="67" t="s">
        <v>138</v>
      </c>
      <c r="C56" s="67"/>
      <c r="D56" s="67"/>
      <c r="E56" s="67"/>
      <c r="F56" s="67"/>
      <c r="G56" s="67"/>
      <c r="H56" s="68">
        <v>0</v>
      </c>
      <c r="I56" s="68">
        <v>0</v>
      </c>
      <c r="J56" s="69">
        <v>0</v>
      </c>
      <c r="K56" s="69"/>
      <c r="L56" s="69"/>
      <c r="M56" s="68">
        <v>0</v>
      </c>
      <c r="N56" s="56"/>
      <c r="O56" s="56"/>
      <c r="P56" s="56"/>
    </row>
    <row r="57" spans="1:16" ht="9.9499999999999993" customHeight="1">
      <c r="A57" s="56"/>
      <c r="B57" s="67" t="s">
        <v>139</v>
      </c>
      <c r="C57" s="67"/>
      <c r="D57" s="67"/>
      <c r="E57" s="67"/>
      <c r="F57" s="67"/>
      <c r="G57" s="67"/>
      <c r="H57" s="68">
        <v>0</v>
      </c>
      <c r="I57" s="68">
        <v>0</v>
      </c>
      <c r="J57" s="69">
        <v>0</v>
      </c>
      <c r="K57" s="69"/>
      <c r="L57" s="69"/>
      <c r="M57" s="68">
        <v>0</v>
      </c>
      <c r="N57" s="56"/>
      <c r="O57" s="56"/>
      <c r="P57" s="56"/>
    </row>
    <row r="58" spans="1:16" ht="9.9499999999999993" customHeight="1">
      <c r="A58" s="56"/>
      <c r="B58" s="67" t="s">
        <v>140</v>
      </c>
      <c r="C58" s="67"/>
      <c r="D58" s="67"/>
      <c r="E58" s="67"/>
      <c r="F58" s="67"/>
      <c r="G58" s="67"/>
      <c r="H58" s="68">
        <v>0</v>
      </c>
      <c r="I58" s="68">
        <v>0</v>
      </c>
      <c r="J58" s="69">
        <v>0</v>
      </c>
      <c r="K58" s="69"/>
      <c r="L58" s="69"/>
      <c r="M58" s="68">
        <v>0</v>
      </c>
      <c r="N58" s="56"/>
      <c r="O58" s="56"/>
      <c r="P58" s="56"/>
    </row>
    <row r="59" spans="1:16" ht="9.9499999999999993" customHeight="1">
      <c r="A59" s="56"/>
      <c r="B59" s="70" t="s">
        <v>141</v>
      </c>
      <c r="C59" s="70"/>
      <c r="D59" s="70"/>
      <c r="E59" s="70"/>
      <c r="F59" s="71">
        <v>0</v>
      </c>
      <c r="G59" s="71"/>
      <c r="H59" s="71"/>
      <c r="I59" s="72">
        <v>0</v>
      </c>
      <c r="J59" s="73">
        <v>0</v>
      </c>
      <c r="K59" s="73"/>
      <c r="L59" s="73"/>
      <c r="M59" s="72">
        <v>0</v>
      </c>
      <c r="N59" s="56"/>
      <c r="O59" s="56"/>
      <c r="P59" s="56"/>
    </row>
    <row r="60" spans="1:16" ht="9.9499999999999993" customHeight="1">
      <c r="A60" s="56"/>
      <c r="B60" s="66" t="s">
        <v>142</v>
      </c>
      <c r="C60" s="66"/>
      <c r="D60" s="66"/>
      <c r="E60" s="66"/>
      <c r="F60" s="66"/>
      <c r="G60" s="66"/>
      <c r="H60" s="66"/>
      <c r="I60" s="66"/>
      <c r="J60" s="66"/>
      <c r="K60" s="66"/>
      <c r="L60" s="66"/>
      <c r="M60" s="66"/>
      <c r="N60" s="56"/>
      <c r="O60" s="56"/>
      <c r="P60" s="56"/>
    </row>
    <row r="61" spans="1:16" ht="9.9499999999999993" customHeight="1">
      <c r="A61" s="56"/>
      <c r="B61" s="67" t="s">
        <v>143</v>
      </c>
      <c r="C61" s="67"/>
      <c r="D61" s="67"/>
      <c r="E61" s="67"/>
      <c r="F61" s="67"/>
      <c r="G61" s="67"/>
      <c r="H61" s="68">
        <v>0</v>
      </c>
      <c r="I61" s="68">
        <v>0</v>
      </c>
      <c r="J61" s="69">
        <v>0</v>
      </c>
      <c r="K61" s="69"/>
      <c r="L61" s="69"/>
      <c r="M61" s="68">
        <v>0</v>
      </c>
      <c r="N61" s="56"/>
      <c r="O61" s="56"/>
      <c r="P61" s="56"/>
    </row>
    <row r="62" spans="1:16" ht="9.9499999999999993" customHeight="1">
      <c r="A62" s="56"/>
      <c r="B62" s="67" t="s">
        <v>144</v>
      </c>
      <c r="C62" s="67"/>
      <c r="D62" s="67"/>
      <c r="E62" s="67"/>
      <c r="F62" s="67"/>
      <c r="G62" s="67"/>
      <c r="H62" s="68">
        <v>17.399999999999999</v>
      </c>
      <c r="I62" s="68">
        <v>0.01</v>
      </c>
      <c r="J62" s="69">
        <v>0.52</v>
      </c>
      <c r="K62" s="69"/>
      <c r="L62" s="69"/>
      <c r="M62" s="68">
        <v>0.5</v>
      </c>
      <c r="N62" s="56"/>
      <c r="O62" s="56"/>
      <c r="P62" s="56"/>
    </row>
    <row r="63" spans="1:16" ht="9.9499999999999993" customHeight="1">
      <c r="A63" s="56"/>
      <c r="B63" s="67" t="s">
        <v>145</v>
      </c>
      <c r="C63" s="67"/>
      <c r="D63" s="67"/>
      <c r="E63" s="67"/>
      <c r="F63" s="67"/>
      <c r="G63" s="67"/>
      <c r="H63" s="68">
        <v>0</v>
      </c>
      <c r="I63" s="68">
        <v>0</v>
      </c>
      <c r="J63" s="69">
        <v>0</v>
      </c>
      <c r="K63" s="69"/>
      <c r="L63" s="69"/>
      <c r="M63" s="68">
        <v>0</v>
      </c>
      <c r="N63" s="56"/>
      <c r="O63" s="56"/>
      <c r="P63" s="56"/>
    </row>
    <row r="64" spans="1:16" ht="9.9499999999999993" customHeight="1">
      <c r="A64" s="56"/>
      <c r="B64" s="70" t="s">
        <v>146</v>
      </c>
      <c r="C64" s="70"/>
      <c r="D64" s="70"/>
      <c r="E64" s="70"/>
      <c r="F64" s="71">
        <v>17.399999999999999</v>
      </c>
      <c r="G64" s="71"/>
      <c r="H64" s="71"/>
      <c r="I64" s="72">
        <v>0.01</v>
      </c>
      <c r="J64" s="73">
        <v>0.52</v>
      </c>
      <c r="K64" s="73"/>
      <c r="L64" s="73"/>
      <c r="M64" s="72">
        <v>0.5</v>
      </c>
      <c r="N64" s="56"/>
      <c r="O64" s="56"/>
      <c r="P64" s="56"/>
    </row>
    <row r="65" spans="1:16" ht="9.9499999999999993" customHeight="1">
      <c r="A65" s="56"/>
      <c r="B65" s="74" t="s">
        <v>147</v>
      </c>
      <c r="C65" s="74"/>
      <c r="D65" s="74"/>
      <c r="E65" s="74"/>
      <c r="F65" s="77">
        <v>17.399999999999999</v>
      </c>
      <c r="G65" s="77"/>
      <c r="H65" s="77"/>
      <c r="I65" s="76">
        <v>0.01</v>
      </c>
      <c r="J65" s="77">
        <v>0.52</v>
      </c>
      <c r="K65" s="77"/>
      <c r="L65" s="77"/>
      <c r="M65" s="76">
        <v>0.5</v>
      </c>
      <c r="N65" s="56"/>
      <c r="O65" s="56"/>
      <c r="P65" s="56"/>
    </row>
    <row r="66" spans="1:16" ht="9.9499999999999993" customHeight="1">
      <c r="A66" s="56"/>
      <c r="B66" s="74" t="s">
        <v>148</v>
      </c>
      <c r="C66" s="74"/>
      <c r="D66" s="74"/>
      <c r="E66" s="74"/>
      <c r="F66" s="75">
        <v>3357.32</v>
      </c>
      <c r="G66" s="75"/>
      <c r="H66" s="75"/>
      <c r="I66" s="76">
        <v>1.18</v>
      </c>
      <c r="J66" s="77">
        <v>100.51</v>
      </c>
      <c r="K66" s="77"/>
      <c r="L66" s="77"/>
      <c r="M66" s="76">
        <v>95.95</v>
      </c>
      <c r="N66" s="56"/>
      <c r="O66" s="56"/>
      <c r="P66" s="56"/>
    </row>
    <row r="67" spans="1:16" ht="9.9499999999999993" customHeight="1">
      <c r="A67" s="56"/>
      <c r="B67" s="66" t="s">
        <v>54</v>
      </c>
      <c r="C67" s="66"/>
      <c r="D67" s="66"/>
      <c r="E67" s="66"/>
      <c r="F67" s="66"/>
      <c r="G67" s="66"/>
      <c r="H67" s="66"/>
      <c r="I67" s="66"/>
      <c r="J67" s="66"/>
      <c r="K67" s="66"/>
      <c r="L67" s="66"/>
      <c r="M67" s="66"/>
      <c r="N67" s="56"/>
      <c r="O67" s="56"/>
      <c r="P67" s="56"/>
    </row>
    <row r="68" spans="1:16" ht="9.9499999999999993" customHeight="1">
      <c r="A68" s="56"/>
      <c r="B68" s="67" t="s">
        <v>149</v>
      </c>
      <c r="C68" s="67"/>
      <c r="D68" s="67"/>
      <c r="E68" s="67"/>
      <c r="F68" s="67"/>
      <c r="G68" s="67"/>
      <c r="H68" s="68">
        <v>0</v>
      </c>
      <c r="I68" s="68">
        <v>0</v>
      </c>
      <c r="J68" s="69">
        <v>0</v>
      </c>
      <c r="K68" s="69"/>
      <c r="L68" s="69"/>
      <c r="M68" s="68">
        <v>0</v>
      </c>
      <c r="N68" s="56"/>
      <c r="O68" s="56"/>
      <c r="P68" s="56"/>
    </row>
    <row r="69" spans="1:16" ht="9.9499999999999993" customHeight="1">
      <c r="A69" s="56"/>
      <c r="B69" s="67" t="s">
        <v>150</v>
      </c>
      <c r="C69" s="67"/>
      <c r="D69" s="67"/>
      <c r="E69" s="67"/>
      <c r="F69" s="67"/>
      <c r="G69" s="67"/>
      <c r="H69" s="68">
        <v>141.58000000000001</v>
      </c>
      <c r="I69" s="68">
        <v>0.05</v>
      </c>
      <c r="J69" s="69">
        <v>4.24</v>
      </c>
      <c r="K69" s="69"/>
      <c r="L69" s="69"/>
      <c r="M69" s="68">
        <v>4.05</v>
      </c>
      <c r="N69" s="56"/>
      <c r="O69" s="56"/>
      <c r="P69" s="56"/>
    </row>
    <row r="70" spans="1:16" ht="9.9499999999999993" customHeight="1">
      <c r="A70" s="56"/>
      <c r="B70" s="67" t="s">
        <v>151</v>
      </c>
      <c r="C70" s="67"/>
      <c r="D70" s="67"/>
      <c r="E70" s="67"/>
      <c r="F70" s="67"/>
      <c r="G70" s="67"/>
      <c r="H70" s="68">
        <v>0</v>
      </c>
      <c r="I70" s="68">
        <v>0</v>
      </c>
      <c r="J70" s="69">
        <v>0</v>
      </c>
      <c r="K70" s="69"/>
      <c r="L70" s="69"/>
      <c r="M70" s="68">
        <v>0</v>
      </c>
      <c r="N70" s="56"/>
      <c r="O70" s="56"/>
      <c r="P70" s="56"/>
    </row>
    <row r="71" spans="1:16" ht="9.9499999999999993" customHeight="1">
      <c r="A71" s="56"/>
      <c r="B71" s="70" t="s">
        <v>152</v>
      </c>
      <c r="C71" s="70"/>
      <c r="D71" s="70"/>
      <c r="E71" s="70"/>
      <c r="F71" s="71">
        <v>141.58000000000001</v>
      </c>
      <c r="G71" s="71"/>
      <c r="H71" s="71"/>
      <c r="I71" s="72">
        <v>0.05</v>
      </c>
      <c r="J71" s="73">
        <v>4.24</v>
      </c>
      <c r="K71" s="73"/>
      <c r="L71" s="73"/>
      <c r="M71" s="72">
        <v>4.05</v>
      </c>
      <c r="N71" s="56"/>
      <c r="O71" s="56"/>
      <c r="P71" s="56"/>
    </row>
    <row r="72" spans="1:16" ht="9.9499999999999993" customHeight="1">
      <c r="A72" s="56"/>
      <c r="B72" s="74" t="s">
        <v>153</v>
      </c>
      <c r="C72" s="74"/>
      <c r="D72" s="74"/>
      <c r="E72" s="74"/>
      <c r="F72" s="75">
        <v>3498.9</v>
      </c>
      <c r="G72" s="75"/>
      <c r="H72" s="75"/>
      <c r="I72" s="76">
        <v>1.23</v>
      </c>
      <c r="J72" s="77">
        <v>104.75</v>
      </c>
      <c r="K72" s="77"/>
      <c r="L72" s="77"/>
      <c r="M72" s="78" t="s">
        <v>154</v>
      </c>
      <c r="N72" s="56"/>
      <c r="O72" s="56"/>
      <c r="P72" s="56"/>
    </row>
    <row r="73" spans="1:16" ht="17.100000000000001" customHeight="1">
      <c r="A73" s="56"/>
      <c r="B73" s="5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</row>
    <row r="74" spans="1:16" ht="15" customHeight="1">
      <c r="A74" s="56"/>
      <c r="B74" s="79" t="s">
        <v>59</v>
      </c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</row>
    <row r="75" spans="1:16" ht="20.100000000000001" customHeight="1">
      <c r="A75" s="56"/>
      <c r="B75" s="56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</row>
  </sheetData>
  <mergeCells count="144">
    <mergeCell ref="B74:P74"/>
    <mergeCell ref="B71:E71"/>
    <mergeCell ref="F71:H71"/>
    <mergeCell ref="J71:L71"/>
    <mergeCell ref="B72:E72"/>
    <mergeCell ref="F72:H72"/>
    <mergeCell ref="J72:L72"/>
    <mergeCell ref="B67:M67"/>
    <mergeCell ref="B68:G68"/>
    <mergeCell ref="J68:L68"/>
    <mergeCell ref="B69:G69"/>
    <mergeCell ref="J69:L69"/>
    <mergeCell ref="B70:G70"/>
    <mergeCell ref="J70:L70"/>
    <mergeCell ref="B65:E65"/>
    <mergeCell ref="F65:H65"/>
    <mergeCell ref="J65:L65"/>
    <mergeCell ref="B66:E66"/>
    <mergeCell ref="F66:H66"/>
    <mergeCell ref="J66:L66"/>
    <mergeCell ref="B62:G62"/>
    <mergeCell ref="J62:L62"/>
    <mergeCell ref="B63:G63"/>
    <mergeCell ref="J63:L63"/>
    <mergeCell ref="B64:E64"/>
    <mergeCell ref="F64:H64"/>
    <mergeCell ref="J64:L64"/>
    <mergeCell ref="B59:E59"/>
    <mergeCell ref="F59:H59"/>
    <mergeCell ref="J59:L59"/>
    <mergeCell ref="B60:M60"/>
    <mergeCell ref="B61:G61"/>
    <mergeCell ref="J61:L61"/>
    <mergeCell ref="B55:M55"/>
    <mergeCell ref="B56:G56"/>
    <mergeCell ref="J56:L56"/>
    <mergeCell ref="B57:G57"/>
    <mergeCell ref="J57:L57"/>
    <mergeCell ref="B58:G58"/>
    <mergeCell ref="J58:L58"/>
    <mergeCell ref="B52:G52"/>
    <mergeCell ref="J52:L52"/>
    <mergeCell ref="B53:E53"/>
    <mergeCell ref="F53:H53"/>
    <mergeCell ref="J53:L53"/>
    <mergeCell ref="B54:E54"/>
    <mergeCell ref="F54:H54"/>
    <mergeCell ref="J54:L54"/>
    <mergeCell ref="B49:G49"/>
    <mergeCell ref="J49:L49"/>
    <mergeCell ref="B50:E50"/>
    <mergeCell ref="F50:H50"/>
    <mergeCell ref="J50:L50"/>
    <mergeCell ref="B51:M51"/>
    <mergeCell ref="B46:G46"/>
    <mergeCell ref="J46:L46"/>
    <mergeCell ref="B47:G47"/>
    <mergeCell ref="J47:L47"/>
    <mergeCell ref="B48:G48"/>
    <mergeCell ref="J48:L48"/>
    <mergeCell ref="B43:G43"/>
    <mergeCell ref="J43:L43"/>
    <mergeCell ref="B44:G44"/>
    <mergeCell ref="J44:L44"/>
    <mergeCell ref="B45:G45"/>
    <mergeCell ref="J45:L45"/>
    <mergeCell ref="B40:G40"/>
    <mergeCell ref="J40:L40"/>
    <mergeCell ref="B41:G41"/>
    <mergeCell ref="J41:L41"/>
    <mergeCell ref="B42:G42"/>
    <mergeCell ref="J42:L42"/>
    <mergeCell ref="B37:G37"/>
    <mergeCell ref="J37:L37"/>
    <mergeCell ref="B38:G38"/>
    <mergeCell ref="J38:L38"/>
    <mergeCell ref="B39:G39"/>
    <mergeCell ref="J39:L39"/>
    <mergeCell ref="B34:G34"/>
    <mergeCell ref="J34:L34"/>
    <mergeCell ref="B35:E35"/>
    <mergeCell ref="F35:H35"/>
    <mergeCell ref="J35:L35"/>
    <mergeCell ref="B36:M36"/>
    <mergeCell ref="B31:G31"/>
    <mergeCell ref="J31:L31"/>
    <mergeCell ref="B32:G32"/>
    <mergeCell ref="J32:L32"/>
    <mergeCell ref="B33:G33"/>
    <mergeCell ref="J33:L33"/>
    <mergeCell ref="B28:G28"/>
    <mergeCell ref="J28:L28"/>
    <mergeCell ref="B29:G29"/>
    <mergeCell ref="J29:L29"/>
    <mergeCell ref="B30:G30"/>
    <mergeCell ref="J30:L30"/>
    <mergeCell ref="B25:G25"/>
    <mergeCell ref="J25:L25"/>
    <mergeCell ref="B26:G26"/>
    <mergeCell ref="J26:L26"/>
    <mergeCell ref="B27:G27"/>
    <mergeCell ref="J27:L27"/>
    <mergeCell ref="B22:G22"/>
    <mergeCell ref="J22:L22"/>
    <mergeCell ref="B23:G23"/>
    <mergeCell ref="J23:L23"/>
    <mergeCell ref="B24:G24"/>
    <mergeCell ref="J24:L24"/>
    <mergeCell ref="B19:G19"/>
    <mergeCell ref="J19:L19"/>
    <mergeCell ref="B20:G20"/>
    <mergeCell ref="J20:L20"/>
    <mergeCell ref="B21:G21"/>
    <mergeCell ref="J21:L21"/>
    <mergeCell ref="B16:G16"/>
    <mergeCell ref="J16:L16"/>
    <mergeCell ref="B17:G17"/>
    <mergeCell ref="J17:L17"/>
    <mergeCell ref="B18:G18"/>
    <mergeCell ref="J18:L18"/>
    <mergeCell ref="B13:G13"/>
    <mergeCell ref="J13:L13"/>
    <mergeCell ref="B14:G14"/>
    <mergeCell ref="J14:L14"/>
    <mergeCell ref="B15:G15"/>
    <mergeCell ref="J15:L15"/>
    <mergeCell ref="B10:G10"/>
    <mergeCell ref="J10:L10"/>
    <mergeCell ref="B11:G11"/>
    <mergeCell ref="J11:L11"/>
    <mergeCell ref="B12:G12"/>
    <mergeCell ref="J12:L12"/>
    <mergeCell ref="D7:J7"/>
    <mergeCell ref="L7:M7"/>
    <mergeCell ref="B8:E8"/>
    <mergeCell ref="F8:H8"/>
    <mergeCell ref="J8:L8"/>
    <mergeCell ref="B9:M9"/>
    <mergeCell ref="E2:O2"/>
    <mergeCell ref="E3:O3"/>
    <mergeCell ref="E4:O4"/>
    <mergeCell ref="B5:F5"/>
    <mergeCell ref="G5:O5"/>
    <mergeCell ref="B6:F6"/>
  </mergeCells>
  <pageMargins left="0.78740157499999996" right="0.78740157499999996" top="0.984251969" bottom="0.984251969" header="0.5" footer="0.5"/>
  <pageSetup orientation="portrait" horizontalDpi="300" verticalDpi="300" copies="0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J55"/>
  <sheetViews>
    <sheetView zoomScaleNormal="100" workbookViewId="0">
      <selection activeCell="B26" sqref="B26:G26"/>
    </sheetView>
  </sheetViews>
  <sheetFormatPr defaultColWidth="11.5" defaultRowHeight="12.75"/>
  <cols>
    <col min="1" max="1" width="45.625" style="3" customWidth="1"/>
    <col min="2" max="3" width="12.625" style="3" customWidth="1"/>
    <col min="4" max="4" width="8.625" style="3" customWidth="1"/>
    <col min="5" max="16384" width="11.5" style="3"/>
  </cols>
  <sheetData>
    <row r="1" spans="1:4">
      <c r="A1" s="1" t="s">
        <v>0</v>
      </c>
      <c r="B1" s="2"/>
      <c r="C1" s="2"/>
      <c r="D1" s="2"/>
    </row>
    <row r="2" spans="1:4">
      <c r="A2" s="1" t="s">
        <v>489</v>
      </c>
      <c r="B2" s="2"/>
      <c r="C2" s="2"/>
      <c r="D2" s="2"/>
    </row>
    <row r="3" spans="1:4">
      <c r="A3" s="1" t="s">
        <v>377</v>
      </c>
      <c r="B3" s="2"/>
      <c r="C3" s="2"/>
      <c r="D3" s="2"/>
    </row>
    <row r="4" spans="1:4">
      <c r="A4" s="1" t="s">
        <v>490</v>
      </c>
      <c r="B4" s="2"/>
      <c r="C4" s="2"/>
      <c r="D4" s="2"/>
    </row>
    <row r="5" spans="1:4" ht="13.5" thickBot="1">
      <c r="A5" s="4" t="s">
        <v>4</v>
      </c>
      <c r="B5" s="5">
        <v>17000</v>
      </c>
      <c r="C5" s="6" t="s">
        <v>5</v>
      </c>
    </row>
    <row r="6" spans="1:4">
      <c r="A6" s="7"/>
      <c r="B6" s="8" t="s">
        <v>6</v>
      </c>
      <c r="C6" s="50" t="s">
        <v>69</v>
      </c>
      <c r="D6" s="10" t="s">
        <v>7</v>
      </c>
    </row>
    <row r="7" spans="1:4">
      <c r="A7" s="11" t="s">
        <v>8</v>
      </c>
      <c r="D7" s="12" t="s">
        <v>9</v>
      </c>
    </row>
    <row r="8" spans="1:4" ht="13.5" thickBot="1">
      <c r="A8" s="13"/>
      <c r="B8" s="14" t="s">
        <v>10</v>
      </c>
      <c r="C8" s="14" t="s">
        <v>11</v>
      </c>
      <c r="D8" s="15" t="s">
        <v>13</v>
      </c>
    </row>
    <row r="9" spans="1:4">
      <c r="A9" s="11" t="s">
        <v>14</v>
      </c>
      <c r="B9" s="16"/>
    </row>
    <row r="10" spans="1:4">
      <c r="A10" s="18" t="s">
        <v>15</v>
      </c>
      <c r="B10" s="143"/>
      <c r="C10" s="143"/>
      <c r="D10" s="143">
        <v>0</v>
      </c>
    </row>
    <row r="11" spans="1:4">
      <c r="A11" s="18" t="s">
        <v>16</v>
      </c>
      <c r="B11" s="144"/>
      <c r="C11" s="144"/>
      <c r="D11" s="143">
        <v>0</v>
      </c>
    </row>
    <row r="12" spans="1:4">
      <c r="A12" s="18" t="s">
        <v>17</v>
      </c>
      <c r="B12" s="143">
        <v>300</v>
      </c>
      <c r="C12" s="143">
        <v>17.649999999999999</v>
      </c>
      <c r="D12" s="143">
        <v>7.101811344171384E-2</v>
      </c>
    </row>
    <row r="13" spans="1:4">
      <c r="A13" s="18" t="s">
        <v>18</v>
      </c>
      <c r="B13" s="143"/>
      <c r="C13" s="143"/>
      <c r="D13" s="143">
        <v>0</v>
      </c>
    </row>
    <row r="14" spans="1:4">
      <c r="A14" s="18" t="s">
        <v>19</v>
      </c>
      <c r="B14" s="143"/>
      <c r="C14" s="143"/>
      <c r="D14" s="143">
        <v>0</v>
      </c>
    </row>
    <row r="15" spans="1:4">
      <c r="A15" s="6" t="s">
        <v>20</v>
      </c>
      <c r="B15" s="143">
        <v>2600</v>
      </c>
      <c r="C15" s="143">
        <v>152.94</v>
      </c>
      <c r="D15" s="143">
        <v>0.61549031649485331</v>
      </c>
    </row>
    <row r="16" spans="1:4">
      <c r="A16" s="6" t="s">
        <v>70</v>
      </c>
      <c r="B16" s="143">
        <v>50.88</v>
      </c>
      <c r="C16" s="143">
        <v>3</v>
      </c>
      <c r="D16" s="143">
        <v>1.2044672039714668E-2</v>
      </c>
    </row>
    <row r="17" spans="1:4">
      <c r="A17" s="6" t="s">
        <v>22</v>
      </c>
      <c r="B17" s="143">
        <v>420</v>
      </c>
      <c r="C17" s="143">
        <v>24.71</v>
      </c>
      <c r="D17" s="143">
        <v>9.9425358818399381E-2</v>
      </c>
    </row>
    <row r="18" spans="1:4">
      <c r="A18" s="6" t="s">
        <v>23</v>
      </c>
      <c r="B18" s="143">
        <v>388</v>
      </c>
      <c r="C18" s="143">
        <v>22.82</v>
      </c>
      <c r="D18" s="143">
        <v>9.1850093384616568E-2</v>
      </c>
    </row>
    <row r="19" spans="1:4">
      <c r="A19" s="6" t="s">
        <v>24</v>
      </c>
      <c r="B19" s="143"/>
      <c r="C19" s="143"/>
      <c r="D19" s="143">
        <v>0</v>
      </c>
    </row>
    <row r="20" spans="1:4">
      <c r="A20" s="6" t="s">
        <v>71</v>
      </c>
      <c r="B20" s="143"/>
      <c r="C20" s="143"/>
      <c r="D20" s="143">
        <v>0</v>
      </c>
    </row>
    <row r="21" spans="1:4">
      <c r="A21" s="22" t="s">
        <v>27</v>
      </c>
      <c r="B21" s="145">
        <v>3758.88</v>
      </c>
      <c r="C21" s="145">
        <v>221.12</v>
      </c>
      <c r="D21" s="145">
        <v>0.88982855417929785</v>
      </c>
    </row>
    <row r="22" spans="1:4">
      <c r="A22" s="25" t="s">
        <v>28</v>
      </c>
      <c r="B22" s="144"/>
      <c r="C22" s="144"/>
      <c r="D22" s="144"/>
    </row>
    <row r="23" spans="1:4">
      <c r="A23" s="18" t="s">
        <v>29</v>
      </c>
      <c r="B23" s="143">
        <v>0</v>
      </c>
      <c r="C23" s="143">
        <v>0</v>
      </c>
      <c r="D23" s="143">
        <v>0</v>
      </c>
    </row>
    <row r="24" spans="1:4">
      <c r="A24" s="18" t="s">
        <v>30</v>
      </c>
      <c r="B24" s="143">
        <v>0</v>
      </c>
      <c r="C24" s="143">
        <v>0</v>
      </c>
      <c r="D24" s="143">
        <v>0</v>
      </c>
    </row>
    <row r="25" spans="1:4">
      <c r="A25" s="6" t="s">
        <v>72</v>
      </c>
      <c r="B25" s="143">
        <v>112.77</v>
      </c>
      <c r="C25" s="143">
        <v>6.63</v>
      </c>
      <c r="D25" s="143">
        <v>2.6695708842740234E-2</v>
      </c>
    </row>
    <row r="26" spans="1:4">
      <c r="A26" s="18" t="s">
        <v>73</v>
      </c>
      <c r="B26" s="143">
        <v>0</v>
      </c>
      <c r="C26" s="143">
        <v>0</v>
      </c>
      <c r="D26" s="143">
        <v>0</v>
      </c>
    </row>
    <row r="27" spans="1:4">
      <c r="A27" s="18" t="s">
        <v>74</v>
      </c>
      <c r="B27" s="143">
        <v>0</v>
      </c>
      <c r="C27" s="143">
        <v>0</v>
      </c>
      <c r="D27" s="143">
        <v>0</v>
      </c>
    </row>
    <row r="28" spans="1:4">
      <c r="A28" s="18" t="s">
        <v>75</v>
      </c>
      <c r="B28" s="143">
        <v>137.69999999999999</v>
      </c>
      <c r="C28" s="143">
        <v>8.1</v>
      </c>
      <c r="D28" s="143">
        <v>3.2597314069746648E-2</v>
      </c>
    </row>
    <row r="29" spans="1:4">
      <c r="A29" s="18" t="s">
        <v>76</v>
      </c>
      <c r="B29" s="143">
        <v>0</v>
      </c>
      <c r="C29" s="143">
        <v>0</v>
      </c>
      <c r="D29" s="143">
        <v>0</v>
      </c>
    </row>
    <row r="30" spans="1:4">
      <c r="A30" s="18" t="s">
        <v>77</v>
      </c>
      <c r="B30" s="143">
        <v>0</v>
      </c>
      <c r="C30" s="143">
        <v>0</v>
      </c>
      <c r="D30" s="143">
        <v>0</v>
      </c>
    </row>
    <row r="31" spans="1:4">
      <c r="A31" s="18" t="s">
        <v>78</v>
      </c>
      <c r="B31" s="143">
        <v>0</v>
      </c>
      <c r="C31" s="143">
        <v>0</v>
      </c>
      <c r="D31" s="143">
        <v>0</v>
      </c>
    </row>
    <row r="32" spans="1:4">
      <c r="A32" s="27" t="s">
        <v>37</v>
      </c>
      <c r="B32" s="146">
        <v>250.46999999999997</v>
      </c>
      <c r="C32" s="146">
        <v>14.73</v>
      </c>
      <c r="D32" s="146">
        <v>5.9293022912486879E-2</v>
      </c>
    </row>
    <row r="33" spans="1:244" s="30" customFormat="1">
      <c r="A33" s="11" t="s">
        <v>38</v>
      </c>
      <c r="B33" s="144"/>
      <c r="C33" s="144"/>
      <c r="D33" s="144"/>
    </row>
    <row r="34" spans="1:244" s="30" customFormat="1">
      <c r="A34" s="18" t="s">
        <v>39</v>
      </c>
      <c r="B34" s="143">
        <v>135.47442044369041</v>
      </c>
      <c r="C34" s="143">
        <v>7.97</v>
      </c>
      <c r="D34" s="143">
        <v>3.2070459198401471E-2</v>
      </c>
    </row>
    <row r="35" spans="1:244" s="30" customFormat="1">
      <c r="A35" s="6" t="s">
        <v>40</v>
      </c>
      <c r="B35" s="143">
        <v>135.47442044369041</v>
      </c>
      <c r="C35" s="143">
        <v>7.97</v>
      </c>
      <c r="D35" s="143">
        <v>3.2070459198401471E-2</v>
      </c>
    </row>
    <row r="36" spans="1:244" s="31" customFormat="1">
      <c r="A36" s="22" t="s">
        <v>41</v>
      </c>
      <c r="B36" s="145">
        <v>4144.8244204436905</v>
      </c>
      <c r="C36" s="145">
        <v>243.82</v>
      </c>
      <c r="D36" s="145">
        <v>0.98119203629018614</v>
      </c>
    </row>
    <row r="37" spans="1:244" s="30" customFormat="1">
      <c r="A37" s="11" t="s">
        <v>42</v>
      </c>
      <c r="B37" s="144"/>
      <c r="C37" s="144"/>
      <c r="D37" s="144"/>
    </row>
    <row r="38" spans="1:244" s="30" customFormat="1">
      <c r="A38" s="6" t="s">
        <v>43</v>
      </c>
      <c r="B38" s="143">
        <v>0</v>
      </c>
      <c r="C38" s="143">
        <v>0</v>
      </c>
      <c r="D38" s="143">
        <v>0</v>
      </c>
    </row>
    <row r="39" spans="1:244" s="30" customFormat="1">
      <c r="A39" s="6" t="s">
        <v>44</v>
      </c>
      <c r="B39" s="143">
        <v>0</v>
      </c>
      <c r="C39" s="143">
        <v>0</v>
      </c>
      <c r="D39" s="143">
        <v>0</v>
      </c>
    </row>
    <row r="40" spans="1:244" s="30" customFormat="1">
      <c r="A40" s="18" t="s">
        <v>45</v>
      </c>
      <c r="B40" s="143">
        <v>0</v>
      </c>
      <c r="C40" s="143">
        <v>0</v>
      </c>
      <c r="D40" s="143">
        <v>0</v>
      </c>
    </row>
    <row r="41" spans="1:244" s="30" customFormat="1">
      <c r="A41" s="18" t="s">
        <v>79</v>
      </c>
      <c r="B41" s="143">
        <v>0</v>
      </c>
      <c r="C41" s="143">
        <v>0</v>
      </c>
      <c r="D41" s="143">
        <v>0</v>
      </c>
    </row>
    <row r="42" spans="1:244" s="30" customFormat="1">
      <c r="A42" s="27" t="s">
        <v>46</v>
      </c>
      <c r="B42" s="146">
        <v>0</v>
      </c>
      <c r="C42" s="146">
        <v>0</v>
      </c>
      <c r="D42" s="146">
        <v>0</v>
      </c>
      <c r="E42" s="32"/>
      <c r="F42" s="33"/>
      <c r="G42" s="33"/>
      <c r="H42" s="34"/>
      <c r="I42" s="32"/>
      <c r="J42" s="33"/>
      <c r="K42" s="33"/>
      <c r="L42" s="34"/>
      <c r="M42" s="32"/>
      <c r="N42" s="33"/>
      <c r="O42" s="33"/>
      <c r="P42" s="34"/>
      <c r="Q42" s="32"/>
      <c r="R42" s="33"/>
      <c r="S42" s="33"/>
      <c r="T42" s="34"/>
      <c r="U42" s="32"/>
      <c r="V42" s="33"/>
      <c r="W42" s="33"/>
      <c r="X42" s="34"/>
      <c r="Y42" s="32"/>
      <c r="Z42" s="33"/>
      <c r="AA42" s="33"/>
      <c r="AB42" s="34"/>
      <c r="AC42" s="32"/>
      <c r="AD42" s="33"/>
      <c r="AE42" s="33"/>
      <c r="AF42" s="34"/>
      <c r="AG42" s="32"/>
      <c r="AH42" s="33"/>
      <c r="AI42" s="33"/>
      <c r="AJ42" s="34"/>
      <c r="AK42" s="32"/>
      <c r="AL42" s="33"/>
      <c r="AM42" s="33"/>
      <c r="AN42" s="34"/>
      <c r="AO42" s="32"/>
      <c r="AP42" s="33"/>
      <c r="AQ42" s="33"/>
      <c r="AR42" s="34"/>
      <c r="AS42" s="32"/>
      <c r="AT42" s="33"/>
      <c r="AU42" s="33"/>
      <c r="AV42" s="34"/>
      <c r="AW42" s="32"/>
      <c r="AX42" s="33"/>
      <c r="AY42" s="33"/>
      <c r="AZ42" s="34"/>
      <c r="BA42" s="32"/>
      <c r="BB42" s="33"/>
      <c r="BC42" s="33"/>
      <c r="BD42" s="34"/>
      <c r="BE42" s="32"/>
      <c r="BF42" s="33"/>
      <c r="BG42" s="33"/>
      <c r="BH42" s="34"/>
      <c r="BI42" s="32"/>
      <c r="BJ42" s="33"/>
      <c r="BK42" s="33"/>
      <c r="BL42" s="34"/>
      <c r="BM42" s="32"/>
      <c r="BN42" s="33"/>
      <c r="BO42" s="33"/>
      <c r="BP42" s="34"/>
      <c r="BQ42" s="32"/>
      <c r="BR42" s="33"/>
      <c r="BS42" s="33"/>
      <c r="BT42" s="34"/>
      <c r="BU42" s="32"/>
      <c r="BV42" s="33"/>
      <c r="BW42" s="33"/>
      <c r="BX42" s="34"/>
      <c r="BY42" s="32"/>
      <c r="BZ42" s="33"/>
      <c r="CA42" s="33"/>
      <c r="CB42" s="34"/>
      <c r="CC42" s="32"/>
      <c r="CD42" s="33"/>
      <c r="CE42" s="33"/>
      <c r="CF42" s="34"/>
      <c r="CG42" s="32"/>
      <c r="CH42" s="33"/>
      <c r="CI42" s="33"/>
      <c r="CJ42" s="34"/>
      <c r="CK42" s="32"/>
      <c r="CL42" s="33"/>
      <c r="CM42" s="33"/>
      <c r="CN42" s="34"/>
      <c r="CO42" s="32"/>
      <c r="CP42" s="33"/>
      <c r="CQ42" s="33"/>
      <c r="CR42" s="34"/>
      <c r="CS42" s="32"/>
      <c r="CT42" s="33"/>
      <c r="CU42" s="33"/>
      <c r="CV42" s="34"/>
      <c r="CW42" s="32"/>
      <c r="CX42" s="33"/>
      <c r="CY42" s="33"/>
      <c r="CZ42" s="34"/>
      <c r="DA42" s="32"/>
      <c r="DB42" s="33"/>
      <c r="DC42" s="33"/>
      <c r="DD42" s="34"/>
      <c r="DE42" s="32"/>
      <c r="DF42" s="33"/>
      <c r="DG42" s="33"/>
      <c r="DH42" s="34"/>
      <c r="DI42" s="32"/>
      <c r="DJ42" s="33"/>
      <c r="DK42" s="33"/>
      <c r="DL42" s="34"/>
      <c r="DM42" s="32"/>
      <c r="DN42" s="33"/>
      <c r="DO42" s="33"/>
      <c r="DP42" s="34"/>
      <c r="DQ42" s="32"/>
      <c r="DR42" s="33"/>
      <c r="DS42" s="33"/>
      <c r="DT42" s="34"/>
      <c r="DU42" s="32"/>
      <c r="DV42" s="33"/>
      <c r="DW42" s="33"/>
      <c r="DX42" s="34"/>
      <c r="DY42" s="32"/>
      <c r="DZ42" s="33"/>
      <c r="EA42" s="33"/>
      <c r="EB42" s="34"/>
      <c r="EC42" s="32"/>
      <c r="ED42" s="33"/>
      <c r="EE42" s="33"/>
      <c r="EF42" s="34"/>
      <c r="EG42" s="32"/>
      <c r="EH42" s="33"/>
      <c r="EI42" s="33"/>
      <c r="EJ42" s="34"/>
      <c r="EK42" s="32"/>
      <c r="EL42" s="33"/>
      <c r="EM42" s="33"/>
      <c r="EN42" s="34"/>
      <c r="EO42" s="32"/>
      <c r="EP42" s="33"/>
      <c r="EQ42" s="33"/>
      <c r="ER42" s="34"/>
      <c r="ES42" s="32"/>
      <c r="ET42" s="33"/>
      <c r="EU42" s="33"/>
      <c r="EV42" s="34"/>
      <c r="EW42" s="32"/>
      <c r="EX42" s="33"/>
      <c r="EY42" s="33"/>
      <c r="EZ42" s="34"/>
      <c r="FA42" s="32"/>
      <c r="FB42" s="33"/>
      <c r="FC42" s="33"/>
      <c r="FD42" s="34"/>
      <c r="FE42" s="32"/>
      <c r="FF42" s="33"/>
      <c r="FG42" s="33"/>
      <c r="FH42" s="34"/>
      <c r="FI42" s="32"/>
      <c r="FJ42" s="33"/>
      <c r="FK42" s="33"/>
      <c r="FL42" s="34"/>
      <c r="FM42" s="32"/>
      <c r="FN42" s="33"/>
      <c r="FO42" s="33"/>
      <c r="FP42" s="34"/>
      <c r="FQ42" s="32"/>
      <c r="FR42" s="33"/>
      <c r="FS42" s="33"/>
      <c r="FT42" s="34"/>
      <c r="FU42" s="32"/>
      <c r="FV42" s="33"/>
      <c r="FW42" s="33"/>
      <c r="FX42" s="34"/>
      <c r="FY42" s="32"/>
      <c r="FZ42" s="33"/>
      <c r="GA42" s="33"/>
      <c r="GB42" s="34"/>
      <c r="GC42" s="32"/>
      <c r="GD42" s="33"/>
      <c r="GE42" s="33"/>
      <c r="GF42" s="34"/>
      <c r="GG42" s="32"/>
      <c r="GH42" s="33"/>
      <c r="GI42" s="33"/>
      <c r="GJ42" s="34"/>
      <c r="GK42" s="32"/>
      <c r="GL42" s="33"/>
      <c r="GM42" s="33"/>
      <c r="GN42" s="34"/>
      <c r="GO42" s="32"/>
      <c r="GP42" s="33"/>
      <c r="GQ42" s="33"/>
      <c r="GR42" s="34"/>
      <c r="GS42" s="32"/>
      <c r="GT42" s="33"/>
      <c r="GU42" s="33"/>
      <c r="GV42" s="34"/>
      <c r="GW42" s="32"/>
      <c r="GX42" s="33"/>
      <c r="GY42" s="33"/>
      <c r="GZ42" s="34"/>
      <c r="HA42" s="32"/>
      <c r="HB42" s="33"/>
      <c r="HC42" s="33"/>
      <c r="HD42" s="34"/>
      <c r="HE42" s="32"/>
      <c r="HF42" s="33"/>
      <c r="HG42" s="33"/>
      <c r="HH42" s="34"/>
      <c r="HI42" s="32"/>
      <c r="HJ42" s="33"/>
      <c r="HK42" s="33"/>
      <c r="HL42" s="34"/>
      <c r="HM42" s="32"/>
      <c r="HN42" s="33"/>
      <c r="HO42" s="33"/>
      <c r="HP42" s="34"/>
      <c r="HQ42" s="32"/>
      <c r="HR42" s="33"/>
      <c r="HS42" s="33"/>
      <c r="HT42" s="34"/>
      <c r="HU42" s="32"/>
      <c r="HV42" s="33"/>
      <c r="HW42" s="33"/>
      <c r="HX42" s="34"/>
      <c r="HY42" s="32"/>
      <c r="HZ42" s="33"/>
      <c r="IA42" s="33"/>
      <c r="IB42" s="34"/>
      <c r="IC42" s="32"/>
      <c r="ID42" s="33"/>
      <c r="IE42" s="33"/>
      <c r="IF42" s="34"/>
      <c r="IG42" s="32"/>
      <c r="IH42" s="33"/>
      <c r="II42" s="33"/>
      <c r="IJ42" s="34"/>
    </row>
    <row r="43" spans="1:244" s="30" customFormat="1">
      <c r="A43" s="11" t="s">
        <v>47</v>
      </c>
      <c r="B43" s="144"/>
      <c r="C43" s="144"/>
      <c r="D43" s="144"/>
    </row>
    <row r="44" spans="1:244" s="30" customFormat="1">
      <c r="A44" s="18" t="s">
        <v>80</v>
      </c>
      <c r="B44" s="143">
        <v>0</v>
      </c>
      <c r="C44" s="143">
        <v>0</v>
      </c>
      <c r="D44" s="143">
        <v>0</v>
      </c>
    </row>
    <row r="45" spans="1:244" s="30" customFormat="1">
      <c r="A45" s="18" t="s">
        <v>49</v>
      </c>
      <c r="B45" s="143">
        <v>23.2</v>
      </c>
      <c r="C45" s="143">
        <v>1.36</v>
      </c>
      <c r="D45" s="143">
        <v>5.4920674394925368E-3</v>
      </c>
    </row>
    <row r="46" spans="1:244" s="30" customFormat="1">
      <c r="A46" s="18" t="s">
        <v>50</v>
      </c>
      <c r="B46" s="143">
        <v>0</v>
      </c>
      <c r="C46" s="143">
        <v>0</v>
      </c>
      <c r="D46" s="143">
        <v>0</v>
      </c>
    </row>
    <row r="47" spans="1:244" s="30" customFormat="1">
      <c r="A47" s="27" t="s">
        <v>51</v>
      </c>
      <c r="B47" s="146">
        <v>23.2</v>
      </c>
      <c r="C47" s="146">
        <v>1.36</v>
      </c>
      <c r="D47" s="146">
        <v>5.4920674394925368E-3</v>
      </c>
      <c r="E47" s="32"/>
      <c r="F47" s="33"/>
      <c r="G47" s="33"/>
      <c r="H47" s="34"/>
      <c r="I47" s="32"/>
      <c r="J47" s="33"/>
      <c r="K47" s="33"/>
      <c r="L47" s="34"/>
      <c r="M47" s="32"/>
      <c r="N47" s="33"/>
      <c r="O47" s="33"/>
      <c r="P47" s="34"/>
      <c r="Q47" s="32"/>
      <c r="R47" s="33"/>
      <c r="S47" s="33"/>
      <c r="T47" s="34"/>
      <c r="U47" s="32"/>
      <c r="V47" s="33"/>
      <c r="W47" s="33"/>
      <c r="X47" s="34"/>
      <c r="Y47" s="32"/>
      <c r="Z47" s="33"/>
      <c r="AA47" s="33"/>
      <c r="AB47" s="34"/>
      <c r="AC47" s="32"/>
      <c r="AD47" s="33"/>
      <c r="AE47" s="33"/>
      <c r="AF47" s="34"/>
      <c r="AG47" s="32"/>
      <c r="AH47" s="33"/>
      <c r="AI47" s="33"/>
      <c r="AJ47" s="34"/>
      <c r="AK47" s="32"/>
      <c r="AL47" s="33"/>
      <c r="AM47" s="33"/>
      <c r="AN47" s="34"/>
      <c r="AO47" s="32"/>
      <c r="AP47" s="33"/>
      <c r="AQ47" s="33"/>
      <c r="AR47" s="34"/>
      <c r="AS47" s="32"/>
      <c r="AT47" s="33"/>
      <c r="AU47" s="33"/>
      <c r="AV47" s="34"/>
      <c r="AW47" s="32"/>
      <c r="AX47" s="33"/>
      <c r="AY47" s="33"/>
      <c r="AZ47" s="34"/>
      <c r="BA47" s="32"/>
      <c r="BB47" s="33"/>
      <c r="BC47" s="33"/>
      <c r="BD47" s="34"/>
      <c r="BE47" s="32"/>
      <c r="BF47" s="33"/>
      <c r="BG47" s="33"/>
      <c r="BH47" s="34"/>
      <c r="BI47" s="32"/>
      <c r="BJ47" s="33"/>
      <c r="BK47" s="33"/>
      <c r="BL47" s="34"/>
      <c r="BM47" s="32"/>
      <c r="BN47" s="33"/>
      <c r="BO47" s="33"/>
      <c r="BP47" s="34"/>
      <c r="BQ47" s="32"/>
      <c r="BR47" s="33"/>
      <c r="BS47" s="33"/>
      <c r="BT47" s="34"/>
      <c r="BU47" s="32"/>
      <c r="BV47" s="33"/>
      <c r="BW47" s="33"/>
      <c r="BX47" s="34"/>
      <c r="BY47" s="32"/>
      <c r="BZ47" s="33"/>
      <c r="CA47" s="33"/>
      <c r="CB47" s="34"/>
      <c r="CC47" s="32"/>
      <c r="CD47" s="33"/>
      <c r="CE47" s="33"/>
      <c r="CF47" s="34"/>
      <c r="CG47" s="32"/>
      <c r="CH47" s="33"/>
      <c r="CI47" s="33"/>
      <c r="CJ47" s="34"/>
      <c r="CK47" s="32"/>
      <c r="CL47" s="33"/>
      <c r="CM47" s="33"/>
      <c r="CN47" s="34"/>
      <c r="CO47" s="32"/>
      <c r="CP47" s="33"/>
      <c r="CQ47" s="33"/>
      <c r="CR47" s="34"/>
      <c r="CS47" s="32"/>
      <c r="CT47" s="33"/>
      <c r="CU47" s="33"/>
      <c r="CV47" s="34"/>
      <c r="CW47" s="32"/>
      <c r="CX47" s="33"/>
      <c r="CY47" s="33"/>
      <c r="CZ47" s="34"/>
      <c r="DA47" s="32"/>
      <c r="DB47" s="33"/>
      <c r="DC47" s="33"/>
      <c r="DD47" s="34"/>
      <c r="DE47" s="32"/>
      <c r="DF47" s="33"/>
      <c r="DG47" s="33"/>
      <c r="DH47" s="34"/>
      <c r="DI47" s="32"/>
      <c r="DJ47" s="33"/>
      <c r="DK47" s="33"/>
      <c r="DL47" s="34"/>
      <c r="DM47" s="32"/>
      <c r="DN47" s="33"/>
      <c r="DO47" s="33"/>
      <c r="DP47" s="34"/>
      <c r="DQ47" s="32"/>
      <c r="DR47" s="33"/>
      <c r="DS47" s="33"/>
      <c r="DT47" s="34"/>
      <c r="DU47" s="32"/>
      <c r="DV47" s="33"/>
      <c r="DW47" s="33"/>
      <c r="DX47" s="34"/>
      <c r="DY47" s="32"/>
      <c r="DZ47" s="33"/>
      <c r="EA47" s="33"/>
      <c r="EB47" s="34"/>
      <c r="EC47" s="32"/>
      <c r="ED47" s="33"/>
      <c r="EE47" s="33"/>
      <c r="EF47" s="34"/>
      <c r="EG47" s="32"/>
      <c r="EH47" s="33"/>
      <c r="EI47" s="33"/>
      <c r="EJ47" s="34"/>
      <c r="EK47" s="32"/>
      <c r="EL47" s="33"/>
      <c r="EM47" s="33"/>
      <c r="EN47" s="34"/>
      <c r="EO47" s="32"/>
      <c r="EP47" s="33"/>
      <c r="EQ47" s="33"/>
      <c r="ER47" s="34"/>
      <c r="ES47" s="32"/>
      <c r="ET47" s="33"/>
      <c r="EU47" s="33"/>
      <c r="EV47" s="34"/>
      <c r="EW47" s="32"/>
      <c r="EX47" s="33"/>
      <c r="EY47" s="33"/>
      <c r="EZ47" s="34"/>
      <c r="FA47" s="32"/>
      <c r="FB47" s="33"/>
      <c r="FC47" s="33"/>
      <c r="FD47" s="34"/>
      <c r="FE47" s="32"/>
      <c r="FF47" s="33"/>
      <c r="FG47" s="33"/>
      <c r="FH47" s="34"/>
      <c r="FI47" s="32"/>
      <c r="FJ47" s="33"/>
      <c r="FK47" s="33"/>
      <c r="FL47" s="34"/>
      <c r="FM47" s="32"/>
      <c r="FN47" s="33"/>
      <c r="FO47" s="33"/>
      <c r="FP47" s="34"/>
      <c r="FQ47" s="32"/>
      <c r="FR47" s="33"/>
      <c r="FS47" s="33"/>
      <c r="FT47" s="34"/>
      <c r="FU47" s="32"/>
      <c r="FV47" s="33"/>
      <c r="FW47" s="33"/>
      <c r="FX47" s="34"/>
      <c r="FY47" s="32"/>
      <c r="FZ47" s="33"/>
      <c r="GA47" s="33"/>
      <c r="GB47" s="34"/>
      <c r="GC47" s="32"/>
      <c r="GD47" s="33"/>
      <c r="GE47" s="33"/>
      <c r="GF47" s="34"/>
      <c r="GG47" s="32"/>
      <c r="GH47" s="33"/>
      <c r="GI47" s="33"/>
      <c r="GJ47" s="34"/>
      <c r="GK47" s="32"/>
      <c r="GL47" s="33"/>
      <c r="GM47" s="33"/>
      <c r="GN47" s="34"/>
      <c r="GO47" s="32"/>
      <c r="GP47" s="33"/>
      <c r="GQ47" s="33"/>
      <c r="GR47" s="34"/>
      <c r="GS47" s="32"/>
      <c r="GT47" s="33"/>
      <c r="GU47" s="33"/>
      <c r="GV47" s="34"/>
      <c r="GW47" s="32"/>
      <c r="GX47" s="33"/>
      <c r="GY47" s="33"/>
      <c r="GZ47" s="34"/>
      <c r="HA47" s="32"/>
      <c r="HB47" s="33"/>
      <c r="HC47" s="33"/>
      <c r="HD47" s="34"/>
      <c r="HE47" s="32"/>
      <c r="HF47" s="33"/>
      <c r="HG47" s="33"/>
      <c r="HH47" s="34"/>
      <c r="HI47" s="32"/>
      <c r="HJ47" s="33"/>
      <c r="HK47" s="33"/>
      <c r="HL47" s="34"/>
      <c r="HM47" s="32"/>
      <c r="HN47" s="33"/>
      <c r="HO47" s="33"/>
      <c r="HP47" s="34"/>
      <c r="HQ47" s="32"/>
      <c r="HR47" s="33"/>
      <c r="HS47" s="33"/>
      <c r="HT47" s="34"/>
      <c r="HU47" s="32"/>
      <c r="HV47" s="33"/>
      <c r="HW47" s="33"/>
      <c r="HX47" s="34"/>
      <c r="HY47" s="32"/>
      <c r="HZ47" s="33"/>
      <c r="IA47" s="33"/>
      <c r="IB47" s="34"/>
      <c r="IC47" s="32"/>
      <c r="ID47" s="33"/>
      <c r="IE47" s="33"/>
      <c r="IF47" s="34"/>
      <c r="IG47" s="32"/>
      <c r="IH47" s="33"/>
      <c r="II47" s="33"/>
      <c r="IJ47" s="34"/>
    </row>
    <row r="48" spans="1:244" s="30" customFormat="1">
      <c r="A48" s="35" t="s">
        <v>52</v>
      </c>
      <c r="B48" s="147">
        <v>23.2</v>
      </c>
      <c r="C48" s="147">
        <v>1.36</v>
      </c>
      <c r="D48" s="147">
        <v>5.4920674394925368E-3</v>
      </c>
      <c r="E48" s="33"/>
      <c r="F48" s="33"/>
      <c r="G48" s="32"/>
      <c r="H48" s="33"/>
      <c r="I48" s="33"/>
      <c r="J48" s="33"/>
      <c r="K48" s="32"/>
      <c r="L48" s="33"/>
      <c r="M48" s="33"/>
      <c r="N48" s="33"/>
      <c r="O48" s="32"/>
      <c r="P48" s="33"/>
      <c r="Q48" s="33"/>
      <c r="R48" s="33"/>
      <c r="S48" s="32"/>
      <c r="T48" s="33"/>
      <c r="U48" s="33"/>
      <c r="V48" s="33"/>
      <c r="W48" s="32"/>
      <c r="X48" s="33"/>
      <c r="Y48" s="33"/>
      <c r="Z48" s="33"/>
      <c r="AA48" s="32"/>
      <c r="AB48" s="33"/>
      <c r="AC48" s="33"/>
      <c r="AD48" s="33"/>
      <c r="AE48" s="32"/>
      <c r="AF48" s="33"/>
      <c r="AG48" s="33"/>
      <c r="AH48" s="33"/>
      <c r="AI48" s="32"/>
      <c r="AJ48" s="33"/>
      <c r="AK48" s="33"/>
      <c r="AL48" s="33"/>
      <c r="AM48" s="32"/>
      <c r="AN48" s="33"/>
      <c r="AO48" s="33"/>
      <c r="AP48" s="33"/>
      <c r="AQ48" s="32"/>
      <c r="AR48" s="33"/>
      <c r="AS48" s="33"/>
      <c r="AT48" s="33"/>
      <c r="AU48" s="32"/>
      <c r="AV48" s="33"/>
      <c r="AW48" s="33"/>
      <c r="AX48" s="33"/>
      <c r="AY48" s="32"/>
      <c r="AZ48" s="33"/>
      <c r="BA48" s="33"/>
      <c r="BB48" s="33"/>
      <c r="BC48" s="32"/>
      <c r="BD48" s="33"/>
      <c r="BE48" s="33"/>
      <c r="BF48" s="33"/>
      <c r="BG48" s="32"/>
      <c r="BH48" s="33"/>
      <c r="BI48" s="33"/>
      <c r="BJ48" s="33"/>
      <c r="BK48" s="32"/>
      <c r="BL48" s="33"/>
      <c r="BM48" s="33"/>
      <c r="BN48" s="33"/>
      <c r="BO48" s="32"/>
      <c r="BP48" s="33"/>
      <c r="BQ48" s="33"/>
      <c r="BR48" s="33"/>
      <c r="BS48" s="32"/>
      <c r="BT48" s="33"/>
      <c r="BU48" s="33"/>
      <c r="BV48" s="33"/>
      <c r="BW48" s="32"/>
      <c r="BX48" s="33"/>
      <c r="BY48" s="33"/>
      <c r="BZ48" s="33"/>
      <c r="CA48" s="32"/>
      <c r="CB48" s="33"/>
      <c r="CC48" s="33"/>
      <c r="CD48" s="33"/>
      <c r="CE48" s="32"/>
      <c r="CF48" s="33"/>
      <c r="CG48" s="33"/>
      <c r="CH48" s="33"/>
      <c r="CI48" s="32"/>
      <c r="CJ48" s="33"/>
      <c r="CK48" s="33"/>
      <c r="CL48" s="33"/>
      <c r="CM48" s="32"/>
      <c r="CN48" s="33"/>
      <c r="CO48" s="33"/>
      <c r="CP48" s="33"/>
      <c r="CQ48" s="32"/>
      <c r="CR48" s="33"/>
      <c r="CS48" s="33"/>
      <c r="CT48" s="33"/>
      <c r="CU48" s="32"/>
      <c r="CV48" s="33"/>
      <c r="CW48" s="33"/>
      <c r="CX48" s="33"/>
      <c r="CY48" s="32"/>
      <c r="CZ48" s="33"/>
      <c r="DA48" s="33"/>
      <c r="DB48" s="33"/>
      <c r="DC48" s="32"/>
      <c r="DD48" s="33"/>
      <c r="DE48" s="33"/>
      <c r="DF48" s="33"/>
      <c r="DG48" s="32"/>
      <c r="DH48" s="33"/>
      <c r="DI48" s="33"/>
      <c r="DJ48" s="33"/>
      <c r="DK48" s="32"/>
      <c r="DL48" s="33"/>
      <c r="DM48" s="33"/>
      <c r="DN48" s="33"/>
      <c r="DO48" s="32"/>
      <c r="DP48" s="33"/>
      <c r="DQ48" s="33"/>
      <c r="DR48" s="33"/>
      <c r="DS48" s="32"/>
      <c r="DT48" s="33"/>
      <c r="DU48" s="33"/>
      <c r="DV48" s="33"/>
      <c r="DW48" s="32"/>
      <c r="DX48" s="33"/>
      <c r="DY48" s="33"/>
      <c r="DZ48" s="33"/>
      <c r="EA48" s="32"/>
      <c r="EB48" s="33"/>
      <c r="EC48" s="33"/>
      <c r="ED48" s="33"/>
      <c r="EE48" s="32"/>
      <c r="EF48" s="33"/>
      <c r="EG48" s="33"/>
      <c r="EH48" s="33"/>
      <c r="EI48" s="32"/>
      <c r="EJ48" s="33"/>
      <c r="EK48" s="33"/>
      <c r="EL48" s="33"/>
      <c r="EM48" s="32"/>
      <c r="EN48" s="33"/>
      <c r="EO48" s="33"/>
      <c r="EP48" s="33"/>
      <c r="EQ48" s="32"/>
      <c r="ER48" s="33"/>
      <c r="ES48" s="33"/>
      <c r="ET48" s="33"/>
      <c r="EU48" s="32"/>
      <c r="EV48" s="33"/>
      <c r="EW48" s="33"/>
      <c r="EX48" s="33"/>
      <c r="EY48" s="32"/>
      <c r="EZ48" s="33"/>
      <c r="FA48" s="33"/>
      <c r="FB48" s="33"/>
      <c r="FC48" s="32"/>
      <c r="FD48" s="33"/>
      <c r="FE48" s="33"/>
      <c r="FF48" s="33"/>
      <c r="FG48" s="32"/>
      <c r="FH48" s="33"/>
      <c r="FI48" s="33"/>
      <c r="FJ48" s="33"/>
      <c r="FK48" s="32"/>
      <c r="FL48" s="33"/>
      <c r="FM48" s="33"/>
      <c r="FN48" s="33"/>
      <c r="FO48" s="32"/>
      <c r="FP48" s="33"/>
      <c r="FQ48" s="33"/>
      <c r="FR48" s="33"/>
      <c r="FS48" s="32"/>
      <c r="FT48" s="33"/>
      <c r="FU48" s="33"/>
      <c r="FV48" s="33"/>
      <c r="FW48" s="32"/>
      <c r="FX48" s="33"/>
      <c r="FY48" s="33"/>
      <c r="FZ48" s="33"/>
      <c r="GA48" s="32"/>
      <c r="GB48" s="33"/>
      <c r="GC48" s="33"/>
      <c r="GD48" s="33"/>
      <c r="GE48" s="32"/>
      <c r="GF48" s="33"/>
      <c r="GG48" s="33"/>
      <c r="GH48" s="33"/>
      <c r="GI48" s="32"/>
      <c r="GJ48" s="33"/>
      <c r="GK48" s="33"/>
      <c r="GL48" s="33"/>
      <c r="GM48" s="32"/>
      <c r="GN48" s="33"/>
      <c r="GO48" s="33"/>
      <c r="GP48" s="33"/>
      <c r="GQ48" s="32"/>
      <c r="GR48" s="33"/>
      <c r="GS48" s="33"/>
      <c r="GT48" s="33"/>
      <c r="GU48" s="32"/>
      <c r="GV48" s="33"/>
      <c r="GW48" s="33"/>
      <c r="GX48" s="33"/>
      <c r="GY48" s="32"/>
      <c r="GZ48" s="33"/>
      <c r="HA48" s="33"/>
      <c r="HB48" s="33"/>
      <c r="HC48" s="32"/>
      <c r="HD48" s="33"/>
      <c r="HE48" s="33"/>
      <c r="HF48" s="33"/>
      <c r="HG48" s="32"/>
      <c r="HH48" s="33"/>
      <c r="HI48" s="33"/>
      <c r="HJ48" s="33"/>
      <c r="HK48" s="32"/>
      <c r="HL48" s="33"/>
      <c r="HM48" s="33"/>
      <c r="HN48" s="33"/>
      <c r="HO48" s="32"/>
      <c r="HP48" s="33"/>
      <c r="HQ48" s="33"/>
      <c r="HR48" s="33"/>
      <c r="HS48" s="32"/>
      <c r="HT48" s="33"/>
      <c r="HU48" s="33"/>
      <c r="HV48" s="33"/>
      <c r="HW48" s="32"/>
      <c r="HX48" s="33"/>
      <c r="HY48" s="33"/>
      <c r="HZ48" s="33"/>
      <c r="IA48" s="32"/>
      <c r="IB48" s="33"/>
      <c r="IC48" s="33"/>
      <c r="ID48" s="33"/>
      <c r="IE48" s="32"/>
      <c r="IF48" s="33"/>
      <c r="IG48" s="33"/>
      <c r="IH48" s="33"/>
    </row>
    <row r="49" spans="1:244" s="31" customFormat="1">
      <c r="A49" s="22" t="s">
        <v>53</v>
      </c>
      <c r="B49" s="145">
        <v>4168.0244204436904</v>
      </c>
      <c r="C49" s="145">
        <v>245.18</v>
      </c>
      <c r="D49" s="145">
        <v>0.98668410372967863</v>
      </c>
    </row>
    <row r="50" spans="1:244" s="30" customFormat="1">
      <c r="A50" s="11" t="s">
        <v>54</v>
      </c>
      <c r="B50" s="144"/>
      <c r="C50" s="144"/>
      <c r="D50" s="144"/>
    </row>
    <row r="51" spans="1:244" s="30" customFormat="1">
      <c r="A51" s="6" t="s">
        <v>55</v>
      </c>
      <c r="B51" s="143">
        <v>0</v>
      </c>
      <c r="C51" s="143">
        <v>0</v>
      </c>
      <c r="D51" s="143">
        <v>0</v>
      </c>
    </row>
    <row r="52" spans="1:244" s="30" customFormat="1">
      <c r="A52" s="6" t="s">
        <v>56</v>
      </c>
      <c r="B52" s="143">
        <v>56.25</v>
      </c>
      <c r="C52" s="143">
        <v>3.31</v>
      </c>
      <c r="D52" s="143">
        <v>1.3315896270321346E-2</v>
      </c>
    </row>
    <row r="53" spans="1:244" s="30" customFormat="1">
      <c r="A53" s="27" t="s">
        <v>57</v>
      </c>
      <c r="B53" s="146">
        <v>56.25</v>
      </c>
      <c r="C53" s="146">
        <v>3.31</v>
      </c>
      <c r="D53" s="146">
        <v>1.3315896270321346E-2</v>
      </c>
      <c r="E53" s="32"/>
      <c r="F53" s="33"/>
      <c r="G53" s="33"/>
      <c r="H53" s="34"/>
      <c r="I53" s="32"/>
      <c r="J53" s="33"/>
      <c r="K53" s="33"/>
      <c r="L53" s="34"/>
      <c r="M53" s="32"/>
      <c r="N53" s="33"/>
      <c r="O53" s="33"/>
      <c r="P53" s="34"/>
      <c r="Q53" s="32"/>
      <c r="R53" s="33"/>
      <c r="S53" s="33"/>
      <c r="T53" s="34"/>
      <c r="U53" s="32"/>
      <c r="V53" s="33"/>
      <c r="W53" s="33"/>
      <c r="X53" s="34"/>
      <c r="Y53" s="32"/>
      <c r="Z53" s="33"/>
      <c r="AA53" s="33"/>
      <c r="AB53" s="34"/>
      <c r="AC53" s="32"/>
      <c r="AD53" s="33"/>
      <c r="AE53" s="33"/>
      <c r="AF53" s="34"/>
      <c r="AG53" s="32"/>
      <c r="AH53" s="33"/>
      <c r="AI53" s="33"/>
      <c r="AJ53" s="34"/>
      <c r="AK53" s="32"/>
      <c r="AL53" s="33"/>
      <c r="AM53" s="33"/>
      <c r="AN53" s="34"/>
      <c r="AO53" s="32"/>
      <c r="AP53" s="33"/>
      <c r="AQ53" s="33"/>
      <c r="AR53" s="34"/>
      <c r="AS53" s="32"/>
      <c r="AT53" s="33"/>
      <c r="AU53" s="33"/>
      <c r="AV53" s="34"/>
      <c r="AW53" s="32"/>
      <c r="AX53" s="33"/>
      <c r="AY53" s="33"/>
      <c r="AZ53" s="34"/>
      <c r="BA53" s="32"/>
      <c r="BB53" s="33"/>
      <c r="BC53" s="33"/>
      <c r="BD53" s="34"/>
      <c r="BE53" s="32"/>
      <c r="BF53" s="33"/>
      <c r="BG53" s="33"/>
      <c r="BH53" s="34"/>
      <c r="BI53" s="32"/>
      <c r="BJ53" s="33"/>
      <c r="BK53" s="33"/>
      <c r="BL53" s="34"/>
      <c r="BM53" s="32"/>
      <c r="BN53" s="33"/>
      <c r="BO53" s="33"/>
      <c r="BP53" s="34"/>
      <c r="BQ53" s="32"/>
      <c r="BR53" s="33"/>
      <c r="BS53" s="33"/>
      <c r="BT53" s="34"/>
      <c r="BU53" s="32"/>
      <c r="BV53" s="33"/>
      <c r="BW53" s="33"/>
      <c r="BX53" s="34"/>
      <c r="BY53" s="32"/>
      <c r="BZ53" s="33"/>
      <c r="CA53" s="33"/>
      <c r="CB53" s="34"/>
      <c r="CC53" s="32"/>
      <c r="CD53" s="33"/>
      <c r="CE53" s="33"/>
      <c r="CF53" s="34"/>
      <c r="CG53" s="32"/>
      <c r="CH53" s="33"/>
      <c r="CI53" s="33"/>
      <c r="CJ53" s="34"/>
      <c r="CK53" s="32"/>
      <c r="CL53" s="33"/>
      <c r="CM53" s="33"/>
      <c r="CN53" s="34"/>
      <c r="CO53" s="32"/>
      <c r="CP53" s="33"/>
      <c r="CQ53" s="33"/>
      <c r="CR53" s="34"/>
      <c r="CS53" s="32"/>
      <c r="CT53" s="33"/>
      <c r="CU53" s="33"/>
      <c r="CV53" s="34"/>
      <c r="CW53" s="32"/>
      <c r="CX53" s="33"/>
      <c r="CY53" s="33"/>
      <c r="CZ53" s="34"/>
      <c r="DA53" s="32"/>
      <c r="DB53" s="33"/>
      <c r="DC53" s="33"/>
      <c r="DD53" s="34"/>
      <c r="DE53" s="32"/>
      <c r="DF53" s="33"/>
      <c r="DG53" s="33"/>
      <c r="DH53" s="34"/>
      <c r="DI53" s="32"/>
      <c r="DJ53" s="33"/>
      <c r="DK53" s="33"/>
      <c r="DL53" s="34"/>
      <c r="DM53" s="32"/>
      <c r="DN53" s="33"/>
      <c r="DO53" s="33"/>
      <c r="DP53" s="34"/>
      <c r="DQ53" s="32"/>
      <c r="DR53" s="33"/>
      <c r="DS53" s="33"/>
      <c r="DT53" s="34"/>
      <c r="DU53" s="32"/>
      <c r="DV53" s="33"/>
      <c r="DW53" s="33"/>
      <c r="DX53" s="34"/>
      <c r="DY53" s="32"/>
      <c r="DZ53" s="33"/>
      <c r="EA53" s="33"/>
      <c r="EB53" s="34"/>
      <c r="EC53" s="32"/>
      <c r="ED53" s="33"/>
      <c r="EE53" s="33"/>
      <c r="EF53" s="34"/>
      <c r="EG53" s="32"/>
      <c r="EH53" s="33"/>
      <c r="EI53" s="33"/>
      <c r="EJ53" s="34"/>
      <c r="EK53" s="32"/>
      <c r="EL53" s="33"/>
      <c r="EM53" s="33"/>
      <c r="EN53" s="34"/>
      <c r="EO53" s="32"/>
      <c r="EP53" s="33"/>
      <c r="EQ53" s="33"/>
      <c r="ER53" s="34"/>
      <c r="ES53" s="32"/>
      <c r="ET53" s="33"/>
      <c r="EU53" s="33"/>
      <c r="EV53" s="34"/>
      <c r="EW53" s="32"/>
      <c r="EX53" s="33"/>
      <c r="EY53" s="33"/>
      <c r="EZ53" s="34"/>
      <c r="FA53" s="32"/>
      <c r="FB53" s="33"/>
      <c r="FC53" s="33"/>
      <c r="FD53" s="34"/>
      <c r="FE53" s="32"/>
      <c r="FF53" s="33"/>
      <c r="FG53" s="33"/>
      <c r="FH53" s="34"/>
      <c r="FI53" s="32"/>
      <c r="FJ53" s="33"/>
      <c r="FK53" s="33"/>
      <c r="FL53" s="34"/>
      <c r="FM53" s="32"/>
      <c r="FN53" s="33"/>
      <c r="FO53" s="33"/>
      <c r="FP53" s="34"/>
      <c r="FQ53" s="32"/>
      <c r="FR53" s="33"/>
      <c r="FS53" s="33"/>
      <c r="FT53" s="34"/>
      <c r="FU53" s="32"/>
      <c r="FV53" s="33"/>
      <c r="FW53" s="33"/>
      <c r="FX53" s="34"/>
      <c r="FY53" s="32"/>
      <c r="FZ53" s="33"/>
      <c r="GA53" s="33"/>
      <c r="GB53" s="34"/>
      <c r="GC53" s="32"/>
      <c r="GD53" s="33"/>
      <c r="GE53" s="33"/>
      <c r="GF53" s="34"/>
      <c r="GG53" s="32"/>
      <c r="GH53" s="33"/>
      <c r="GI53" s="33"/>
      <c r="GJ53" s="34"/>
      <c r="GK53" s="32"/>
      <c r="GL53" s="33"/>
      <c r="GM53" s="33"/>
      <c r="GN53" s="34"/>
      <c r="GO53" s="32"/>
      <c r="GP53" s="33"/>
      <c r="GQ53" s="33"/>
      <c r="GR53" s="34"/>
      <c r="GS53" s="32"/>
      <c r="GT53" s="33"/>
      <c r="GU53" s="33"/>
      <c r="GV53" s="34"/>
      <c r="GW53" s="32"/>
      <c r="GX53" s="33"/>
      <c r="GY53" s="33"/>
      <c r="GZ53" s="34"/>
      <c r="HA53" s="32"/>
      <c r="HB53" s="33"/>
      <c r="HC53" s="33"/>
      <c r="HD53" s="34"/>
      <c r="HE53" s="32"/>
      <c r="HF53" s="33"/>
      <c r="HG53" s="33"/>
      <c r="HH53" s="34"/>
      <c r="HI53" s="32"/>
      <c r="HJ53" s="33"/>
      <c r="HK53" s="33"/>
      <c r="HL53" s="34"/>
      <c r="HM53" s="32"/>
      <c r="HN53" s="33"/>
      <c r="HO53" s="33"/>
      <c r="HP53" s="34"/>
      <c r="HQ53" s="32"/>
      <c r="HR53" s="33"/>
      <c r="HS53" s="33"/>
      <c r="HT53" s="34"/>
      <c r="HU53" s="32"/>
      <c r="HV53" s="33"/>
      <c r="HW53" s="33"/>
      <c r="HX53" s="34"/>
      <c r="HY53" s="32"/>
      <c r="HZ53" s="33"/>
      <c r="IA53" s="33"/>
      <c r="IB53" s="34"/>
      <c r="IC53" s="32"/>
      <c r="ID53" s="33"/>
      <c r="IE53" s="33"/>
      <c r="IF53" s="34"/>
      <c r="IG53" s="32"/>
      <c r="IH53" s="33"/>
      <c r="II53" s="33"/>
      <c r="IJ53" s="34"/>
    </row>
    <row r="54" spans="1:244" s="41" customFormat="1" ht="13.5" thickBot="1">
      <c r="A54" s="38" t="s">
        <v>58</v>
      </c>
      <c r="B54" s="148">
        <v>4224.2744204436904</v>
      </c>
      <c r="C54" s="148">
        <v>248.49</v>
      </c>
      <c r="D54" s="148">
        <v>1</v>
      </c>
    </row>
    <row r="55" spans="1:244">
      <c r="A55" s="42" t="s">
        <v>59</v>
      </c>
      <c r="D55" s="43"/>
    </row>
  </sheetData>
  <printOptions horizontalCentered="1"/>
  <pageMargins left="0.78740157480314965" right="0.39370078740157483" top="0.78740157480314965" bottom="0.78740157480314965" header="0.59055118110236227" footer="0.59055118110236227"/>
  <pageSetup paperSize="9" orientation="portrait" horizontalDpi="300" verticalDpi="300" r:id="rId1"/>
  <headerFooter alignWithMargins="0">
    <oddHeader>&amp;L&amp;"Tahoma,Negrito"&amp;8Companhia Nacional de Abastecimento - CONAB</oddHeader>
    <oddFooter>&amp;R&amp;6&amp;F - &amp;A
versão - jan/2008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7"/>
  <sheetViews>
    <sheetView workbookViewId="0">
      <selection activeCell="B26" sqref="B26:G26"/>
    </sheetView>
  </sheetViews>
  <sheetFormatPr defaultRowHeight="12.75"/>
  <cols>
    <col min="1" max="1" width="4.375" style="237" customWidth="1"/>
    <col min="2" max="2" width="15.375" style="237" customWidth="1"/>
    <col min="3" max="3" width="0.5" style="237" customWidth="1"/>
    <col min="4" max="4" width="3.25" style="237" customWidth="1"/>
    <col min="5" max="5" width="15.25" style="237" customWidth="1"/>
    <col min="6" max="7" width="0.875" style="237" customWidth="1"/>
    <col min="8" max="8" width="7.375" style="237" customWidth="1"/>
    <col min="9" max="9" width="8.875" style="237" customWidth="1"/>
    <col min="10" max="10" width="8.125" style="237" customWidth="1"/>
    <col min="11" max="11" width="1.5" style="237" customWidth="1"/>
    <col min="12" max="12" width="3.375" style="237" customWidth="1"/>
    <col min="13" max="13" width="13.375" style="237" customWidth="1"/>
    <col min="14" max="14" width="4.375" style="237" customWidth="1"/>
    <col min="15" max="15" width="4.25" style="237" customWidth="1"/>
    <col min="16" max="16" width="28.125" style="237" customWidth="1"/>
    <col min="17" max="256" width="9" style="237"/>
    <col min="257" max="257" width="4.375" style="237" customWidth="1"/>
    <col min="258" max="258" width="15.375" style="237" customWidth="1"/>
    <col min="259" max="259" width="0.5" style="237" customWidth="1"/>
    <col min="260" max="260" width="3.25" style="237" customWidth="1"/>
    <col min="261" max="261" width="15.25" style="237" customWidth="1"/>
    <col min="262" max="263" width="0.875" style="237" customWidth="1"/>
    <col min="264" max="264" width="7.375" style="237" customWidth="1"/>
    <col min="265" max="265" width="8.875" style="237" customWidth="1"/>
    <col min="266" max="266" width="8.125" style="237" customWidth="1"/>
    <col min="267" max="267" width="1.5" style="237" customWidth="1"/>
    <col min="268" max="268" width="3.375" style="237" customWidth="1"/>
    <col min="269" max="269" width="13.375" style="237" customWidth="1"/>
    <col min="270" max="270" width="4.375" style="237" customWidth="1"/>
    <col min="271" max="271" width="4.25" style="237" customWidth="1"/>
    <col min="272" max="272" width="28.125" style="237" customWidth="1"/>
    <col min="273" max="512" width="9" style="237"/>
    <col min="513" max="513" width="4.375" style="237" customWidth="1"/>
    <col min="514" max="514" width="15.375" style="237" customWidth="1"/>
    <col min="515" max="515" width="0.5" style="237" customWidth="1"/>
    <col min="516" max="516" width="3.25" style="237" customWidth="1"/>
    <col min="517" max="517" width="15.25" style="237" customWidth="1"/>
    <col min="518" max="519" width="0.875" style="237" customWidth="1"/>
    <col min="520" max="520" width="7.375" style="237" customWidth="1"/>
    <col min="521" max="521" width="8.875" style="237" customWidth="1"/>
    <col min="522" max="522" width="8.125" style="237" customWidth="1"/>
    <col min="523" max="523" width="1.5" style="237" customWidth="1"/>
    <col min="524" max="524" width="3.375" style="237" customWidth="1"/>
    <col min="525" max="525" width="13.375" style="237" customWidth="1"/>
    <col min="526" max="526" width="4.375" style="237" customWidth="1"/>
    <col min="527" max="527" width="4.25" style="237" customWidth="1"/>
    <col min="528" max="528" width="28.125" style="237" customWidth="1"/>
    <col min="529" max="768" width="9" style="237"/>
    <col min="769" max="769" width="4.375" style="237" customWidth="1"/>
    <col min="770" max="770" width="15.375" style="237" customWidth="1"/>
    <col min="771" max="771" width="0.5" style="237" customWidth="1"/>
    <col min="772" max="772" width="3.25" style="237" customWidth="1"/>
    <col min="773" max="773" width="15.25" style="237" customWidth="1"/>
    <col min="774" max="775" width="0.875" style="237" customWidth="1"/>
    <col min="776" max="776" width="7.375" style="237" customWidth="1"/>
    <col min="777" max="777" width="8.875" style="237" customWidth="1"/>
    <col min="778" max="778" width="8.125" style="237" customWidth="1"/>
    <col min="779" max="779" width="1.5" style="237" customWidth="1"/>
    <col min="780" max="780" width="3.375" style="237" customWidth="1"/>
    <col min="781" max="781" width="13.375" style="237" customWidth="1"/>
    <col min="782" max="782" width="4.375" style="237" customWidth="1"/>
    <col min="783" max="783" width="4.25" style="237" customWidth="1"/>
    <col min="784" max="784" width="28.125" style="237" customWidth="1"/>
    <col min="785" max="1024" width="9" style="237"/>
    <col min="1025" max="1025" width="4.375" style="237" customWidth="1"/>
    <col min="1026" max="1026" width="15.375" style="237" customWidth="1"/>
    <col min="1027" max="1027" width="0.5" style="237" customWidth="1"/>
    <col min="1028" max="1028" width="3.25" style="237" customWidth="1"/>
    <col min="1029" max="1029" width="15.25" style="237" customWidth="1"/>
    <col min="1030" max="1031" width="0.875" style="237" customWidth="1"/>
    <col min="1032" max="1032" width="7.375" style="237" customWidth="1"/>
    <col min="1033" max="1033" width="8.875" style="237" customWidth="1"/>
    <col min="1034" max="1034" width="8.125" style="237" customWidth="1"/>
    <col min="1035" max="1035" width="1.5" style="237" customWidth="1"/>
    <col min="1036" max="1036" width="3.375" style="237" customWidth="1"/>
    <col min="1037" max="1037" width="13.375" style="237" customWidth="1"/>
    <col min="1038" max="1038" width="4.375" style="237" customWidth="1"/>
    <col min="1039" max="1039" width="4.25" style="237" customWidth="1"/>
    <col min="1040" max="1040" width="28.125" style="237" customWidth="1"/>
    <col min="1041" max="1280" width="9" style="237"/>
    <col min="1281" max="1281" width="4.375" style="237" customWidth="1"/>
    <col min="1282" max="1282" width="15.375" style="237" customWidth="1"/>
    <col min="1283" max="1283" width="0.5" style="237" customWidth="1"/>
    <col min="1284" max="1284" width="3.25" style="237" customWidth="1"/>
    <col min="1285" max="1285" width="15.25" style="237" customWidth="1"/>
    <col min="1286" max="1287" width="0.875" style="237" customWidth="1"/>
    <col min="1288" max="1288" width="7.375" style="237" customWidth="1"/>
    <col min="1289" max="1289" width="8.875" style="237" customWidth="1"/>
    <col min="1290" max="1290" width="8.125" style="237" customWidth="1"/>
    <col min="1291" max="1291" width="1.5" style="237" customWidth="1"/>
    <col min="1292" max="1292" width="3.375" style="237" customWidth="1"/>
    <col min="1293" max="1293" width="13.375" style="237" customWidth="1"/>
    <col min="1294" max="1294" width="4.375" style="237" customWidth="1"/>
    <col min="1295" max="1295" width="4.25" style="237" customWidth="1"/>
    <col min="1296" max="1296" width="28.125" style="237" customWidth="1"/>
    <col min="1297" max="1536" width="9" style="237"/>
    <col min="1537" max="1537" width="4.375" style="237" customWidth="1"/>
    <col min="1538" max="1538" width="15.375" style="237" customWidth="1"/>
    <col min="1539" max="1539" width="0.5" style="237" customWidth="1"/>
    <col min="1540" max="1540" width="3.25" style="237" customWidth="1"/>
    <col min="1541" max="1541" width="15.25" style="237" customWidth="1"/>
    <col min="1542" max="1543" width="0.875" style="237" customWidth="1"/>
    <col min="1544" max="1544" width="7.375" style="237" customWidth="1"/>
    <col min="1545" max="1545" width="8.875" style="237" customWidth="1"/>
    <col min="1546" max="1546" width="8.125" style="237" customWidth="1"/>
    <col min="1547" max="1547" width="1.5" style="237" customWidth="1"/>
    <col min="1548" max="1548" width="3.375" style="237" customWidth="1"/>
    <col min="1549" max="1549" width="13.375" style="237" customWidth="1"/>
    <col min="1550" max="1550" width="4.375" style="237" customWidth="1"/>
    <col min="1551" max="1551" width="4.25" style="237" customWidth="1"/>
    <col min="1552" max="1552" width="28.125" style="237" customWidth="1"/>
    <col min="1553" max="1792" width="9" style="237"/>
    <col min="1793" max="1793" width="4.375" style="237" customWidth="1"/>
    <col min="1794" max="1794" width="15.375" style="237" customWidth="1"/>
    <col min="1795" max="1795" width="0.5" style="237" customWidth="1"/>
    <col min="1796" max="1796" width="3.25" style="237" customWidth="1"/>
    <col min="1797" max="1797" width="15.25" style="237" customWidth="1"/>
    <col min="1798" max="1799" width="0.875" style="237" customWidth="1"/>
    <col min="1800" max="1800" width="7.375" style="237" customWidth="1"/>
    <col min="1801" max="1801" width="8.875" style="237" customWidth="1"/>
    <col min="1802" max="1802" width="8.125" style="237" customWidth="1"/>
    <col min="1803" max="1803" width="1.5" style="237" customWidth="1"/>
    <col min="1804" max="1804" width="3.375" style="237" customWidth="1"/>
    <col min="1805" max="1805" width="13.375" style="237" customWidth="1"/>
    <col min="1806" max="1806" width="4.375" style="237" customWidth="1"/>
    <col min="1807" max="1807" width="4.25" style="237" customWidth="1"/>
    <col min="1808" max="1808" width="28.125" style="237" customWidth="1"/>
    <col min="1809" max="2048" width="9" style="237"/>
    <col min="2049" max="2049" width="4.375" style="237" customWidth="1"/>
    <col min="2050" max="2050" width="15.375" style="237" customWidth="1"/>
    <col min="2051" max="2051" width="0.5" style="237" customWidth="1"/>
    <col min="2052" max="2052" width="3.25" style="237" customWidth="1"/>
    <col min="2053" max="2053" width="15.25" style="237" customWidth="1"/>
    <col min="2054" max="2055" width="0.875" style="237" customWidth="1"/>
    <col min="2056" max="2056" width="7.375" style="237" customWidth="1"/>
    <col min="2057" max="2057" width="8.875" style="237" customWidth="1"/>
    <col min="2058" max="2058" width="8.125" style="237" customWidth="1"/>
    <col min="2059" max="2059" width="1.5" style="237" customWidth="1"/>
    <col min="2060" max="2060" width="3.375" style="237" customWidth="1"/>
    <col min="2061" max="2061" width="13.375" style="237" customWidth="1"/>
    <col min="2062" max="2062" width="4.375" style="237" customWidth="1"/>
    <col min="2063" max="2063" width="4.25" style="237" customWidth="1"/>
    <col min="2064" max="2064" width="28.125" style="237" customWidth="1"/>
    <col min="2065" max="2304" width="9" style="237"/>
    <col min="2305" max="2305" width="4.375" style="237" customWidth="1"/>
    <col min="2306" max="2306" width="15.375" style="237" customWidth="1"/>
    <col min="2307" max="2307" width="0.5" style="237" customWidth="1"/>
    <col min="2308" max="2308" width="3.25" style="237" customWidth="1"/>
    <col min="2309" max="2309" width="15.25" style="237" customWidth="1"/>
    <col min="2310" max="2311" width="0.875" style="237" customWidth="1"/>
    <col min="2312" max="2312" width="7.375" style="237" customWidth="1"/>
    <col min="2313" max="2313" width="8.875" style="237" customWidth="1"/>
    <col min="2314" max="2314" width="8.125" style="237" customWidth="1"/>
    <col min="2315" max="2315" width="1.5" style="237" customWidth="1"/>
    <col min="2316" max="2316" width="3.375" style="237" customWidth="1"/>
    <col min="2317" max="2317" width="13.375" style="237" customWidth="1"/>
    <col min="2318" max="2318" width="4.375" style="237" customWidth="1"/>
    <col min="2319" max="2319" width="4.25" style="237" customWidth="1"/>
    <col min="2320" max="2320" width="28.125" style="237" customWidth="1"/>
    <col min="2321" max="2560" width="9" style="237"/>
    <col min="2561" max="2561" width="4.375" style="237" customWidth="1"/>
    <col min="2562" max="2562" width="15.375" style="237" customWidth="1"/>
    <col min="2563" max="2563" width="0.5" style="237" customWidth="1"/>
    <col min="2564" max="2564" width="3.25" style="237" customWidth="1"/>
    <col min="2565" max="2565" width="15.25" style="237" customWidth="1"/>
    <col min="2566" max="2567" width="0.875" style="237" customWidth="1"/>
    <col min="2568" max="2568" width="7.375" style="237" customWidth="1"/>
    <col min="2569" max="2569" width="8.875" style="237" customWidth="1"/>
    <col min="2570" max="2570" width="8.125" style="237" customWidth="1"/>
    <col min="2571" max="2571" width="1.5" style="237" customWidth="1"/>
    <col min="2572" max="2572" width="3.375" style="237" customWidth="1"/>
    <col min="2573" max="2573" width="13.375" style="237" customWidth="1"/>
    <col min="2574" max="2574" width="4.375" style="237" customWidth="1"/>
    <col min="2575" max="2575" width="4.25" style="237" customWidth="1"/>
    <col min="2576" max="2576" width="28.125" style="237" customWidth="1"/>
    <col min="2577" max="2816" width="9" style="237"/>
    <col min="2817" max="2817" width="4.375" style="237" customWidth="1"/>
    <col min="2818" max="2818" width="15.375" style="237" customWidth="1"/>
    <col min="2819" max="2819" width="0.5" style="237" customWidth="1"/>
    <col min="2820" max="2820" width="3.25" style="237" customWidth="1"/>
    <col min="2821" max="2821" width="15.25" style="237" customWidth="1"/>
    <col min="2822" max="2823" width="0.875" style="237" customWidth="1"/>
    <col min="2824" max="2824" width="7.375" style="237" customWidth="1"/>
    <col min="2825" max="2825" width="8.875" style="237" customWidth="1"/>
    <col min="2826" max="2826" width="8.125" style="237" customWidth="1"/>
    <col min="2827" max="2827" width="1.5" style="237" customWidth="1"/>
    <col min="2828" max="2828" width="3.375" style="237" customWidth="1"/>
    <col min="2829" max="2829" width="13.375" style="237" customWidth="1"/>
    <col min="2830" max="2830" width="4.375" style="237" customWidth="1"/>
    <col min="2831" max="2831" width="4.25" style="237" customWidth="1"/>
    <col min="2832" max="2832" width="28.125" style="237" customWidth="1"/>
    <col min="2833" max="3072" width="9" style="237"/>
    <col min="3073" max="3073" width="4.375" style="237" customWidth="1"/>
    <col min="3074" max="3074" width="15.375" style="237" customWidth="1"/>
    <col min="3075" max="3075" width="0.5" style="237" customWidth="1"/>
    <col min="3076" max="3076" width="3.25" style="237" customWidth="1"/>
    <col min="3077" max="3077" width="15.25" style="237" customWidth="1"/>
    <col min="3078" max="3079" width="0.875" style="237" customWidth="1"/>
    <col min="3080" max="3080" width="7.375" style="237" customWidth="1"/>
    <col min="3081" max="3081" width="8.875" style="237" customWidth="1"/>
    <col min="3082" max="3082" width="8.125" style="237" customWidth="1"/>
    <col min="3083" max="3083" width="1.5" style="237" customWidth="1"/>
    <col min="3084" max="3084" width="3.375" style="237" customWidth="1"/>
    <col min="3085" max="3085" width="13.375" style="237" customWidth="1"/>
    <col min="3086" max="3086" width="4.375" style="237" customWidth="1"/>
    <col min="3087" max="3087" width="4.25" style="237" customWidth="1"/>
    <col min="3088" max="3088" width="28.125" style="237" customWidth="1"/>
    <col min="3089" max="3328" width="9" style="237"/>
    <col min="3329" max="3329" width="4.375" style="237" customWidth="1"/>
    <col min="3330" max="3330" width="15.375" style="237" customWidth="1"/>
    <col min="3331" max="3331" width="0.5" style="237" customWidth="1"/>
    <col min="3332" max="3332" width="3.25" style="237" customWidth="1"/>
    <col min="3333" max="3333" width="15.25" style="237" customWidth="1"/>
    <col min="3334" max="3335" width="0.875" style="237" customWidth="1"/>
    <col min="3336" max="3336" width="7.375" style="237" customWidth="1"/>
    <col min="3337" max="3337" width="8.875" style="237" customWidth="1"/>
    <col min="3338" max="3338" width="8.125" style="237" customWidth="1"/>
    <col min="3339" max="3339" width="1.5" style="237" customWidth="1"/>
    <col min="3340" max="3340" width="3.375" style="237" customWidth="1"/>
    <col min="3341" max="3341" width="13.375" style="237" customWidth="1"/>
    <col min="3342" max="3342" width="4.375" style="237" customWidth="1"/>
    <col min="3343" max="3343" width="4.25" style="237" customWidth="1"/>
    <col min="3344" max="3344" width="28.125" style="237" customWidth="1"/>
    <col min="3345" max="3584" width="9" style="237"/>
    <col min="3585" max="3585" width="4.375" style="237" customWidth="1"/>
    <col min="3586" max="3586" width="15.375" style="237" customWidth="1"/>
    <col min="3587" max="3587" width="0.5" style="237" customWidth="1"/>
    <col min="3588" max="3588" width="3.25" style="237" customWidth="1"/>
    <col min="3589" max="3589" width="15.25" style="237" customWidth="1"/>
    <col min="3590" max="3591" width="0.875" style="237" customWidth="1"/>
    <col min="3592" max="3592" width="7.375" style="237" customWidth="1"/>
    <col min="3593" max="3593" width="8.875" style="237" customWidth="1"/>
    <col min="3594" max="3594" width="8.125" style="237" customWidth="1"/>
    <col min="3595" max="3595" width="1.5" style="237" customWidth="1"/>
    <col min="3596" max="3596" width="3.375" style="237" customWidth="1"/>
    <col min="3597" max="3597" width="13.375" style="237" customWidth="1"/>
    <col min="3598" max="3598" width="4.375" style="237" customWidth="1"/>
    <col min="3599" max="3599" width="4.25" style="237" customWidth="1"/>
    <col min="3600" max="3600" width="28.125" style="237" customWidth="1"/>
    <col min="3601" max="3840" width="9" style="237"/>
    <col min="3841" max="3841" width="4.375" style="237" customWidth="1"/>
    <col min="3842" max="3842" width="15.375" style="237" customWidth="1"/>
    <col min="3843" max="3843" width="0.5" style="237" customWidth="1"/>
    <col min="3844" max="3844" width="3.25" style="237" customWidth="1"/>
    <col min="3845" max="3845" width="15.25" style="237" customWidth="1"/>
    <col min="3846" max="3847" width="0.875" style="237" customWidth="1"/>
    <col min="3848" max="3848" width="7.375" style="237" customWidth="1"/>
    <col min="3849" max="3849" width="8.875" style="237" customWidth="1"/>
    <col min="3850" max="3850" width="8.125" style="237" customWidth="1"/>
    <col min="3851" max="3851" width="1.5" style="237" customWidth="1"/>
    <col min="3852" max="3852" width="3.375" style="237" customWidth="1"/>
    <col min="3853" max="3853" width="13.375" style="237" customWidth="1"/>
    <col min="3854" max="3854" width="4.375" style="237" customWidth="1"/>
    <col min="3855" max="3855" width="4.25" style="237" customWidth="1"/>
    <col min="3856" max="3856" width="28.125" style="237" customWidth="1"/>
    <col min="3857" max="4096" width="9" style="237"/>
    <col min="4097" max="4097" width="4.375" style="237" customWidth="1"/>
    <col min="4098" max="4098" width="15.375" style="237" customWidth="1"/>
    <col min="4099" max="4099" width="0.5" style="237" customWidth="1"/>
    <col min="4100" max="4100" width="3.25" style="237" customWidth="1"/>
    <col min="4101" max="4101" width="15.25" style="237" customWidth="1"/>
    <col min="4102" max="4103" width="0.875" style="237" customWidth="1"/>
    <col min="4104" max="4104" width="7.375" style="237" customWidth="1"/>
    <col min="4105" max="4105" width="8.875" style="237" customWidth="1"/>
    <col min="4106" max="4106" width="8.125" style="237" customWidth="1"/>
    <col min="4107" max="4107" width="1.5" style="237" customWidth="1"/>
    <col min="4108" max="4108" width="3.375" style="237" customWidth="1"/>
    <col min="4109" max="4109" width="13.375" style="237" customWidth="1"/>
    <col min="4110" max="4110" width="4.375" style="237" customWidth="1"/>
    <col min="4111" max="4111" width="4.25" style="237" customWidth="1"/>
    <col min="4112" max="4112" width="28.125" style="237" customWidth="1"/>
    <col min="4113" max="4352" width="9" style="237"/>
    <col min="4353" max="4353" width="4.375" style="237" customWidth="1"/>
    <col min="4354" max="4354" width="15.375" style="237" customWidth="1"/>
    <col min="4355" max="4355" width="0.5" style="237" customWidth="1"/>
    <col min="4356" max="4356" width="3.25" style="237" customWidth="1"/>
    <col min="4357" max="4357" width="15.25" style="237" customWidth="1"/>
    <col min="4358" max="4359" width="0.875" style="237" customWidth="1"/>
    <col min="4360" max="4360" width="7.375" style="237" customWidth="1"/>
    <col min="4361" max="4361" width="8.875" style="237" customWidth="1"/>
    <col min="4362" max="4362" width="8.125" style="237" customWidth="1"/>
    <col min="4363" max="4363" width="1.5" style="237" customWidth="1"/>
    <col min="4364" max="4364" width="3.375" style="237" customWidth="1"/>
    <col min="4365" max="4365" width="13.375" style="237" customWidth="1"/>
    <col min="4366" max="4366" width="4.375" style="237" customWidth="1"/>
    <col min="4367" max="4367" width="4.25" style="237" customWidth="1"/>
    <col min="4368" max="4368" width="28.125" style="237" customWidth="1"/>
    <col min="4369" max="4608" width="9" style="237"/>
    <col min="4609" max="4609" width="4.375" style="237" customWidth="1"/>
    <col min="4610" max="4610" width="15.375" style="237" customWidth="1"/>
    <col min="4611" max="4611" width="0.5" style="237" customWidth="1"/>
    <col min="4612" max="4612" width="3.25" style="237" customWidth="1"/>
    <col min="4613" max="4613" width="15.25" style="237" customWidth="1"/>
    <col min="4614" max="4615" width="0.875" style="237" customWidth="1"/>
    <col min="4616" max="4616" width="7.375" style="237" customWidth="1"/>
    <col min="4617" max="4617" width="8.875" style="237" customWidth="1"/>
    <col min="4618" max="4618" width="8.125" style="237" customWidth="1"/>
    <col min="4619" max="4619" width="1.5" style="237" customWidth="1"/>
    <col min="4620" max="4620" width="3.375" style="237" customWidth="1"/>
    <col min="4621" max="4621" width="13.375" style="237" customWidth="1"/>
    <col min="4622" max="4622" width="4.375" style="237" customWidth="1"/>
    <col min="4623" max="4623" width="4.25" style="237" customWidth="1"/>
    <col min="4624" max="4624" width="28.125" style="237" customWidth="1"/>
    <col min="4625" max="4864" width="9" style="237"/>
    <col min="4865" max="4865" width="4.375" style="237" customWidth="1"/>
    <col min="4866" max="4866" width="15.375" style="237" customWidth="1"/>
    <col min="4867" max="4867" width="0.5" style="237" customWidth="1"/>
    <col min="4868" max="4868" width="3.25" style="237" customWidth="1"/>
    <col min="4869" max="4869" width="15.25" style="237" customWidth="1"/>
    <col min="4870" max="4871" width="0.875" style="237" customWidth="1"/>
    <col min="4872" max="4872" width="7.375" style="237" customWidth="1"/>
    <col min="4873" max="4873" width="8.875" style="237" customWidth="1"/>
    <col min="4874" max="4874" width="8.125" style="237" customWidth="1"/>
    <col min="4875" max="4875" width="1.5" style="237" customWidth="1"/>
    <col min="4876" max="4876" width="3.375" style="237" customWidth="1"/>
    <col min="4877" max="4877" width="13.375" style="237" customWidth="1"/>
    <col min="4878" max="4878" width="4.375" style="237" customWidth="1"/>
    <col min="4879" max="4879" width="4.25" style="237" customWidth="1"/>
    <col min="4880" max="4880" width="28.125" style="237" customWidth="1"/>
    <col min="4881" max="5120" width="9" style="237"/>
    <col min="5121" max="5121" width="4.375" style="237" customWidth="1"/>
    <col min="5122" max="5122" width="15.375" style="237" customWidth="1"/>
    <col min="5123" max="5123" width="0.5" style="237" customWidth="1"/>
    <col min="5124" max="5124" width="3.25" style="237" customWidth="1"/>
    <col min="5125" max="5125" width="15.25" style="237" customWidth="1"/>
    <col min="5126" max="5127" width="0.875" style="237" customWidth="1"/>
    <col min="5128" max="5128" width="7.375" style="237" customWidth="1"/>
    <col min="5129" max="5129" width="8.875" style="237" customWidth="1"/>
    <col min="5130" max="5130" width="8.125" style="237" customWidth="1"/>
    <col min="5131" max="5131" width="1.5" style="237" customWidth="1"/>
    <col min="5132" max="5132" width="3.375" style="237" customWidth="1"/>
    <col min="5133" max="5133" width="13.375" style="237" customWidth="1"/>
    <col min="5134" max="5134" width="4.375" style="237" customWidth="1"/>
    <col min="5135" max="5135" width="4.25" style="237" customWidth="1"/>
    <col min="5136" max="5136" width="28.125" style="237" customWidth="1"/>
    <col min="5137" max="5376" width="9" style="237"/>
    <col min="5377" max="5377" width="4.375" style="237" customWidth="1"/>
    <col min="5378" max="5378" width="15.375" style="237" customWidth="1"/>
    <col min="5379" max="5379" width="0.5" style="237" customWidth="1"/>
    <col min="5380" max="5380" width="3.25" style="237" customWidth="1"/>
    <col min="5381" max="5381" width="15.25" style="237" customWidth="1"/>
    <col min="5382" max="5383" width="0.875" style="237" customWidth="1"/>
    <col min="5384" max="5384" width="7.375" style="237" customWidth="1"/>
    <col min="5385" max="5385" width="8.875" style="237" customWidth="1"/>
    <col min="5386" max="5386" width="8.125" style="237" customWidth="1"/>
    <col min="5387" max="5387" width="1.5" style="237" customWidth="1"/>
    <col min="5388" max="5388" width="3.375" style="237" customWidth="1"/>
    <col min="5389" max="5389" width="13.375" style="237" customWidth="1"/>
    <col min="5390" max="5390" width="4.375" style="237" customWidth="1"/>
    <col min="5391" max="5391" width="4.25" style="237" customWidth="1"/>
    <col min="5392" max="5392" width="28.125" style="237" customWidth="1"/>
    <col min="5393" max="5632" width="9" style="237"/>
    <col min="5633" max="5633" width="4.375" style="237" customWidth="1"/>
    <col min="5634" max="5634" width="15.375" style="237" customWidth="1"/>
    <col min="5635" max="5635" width="0.5" style="237" customWidth="1"/>
    <col min="5636" max="5636" width="3.25" style="237" customWidth="1"/>
    <col min="5637" max="5637" width="15.25" style="237" customWidth="1"/>
    <col min="5638" max="5639" width="0.875" style="237" customWidth="1"/>
    <col min="5640" max="5640" width="7.375" style="237" customWidth="1"/>
    <col min="5641" max="5641" width="8.875" style="237" customWidth="1"/>
    <col min="5642" max="5642" width="8.125" style="237" customWidth="1"/>
    <col min="5643" max="5643" width="1.5" style="237" customWidth="1"/>
    <col min="5644" max="5644" width="3.375" style="237" customWidth="1"/>
    <col min="5645" max="5645" width="13.375" style="237" customWidth="1"/>
    <col min="5646" max="5646" width="4.375" style="237" customWidth="1"/>
    <col min="5647" max="5647" width="4.25" style="237" customWidth="1"/>
    <col min="5648" max="5648" width="28.125" style="237" customWidth="1"/>
    <col min="5649" max="5888" width="9" style="237"/>
    <col min="5889" max="5889" width="4.375" style="237" customWidth="1"/>
    <col min="5890" max="5890" width="15.375" style="237" customWidth="1"/>
    <col min="5891" max="5891" width="0.5" style="237" customWidth="1"/>
    <col min="5892" max="5892" width="3.25" style="237" customWidth="1"/>
    <col min="5893" max="5893" width="15.25" style="237" customWidth="1"/>
    <col min="5894" max="5895" width="0.875" style="237" customWidth="1"/>
    <col min="5896" max="5896" width="7.375" style="237" customWidth="1"/>
    <col min="5897" max="5897" width="8.875" style="237" customWidth="1"/>
    <col min="5898" max="5898" width="8.125" style="237" customWidth="1"/>
    <col min="5899" max="5899" width="1.5" style="237" customWidth="1"/>
    <col min="5900" max="5900" width="3.375" style="237" customWidth="1"/>
    <col min="5901" max="5901" width="13.375" style="237" customWidth="1"/>
    <col min="5902" max="5902" width="4.375" style="237" customWidth="1"/>
    <col min="5903" max="5903" width="4.25" style="237" customWidth="1"/>
    <col min="5904" max="5904" width="28.125" style="237" customWidth="1"/>
    <col min="5905" max="6144" width="9" style="237"/>
    <col min="6145" max="6145" width="4.375" style="237" customWidth="1"/>
    <col min="6146" max="6146" width="15.375" style="237" customWidth="1"/>
    <col min="6147" max="6147" width="0.5" style="237" customWidth="1"/>
    <col min="6148" max="6148" width="3.25" style="237" customWidth="1"/>
    <col min="6149" max="6149" width="15.25" style="237" customWidth="1"/>
    <col min="6150" max="6151" width="0.875" style="237" customWidth="1"/>
    <col min="6152" max="6152" width="7.375" style="237" customWidth="1"/>
    <col min="6153" max="6153" width="8.875" style="237" customWidth="1"/>
    <col min="6154" max="6154" width="8.125" style="237" customWidth="1"/>
    <col min="6155" max="6155" width="1.5" style="237" customWidth="1"/>
    <col min="6156" max="6156" width="3.375" style="237" customWidth="1"/>
    <col min="6157" max="6157" width="13.375" style="237" customWidth="1"/>
    <col min="6158" max="6158" width="4.375" style="237" customWidth="1"/>
    <col min="6159" max="6159" width="4.25" style="237" customWidth="1"/>
    <col min="6160" max="6160" width="28.125" style="237" customWidth="1"/>
    <col min="6161" max="6400" width="9" style="237"/>
    <col min="6401" max="6401" width="4.375" style="237" customWidth="1"/>
    <col min="6402" max="6402" width="15.375" style="237" customWidth="1"/>
    <col min="6403" max="6403" width="0.5" style="237" customWidth="1"/>
    <col min="6404" max="6404" width="3.25" style="237" customWidth="1"/>
    <col min="6405" max="6405" width="15.25" style="237" customWidth="1"/>
    <col min="6406" max="6407" width="0.875" style="237" customWidth="1"/>
    <col min="6408" max="6408" width="7.375" style="237" customWidth="1"/>
    <col min="6409" max="6409" width="8.875" style="237" customWidth="1"/>
    <col min="6410" max="6410" width="8.125" style="237" customWidth="1"/>
    <col min="6411" max="6411" width="1.5" style="237" customWidth="1"/>
    <col min="6412" max="6412" width="3.375" style="237" customWidth="1"/>
    <col min="6413" max="6413" width="13.375" style="237" customWidth="1"/>
    <col min="6414" max="6414" width="4.375" style="237" customWidth="1"/>
    <col min="6415" max="6415" width="4.25" style="237" customWidth="1"/>
    <col min="6416" max="6416" width="28.125" style="237" customWidth="1"/>
    <col min="6417" max="6656" width="9" style="237"/>
    <col min="6657" max="6657" width="4.375" style="237" customWidth="1"/>
    <col min="6658" max="6658" width="15.375" style="237" customWidth="1"/>
    <col min="6659" max="6659" width="0.5" style="237" customWidth="1"/>
    <col min="6660" max="6660" width="3.25" style="237" customWidth="1"/>
    <col min="6661" max="6661" width="15.25" style="237" customWidth="1"/>
    <col min="6662" max="6663" width="0.875" style="237" customWidth="1"/>
    <col min="6664" max="6664" width="7.375" style="237" customWidth="1"/>
    <col min="6665" max="6665" width="8.875" style="237" customWidth="1"/>
    <col min="6666" max="6666" width="8.125" style="237" customWidth="1"/>
    <col min="6667" max="6667" width="1.5" style="237" customWidth="1"/>
    <col min="6668" max="6668" width="3.375" style="237" customWidth="1"/>
    <col min="6669" max="6669" width="13.375" style="237" customWidth="1"/>
    <col min="6670" max="6670" width="4.375" style="237" customWidth="1"/>
    <col min="6671" max="6671" width="4.25" style="237" customWidth="1"/>
    <col min="6672" max="6672" width="28.125" style="237" customWidth="1"/>
    <col min="6673" max="6912" width="9" style="237"/>
    <col min="6913" max="6913" width="4.375" style="237" customWidth="1"/>
    <col min="6914" max="6914" width="15.375" style="237" customWidth="1"/>
    <col min="6915" max="6915" width="0.5" style="237" customWidth="1"/>
    <col min="6916" max="6916" width="3.25" style="237" customWidth="1"/>
    <col min="6917" max="6917" width="15.25" style="237" customWidth="1"/>
    <col min="6918" max="6919" width="0.875" style="237" customWidth="1"/>
    <col min="6920" max="6920" width="7.375" style="237" customWidth="1"/>
    <col min="6921" max="6921" width="8.875" style="237" customWidth="1"/>
    <col min="6922" max="6922" width="8.125" style="237" customWidth="1"/>
    <col min="6923" max="6923" width="1.5" style="237" customWidth="1"/>
    <col min="6924" max="6924" width="3.375" style="237" customWidth="1"/>
    <col min="6925" max="6925" width="13.375" style="237" customWidth="1"/>
    <col min="6926" max="6926" width="4.375" style="237" customWidth="1"/>
    <col min="6927" max="6927" width="4.25" style="237" customWidth="1"/>
    <col min="6928" max="6928" width="28.125" style="237" customWidth="1"/>
    <col min="6929" max="7168" width="9" style="237"/>
    <col min="7169" max="7169" width="4.375" style="237" customWidth="1"/>
    <col min="7170" max="7170" width="15.375" style="237" customWidth="1"/>
    <col min="7171" max="7171" width="0.5" style="237" customWidth="1"/>
    <col min="7172" max="7172" width="3.25" style="237" customWidth="1"/>
    <col min="7173" max="7173" width="15.25" style="237" customWidth="1"/>
    <col min="7174" max="7175" width="0.875" style="237" customWidth="1"/>
    <col min="7176" max="7176" width="7.375" style="237" customWidth="1"/>
    <col min="7177" max="7177" width="8.875" style="237" customWidth="1"/>
    <col min="7178" max="7178" width="8.125" style="237" customWidth="1"/>
    <col min="7179" max="7179" width="1.5" style="237" customWidth="1"/>
    <col min="7180" max="7180" width="3.375" style="237" customWidth="1"/>
    <col min="7181" max="7181" width="13.375" style="237" customWidth="1"/>
    <col min="7182" max="7182" width="4.375" style="237" customWidth="1"/>
    <col min="7183" max="7183" width="4.25" style="237" customWidth="1"/>
    <col min="7184" max="7184" width="28.125" style="237" customWidth="1"/>
    <col min="7185" max="7424" width="9" style="237"/>
    <col min="7425" max="7425" width="4.375" style="237" customWidth="1"/>
    <col min="7426" max="7426" width="15.375" style="237" customWidth="1"/>
    <col min="7427" max="7427" width="0.5" style="237" customWidth="1"/>
    <col min="7428" max="7428" width="3.25" style="237" customWidth="1"/>
    <col min="7429" max="7429" width="15.25" style="237" customWidth="1"/>
    <col min="7430" max="7431" width="0.875" style="237" customWidth="1"/>
    <col min="7432" max="7432" width="7.375" style="237" customWidth="1"/>
    <col min="7433" max="7433" width="8.875" style="237" customWidth="1"/>
    <col min="7434" max="7434" width="8.125" style="237" customWidth="1"/>
    <col min="7435" max="7435" width="1.5" style="237" customWidth="1"/>
    <col min="7436" max="7436" width="3.375" style="237" customWidth="1"/>
    <col min="7437" max="7437" width="13.375" style="237" customWidth="1"/>
    <col min="7438" max="7438" width="4.375" style="237" customWidth="1"/>
    <col min="7439" max="7439" width="4.25" style="237" customWidth="1"/>
    <col min="7440" max="7440" width="28.125" style="237" customWidth="1"/>
    <col min="7441" max="7680" width="9" style="237"/>
    <col min="7681" max="7681" width="4.375" style="237" customWidth="1"/>
    <col min="7682" max="7682" width="15.375" style="237" customWidth="1"/>
    <col min="7683" max="7683" width="0.5" style="237" customWidth="1"/>
    <col min="7684" max="7684" width="3.25" style="237" customWidth="1"/>
    <col min="7685" max="7685" width="15.25" style="237" customWidth="1"/>
    <col min="7686" max="7687" width="0.875" style="237" customWidth="1"/>
    <col min="7688" max="7688" width="7.375" style="237" customWidth="1"/>
    <col min="7689" max="7689" width="8.875" style="237" customWidth="1"/>
    <col min="7690" max="7690" width="8.125" style="237" customWidth="1"/>
    <col min="7691" max="7691" width="1.5" style="237" customWidth="1"/>
    <col min="7692" max="7692" width="3.375" style="237" customWidth="1"/>
    <col min="7693" max="7693" width="13.375" style="237" customWidth="1"/>
    <col min="7694" max="7694" width="4.375" style="237" customWidth="1"/>
    <col min="7695" max="7695" width="4.25" style="237" customWidth="1"/>
    <col min="7696" max="7696" width="28.125" style="237" customWidth="1"/>
    <col min="7697" max="7936" width="9" style="237"/>
    <col min="7937" max="7937" width="4.375" style="237" customWidth="1"/>
    <col min="7938" max="7938" width="15.375" style="237" customWidth="1"/>
    <col min="7939" max="7939" width="0.5" style="237" customWidth="1"/>
    <col min="7940" max="7940" width="3.25" style="237" customWidth="1"/>
    <col min="7941" max="7941" width="15.25" style="237" customWidth="1"/>
    <col min="7942" max="7943" width="0.875" style="237" customWidth="1"/>
    <col min="7944" max="7944" width="7.375" style="237" customWidth="1"/>
    <col min="7945" max="7945" width="8.875" style="237" customWidth="1"/>
    <col min="7946" max="7946" width="8.125" style="237" customWidth="1"/>
    <col min="7947" max="7947" width="1.5" style="237" customWidth="1"/>
    <col min="7948" max="7948" width="3.375" style="237" customWidth="1"/>
    <col min="7949" max="7949" width="13.375" style="237" customWidth="1"/>
    <col min="7950" max="7950" width="4.375" style="237" customWidth="1"/>
    <col min="7951" max="7951" width="4.25" style="237" customWidth="1"/>
    <col min="7952" max="7952" width="28.125" style="237" customWidth="1"/>
    <col min="7953" max="8192" width="9" style="237"/>
    <col min="8193" max="8193" width="4.375" style="237" customWidth="1"/>
    <col min="8194" max="8194" width="15.375" style="237" customWidth="1"/>
    <col min="8195" max="8195" width="0.5" style="237" customWidth="1"/>
    <col min="8196" max="8196" width="3.25" style="237" customWidth="1"/>
    <col min="8197" max="8197" width="15.25" style="237" customWidth="1"/>
    <col min="8198" max="8199" width="0.875" style="237" customWidth="1"/>
    <col min="8200" max="8200" width="7.375" style="237" customWidth="1"/>
    <col min="8201" max="8201" width="8.875" style="237" customWidth="1"/>
    <col min="8202" max="8202" width="8.125" style="237" customWidth="1"/>
    <col min="8203" max="8203" width="1.5" style="237" customWidth="1"/>
    <col min="8204" max="8204" width="3.375" style="237" customWidth="1"/>
    <col min="8205" max="8205" width="13.375" style="237" customWidth="1"/>
    <col min="8206" max="8206" width="4.375" style="237" customWidth="1"/>
    <col min="8207" max="8207" width="4.25" style="237" customWidth="1"/>
    <col min="8208" max="8208" width="28.125" style="237" customWidth="1"/>
    <col min="8209" max="8448" width="9" style="237"/>
    <col min="8449" max="8449" width="4.375" style="237" customWidth="1"/>
    <col min="8450" max="8450" width="15.375" style="237" customWidth="1"/>
    <col min="8451" max="8451" width="0.5" style="237" customWidth="1"/>
    <col min="8452" max="8452" width="3.25" style="237" customWidth="1"/>
    <col min="8453" max="8453" width="15.25" style="237" customWidth="1"/>
    <col min="8454" max="8455" width="0.875" style="237" customWidth="1"/>
    <col min="8456" max="8456" width="7.375" style="237" customWidth="1"/>
    <col min="8457" max="8457" width="8.875" style="237" customWidth="1"/>
    <col min="8458" max="8458" width="8.125" style="237" customWidth="1"/>
    <col min="8459" max="8459" width="1.5" style="237" customWidth="1"/>
    <col min="8460" max="8460" width="3.375" style="237" customWidth="1"/>
    <col min="8461" max="8461" width="13.375" style="237" customWidth="1"/>
    <col min="8462" max="8462" width="4.375" style="237" customWidth="1"/>
    <col min="8463" max="8463" width="4.25" style="237" customWidth="1"/>
    <col min="8464" max="8464" width="28.125" style="237" customWidth="1"/>
    <col min="8465" max="8704" width="9" style="237"/>
    <col min="8705" max="8705" width="4.375" style="237" customWidth="1"/>
    <col min="8706" max="8706" width="15.375" style="237" customWidth="1"/>
    <col min="8707" max="8707" width="0.5" style="237" customWidth="1"/>
    <col min="8708" max="8708" width="3.25" style="237" customWidth="1"/>
    <col min="8709" max="8709" width="15.25" style="237" customWidth="1"/>
    <col min="8710" max="8711" width="0.875" style="237" customWidth="1"/>
    <col min="8712" max="8712" width="7.375" style="237" customWidth="1"/>
    <col min="8713" max="8713" width="8.875" style="237" customWidth="1"/>
    <col min="8714" max="8714" width="8.125" style="237" customWidth="1"/>
    <col min="8715" max="8715" width="1.5" style="237" customWidth="1"/>
    <col min="8716" max="8716" width="3.375" style="237" customWidth="1"/>
    <col min="8717" max="8717" width="13.375" style="237" customWidth="1"/>
    <col min="8718" max="8718" width="4.375" style="237" customWidth="1"/>
    <col min="8719" max="8719" width="4.25" style="237" customWidth="1"/>
    <col min="8720" max="8720" width="28.125" style="237" customWidth="1"/>
    <col min="8721" max="8960" width="9" style="237"/>
    <col min="8961" max="8961" width="4.375" style="237" customWidth="1"/>
    <col min="8962" max="8962" width="15.375" style="237" customWidth="1"/>
    <col min="8963" max="8963" width="0.5" style="237" customWidth="1"/>
    <col min="8964" max="8964" width="3.25" style="237" customWidth="1"/>
    <col min="8965" max="8965" width="15.25" style="237" customWidth="1"/>
    <col min="8966" max="8967" width="0.875" style="237" customWidth="1"/>
    <col min="8968" max="8968" width="7.375" style="237" customWidth="1"/>
    <col min="8969" max="8969" width="8.875" style="237" customWidth="1"/>
    <col min="8970" max="8970" width="8.125" style="237" customWidth="1"/>
    <col min="8971" max="8971" width="1.5" style="237" customWidth="1"/>
    <col min="8972" max="8972" width="3.375" style="237" customWidth="1"/>
    <col min="8973" max="8973" width="13.375" style="237" customWidth="1"/>
    <col min="8974" max="8974" width="4.375" style="237" customWidth="1"/>
    <col min="8975" max="8975" width="4.25" style="237" customWidth="1"/>
    <col min="8976" max="8976" width="28.125" style="237" customWidth="1"/>
    <col min="8977" max="9216" width="9" style="237"/>
    <col min="9217" max="9217" width="4.375" style="237" customWidth="1"/>
    <col min="9218" max="9218" width="15.375" style="237" customWidth="1"/>
    <col min="9219" max="9219" width="0.5" style="237" customWidth="1"/>
    <col min="9220" max="9220" width="3.25" style="237" customWidth="1"/>
    <col min="9221" max="9221" width="15.25" style="237" customWidth="1"/>
    <col min="9222" max="9223" width="0.875" style="237" customWidth="1"/>
    <col min="9224" max="9224" width="7.375" style="237" customWidth="1"/>
    <col min="9225" max="9225" width="8.875" style="237" customWidth="1"/>
    <col min="9226" max="9226" width="8.125" style="237" customWidth="1"/>
    <col min="9227" max="9227" width="1.5" style="237" customWidth="1"/>
    <col min="9228" max="9228" width="3.375" style="237" customWidth="1"/>
    <col min="9229" max="9229" width="13.375" style="237" customWidth="1"/>
    <col min="9230" max="9230" width="4.375" style="237" customWidth="1"/>
    <col min="9231" max="9231" width="4.25" style="237" customWidth="1"/>
    <col min="9232" max="9232" width="28.125" style="237" customWidth="1"/>
    <col min="9233" max="9472" width="9" style="237"/>
    <col min="9473" max="9473" width="4.375" style="237" customWidth="1"/>
    <col min="9474" max="9474" width="15.375" style="237" customWidth="1"/>
    <col min="9475" max="9475" width="0.5" style="237" customWidth="1"/>
    <col min="9476" max="9476" width="3.25" style="237" customWidth="1"/>
    <col min="9477" max="9477" width="15.25" style="237" customWidth="1"/>
    <col min="9478" max="9479" width="0.875" style="237" customWidth="1"/>
    <col min="9480" max="9480" width="7.375" style="237" customWidth="1"/>
    <col min="9481" max="9481" width="8.875" style="237" customWidth="1"/>
    <col min="9482" max="9482" width="8.125" style="237" customWidth="1"/>
    <col min="9483" max="9483" width="1.5" style="237" customWidth="1"/>
    <col min="9484" max="9484" width="3.375" style="237" customWidth="1"/>
    <col min="9485" max="9485" width="13.375" style="237" customWidth="1"/>
    <col min="9486" max="9486" width="4.375" style="237" customWidth="1"/>
    <col min="9487" max="9487" width="4.25" style="237" customWidth="1"/>
    <col min="9488" max="9488" width="28.125" style="237" customWidth="1"/>
    <col min="9489" max="9728" width="9" style="237"/>
    <col min="9729" max="9729" width="4.375" style="237" customWidth="1"/>
    <col min="9730" max="9730" width="15.375" style="237" customWidth="1"/>
    <col min="9731" max="9731" width="0.5" style="237" customWidth="1"/>
    <col min="9732" max="9732" width="3.25" style="237" customWidth="1"/>
    <col min="9733" max="9733" width="15.25" style="237" customWidth="1"/>
    <col min="9734" max="9735" width="0.875" style="237" customWidth="1"/>
    <col min="9736" max="9736" width="7.375" style="237" customWidth="1"/>
    <col min="9737" max="9737" width="8.875" style="237" customWidth="1"/>
    <col min="9738" max="9738" width="8.125" style="237" customWidth="1"/>
    <col min="9739" max="9739" width="1.5" style="237" customWidth="1"/>
    <col min="9740" max="9740" width="3.375" style="237" customWidth="1"/>
    <col min="9741" max="9741" width="13.375" style="237" customWidth="1"/>
    <col min="9742" max="9742" width="4.375" style="237" customWidth="1"/>
    <col min="9743" max="9743" width="4.25" style="237" customWidth="1"/>
    <col min="9744" max="9744" width="28.125" style="237" customWidth="1"/>
    <col min="9745" max="9984" width="9" style="237"/>
    <col min="9985" max="9985" width="4.375" style="237" customWidth="1"/>
    <col min="9986" max="9986" width="15.375" style="237" customWidth="1"/>
    <col min="9987" max="9987" width="0.5" style="237" customWidth="1"/>
    <col min="9988" max="9988" width="3.25" style="237" customWidth="1"/>
    <col min="9989" max="9989" width="15.25" style="237" customWidth="1"/>
    <col min="9990" max="9991" width="0.875" style="237" customWidth="1"/>
    <col min="9992" max="9992" width="7.375" style="237" customWidth="1"/>
    <col min="9993" max="9993" width="8.875" style="237" customWidth="1"/>
    <col min="9994" max="9994" width="8.125" style="237" customWidth="1"/>
    <col min="9995" max="9995" width="1.5" style="237" customWidth="1"/>
    <col min="9996" max="9996" width="3.375" style="237" customWidth="1"/>
    <col min="9997" max="9997" width="13.375" style="237" customWidth="1"/>
    <col min="9998" max="9998" width="4.375" style="237" customWidth="1"/>
    <col min="9999" max="9999" width="4.25" style="237" customWidth="1"/>
    <col min="10000" max="10000" width="28.125" style="237" customWidth="1"/>
    <col min="10001" max="10240" width="9" style="237"/>
    <col min="10241" max="10241" width="4.375" style="237" customWidth="1"/>
    <col min="10242" max="10242" width="15.375" style="237" customWidth="1"/>
    <col min="10243" max="10243" width="0.5" style="237" customWidth="1"/>
    <col min="10244" max="10244" width="3.25" style="237" customWidth="1"/>
    <col min="10245" max="10245" width="15.25" style="237" customWidth="1"/>
    <col min="10246" max="10247" width="0.875" style="237" customWidth="1"/>
    <col min="10248" max="10248" width="7.375" style="237" customWidth="1"/>
    <col min="10249" max="10249" width="8.875" style="237" customWidth="1"/>
    <col min="10250" max="10250" width="8.125" style="237" customWidth="1"/>
    <col min="10251" max="10251" width="1.5" style="237" customWidth="1"/>
    <col min="10252" max="10252" width="3.375" style="237" customWidth="1"/>
    <col min="10253" max="10253" width="13.375" style="237" customWidth="1"/>
    <col min="10254" max="10254" width="4.375" style="237" customWidth="1"/>
    <col min="10255" max="10255" width="4.25" style="237" customWidth="1"/>
    <col min="10256" max="10256" width="28.125" style="237" customWidth="1"/>
    <col min="10257" max="10496" width="9" style="237"/>
    <col min="10497" max="10497" width="4.375" style="237" customWidth="1"/>
    <col min="10498" max="10498" width="15.375" style="237" customWidth="1"/>
    <col min="10499" max="10499" width="0.5" style="237" customWidth="1"/>
    <col min="10500" max="10500" width="3.25" style="237" customWidth="1"/>
    <col min="10501" max="10501" width="15.25" style="237" customWidth="1"/>
    <col min="10502" max="10503" width="0.875" style="237" customWidth="1"/>
    <col min="10504" max="10504" width="7.375" style="237" customWidth="1"/>
    <col min="10505" max="10505" width="8.875" style="237" customWidth="1"/>
    <col min="10506" max="10506" width="8.125" style="237" customWidth="1"/>
    <col min="10507" max="10507" width="1.5" style="237" customWidth="1"/>
    <col min="10508" max="10508" width="3.375" style="237" customWidth="1"/>
    <col min="10509" max="10509" width="13.375" style="237" customWidth="1"/>
    <col min="10510" max="10510" width="4.375" style="237" customWidth="1"/>
    <col min="10511" max="10511" width="4.25" style="237" customWidth="1"/>
    <col min="10512" max="10512" width="28.125" style="237" customWidth="1"/>
    <col min="10513" max="10752" width="9" style="237"/>
    <col min="10753" max="10753" width="4.375" style="237" customWidth="1"/>
    <col min="10754" max="10754" width="15.375" style="237" customWidth="1"/>
    <col min="10755" max="10755" width="0.5" style="237" customWidth="1"/>
    <col min="10756" max="10756" width="3.25" style="237" customWidth="1"/>
    <col min="10757" max="10757" width="15.25" style="237" customWidth="1"/>
    <col min="10758" max="10759" width="0.875" style="237" customWidth="1"/>
    <col min="10760" max="10760" width="7.375" style="237" customWidth="1"/>
    <col min="10761" max="10761" width="8.875" style="237" customWidth="1"/>
    <col min="10762" max="10762" width="8.125" style="237" customWidth="1"/>
    <col min="10763" max="10763" width="1.5" style="237" customWidth="1"/>
    <col min="10764" max="10764" width="3.375" style="237" customWidth="1"/>
    <col min="10765" max="10765" width="13.375" style="237" customWidth="1"/>
    <col min="10766" max="10766" width="4.375" style="237" customWidth="1"/>
    <col min="10767" max="10767" width="4.25" style="237" customWidth="1"/>
    <col min="10768" max="10768" width="28.125" style="237" customWidth="1"/>
    <col min="10769" max="11008" width="9" style="237"/>
    <col min="11009" max="11009" width="4.375" style="237" customWidth="1"/>
    <col min="11010" max="11010" width="15.375" style="237" customWidth="1"/>
    <col min="11011" max="11011" width="0.5" style="237" customWidth="1"/>
    <col min="11012" max="11012" width="3.25" style="237" customWidth="1"/>
    <col min="11013" max="11013" width="15.25" style="237" customWidth="1"/>
    <col min="11014" max="11015" width="0.875" style="237" customWidth="1"/>
    <col min="11016" max="11016" width="7.375" style="237" customWidth="1"/>
    <col min="11017" max="11017" width="8.875" style="237" customWidth="1"/>
    <col min="11018" max="11018" width="8.125" style="237" customWidth="1"/>
    <col min="11019" max="11019" width="1.5" style="237" customWidth="1"/>
    <col min="11020" max="11020" width="3.375" style="237" customWidth="1"/>
    <col min="11021" max="11021" width="13.375" style="237" customWidth="1"/>
    <col min="11022" max="11022" width="4.375" style="237" customWidth="1"/>
    <col min="11023" max="11023" width="4.25" style="237" customWidth="1"/>
    <col min="11024" max="11024" width="28.125" style="237" customWidth="1"/>
    <col min="11025" max="11264" width="9" style="237"/>
    <col min="11265" max="11265" width="4.375" style="237" customWidth="1"/>
    <col min="11266" max="11266" width="15.375" style="237" customWidth="1"/>
    <col min="11267" max="11267" width="0.5" style="237" customWidth="1"/>
    <col min="11268" max="11268" width="3.25" style="237" customWidth="1"/>
    <col min="11269" max="11269" width="15.25" style="237" customWidth="1"/>
    <col min="11270" max="11271" width="0.875" style="237" customWidth="1"/>
    <col min="11272" max="11272" width="7.375" style="237" customWidth="1"/>
    <col min="11273" max="11273" width="8.875" style="237" customWidth="1"/>
    <col min="11274" max="11274" width="8.125" style="237" customWidth="1"/>
    <col min="11275" max="11275" width="1.5" style="237" customWidth="1"/>
    <col min="11276" max="11276" width="3.375" style="237" customWidth="1"/>
    <col min="11277" max="11277" width="13.375" style="237" customWidth="1"/>
    <col min="11278" max="11278" width="4.375" style="237" customWidth="1"/>
    <col min="11279" max="11279" width="4.25" style="237" customWidth="1"/>
    <col min="11280" max="11280" width="28.125" style="237" customWidth="1"/>
    <col min="11281" max="11520" width="9" style="237"/>
    <col min="11521" max="11521" width="4.375" style="237" customWidth="1"/>
    <col min="11522" max="11522" width="15.375" style="237" customWidth="1"/>
    <col min="11523" max="11523" width="0.5" style="237" customWidth="1"/>
    <col min="11524" max="11524" width="3.25" style="237" customWidth="1"/>
    <col min="11525" max="11525" width="15.25" style="237" customWidth="1"/>
    <col min="11526" max="11527" width="0.875" style="237" customWidth="1"/>
    <col min="11528" max="11528" width="7.375" style="237" customWidth="1"/>
    <col min="11529" max="11529" width="8.875" style="237" customWidth="1"/>
    <col min="11530" max="11530" width="8.125" style="237" customWidth="1"/>
    <col min="11531" max="11531" width="1.5" style="237" customWidth="1"/>
    <col min="11532" max="11532" width="3.375" style="237" customWidth="1"/>
    <col min="11533" max="11533" width="13.375" style="237" customWidth="1"/>
    <col min="11534" max="11534" width="4.375" style="237" customWidth="1"/>
    <col min="11535" max="11535" width="4.25" style="237" customWidth="1"/>
    <col min="11536" max="11536" width="28.125" style="237" customWidth="1"/>
    <col min="11537" max="11776" width="9" style="237"/>
    <col min="11777" max="11777" width="4.375" style="237" customWidth="1"/>
    <col min="11778" max="11778" width="15.375" style="237" customWidth="1"/>
    <col min="11779" max="11779" width="0.5" style="237" customWidth="1"/>
    <col min="11780" max="11780" width="3.25" style="237" customWidth="1"/>
    <col min="11781" max="11781" width="15.25" style="237" customWidth="1"/>
    <col min="11782" max="11783" width="0.875" style="237" customWidth="1"/>
    <col min="11784" max="11784" width="7.375" style="237" customWidth="1"/>
    <col min="11785" max="11785" width="8.875" style="237" customWidth="1"/>
    <col min="11786" max="11786" width="8.125" style="237" customWidth="1"/>
    <col min="11787" max="11787" width="1.5" style="237" customWidth="1"/>
    <col min="11788" max="11788" width="3.375" style="237" customWidth="1"/>
    <col min="11789" max="11789" width="13.375" style="237" customWidth="1"/>
    <col min="11790" max="11790" width="4.375" style="237" customWidth="1"/>
    <col min="11791" max="11791" width="4.25" style="237" customWidth="1"/>
    <col min="11792" max="11792" width="28.125" style="237" customWidth="1"/>
    <col min="11793" max="12032" width="9" style="237"/>
    <col min="12033" max="12033" width="4.375" style="237" customWidth="1"/>
    <col min="12034" max="12034" width="15.375" style="237" customWidth="1"/>
    <col min="12035" max="12035" width="0.5" style="237" customWidth="1"/>
    <col min="12036" max="12036" width="3.25" style="237" customWidth="1"/>
    <col min="12037" max="12037" width="15.25" style="237" customWidth="1"/>
    <col min="12038" max="12039" width="0.875" style="237" customWidth="1"/>
    <col min="12040" max="12040" width="7.375" style="237" customWidth="1"/>
    <col min="12041" max="12041" width="8.875" style="237" customWidth="1"/>
    <col min="12042" max="12042" width="8.125" style="237" customWidth="1"/>
    <col min="12043" max="12043" width="1.5" style="237" customWidth="1"/>
    <col min="12044" max="12044" width="3.375" style="237" customWidth="1"/>
    <col min="12045" max="12045" width="13.375" style="237" customWidth="1"/>
    <col min="12046" max="12046" width="4.375" style="237" customWidth="1"/>
    <col min="12047" max="12047" width="4.25" style="237" customWidth="1"/>
    <col min="12048" max="12048" width="28.125" style="237" customWidth="1"/>
    <col min="12049" max="12288" width="9" style="237"/>
    <col min="12289" max="12289" width="4.375" style="237" customWidth="1"/>
    <col min="12290" max="12290" width="15.375" style="237" customWidth="1"/>
    <col min="12291" max="12291" width="0.5" style="237" customWidth="1"/>
    <col min="12292" max="12292" width="3.25" style="237" customWidth="1"/>
    <col min="12293" max="12293" width="15.25" style="237" customWidth="1"/>
    <col min="12294" max="12295" width="0.875" style="237" customWidth="1"/>
    <col min="12296" max="12296" width="7.375" style="237" customWidth="1"/>
    <col min="12297" max="12297" width="8.875" style="237" customWidth="1"/>
    <col min="12298" max="12298" width="8.125" style="237" customWidth="1"/>
    <col min="12299" max="12299" width="1.5" style="237" customWidth="1"/>
    <col min="12300" max="12300" width="3.375" style="237" customWidth="1"/>
    <col min="12301" max="12301" width="13.375" style="237" customWidth="1"/>
    <col min="12302" max="12302" width="4.375" style="237" customWidth="1"/>
    <col min="12303" max="12303" width="4.25" style="237" customWidth="1"/>
    <col min="12304" max="12304" width="28.125" style="237" customWidth="1"/>
    <col min="12305" max="12544" width="9" style="237"/>
    <col min="12545" max="12545" width="4.375" style="237" customWidth="1"/>
    <col min="12546" max="12546" width="15.375" style="237" customWidth="1"/>
    <col min="12547" max="12547" width="0.5" style="237" customWidth="1"/>
    <col min="12548" max="12548" width="3.25" style="237" customWidth="1"/>
    <col min="12549" max="12549" width="15.25" style="237" customWidth="1"/>
    <col min="12550" max="12551" width="0.875" style="237" customWidth="1"/>
    <col min="12552" max="12552" width="7.375" style="237" customWidth="1"/>
    <col min="12553" max="12553" width="8.875" style="237" customWidth="1"/>
    <col min="12554" max="12554" width="8.125" style="237" customWidth="1"/>
    <col min="12555" max="12555" width="1.5" style="237" customWidth="1"/>
    <col min="12556" max="12556" width="3.375" style="237" customWidth="1"/>
    <col min="12557" max="12557" width="13.375" style="237" customWidth="1"/>
    <col min="12558" max="12558" width="4.375" style="237" customWidth="1"/>
    <col min="12559" max="12559" width="4.25" style="237" customWidth="1"/>
    <col min="12560" max="12560" width="28.125" style="237" customWidth="1"/>
    <col min="12561" max="12800" width="9" style="237"/>
    <col min="12801" max="12801" width="4.375" style="237" customWidth="1"/>
    <col min="12802" max="12802" width="15.375" style="237" customWidth="1"/>
    <col min="12803" max="12803" width="0.5" style="237" customWidth="1"/>
    <col min="12804" max="12804" width="3.25" style="237" customWidth="1"/>
    <col min="12805" max="12805" width="15.25" style="237" customWidth="1"/>
    <col min="12806" max="12807" width="0.875" style="237" customWidth="1"/>
    <col min="12808" max="12808" width="7.375" style="237" customWidth="1"/>
    <col min="12809" max="12809" width="8.875" style="237" customWidth="1"/>
    <col min="12810" max="12810" width="8.125" style="237" customWidth="1"/>
    <col min="12811" max="12811" width="1.5" style="237" customWidth="1"/>
    <col min="12812" max="12812" width="3.375" style="237" customWidth="1"/>
    <col min="12813" max="12813" width="13.375" style="237" customWidth="1"/>
    <col min="12814" max="12814" width="4.375" style="237" customWidth="1"/>
    <col min="12815" max="12815" width="4.25" style="237" customWidth="1"/>
    <col min="12816" max="12816" width="28.125" style="237" customWidth="1"/>
    <col min="12817" max="13056" width="9" style="237"/>
    <col min="13057" max="13057" width="4.375" style="237" customWidth="1"/>
    <col min="13058" max="13058" width="15.375" style="237" customWidth="1"/>
    <col min="13059" max="13059" width="0.5" style="237" customWidth="1"/>
    <col min="13060" max="13060" width="3.25" style="237" customWidth="1"/>
    <col min="13061" max="13061" width="15.25" style="237" customWidth="1"/>
    <col min="13062" max="13063" width="0.875" style="237" customWidth="1"/>
    <col min="13064" max="13064" width="7.375" style="237" customWidth="1"/>
    <col min="13065" max="13065" width="8.875" style="237" customWidth="1"/>
    <col min="13066" max="13066" width="8.125" style="237" customWidth="1"/>
    <col min="13067" max="13067" width="1.5" style="237" customWidth="1"/>
    <col min="13068" max="13068" width="3.375" style="237" customWidth="1"/>
    <col min="13069" max="13069" width="13.375" style="237" customWidth="1"/>
    <col min="13070" max="13070" width="4.375" style="237" customWidth="1"/>
    <col min="13071" max="13071" width="4.25" style="237" customWidth="1"/>
    <col min="13072" max="13072" width="28.125" style="237" customWidth="1"/>
    <col min="13073" max="13312" width="9" style="237"/>
    <col min="13313" max="13313" width="4.375" style="237" customWidth="1"/>
    <col min="13314" max="13314" width="15.375" style="237" customWidth="1"/>
    <col min="13315" max="13315" width="0.5" style="237" customWidth="1"/>
    <col min="13316" max="13316" width="3.25" style="237" customWidth="1"/>
    <col min="13317" max="13317" width="15.25" style="237" customWidth="1"/>
    <col min="13318" max="13319" width="0.875" style="237" customWidth="1"/>
    <col min="13320" max="13320" width="7.375" style="237" customWidth="1"/>
    <col min="13321" max="13321" width="8.875" style="237" customWidth="1"/>
    <col min="13322" max="13322" width="8.125" style="237" customWidth="1"/>
    <col min="13323" max="13323" width="1.5" style="237" customWidth="1"/>
    <col min="13324" max="13324" width="3.375" style="237" customWidth="1"/>
    <col min="13325" max="13325" width="13.375" style="237" customWidth="1"/>
    <col min="13326" max="13326" width="4.375" style="237" customWidth="1"/>
    <col min="13327" max="13327" width="4.25" style="237" customWidth="1"/>
    <col min="13328" max="13328" width="28.125" style="237" customWidth="1"/>
    <col min="13329" max="13568" width="9" style="237"/>
    <col min="13569" max="13569" width="4.375" style="237" customWidth="1"/>
    <col min="13570" max="13570" width="15.375" style="237" customWidth="1"/>
    <col min="13571" max="13571" width="0.5" style="237" customWidth="1"/>
    <col min="13572" max="13572" width="3.25" style="237" customWidth="1"/>
    <col min="13573" max="13573" width="15.25" style="237" customWidth="1"/>
    <col min="13574" max="13575" width="0.875" style="237" customWidth="1"/>
    <col min="13576" max="13576" width="7.375" style="237" customWidth="1"/>
    <col min="13577" max="13577" width="8.875" style="237" customWidth="1"/>
    <col min="13578" max="13578" width="8.125" style="237" customWidth="1"/>
    <col min="13579" max="13579" width="1.5" style="237" customWidth="1"/>
    <col min="13580" max="13580" width="3.375" style="237" customWidth="1"/>
    <col min="13581" max="13581" width="13.375" style="237" customWidth="1"/>
    <col min="13582" max="13582" width="4.375" style="237" customWidth="1"/>
    <col min="13583" max="13583" width="4.25" style="237" customWidth="1"/>
    <col min="13584" max="13584" width="28.125" style="237" customWidth="1"/>
    <col min="13585" max="13824" width="9" style="237"/>
    <col min="13825" max="13825" width="4.375" style="237" customWidth="1"/>
    <col min="13826" max="13826" width="15.375" style="237" customWidth="1"/>
    <col min="13827" max="13827" width="0.5" style="237" customWidth="1"/>
    <col min="13828" max="13828" width="3.25" style="237" customWidth="1"/>
    <col min="13829" max="13829" width="15.25" style="237" customWidth="1"/>
    <col min="13830" max="13831" width="0.875" style="237" customWidth="1"/>
    <col min="13832" max="13832" width="7.375" style="237" customWidth="1"/>
    <col min="13833" max="13833" width="8.875" style="237" customWidth="1"/>
    <col min="13834" max="13834" width="8.125" style="237" customWidth="1"/>
    <col min="13835" max="13835" width="1.5" style="237" customWidth="1"/>
    <col min="13836" max="13836" width="3.375" style="237" customWidth="1"/>
    <col min="13837" max="13837" width="13.375" style="237" customWidth="1"/>
    <col min="13838" max="13838" width="4.375" style="237" customWidth="1"/>
    <col min="13839" max="13839" width="4.25" style="237" customWidth="1"/>
    <col min="13840" max="13840" width="28.125" style="237" customWidth="1"/>
    <col min="13841" max="14080" width="9" style="237"/>
    <col min="14081" max="14081" width="4.375" style="237" customWidth="1"/>
    <col min="14082" max="14082" width="15.375" style="237" customWidth="1"/>
    <col min="14083" max="14083" width="0.5" style="237" customWidth="1"/>
    <col min="14084" max="14084" width="3.25" style="237" customWidth="1"/>
    <col min="14085" max="14085" width="15.25" style="237" customWidth="1"/>
    <col min="14086" max="14087" width="0.875" style="237" customWidth="1"/>
    <col min="14088" max="14088" width="7.375" style="237" customWidth="1"/>
    <col min="14089" max="14089" width="8.875" style="237" customWidth="1"/>
    <col min="14090" max="14090" width="8.125" style="237" customWidth="1"/>
    <col min="14091" max="14091" width="1.5" style="237" customWidth="1"/>
    <col min="14092" max="14092" width="3.375" style="237" customWidth="1"/>
    <col min="14093" max="14093" width="13.375" style="237" customWidth="1"/>
    <col min="14094" max="14094" width="4.375" style="237" customWidth="1"/>
    <col min="14095" max="14095" width="4.25" style="237" customWidth="1"/>
    <col min="14096" max="14096" width="28.125" style="237" customWidth="1"/>
    <col min="14097" max="14336" width="9" style="237"/>
    <col min="14337" max="14337" width="4.375" style="237" customWidth="1"/>
    <col min="14338" max="14338" width="15.375" style="237" customWidth="1"/>
    <col min="14339" max="14339" width="0.5" style="237" customWidth="1"/>
    <col min="14340" max="14340" width="3.25" style="237" customWidth="1"/>
    <col min="14341" max="14341" width="15.25" style="237" customWidth="1"/>
    <col min="14342" max="14343" width="0.875" style="237" customWidth="1"/>
    <col min="14344" max="14344" width="7.375" style="237" customWidth="1"/>
    <col min="14345" max="14345" width="8.875" style="237" customWidth="1"/>
    <col min="14346" max="14346" width="8.125" style="237" customWidth="1"/>
    <col min="14347" max="14347" width="1.5" style="237" customWidth="1"/>
    <col min="14348" max="14348" width="3.375" style="237" customWidth="1"/>
    <col min="14349" max="14349" width="13.375" style="237" customWidth="1"/>
    <col min="14350" max="14350" width="4.375" style="237" customWidth="1"/>
    <col min="14351" max="14351" width="4.25" style="237" customWidth="1"/>
    <col min="14352" max="14352" width="28.125" style="237" customWidth="1"/>
    <col min="14353" max="14592" width="9" style="237"/>
    <col min="14593" max="14593" width="4.375" style="237" customWidth="1"/>
    <col min="14594" max="14594" width="15.375" style="237" customWidth="1"/>
    <col min="14595" max="14595" width="0.5" style="237" customWidth="1"/>
    <col min="14596" max="14596" width="3.25" style="237" customWidth="1"/>
    <col min="14597" max="14597" width="15.25" style="237" customWidth="1"/>
    <col min="14598" max="14599" width="0.875" style="237" customWidth="1"/>
    <col min="14600" max="14600" width="7.375" style="237" customWidth="1"/>
    <col min="14601" max="14601" width="8.875" style="237" customWidth="1"/>
    <col min="14602" max="14602" width="8.125" style="237" customWidth="1"/>
    <col min="14603" max="14603" width="1.5" style="237" customWidth="1"/>
    <col min="14604" max="14604" width="3.375" style="237" customWidth="1"/>
    <col min="14605" max="14605" width="13.375" style="237" customWidth="1"/>
    <col min="14606" max="14606" width="4.375" style="237" customWidth="1"/>
    <col min="14607" max="14607" width="4.25" style="237" customWidth="1"/>
    <col min="14608" max="14608" width="28.125" style="237" customWidth="1"/>
    <col min="14609" max="14848" width="9" style="237"/>
    <col min="14849" max="14849" width="4.375" style="237" customWidth="1"/>
    <col min="14850" max="14850" width="15.375" style="237" customWidth="1"/>
    <col min="14851" max="14851" width="0.5" style="237" customWidth="1"/>
    <col min="14852" max="14852" width="3.25" style="237" customWidth="1"/>
    <col min="14853" max="14853" width="15.25" style="237" customWidth="1"/>
    <col min="14854" max="14855" width="0.875" style="237" customWidth="1"/>
    <col min="14856" max="14856" width="7.375" style="237" customWidth="1"/>
    <col min="14857" max="14857" width="8.875" style="237" customWidth="1"/>
    <col min="14858" max="14858" width="8.125" style="237" customWidth="1"/>
    <col min="14859" max="14859" width="1.5" style="237" customWidth="1"/>
    <col min="14860" max="14860" width="3.375" style="237" customWidth="1"/>
    <col min="14861" max="14861" width="13.375" style="237" customWidth="1"/>
    <col min="14862" max="14862" width="4.375" style="237" customWidth="1"/>
    <col min="14863" max="14863" width="4.25" style="237" customWidth="1"/>
    <col min="14864" max="14864" width="28.125" style="237" customWidth="1"/>
    <col min="14865" max="15104" width="9" style="237"/>
    <col min="15105" max="15105" width="4.375" style="237" customWidth="1"/>
    <col min="15106" max="15106" width="15.375" style="237" customWidth="1"/>
    <col min="15107" max="15107" width="0.5" style="237" customWidth="1"/>
    <col min="15108" max="15108" width="3.25" style="237" customWidth="1"/>
    <col min="15109" max="15109" width="15.25" style="237" customWidth="1"/>
    <col min="15110" max="15111" width="0.875" style="237" customWidth="1"/>
    <col min="15112" max="15112" width="7.375" style="237" customWidth="1"/>
    <col min="15113" max="15113" width="8.875" style="237" customWidth="1"/>
    <col min="15114" max="15114" width="8.125" style="237" customWidth="1"/>
    <col min="15115" max="15115" width="1.5" style="237" customWidth="1"/>
    <col min="15116" max="15116" width="3.375" style="237" customWidth="1"/>
    <col min="15117" max="15117" width="13.375" style="237" customWidth="1"/>
    <col min="15118" max="15118" width="4.375" style="237" customWidth="1"/>
    <col min="15119" max="15119" width="4.25" style="237" customWidth="1"/>
    <col min="15120" max="15120" width="28.125" style="237" customWidth="1"/>
    <col min="15121" max="15360" width="9" style="237"/>
    <col min="15361" max="15361" width="4.375" style="237" customWidth="1"/>
    <col min="15362" max="15362" width="15.375" style="237" customWidth="1"/>
    <col min="15363" max="15363" width="0.5" style="237" customWidth="1"/>
    <col min="15364" max="15364" width="3.25" style="237" customWidth="1"/>
    <col min="15365" max="15365" width="15.25" style="237" customWidth="1"/>
    <col min="15366" max="15367" width="0.875" style="237" customWidth="1"/>
    <col min="15368" max="15368" width="7.375" style="237" customWidth="1"/>
    <col min="15369" max="15369" width="8.875" style="237" customWidth="1"/>
    <col min="15370" max="15370" width="8.125" style="237" customWidth="1"/>
    <col min="15371" max="15371" width="1.5" style="237" customWidth="1"/>
    <col min="15372" max="15372" width="3.375" style="237" customWidth="1"/>
    <col min="15373" max="15373" width="13.375" style="237" customWidth="1"/>
    <col min="15374" max="15374" width="4.375" style="237" customWidth="1"/>
    <col min="15375" max="15375" width="4.25" style="237" customWidth="1"/>
    <col min="15376" max="15376" width="28.125" style="237" customWidth="1"/>
    <col min="15377" max="15616" width="9" style="237"/>
    <col min="15617" max="15617" width="4.375" style="237" customWidth="1"/>
    <col min="15618" max="15618" width="15.375" style="237" customWidth="1"/>
    <col min="15619" max="15619" width="0.5" style="237" customWidth="1"/>
    <col min="15620" max="15620" width="3.25" style="237" customWidth="1"/>
    <col min="15621" max="15621" width="15.25" style="237" customWidth="1"/>
    <col min="15622" max="15623" width="0.875" style="237" customWidth="1"/>
    <col min="15624" max="15624" width="7.375" style="237" customWidth="1"/>
    <col min="15625" max="15625" width="8.875" style="237" customWidth="1"/>
    <col min="15626" max="15626" width="8.125" style="237" customWidth="1"/>
    <col min="15627" max="15627" width="1.5" style="237" customWidth="1"/>
    <col min="15628" max="15628" width="3.375" style="237" customWidth="1"/>
    <col min="15629" max="15629" width="13.375" style="237" customWidth="1"/>
    <col min="15630" max="15630" width="4.375" style="237" customWidth="1"/>
    <col min="15631" max="15631" width="4.25" style="237" customWidth="1"/>
    <col min="15632" max="15632" width="28.125" style="237" customWidth="1"/>
    <col min="15633" max="15872" width="9" style="237"/>
    <col min="15873" max="15873" width="4.375" style="237" customWidth="1"/>
    <col min="15874" max="15874" width="15.375" style="237" customWidth="1"/>
    <col min="15875" max="15875" width="0.5" style="237" customWidth="1"/>
    <col min="15876" max="15876" width="3.25" style="237" customWidth="1"/>
    <col min="15877" max="15877" width="15.25" style="237" customWidth="1"/>
    <col min="15878" max="15879" width="0.875" style="237" customWidth="1"/>
    <col min="15880" max="15880" width="7.375" style="237" customWidth="1"/>
    <col min="15881" max="15881" width="8.875" style="237" customWidth="1"/>
    <col min="15882" max="15882" width="8.125" style="237" customWidth="1"/>
    <col min="15883" max="15883" width="1.5" style="237" customWidth="1"/>
    <col min="15884" max="15884" width="3.375" style="237" customWidth="1"/>
    <col min="15885" max="15885" width="13.375" style="237" customWidth="1"/>
    <col min="15886" max="15886" width="4.375" style="237" customWidth="1"/>
    <col min="15887" max="15887" width="4.25" style="237" customWidth="1"/>
    <col min="15888" max="15888" width="28.125" style="237" customWidth="1"/>
    <col min="15889" max="16128" width="9" style="237"/>
    <col min="16129" max="16129" width="4.375" style="237" customWidth="1"/>
    <col min="16130" max="16130" width="15.375" style="237" customWidth="1"/>
    <col min="16131" max="16131" width="0.5" style="237" customWidth="1"/>
    <col min="16132" max="16132" width="3.25" style="237" customWidth="1"/>
    <col min="16133" max="16133" width="15.25" style="237" customWidth="1"/>
    <col min="16134" max="16135" width="0.875" style="237" customWidth="1"/>
    <col min="16136" max="16136" width="7.375" style="237" customWidth="1"/>
    <col min="16137" max="16137" width="8.875" style="237" customWidth="1"/>
    <col min="16138" max="16138" width="8.125" style="237" customWidth="1"/>
    <col min="16139" max="16139" width="1.5" style="237" customWidth="1"/>
    <col min="16140" max="16140" width="3.375" style="237" customWidth="1"/>
    <col min="16141" max="16141" width="13.375" style="237" customWidth="1"/>
    <col min="16142" max="16142" width="4.375" style="237" customWidth="1"/>
    <col min="16143" max="16143" width="4.25" style="237" customWidth="1"/>
    <col min="16144" max="16144" width="28.125" style="237" customWidth="1"/>
    <col min="16145" max="16384" width="9" style="237"/>
  </cols>
  <sheetData>
    <row r="1" spans="1:16" ht="20.100000000000001" customHeight="1">
      <c r="A1" s="236"/>
      <c r="B1" s="236"/>
      <c r="C1" s="236"/>
      <c r="D1" s="236"/>
      <c r="E1" s="236"/>
      <c r="F1" s="236"/>
      <c r="G1" s="236"/>
      <c r="H1" s="236"/>
      <c r="I1" s="236"/>
      <c r="J1" s="236"/>
      <c r="K1" s="236"/>
      <c r="L1" s="236"/>
      <c r="M1" s="236"/>
      <c r="N1" s="236"/>
      <c r="O1" s="236"/>
      <c r="P1" s="236"/>
    </row>
    <row r="2" spans="1:16" ht="21" customHeight="1">
      <c r="A2" s="236"/>
      <c r="B2" s="236"/>
      <c r="C2" s="236"/>
      <c r="D2" s="236"/>
      <c r="E2" s="238" t="s">
        <v>81</v>
      </c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6"/>
    </row>
    <row r="3" spans="1:16" ht="17.100000000000001" customHeight="1">
      <c r="A3" s="236"/>
      <c r="B3" s="236"/>
      <c r="C3" s="236"/>
      <c r="D3" s="236"/>
      <c r="E3" s="239" t="s">
        <v>491</v>
      </c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6"/>
    </row>
    <row r="4" spans="1:16" ht="17.100000000000001" customHeight="1">
      <c r="A4" s="236"/>
      <c r="B4" s="236"/>
      <c r="C4" s="236"/>
      <c r="D4" s="236"/>
      <c r="E4" s="239" t="s">
        <v>492</v>
      </c>
      <c r="F4" s="239"/>
      <c r="G4" s="239"/>
      <c r="H4" s="239"/>
      <c r="I4" s="239"/>
      <c r="J4" s="239"/>
      <c r="K4" s="239"/>
      <c r="L4" s="239"/>
      <c r="M4" s="239"/>
      <c r="N4" s="239"/>
      <c r="O4" s="239"/>
      <c r="P4" s="236"/>
    </row>
    <row r="5" spans="1:16" ht="15" customHeight="1">
      <c r="A5" s="236"/>
      <c r="B5" s="239" t="s">
        <v>84</v>
      </c>
      <c r="C5" s="239"/>
      <c r="D5" s="239"/>
      <c r="E5" s="239"/>
      <c r="F5" s="239"/>
      <c r="G5" s="239" t="s">
        <v>85</v>
      </c>
      <c r="H5" s="239"/>
      <c r="I5" s="239"/>
      <c r="J5" s="239"/>
      <c r="K5" s="239"/>
      <c r="L5" s="239"/>
      <c r="M5" s="239"/>
      <c r="N5" s="239"/>
      <c r="O5" s="239"/>
      <c r="P5" s="236"/>
    </row>
    <row r="6" spans="1:16" ht="15" customHeight="1">
      <c r="A6" s="236"/>
      <c r="B6" s="240" t="s">
        <v>86</v>
      </c>
      <c r="C6" s="240"/>
      <c r="D6" s="240"/>
      <c r="E6" s="240"/>
      <c r="F6" s="240"/>
      <c r="G6" s="236"/>
      <c r="H6" s="236"/>
      <c r="I6" s="236"/>
      <c r="J6" s="236"/>
      <c r="K6" s="236"/>
      <c r="L6" s="236"/>
      <c r="M6" s="236"/>
      <c r="N6" s="236"/>
      <c r="O6" s="236"/>
      <c r="P6" s="236"/>
    </row>
    <row r="7" spans="1:16" ht="3" customHeight="1">
      <c r="A7" s="236"/>
      <c r="B7" s="266" t="s">
        <v>87</v>
      </c>
      <c r="C7" s="236"/>
      <c r="D7" s="242" t="s">
        <v>493</v>
      </c>
      <c r="E7" s="242"/>
      <c r="F7" s="242"/>
      <c r="G7" s="242"/>
      <c r="H7" s="242"/>
      <c r="I7" s="242"/>
      <c r="J7" s="242"/>
      <c r="K7" s="236"/>
      <c r="L7" s="242" t="s">
        <v>89</v>
      </c>
      <c r="M7" s="242"/>
      <c r="N7" s="236"/>
      <c r="O7" s="236"/>
      <c r="P7" s="236"/>
    </row>
    <row r="8" spans="1:16" ht="12" customHeight="1">
      <c r="A8" s="236"/>
      <c r="B8" s="266"/>
      <c r="C8" s="236"/>
      <c r="D8" s="242"/>
      <c r="E8" s="242"/>
      <c r="F8" s="242"/>
      <c r="G8" s="242"/>
      <c r="H8" s="242"/>
      <c r="I8" s="242"/>
      <c r="J8" s="242"/>
      <c r="K8" s="236"/>
      <c r="L8" s="242"/>
      <c r="M8" s="242"/>
      <c r="N8" s="236"/>
      <c r="O8" s="236"/>
      <c r="P8" s="236"/>
    </row>
    <row r="9" spans="1:16" ht="3" customHeight="1">
      <c r="A9" s="236"/>
      <c r="B9" s="236"/>
      <c r="C9" s="236"/>
      <c r="D9" s="236"/>
      <c r="E9" s="236"/>
      <c r="F9" s="236"/>
      <c r="G9" s="236"/>
      <c r="H9" s="236"/>
      <c r="I9" s="236"/>
      <c r="J9" s="236"/>
      <c r="K9" s="236"/>
      <c r="L9" s="236"/>
      <c r="M9" s="236"/>
      <c r="N9" s="236"/>
      <c r="O9" s="236"/>
      <c r="P9" s="236"/>
    </row>
    <row r="10" spans="1:16" ht="30" customHeight="1">
      <c r="A10" s="236"/>
      <c r="B10" s="243" t="s">
        <v>8</v>
      </c>
      <c r="C10" s="243"/>
      <c r="D10" s="243"/>
      <c r="E10" s="243"/>
      <c r="F10" s="244" t="s">
        <v>90</v>
      </c>
      <c r="G10" s="244"/>
      <c r="H10" s="244"/>
      <c r="I10" s="245" t="s">
        <v>494</v>
      </c>
      <c r="J10" s="244" t="s">
        <v>92</v>
      </c>
      <c r="K10" s="244"/>
      <c r="L10" s="244"/>
      <c r="M10" s="245" t="s">
        <v>93</v>
      </c>
      <c r="N10" s="236"/>
      <c r="O10" s="236"/>
      <c r="P10" s="236"/>
    </row>
    <row r="11" spans="1:16" ht="9.9499999999999993" customHeight="1">
      <c r="A11" s="236"/>
      <c r="B11" s="246" t="s">
        <v>14</v>
      </c>
      <c r="C11" s="246"/>
      <c r="D11" s="246"/>
      <c r="E11" s="246"/>
      <c r="F11" s="246"/>
      <c r="G11" s="246"/>
      <c r="H11" s="246"/>
      <c r="I11" s="246"/>
      <c r="J11" s="246"/>
      <c r="K11" s="246"/>
      <c r="L11" s="246"/>
      <c r="M11" s="246"/>
      <c r="N11" s="236"/>
      <c r="O11" s="236"/>
      <c r="P11" s="236"/>
    </row>
    <row r="12" spans="1:16" ht="9.9499999999999993" customHeight="1">
      <c r="A12" s="236"/>
      <c r="B12" s="247" t="s">
        <v>94</v>
      </c>
      <c r="C12" s="247"/>
      <c r="D12" s="247"/>
      <c r="E12" s="247"/>
      <c r="F12" s="247"/>
      <c r="G12" s="247"/>
      <c r="H12" s="248">
        <v>0</v>
      </c>
      <c r="I12" s="248">
        <v>0</v>
      </c>
      <c r="J12" s="249">
        <v>0</v>
      </c>
      <c r="K12" s="249"/>
      <c r="L12" s="249"/>
      <c r="M12" s="248">
        <v>0</v>
      </c>
      <c r="N12" s="236"/>
      <c r="O12" s="236"/>
      <c r="P12" s="236"/>
    </row>
    <row r="13" spans="1:16" ht="9.9499999999999993" customHeight="1">
      <c r="A13" s="236"/>
      <c r="B13" s="247" t="s">
        <v>95</v>
      </c>
      <c r="C13" s="247"/>
      <c r="D13" s="247"/>
      <c r="E13" s="247"/>
      <c r="F13" s="247"/>
      <c r="G13" s="247"/>
      <c r="H13" s="248">
        <v>0</v>
      </c>
      <c r="I13" s="248">
        <v>0</v>
      </c>
      <c r="J13" s="249">
        <v>0</v>
      </c>
      <c r="K13" s="249"/>
      <c r="L13" s="249"/>
      <c r="M13" s="248">
        <v>0</v>
      </c>
      <c r="N13" s="236"/>
      <c r="O13" s="236"/>
      <c r="P13" s="236"/>
    </row>
    <row r="14" spans="1:16" ht="9.9499999999999993" customHeight="1">
      <c r="A14" s="236"/>
      <c r="B14" s="247" t="s">
        <v>96</v>
      </c>
      <c r="C14" s="247"/>
      <c r="D14" s="247"/>
      <c r="E14" s="247"/>
      <c r="F14" s="247"/>
      <c r="G14" s="247"/>
      <c r="H14" s="248"/>
      <c r="I14" s="248"/>
      <c r="J14" s="249"/>
      <c r="K14" s="249"/>
      <c r="L14" s="249"/>
      <c r="M14" s="248"/>
      <c r="N14" s="236"/>
      <c r="O14" s="236"/>
      <c r="P14" s="236"/>
    </row>
    <row r="15" spans="1:16" ht="9.9499999999999993" customHeight="1">
      <c r="A15" s="236"/>
      <c r="B15" s="247" t="s">
        <v>97</v>
      </c>
      <c r="C15" s="247"/>
      <c r="D15" s="247"/>
      <c r="E15" s="247"/>
      <c r="F15" s="247"/>
      <c r="G15" s="247"/>
      <c r="H15" s="248">
        <v>0</v>
      </c>
      <c r="I15" s="248">
        <v>0</v>
      </c>
      <c r="J15" s="249">
        <v>0</v>
      </c>
      <c r="K15" s="249"/>
      <c r="L15" s="249"/>
      <c r="M15" s="248">
        <v>0</v>
      </c>
      <c r="N15" s="236"/>
      <c r="O15" s="236"/>
      <c r="P15" s="236"/>
    </row>
    <row r="16" spans="1:16" ht="9.9499999999999993" customHeight="1">
      <c r="A16" s="236"/>
      <c r="B16" s="247" t="s">
        <v>98</v>
      </c>
      <c r="C16" s="247"/>
      <c r="D16" s="247"/>
      <c r="E16" s="247"/>
      <c r="F16" s="247"/>
      <c r="G16" s="247"/>
      <c r="H16" s="248">
        <v>0</v>
      </c>
      <c r="I16" s="248">
        <v>0</v>
      </c>
      <c r="J16" s="249">
        <v>0</v>
      </c>
      <c r="K16" s="249"/>
      <c r="L16" s="249"/>
      <c r="M16" s="248">
        <v>0</v>
      </c>
      <c r="N16" s="236"/>
      <c r="O16" s="236"/>
      <c r="P16" s="236"/>
    </row>
    <row r="17" spans="1:16" ht="9.9499999999999993" customHeight="1">
      <c r="A17" s="236"/>
      <c r="B17" s="247" t="s">
        <v>99</v>
      </c>
      <c r="C17" s="247"/>
      <c r="D17" s="247"/>
      <c r="E17" s="247"/>
      <c r="F17" s="247"/>
      <c r="G17" s="247"/>
      <c r="H17" s="248">
        <v>1824.45</v>
      </c>
      <c r="I17" s="248">
        <v>60.81</v>
      </c>
      <c r="J17" s="249">
        <v>26.92</v>
      </c>
      <c r="K17" s="249"/>
      <c r="L17" s="249"/>
      <c r="M17" s="248">
        <v>26.3</v>
      </c>
      <c r="N17" s="236"/>
      <c r="O17" s="236"/>
      <c r="P17" s="236"/>
    </row>
    <row r="18" spans="1:16" ht="9.9499999999999993" customHeight="1">
      <c r="A18" s="236"/>
      <c r="B18" s="247" t="s">
        <v>100</v>
      </c>
      <c r="C18" s="247"/>
      <c r="D18" s="247"/>
      <c r="E18" s="247"/>
      <c r="F18" s="247"/>
      <c r="G18" s="247"/>
      <c r="H18" s="248">
        <v>0</v>
      </c>
      <c r="I18" s="248">
        <v>0</v>
      </c>
      <c r="J18" s="249">
        <v>0</v>
      </c>
      <c r="K18" s="249"/>
      <c r="L18" s="249"/>
      <c r="M18" s="248">
        <v>0</v>
      </c>
      <c r="N18" s="236"/>
      <c r="O18" s="236"/>
      <c r="P18" s="236"/>
    </row>
    <row r="19" spans="1:16" ht="9.9499999999999993" customHeight="1">
      <c r="A19" s="236"/>
      <c r="B19" s="247" t="s">
        <v>101</v>
      </c>
      <c r="C19" s="247"/>
      <c r="D19" s="247"/>
      <c r="E19" s="247"/>
      <c r="F19" s="247"/>
      <c r="G19" s="247"/>
      <c r="H19" s="248">
        <v>2037.24</v>
      </c>
      <c r="I19" s="248">
        <v>67.900000000000006</v>
      </c>
      <c r="J19" s="249">
        <v>30.06</v>
      </c>
      <c r="K19" s="249"/>
      <c r="L19" s="249"/>
      <c r="M19" s="248">
        <v>29.37</v>
      </c>
      <c r="N19" s="236"/>
      <c r="O19" s="236"/>
      <c r="P19" s="236"/>
    </row>
    <row r="20" spans="1:16" ht="9.9499999999999993" customHeight="1">
      <c r="A20" s="236"/>
      <c r="B20" s="247" t="s">
        <v>102</v>
      </c>
      <c r="C20" s="247"/>
      <c r="D20" s="247"/>
      <c r="E20" s="247"/>
      <c r="F20" s="247"/>
      <c r="G20" s="247"/>
      <c r="H20" s="248">
        <v>234</v>
      </c>
      <c r="I20" s="248">
        <v>7.8</v>
      </c>
      <c r="J20" s="249">
        <v>3.45</v>
      </c>
      <c r="K20" s="249"/>
      <c r="L20" s="249"/>
      <c r="M20" s="248">
        <v>3.37</v>
      </c>
      <c r="N20" s="236"/>
      <c r="O20" s="236"/>
      <c r="P20" s="236"/>
    </row>
    <row r="21" spans="1:16" ht="9.9499999999999993" customHeight="1">
      <c r="A21" s="236"/>
      <c r="B21" s="247" t="s">
        <v>103</v>
      </c>
      <c r="C21" s="247"/>
      <c r="D21" s="247"/>
      <c r="E21" s="247"/>
      <c r="F21" s="247"/>
      <c r="G21" s="247"/>
      <c r="H21" s="248">
        <v>177.68</v>
      </c>
      <c r="I21" s="248">
        <v>5.92</v>
      </c>
      <c r="J21" s="249">
        <v>2.62</v>
      </c>
      <c r="K21" s="249"/>
      <c r="L21" s="249"/>
      <c r="M21" s="248">
        <v>2.56</v>
      </c>
      <c r="N21" s="236"/>
      <c r="O21" s="236"/>
      <c r="P21" s="236"/>
    </row>
    <row r="22" spans="1:16" ht="9.9499999999999993" customHeight="1">
      <c r="A22" s="236"/>
      <c r="B22" s="247" t="s">
        <v>104</v>
      </c>
      <c r="C22" s="247"/>
      <c r="D22" s="247"/>
      <c r="E22" s="247"/>
      <c r="F22" s="247"/>
      <c r="G22" s="247"/>
      <c r="H22" s="248">
        <v>0</v>
      </c>
      <c r="I22" s="248">
        <v>0</v>
      </c>
      <c r="J22" s="249">
        <v>0</v>
      </c>
      <c r="K22" s="249"/>
      <c r="L22" s="249"/>
      <c r="M22" s="248">
        <v>0</v>
      </c>
      <c r="N22" s="236"/>
      <c r="O22" s="236"/>
      <c r="P22" s="236"/>
    </row>
    <row r="23" spans="1:16" ht="9.9499999999999993" customHeight="1">
      <c r="A23" s="236"/>
      <c r="B23" s="247" t="s">
        <v>105</v>
      </c>
      <c r="C23" s="247"/>
      <c r="D23" s="247"/>
      <c r="E23" s="247"/>
      <c r="F23" s="247"/>
      <c r="G23" s="247"/>
      <c r="H23" s="248">
        <v>342.24</v>
      </c>
      <c r="I23" s="248">
        <v>11.41</v>
      </c>
      <c r="J23" s="249">
        <v>5.05</v>
      </c>
      <c r="K23" s="249"/>
      <c r="L23" s="249"/>
      <c r="M23" s="248">
        <v>4.93</v>
      </c>
      <c r="N23" s="236"/>
      <c r="O23" s="236"/>
      <c r="P23" s="236"/>
    </row>
    <row r="24" spans="1:16" ht="9.9499999999999993" customHeight="1">
      <c r="A24" s="236"/>
      <c r="B24" s="247" t="s">
        <v>106</v>
      </c>
      <c r="C24" s="247"/>
      <c r="D24" s="247"/>
      <c r="E24" s="247"/>
      <c r="F24" s="247"/>
      <c r="G24" s="247"/>
      <c r="H24" s="248">
        <v>260.11</v>
      </c>
      <c r="I24" s="248">
        <v>8.67</v>
      </c>
      <c r="J24" s="249">
        <v>3.84</v>
      </c>
      <c r="K24" s="249"/>
      <c r="L24" s="249"/>
      <c r="M24" s="248">
        <v>3.75</v>
      </c>
      <c r="N24" s="236"/>
      <c r="O24" s="236"/>
      <c r="P24" s="236"/>
    </row>
    <row r="25" spans="1:16" ht="9.9499999999999993" customHeight="1">
      <c r="A25" s="236"/>
      <c r="B25" s="247" t="s">
        <v>107</v>
      </c>
      <c r="C25" s="247"/>
      <c r="D25" s="247"/>
      <c r="E25" s="247"/>
      <c r="F25" s="247"/>
      <c r="G25" s="247"/>
      <c r="H25" s="248">
        <v>0</v>
      </c>
      <c r="I25" s="248">
        <v>0</v>
      </c>
      <c r="J25" s="249">
        <v>0</v>
      </c>
      <c r="K25" s="249"/>
      <c r="L25" s="249"/>
      <c r="M25" s="248">
        <v>0</v>
      </c>
      <c r="N25" s="236"/>
      <c r="O25" s="236"/>
      <c r="P25" s="236"/>
    </row>
    <row r="26" spans="1:16" ht="9.9499999999999993" customHeight="1">
      <c r="A26" s="236"/>
      <c r="B26" s="247" t="s">
        <v>108</v>
      </c>
      <c r="C26" s="247"/>
      <c r="D26" s="247"/>
      <c r="E26" s="247"/>
      <c r="F26" s="247"/>
      <c r="G26" s="247"/>
      <c r="H26" s="248">
        <v>0</v>
      </c>
      <c r="I26" s="248">
        <v>0</v>
      </c>
      <c r="J26" s="249">
        <v>0</v>
      </c>
      <c r="K26" s="249"/>
      <c r="L26" s="249"/>
      <c r="M26" s="248">
        <v>0</v>
      </c>
      <c r="N26" s="236"/>
      <c r="O26" s="236"/>
      <c r="P26" s="236"/>
    </row>
    <row r="27" spans="1:16" ht="9.9499999999999993" customHeight="1">
      <c r="A27" s="236"/>
      <c r="B27" s="247" t="s">
        <v>109</v>
      </c>
      <c r="C27" s="247"/>
      <c r="D27" s="247"/>
      <c r="E27" s="247"/>
      <c r="F27" s="247"/>
      <c r="G27" s="247"/>
      <c r="H27" s="248"/>
      <c r="I27" s="248"/>
      <c r="J27" s="249"/>
      <c r="K27" s="249"/>
      <c r="L27" s="249"/>
      <c r="M27" s="248"/>
      <c r="N27" s="236"/>
      <c r="O27" s="236"/>
      <c r="P27" s="236"/>
    </row>
    <row r="28" spans="1:16" ht="9.9499999999999993" customHeight="1">
      <c r="A28" s="236"/>
      <c r="B28" s="247" t="s">
        <v>110</v>
      </c>
      <c r="C28" s="247"/>
      <c r="D28" s="247"/>
      <c r="E28" s="247"/>
      <c r="F28" s="247"/>
      <c r="G28" s="247"/>
      <c r="H28" s="248">
        <v>0</v>
      </c>
      <c r="I28" s="248">
        <v>0</v>
      </c>
      <c r="J28" s="249">
        <v>0</v>
      </c>
      <c r="K28" s="249"/>
      <c r="L28" s="249"/>
      <c r="M28" s="248">
        <v>0</v>
      </c>
      <c r="N28" s="236"/>
      <c r="O28" s="236"/>
      <c r="P28" s="236"/>
    </row>
    <row r="29" spans="1:16" ht="9.9499999999999993" customHeight="1">
      <c r="A29" s="236"/>
      <c r="B29" s="247" t="s">
        <v>111</v>
      </c>
      <c r="C29" s="247"/>
      <c r="D29" s="247"/>
      <c r="E29" s="247"/>
      <c r="F29" s="247"/>
      <c r="G29" s="247"/>
      <c r="H29" s="248">
        <v>0</v>
      </c>
      <c r="I29" s="248">
        <v>0</v>
      </c>
      <c r="J29" s="249">
        <v>0</v>
      </c>
      <c r="K29" s="249"/>
      <c r="L29" s="249"/>
      <c r="M29" s="248">
        <v>0</v>
      </c>
      <c r="N29" s="236"/>
      <c r="O29" s="236"/>
      <c r="P29" s="236"/>
    </row>
    <row r="30" spans="1:16" ht="9.9499999999999993" customHeight="1">
      <c r="A30" s="236"/>
      <c r="B30" s="247" t="s">
        <v>112</v>
      </c>
      <c r="C30" s="247"/>
      <c r="D30" s="247"/>
      <c r="E30" s="247"/>
      <c r="F30" s="247"/>
      <c r="G30" s="247"/>
      <c r="H30" s="248">
        <v>0</v>
      </c>
      <c r="I30" s="248">
        <v>0</v>
      </c>
      <c r="J30" s="249">
        <v>0</v>
      </c>
      <c r="K30" s="249"/>
      <c r="L30" s="249"/>
      <c r="M30" s="248">
        <v>0</v>
      </c>
      <c r="N30" s="236"/>
      <c r="O30" s="236"/>
      <c r="P30" s="236"/>
    </row>
    <row r="31" spans="1:16" ht="9.9499999999999993" customHeight="1">
      <c r="A31" s="236"/>
      <c r="B31" s="247" t="s">
        <v>113</v>
      </c>
      <c r="C31" s="247"/>
      <c r="D31" s="247"/>
      <c r="E31" s="247"/>
      <c r="F31" s="247"/>
      <c r="G31" s="247"/>
      <c r="H31" s="248">
        <v>0</v>
      </c>
      <c r="I31" s="248">
        <v>0</v>
      </c>
      <c r="J31" s="249">
        <v>0</v>
      </c>
      <c r="K31" s="249"/>
      <c r="L31" s="249"/>
      <c r="M31" s="248">
        <v>0</v>
      </c>
      <c r="N31" s="236"/>
      <c r="O31" s="236"/>
      <c r="P31" s="236"/>
    </row>
    <row r="32" spans="1:16" ht="9.9499999999999993" customHeight="1">
      <c r="A32" s="236"/>
      <c r="B32" s="247" t="s">
        <v>114</v>
      </c>
      <c r="C32" s="247"/>
      <c r="D32" s="247"/>
      <c r="E32" s="247"/>
      <c r="F32" s="247"/>
      <c r="G32" s="247"/>
      <c r="H32" s="248">
        <v>0</v>
      </c>
      <c r="I32" s="248">
        <v>0</v>
      </c>
      <c r="J32" s="249">
        <v>0</v>
      </c>
      <c r="K32" s="249"/>
      <c r="L32" s="249"/>
      <c r="M32" s="248">
        <v>0</v>
      </c>
      <c r="N32" s="236"/>
      <c r="O32" s="236"/>
      <c r="P32" s="236"/>
    </row>
    <row r="33" spans="1:16" ht="9.9499999999999993" customHeight="1">
      <c r="A33" s="236"/>
      <c r="B33" s="247" t="s">
        <v>115</v>
      </c>
      <c r="C33" s="247"/>
      <c r="D33" s="247"/>
      <c r="E33" s="247"/>
      <c r="F33" s="247"/>
      <c r="G33" s="247"/>
      <c r="H33" s="248">
        <v>0</v>
      </c>
      <c r="I33" s="248">
        <v>0</v>
      </c>
      <c r="J33" s="249">
        <v>0</v>
      </c>
      <c r="K33" s="249"/>
      <c r="L33" s="249"/>
      <c r="M33" s="248">
        <v>0</v>
      </c>
      <c r="N33" s="236"/>
      <c r="O33" s="236"/>
      <c r="P33" s="236"/>
    </row>
    <row r="34" spans="1:16" ht="9.9499999999999993" customHeight="1">
      <c r="A34" s="236"/>
      <c r="B34" s="247" t="s">
        <v>116</v>
      </c>
      <c r="C34" s="247"/>
      <c r="D34" s="247"/>
      <c r="E34" s="247"/>
      <c r="F34" s="247"/>
      <c r="G34" s="247"/>
      <c r="H34" s="248">
        <v>0</v>
      </c>
      <c r="I34" s="248">
        <v>0</v>
      </c>
      <c r="J34" s="249">
        <v>0</v>
      </c>
      <c r="K34" s="249"/>
      <c r="L34" s="249"/>
      <c r="M34" s="248">
        <v>0</v>
      </c>
      <c r="N34" s="236"/>
      <c r="O34" s="236"/>
      <c r="P34" s="236"/>
    </row>
    <row r="35" spans="1:16" ht="9.9499999999999993" customHeight="1">
      <c r="A35" s="236"/>
      <c r="B35" s="247" t="s">
        <v>117</v>
      </c>
      <c r="C35" s="247"/>
      <c r="D35" s="247"/>
      <c r="E35" s="247"/>
      <c r="F35" s="247"/>
      <c r="G35" s="247"/>
      <c r="H35" s="248">
        <v>0</v>
      </c>
      <c r="I35" s="248">
        <v>0</v>
      </c>
      <c r="J35" s="249">
        <v>0</v>
      </c>
      <c r="K35" s="249"/>
      <c r="L35" s="249"/>
      <c r="M35" s="248">
        <v>0</v>
      </c>
      <c r="N35" s="236"/>
      <c r="O35" s="236"/>
      <c r="P35" s="236"/>
    </row>
    <row r="36" spans="1:16" ht="9.9499999999999993" customHeight="1">
      <c r="A36" s="236"/>
      <c r="B36" s="247" t="s">
        <v>118</v>
      </c>
      <c r="C36" s="247"/>
      <c r="D36" s="247"/>
      <c r="E36" s="247"/>
      <c r="F36" s="247"/>
      <c r="G36" s="247"/>
      <c r="H36" s="248">
        <v>45.41</v>
      </c>
      <c r="I36" s="248">
        <v>1.51</v>
      </c>
      <c r="J36" s="249">
        <v>0.67</v>
      </c>
      <c r="K36" s="249"/>
      <c r="L36" s="249"/>
      <c r="M36" s="248">
        <v>0.65</v>
      </c>
      <c r="N36" s="236"/>
      <c r="O36" s="236"/>
      <c r="P36" s="236"/>
    </row>
    <row r="37" spans="1:16" ht="9.9499999999999993" customHeight="1">
      <c r="A37" s="236"/>
      <c r="B37" s="250" t="s">
        <v>27</v>
      </c>
      <c r="C37" s="250"/>
      <c r="D37" s="250"/>
      <c r="E37" s="250"/>
      <c r="F37" s="251">
        <v>4921.13</v>
      </c>
      <c r="G37" s="251"/>
      <c r="H37" s="251"/>
      <c r="I37" s="252">
        <v>164.02</v>
      </c>
      <c r="J37" s="253">
        <v>72.61</v>
      </c>
      <c r="K37" s="253"/>
      <c r="L37" s="253"/>
      <c r="M37" s="252">
        <v>70.930000000000007</v>
      </c>
      <c r="N37" s="236"/>
      <c r="O37" s="236"/>
      <c r="P37" s="236"/>
    </row>
    <row r="38" spans="1:16" ht="9.9499999999999993" customHeight="1">
      <c r="A38" s="236"/>
      <c r="B38" s="246" t="s">
        <v>119</v>
      </c>
      <c r="C38" s="246"/>
      <c r="D38" s="246"/>
      <c r="E38" s="246"/>
      <c r="F38" s="246"/>
      <c r="G38" s="246"/>
      <c r="H38" s="246"/>
      <c r="I38" s="246"/>
      <c r="J38" s="246"/>
      <c r="K38" s="246"/>
      <c r="L38" s="246"/>
      <c r="M38" s="246"/>
      <c r="N38" s="236"/>
      <c r="O38" s="236"/>
      <c r="P38" s="236"/>
    </row>
    <row r="39" spans="1:16" ht="9.9499999999999993" customHeight="1">
      <c r="A39" s="236"/>
      <c r="B39" s="247" t="s">
        <v>120</v>
      </c>
      <c r="C39" s="247"/>
      <c r="D39" s="247"/>
      <c r="E39" s="247"/>
      <c r="F39" s="247"/>
      <c r="G39" s="247"/>
      <c r="H39" s="248">
        <v>900</v>
      </c>
      <c r="I39" s="248">
        <v>30</v>
      </c>
      <c r="J39" s="249">
        <v>13.28</v>
      </c>
      <c r="K39" s="249"/>
      <c r="L39" s="249"/>
      <c r="M39" s="248">
        <v>12.98</v>
      </c>
      <c r="N39" s="236"/>
      <c r="O39" s="236"/>
      <c r="P39" s="236"/>
    </row>
    <row r="40" spans="1:16" ht="9.9499999999999993" customHeight="1">
      <c r="A40" s="236"/>
      <c r="B40" s="247" t="s">
        <v>121</v>
      </c>
      <c r="C40" s="247"/>
      <c r="D40" s="247"/>
      <c r="E40" s="247"/>
      <c r="F40" s="247"/>
      <c r="G40" s="247"/>
      <c r="H40" s="248"/>
      <c r="I40" s="248"/>
      <c r="J40" s="249"/>
      <c r="K40" s="249"/>
      <c r="L40" s="249"/>
      <c r="M40" s="248"/>
      <c r="N40" s="236"/>
      <c r="O40" s="236"/>
      <c r="P40" s="236"/>
    </row>
    <row r="41" spans="1:16" ht="9.9499999999999993" customHeight="1">
      <c r="A41" s="236"/>
      <c r="B41" s="247" t="s">
        <v>122</v>
      </c>
      <c r="C41" s="247"/>
      <c r="D41" s="247"/>
      <c r="E41" s="247"/>
      <c r="F41" s="247"/>
      <c r="G41" s="247"/>
      <c r="H41" s="248">
        <v>147.63</v>
      </c>
      <c r="I41" s="248">
        <v>4.92</v>
      </c>
      <c r="J41" s="249">
        <v>2.1800000000000002</v>
      </c>
      <c r="K41" s="249"/>
      <c r="L41" s="249"/>
      <c r="M41" s="248">
        <v>2.13</v>
      </c>
      <c r="N41" s="236"/>
      <c r="O41" s="236"/>
      <c r="P41" s="236"/>
    </row>
    <row r="42" spans="1:16" ht="9.9499999999999993" customHeight="1">
      <c r="A42" s="236"/>
      <c r="B42" s="247" t="s">
        <v>123</v>
      </c>
      <c r="C42" s="247"/>
      <c r="D42" s="247"/>
      <c r="E42" s="247"/>
      <c r="F42" s="247"/>
      <c r="G42" s="247"/>
      <c r="H42" s="248">
        <v>0</v>
      </c>
      <c r="I42" s="248">
        <v>0</v>
      </c>
      <c r="J42" s="249">
        <v>0</v>
      </c>
      <c r="K42" s="249"/>
      <c r="L42" s="249"/>
      <c r="M42" s="248">
        <v>0</v>
      </c>
      <c r="N42" s="236"/>
      <c r="O42" s="236"/>
      <c r="P42" s="236"/>
    </row>
    <row r="43" spans="1:16" ht="9.9499999999999993" customHeight="1">
      <c r="A43" s="236"/>
      <c r="B43" s="247" t="s">
        <v>124</v>
      </c>
      <c r="C43" s="247"/>
      <c r="D43" s="247"/>
      <c r="E43" s="247"/>
      <c r="F43" s="247"/>
      <c r="G43" s="247"/>
      <c r="H43" s="248">
        <v>0</v>
      </c>
      <c r="I43" s="248">
        <v>0</v>
      </c>
      <c r="J43" s="249">
        <v>0</v>
      </c>
      <c r="K43" s="249"/>
      <c r="L43" s="249"/>
      <c r="M43" s="248">
        <v>0</v>
      </c>
      <c r="N43" s="236"/>
      <c r="O43" s="236"/>
      <c r="P43" s="236"/>
    </row>
    <row r="44" spans="1:16" ht="9.9499999999999993" customHeight="1">
      <c r="A44" s="236"/>
      <c r="B44" s="247" t="s">
        <v>125</v>
      </c>
      <c r="C44" s="247"/>
      <c r="D44" s="247"/>
      <c r="E44" s="247"/>
      <c r="F44" s="247"/>
      <c r="G44" s="247"/>
      <c r="H44" s="248">
        <v>98.42</v>
      </c>
      <c r="I44" s="248">
        <v>3.28</v>
      </c>
      <c r="J44" s="249">
        <v>1.45</v>
      </c>
      <c r="K44" s="249"/>
      <c r="L44" s="249"/>
      <c r="M44" s="248">
        <v>1.42</v>
      </c>
      <c r="N44" s="236"/>
      <c r="O44" s="236"/>
      <c r="P44" s="236"/>
    </row>
    <row r="45" spans="1:16" ht="9.9499999999999993" customHeight="1">
      <c r="A45" s="236"/>
      <c r="B45" s="247" t="s">
        <v>126</v>
      </c>
      <c r="C45" s="247"/>
      <c r="D45" s="247"/>
      <c r="E45" s="247"/>
      <c r="F45" s="247"/>
      <c r="G45" s="247"/>
      <c r="H45" s="248">
        <v>0</v>
      </c>
      <c r="I45" s="248">
        <v>0</v>
      </c>
      <c r="J45" s="249">
        <v>0</v>
      </c>
      <c r="K45" s="249"/>
      <c r="L45" s="249"/>
      <c r="M45" s="248">
        <v>0</v>
      </c>
      <c r="N45" s="236"/>
      <c r="O45" s="236"/>
      <c r="P45" s="236"/>
    </row>
    <row r="46" spans="1:16" ht="9.9499999999999993" customHeight="1">
      <c r="A46" s="236"/>
      <c r="B46" s="247" t="s">
        <v>127</v>
      </c>
      <c r="C46" s="247"/>
      <c r="D46" s="247"/>
      <c r="E46" s="247"/>
      <c r="F46" s="247"/>
      <c r="G46" s="247"/>
      <c r="H46" s="248">
        <v>98.42</v>
      </c>
      <c r="I46" s="248">
        <v>3.28</v>
      </c>
      <c r="J46" s="249">
        <v>1.45</v>
      </c>
      <c r="K46" s="249"/>
      <c r="L46" s="249"/>
      <c r="M46" s="248">
        <v>1.42</v>
      </c>
      <c r="N46" s="236"/>
      <c r="O46" s="236"/>
      <c r="P46" s="236"/>
    </row>
    <row r="47" spans="1:16" ht="9.9499999999999993" customHeight="1">
      <c r="A47" s="236"/>
      <c r="B47" s="247" t="s">
        <v>128</v>
      </c>
      <c r="C47" s="247"/>
      <c r="D47" s="247"/>
      <c r="E47" s="247"/>
      <c r="F47" s="247"/>
      <c r="G47" s="247"/>
      <c r="H47" s="248">
        <v>0</v>
      </c>
      <c r="I47" s="248">
        <v>0</v>
      </c>
      <c r="J47" s="249">
        <v>0</v>
      </c>
      <c r="K47" s="249"/>
      <c r="L47" s="249"/>
      <c r="M47" s="248">
        <v>0</v>
      </c>
      <c r="N47" s="236"/>
      <c r="O47" s="236"/>
      <c r="P47" s="236"/>
    </row>
    <row r="48" spans="1:16" ht="9.9499999999999993" customHeight="1">
      <c r="A48" s="236"/>
      <c r="B48" s="247" t="s">
        <v>129</v>
      </c>
      <c r="C48" s="247"/>
      <c r="D48" s="247"/>
      <c r="E48" s="247"/>
      <c r="F48" s="247"/>
      <c r="G48" s="247"/>
      <c r="H48" s="248">
        <v>0</v>
      </c>
      <c r="I48" s="248">
        <v>0</v>
      </c>
      <c r="J48" s="249">
        <v>0</v>
      </c>
      <c r="K48" s="249"/>
      <c r="L48" s="249"/>
      <c r="M48" s="248">
        <v>0</v>
      </c>
      <c r="N48" s="236"/>
      <c r="O48" s="236"/>
      <c r="P48" s="236"/>
    </row>
    <row r="49" spans="1:16" ht="9.9499999999999993" customHeight="1">
      <c r="A49" s="236"/>
      <c r="B49" s="247" t="s">
        <v>130</v>
      </c>
      <c r="C49" s="247"/>
      <c r="D49" s="247"/>
      <c r="E49" s="247"/>
      <c r="F49" s="247"/>
      <c r="G49" s="247"/>
      <c r="H49" s="248">
        <v>0</v>
      </c>
      <c r="I49" s="248">
        <v>0</v>
      </c>
      <c r="J49" s="249">
        <v>0</v>
      </c>
      <c r="K49" s="249"/>
      <c r="L49" s="249"/>
      <c r="M49" s="248">
        <v>0</v>
      </c>
      <c r="N49" s="236"/>
      <c r="O49" s="236"/>
      <c r="P49" s="236"/>
    </row>
    <row r="50" spans="1:16" ht="9.9499999999999993" customHeight="1">
      <c r="A50" s="236"/>
      <c r="B50" s="247" t="s">
        <v>131</v>
      </c>
      <c r="C50" s="247"/>
      <c r="D50" s="247"/>
      <c r="E50" s="247"/>
      <c r="F50" s="247"/>
      <c r="G50" s="247"/>
      <c r="H50" s="248">
        <v>350.7</v>
      </c>
      <c r="I50" s="248">
        <v>11.69</v>
      </c>
      <c r="J50" s="249">
        <v>5.17</v>
      </c>
      <c r="K50" s="249"/>
      <c r="L50" s="249"/>
      <c r="M50" s="248">
        <v>5.0599999999999996</v>
      </c>
      <c r="N50" s="236"/>
      <c r="O50" s="236"/>
      <c r="P50" s="236"/>
    </row>
    <row r="51" spans="1:16" ht="9.9499999999999993" customHeight="1">
      <c r="A51" s="236"/>
      <c r="B51" s="247" t="s">
        <v>132</v>
      </c>
      <c r="C51" s="247"/>
      <c r="D51" s="247"/>
      <c r="E51" s="247"/>
      <c r="F51" s="247"/>
      <c r="G51" s="247"/>
      <c r="H51" s="248">
        <v>0</v>
      </c>
      <c r="I51" s="248">
        <v>0</v>
      </c>
      <c r="J51" s="249">
        <v>0</v>
      </c>
      <c r="K51" s="249"/>
      <c r="L51" s="249"/>
      <c r="M51" s="248">
        <v>0</v>
      </c>
      <c r="N51" s="236"/>
      <c r="O51" s="236"/>
      <c r="P51" s="236"/>
    </row>
    <row r="52" spans="1:16" ht="9.9499999999999993" customHeight="1">
      <c r="A52" s="236"/>
      <c r="B52" s="250" t="s">
        <v>133</v>
      </c>
      <c r="C52" s="250"/>
      <c r="D52" s="250"/>
      <c r="E52" s="250"/>
      <c r="F52" s="251">
        <v>1595.17</v>
      </c>
      <c r="G52" s="251"/>
      <c r="H52" s="251"/>
      <c r="I52" s="252">
        <v>53.17</v>
      </c>
      <c r="J52" s="253">
        <v>23.53</v>
      </c>
      <c r="K52" s="253"/>
      <c r="L52" s="253"/>
      <c r="M52" s="252">
        <v>23.01</v>
      </c>
      <c r="N52" s="236"/>
      <c r="O52" s="236"/>
      <c r="P52" s="236"/>
    </row>
    <row r="53" spans="1:16" ht="9.9499999999999993" customHeight="1">
      <c r="A53" s="236"/>
      <c r="B53" s="246" t="s">
        <v>38</v>
      </c>
      <c r="C53" s="246"/>
      <c r="D53" s="246"/>
      <c r="E53" s="246"/>
      <c r="F53" s="246"/>
      <c r="G53" s="246"/>
      <c r="H53" s="246"/>
      <c r="I53" s="246"/>
      <c r="J53" s="246"/>
      <c r="K53" s="246"/>
      <c r="L53" s="246"/>
      <c r="M53" s="246"/>
      <c r="N53" s="236"/>
      <c r="O53" s="236"/>
      <c r="P53" s="236"/>
    </row>
    <row r="54" spans="1:16" ht="9.9499999999999993" customHeight="1">
      <c r="A54" s="236"/>
      <c r="B54" s="247" t="s">
        <v>134</v>
      </c>
      <c r="C54" s="247"/>
      <c r="D54" s="247"/>
      <c r="E54" s="247"/>
      <c r="F54" s="247"/>
      <c r="G54" s="247"/>
      <c r="H54" s="248">
        <v>261.74</v>
      </c>
      <c r="I54" s="248">
        <v>8.73</v>
      </c>
      <c r="J54" s="249">
        <v>3.86</v>
      </c>
      <c r="K54" s="249"/>
      <c r="L54" s="249"/>
      <c r="M54" s="248">
        <v>3.77</v>
      </c>
      <c r="N54" s="236"/>
      <c r="O54" s="236"/>
      <c r="P54" s="236"/>
    </row>
    <row r="55" spans="1:16" ht="9.9499999999999993" customHeight="1">
      <c r="A55" s="236"/>
      <c r="B55" s="250" t="s">
        <v>135</v>
      </c>
      <c r="C55" s="250"/>
      <c r="D55" s="250"/>
      <c r="E55" s="250"/>
      <c r="F55" s="251">
        <v>261.74</v>
      </c>
      <c r="G55" s="251"/>
      <c r="H55" s="251"/>
      <c r="I55" s="252">
        <v>8.73</v>
      </c>
      <c r="J55" s="253">
        <v>3.86</v>
      </c>
      <c r="K55" s="253"/>
      <c r="L55" s="253"/>
      <c r="M55" s="252">
        <v>3.77</v>
      </c>
      <c r="N55" s="236"/>
      <c r="O55" s="236"/>
      <c r="P55" s="236"/>
    </row>
    <row r="56" spans="1:16" ht="9.9499999999999993" customHeight="1">
      <c r="A56" s="236"/>
      <c r="B56" s="254" t="s">
        <v>136</v>
      </c>
      <c r="C56" s="254"/>
      <c r="D56" s="254"/>
      <c r="E56" s="254"/>
      <c r="F56" s="255">
        <v>6778.04</v>
      </c>
      <c r="G56" s="255"/>
      <c r="H56" s="255"/>
      <c r="I56" s="256">
        <v>225.92</v>
      </c>
      <c r="J56" s="257">
        <v>100</v>
      </c>
      <c r="K56" s="257"/>
      <c r="L56" s="257"/>
      <c r="M56" s="256">
        <v>97.71</v>
      </c>
      <c r="N56" s="236"/>
      <c r="O56" s="236"/>
      <c r="P56" s="236"/>
    </row>
    <row r="57" spans="1:16" ht="9.9499999999999993" customHeight="1">
      <c r="A57" s="236"/>
      <c r="B57" s="246" t="s">
        <v>137</v>
      </c>
      <c r="C57" s="246"/>
      <c r="D57" s="246"/>
      <c r="E57" s="246"/>
      <c r="F57" s="246"/>
      <c r="G57" s="246"/>
      <c r="H57" s="246"/>
      <c r="I57" s="246"/>
      <c r="J57" s="246"/>
      <c r="K57" s="246"/>
      <c r="L57" s="246"/>
      <c r="M57" s="246"/>
      <c r="N57" s="236"/>
      <c r="O57" s="236"/>
      <c r="P57" s="236"/>
    </row>
    <row r="58" spans="1:16" ht="9.9499999999999993" customHeight="1">
      <c r="A58" s="236"/>
      <c r="B58" s="247" t="s">
        <v>138</v>
      </c>
      <c r="C58" s="247"/>
      <c r="D58" s="247"/>
      <c r="E58" s="247"/>
      <c r="F58" s="247"/>
      <c r="G58" s="247"/>
      <c r="H58" s="248">
        <v>157.74</v>
      </c>
      <c r="I58" s="248">
        <v>5.26</v>
      </c>
      <c r="J58" s="249">
        <v>2.33</v>
      </c>
      <c r="K58" s="249"/>
      <c r="L58" s="249"/>
      <c r="M58" s="248">
        <v>2.27</v>
      </c>
      <c r="N58" s="236"/>
      <c r="O58" s="236"/>
      <c r="P58" s="236"/>
    </row>
    <row r="59" spans="1:16" ht="9.9499999999999993" customHeight="1">
      <c r="A59" s="236"/>
      <c r="B59" s="247" t="s">
        <v>139</v>
      </c>
      <c r="C59" s="247"/>
      <c r="D59" s="247"/>
      <c r="E59" s="247"/>
      <c r="F59" s="247"/>
      <c r="G59" s="247"/>
      <c r="H59" s="248">
        <v>0</v>
      </c>
      <c r="I59" s="248">
        <v>0</v>
      </c>
      <c r="J59" s="249">
        <v>0</v>
      </c>
      <c r="K59" s="249"/>
      <c r="L59" s="249"/>
      <c r="M59" s="248">
        <v>0</v>
      </c>
      <c r="N59" s="236"/>
      <c r="O59" s="236"/>
      <c r="P59" s="236"/>
    </row>
    <row r="60" spans="1:16" ht="9.9499999999999993" customHeight="1">
      <c r="A60" s="236"/>
      <c r="B60" s="247" t="s">
        <v>140</v>
      </c>
      <c r="C60" s="247"/>
      <c r="D60" s="247"/>
      <c r="E60" s="247"/>
      <c r="F60" s="247"/>
      <c r="G60" s="247"/>
      <c r="H60" s="248">
        <v>0</v>
      </c>
      <c r="I60" s="248">
        <v>0</v>
      </c>
      <c r="J60" s="249">
        <v>0</v>
      </c>
      <c r="K60" s="249"/>
      <c r="L60" s="249"/>
      <c r="M60" s="248">
        <v>0</v>
      </c>
      <c r="N60" s="236"/>
      <c r="O60" s="236"/>
      <c r="P60" s="236"/>
    </row>
    <row r="61" spans="1:16" ht="9.9499999999999993" customHeight="1">
      <c r="A61" s="236"/>
      <c r="B61" s="250" t="s">
        <v>141</v>
      </c>
      <c r="C61" s="250"/>
      <c r="D61" s="250"/>
      <c r="E61" s="250"/>
      <c r="F61" s="251">
        <v>157.74</v>
      </c>
      <c r="G61" s="251"/>
      <c r="H61" s="251"/>
      <c r="I61" s="252">
        <v>5.26</v>
      </c>
      <c r="J61" s="253">
        <v>2.33</v>
      </c>
      <c r="K61" s="253"/>
      <c r="L61" s="253"/>
      <c r="M61" s="252">
        <v>2.27</v>
      </c>
      <c r="N61" s="236"/>
      <c r="O61" s="236"/>
      <c r="P61" s="236"/>
    </row>
    <row r="62" spans="1:16" ht="9.9499999999999993" customHeight="1">
      <c r="A62" s="236"/>
      <c r="B62" s="246" t="s">
        <v>142</v>
      </c>
      <c r="C62" s="246"/>
      <c r="D62" s="246"/>
      <c r="E62" s="246"/>
      <c r="F62" s="246"/>
      <c r="G62" s="246"/>
      <c r="H62" s="246"/>
      <c r="I62" s="246"/>
      <c r="J62" s="246"/>
      <c r="K62" s="246"/>
      <c r="L62" s="246"/>
      <c r="M62" s="246"/>
      <c r="N62" s="236"/>
      <c r="O62" s="236"/>
      <c r="P62" s="236"/>
    </row>
    <row r="63" spans="1:16" ht="9.9499999999999993" customHeight="1">
      <c r="A63" s="236"/>
      <c r="B63" s="247" t="s">
        <v>143</v>
      </c>
      <c r="C63" s="247"/>
      <c r="D63" s="247"/>
      <c r="E63" s="247"/>
      <c r="F63" s="247"/>
      <c r="G63" s="247"/>
      <c r="H63" s="248">
        <v>0</v>
      </c>
      <c r="I63" s="248">
        <v>0</v>
      </c>
      <c r="J63" s="249">
        <v>0</v>
      </c>
      <c r="K63" s="249"/>
      <c r="L63" s="249"/>
      <c r="M63" s="248">
        <v>0</v>
      </c>
      <c r="N63" s="236"/>
      <c r="O63" s="236"/>
      <c r="P63" s="236"/>
    </row>
    <row r="64" spans="1:16" ht="9.9499999999999993" customHeight="1">
      <c r="A64" s="236"/>
      <c r="B64" s="247" t="s">
        <v>144</v>
      </c>
      <c r="C64" s="247"/>
      <c r="D64" s="247"/>
      <c r="E64" s="247"/>
      <c r="F64" s="247"/>
      <c r="G64" s="247"/>
      <c r="H64" s="248">
        <v>0</v>
      </c>
      <c r="I64" s="248">
        <v>0</v>
      </c>
      <c r="J64" s="249">
        <v>0</v>
      </c>
      <c r="K64" s="249"/>
      <c r="L64" s="249"/>
      <c r="M64" s="248">
        <v>0</v>
      </c>
      <c r="N64" s="236"/>
      <c r="O64" s="236"/>
      <c r="P64" s="236"/>
    </row>
    <row r="65" spans="1:16" ht="9.9499999999999993" customHeight="1">
      <c r="A65" s="236"/>
      <c r="B65" s="247" t="s">
        <v>145</v>
      </c>
      <c r="C65" s="247"/>
      <c r="D65" s="247"/>
      <c r="E65" s="247"/>
      <c r="F65" s="247"/>
      <c r="G65" s="247"/>
      <c r="H65" s="248">
        <v>0</v>
      </c>
      <c r="I65" s="248">
        <v>0</v>
      </c>
      <c r="J65" s="249">
        <v>0</v>
      </c>
      <c r="K65" s="249"/>
      <c r="L65" s="249"/>
      <c r="M65" s="248">
        <v>0</v>
      </c>
      <c r="N65" s="236"/>
      <c r="O65" s="236"/>
      <c r="P65" s="236"/>
    </row>
    <row r="66" spans="1:16" ht="9.9499999999999993" customHeight="1">
      <c r="A66" s="236"/>
      <c r="B66" s="250" t="s">
        <v>146</v>
      </c>
      <c r="C66" s="250"/>
      <c r="D66" s="250"/>
      <c r="E66" s="250"/>
      <c r="F66" s="251">
        <v>0</v>
      </c>
      <c r="G66" s="251"/>
      <c r="H66" s="251"/>
      <c r="I66" s="252">
        <v>0</v>
      </c>
      <c r="J66" s="253">
        <v>0</v>
      </c>
      <c r="K66" s="253"/>
      <c r="L66" s="253"/>
      <c r="M66" s="252">
        <v>0</v>
      </c>
      <c r="N66" s="236"/>
      <c r="O66" s="236"/>
      <c r="P66" s="236"/>
    </row>
    <row r="67" spans="1:16" ht="9.9499999999999993" customHeight="1">
      <c r="A67" s="236"/>
      <c r="B67" s="254" t="s">
        <v>147</v>
      </c>
      <c r="C67" s="254"/>
      <c r="D67" s="254"/>
      <c r="E67" s="254"/>
      <c r="F67" s="257">
        <v>157.74</v>
      </c>
      <c r="G67" s="257"/>
      <c r="H67" s="257"/>
      <c r="I67" s="256">
        <v>5.26</v>
      </c>
      <c r="J67" s="257">
        <v>2.33</v>
      </c>
      <c r="K67" s="257"/>
      <c r="L67" s="257"/>
      <c r="M67" s="256">
        <v>2.27</v>
      </c>
      <c r="N67" s="236"/>
      <c r="O67" s="236"/>
      <c r="P67" s="236"/>
    </row>
    <row r="68" spans="1:16" ht="9.9499999999999993" customHeight="1">
      <c r="A68" s="236"/>
      <c r="B68" s="254" t="s">
        <v>148</v>
      </c>
      <c r="C68" s="254"/>
      <c r="D68" s="254"/>
      <c r="E68" s="254"/>
      <c r="F68" s="255">
        <v>6935.78</v>
      </c>
      <c r="G68" s="255"/>
      <c r="H68" s="255"/>
      <c r="I68" s="256">
        <v>231.18</v>
      </c>
      <c r="J68" s="257">
        <v>102.33</v>
      </c>
      <c r="K68" s="257"/>
      <c r="L68" s="257"/>
      <c r="M68" s="256">
        <v>99.98</v>
      </c>
      <c r="N68" s="236"/>
      <c r="O68" s="236"/>
      <c r="P68" s="236"/>
    </row>
    <row r="69" spans="1:16" ht="9.9499999999999993" customHeight="1">
      <c r="A69" s="236"/>
      <c r="B69" s="246" t="s">
        <v>54</v>
      </c>
      <c r="C69" s="246"/>
      <c r="D69" s="246"/>
      <c r="E69" s="246"/>
      <c r="F69" s="246"/>
      <c r="G69" s="246"/>
      <c r="H69" s="246"/>
      <c r="I69" s="246"/>
      <c r="J69" s="246"/>
      <c r="K69" s="246"/>
      <c r="L69" s="246"/>
      <c r="M69" s="246"/>
      <c r="N69" s="236"/>
      <c r="O69" s="236"/>
      <c r="P69" s="236"/>
    </row>
    <row r="70" spans="1:16" ht="9.9499999999999993" customHeight="1">
      <c r="A70" s="236"/>
      <c r="B70" s="247" t="s">
        <v>149</v>
      </c>
      <c r="C70" s="247"/>
      <c r="D70" s="247"/>
      <c r="E70" s="247"/>
      <c r="F70" s="247"/>
      <c r="G70" s="247"/>
      <c r="H70" s="248">
        <v>0</v>
      </c>
      <c r="I70" s="248">
        <v>0</v>
      </c>
      <c r="J70" s="249">
        <v>0</v>
      </c>
      <c r="K70" s="249"/>
      <c r="L70" s="249"/>
      <c r="M70" s="248">
        <v>0</v>
      </c>
      <c r="N70" s="236"/>
      <c r="O70" s="236"/>
      <c r="P70" s="236"/>
    </row>
    <row r="71" spans="1:16" ht="9.9499999999999993" customHeight="1">
      <c r="A71" s="236"/>
      <c r="B71" s="247" t="s">
        <v>150</v>
      </c>
      <c r="C71" s="247"/>
      <c r="D71" s="247"/>
      <c r="E71" s="247"/>
      <c r="F71" s="247"/>
      <c r="G71" s="247"/>
      <c r="H71" s="248">
        <v>0.51</v>
      </c>
      <c r="I71" s="248">
        <v>0.02</v>
      </c>
      <c r="J71" s="249">
        <v>0.01</v>
      </c>
      <c r="K71" s="249"/>
      <c r="L71" s="249"/>
      <c r="M71" s="248">
        <v>0.01</v>
      </c>
      <c r="N71" s="236"/>
      <c r="O71" s="236"/>
      <c r="P71" s="236"/>
    </row>
    <row r="72" spans="1:16" ht="9.9499999999999993" customHeight="1">
      <c r="A72" s="236"/>
      <c r="B72" s="247" t="s">
        <v>151</v>
      </c>
      <c r="C72" s="247"/>
      <c r="D72" s="247"/>
      <c r="E72" s="247"/>
      <c r="F72" s="247"/>
      <c r="G72" s="247"/>
      <c r="H72" s="248">
        <v>0</v>
      </c>
      <c r="I72" s="248">
        <v>0</v>
      </c>
      <c r="J72" s="249">
        <v>0</v>
      </c>
      <c r="K72" s="249"/>
      <c r="L72" s="249"/>
      <c r="M72" s="248">
        <v>0</v>
      </c>
      <c r="N72" s="236"/>
      <c r="O72" s="236"/>
      <c r="P72" s="236"/>
    </row>
    <row r="73" spans="1:16" ht="9.9499999999999993" customHeight="1">
      <c r="A73" s="236"/>
      <c r="B73" s="250" t="s">
        <v>152</v>
      </c>
      <c r="C73" s="250"/>
      <c r="D73" s="250"/>
      <c r="E73" s="250"/>
      <c r="F73" s="251">
        <v>0.51</v>
      </c>
      <c r="G73" s="251"/>
      <c r="H73" s="251"/>
      <c r="I73" s="252">
        <v>0.02</v>
      </c>
      <c r="J73" s="253">
        <v>0.01</v>
      </c>
      <c r="K73" s="253"/>
      <c r="L73" s="253"/>
      <c r="M73" s="252">
        <v>0.01</v>
      </c>
      <c r="N73" s="236"/>
      <c r="O73" s="236"/>
      <c r="P73" s="236"/>
    </row>
    <row r="74" spans="1:16" ht="9.9499999999999993" customHeight="1">
      <c r="A74" s="236"/>
      <c r="B74" s="254" t="s">
        <v>153</v>
      </c>
      <c r="C74" s="254"/>
      <c r="D74" s="254"/>
      <c r="E74" s="254"/>
      <c r="F74" s="255">
        <v>6936.29</v>
      </c>
      <c r="G74" s="255"/>
      <c r="H74" s="255"/>
      <c r="I74" s="256">
        <v>231.2</v>
      </c>
      <c r="J74" s="257">
        <v>102.34</v>
      </c>
      <c r="K74" s="257"/>
      <c r="L74" s="257"/>
      <c r="M74" s="258" t="s">
        <v>154</v>
      </c>
      <c r="N74" s="236"/>
      <c r="O74" s="236"/>
      <c r="P74" s="236"/>
    </row>
    <row r="75" spans="1:16" ht="14.1" customHeight="1">
      <c r="A75" s="236"/>
      <c r="B75" s="236"/>
      <c r="C75" s="236"/>
      <c r="D75" s="236"/>
      <c r="E75" s="236"/>
      <c r="F75" s="236"/>
      <c r="G75" s="236"/>
      <c r="H75" s="236"/>
      <c r="I75" s="236"/>
      <c r="J75" s="236"/>
      <c r="K75" s="236"/>
      <c r="L75" s="236"/>
      <c r="M75" s="236"/>
      <c r="N75" s="236"/>
      <c r="O75" s="236"/>
      <c r="P75" s="236"/>
    </row>
    <row r="76" spans="1:16" ht="15" customHeight="1">
      <c r="A76" s="236"/>
      <c r="B76" s="259" t="s">
        <v>59</v>
      </c>
      <c r="C76" s="259"/>
      <c r="D76" s="259"/>
      <c r="E76" s="259"/>
      <c r="F76" s="259"/>
      <c r="G76" s="259"/>
      <c r="H76" s="259"/>
      <c r="I76" s="259"/>
      <c r="J76" s="259"/>
      <c r="K76" s="259"/>
      <c r="L76" s="259"/>
      <c r="M76" s="259"/>
      <c r="N76" s="259"/>
      <c r="O76" s="259"/>
      <c r="P76" s="259"/>
    </row>
    <row r="77" spans="1:16" ht="20.100000000000001" customHeight="1">
      <c r="A77" s="236"/>
      <c r="B77" s="236"/>
      <c r="C77" s="236"/>
      <c r="D77" s="236"/>
      <c r="E77" s="236"/>
      <c r="F77" s="236"/>
      <c r="G77" s="236"/>
      <c r="H77" s="236"/>
      <c r="I77" s="236"/>
      <c r="J77" s="236"/>
      <c r="K77" s="236"/>
      <c r="L77" s="236"/>
      <c r="M77" s="236"/>
      <c r="N77" s="236"/>
      <c r="O77" s="236"/>
      <c r="P77" s="236"/>
    </row>
  </sheetData>
  <mergeCells count="145">
    <mergeCell ref="B76:P76"/>
    <mergeCell ref="B73:E73"/>
    <mergeCell ref="F73:H73"/>
    <mergeCell ref="J73:L73"/>
    <mergeCell ref="B74:E74"/>
    <mergeCell ref="F74:H74"/>
    <mergeCell ref="J74:L74"/>
    <mergeCell ref="B69:M69"/>
    <mergeCell ref="B70:G70"/>
    <mergeCell ref="J70:L70"/>
    <mergeCell ref="B71:G71"/>
    <mergeCell ref="J71:L71"/>
    <mergeCell ref="B72:G72"/>
    <mergeCell ref="J72:L72"/>
    <mergeCell ref="B67:E67"/>
    <mergeCell ref="F67:H67"/>
    <mergeCell ref="J67:L67"/>
    <mergeCell ref="B68:E68"/>
    <mergeCell ref="F68:H68"/>
    <mergeCell ref="J68:L68"/>
    <mergeCell ref="B64:G64"/>
    <mergeCell ref="J64:L64"/>
    <mergeCell ref="B65:G65"/>
    <mergeCell ref="J65:L65"/>
    <mergeCell ref="B66:E66"/>
    <mergeCell ref="F66:H66"/>
    <mergeCell ref="J66:L66"/>
    <mergeCell ref="B61:E61"/>
    <mergeCell ref="F61:H61"/>
    <mergeCell ref="J61:L61"/>
    <mergeCell ref="B62:M62"/>
    <mergeCell ref="B63:G63"/>
    <mergeCell ref="J63:L63"/>
    <mergeCell ref="B57:M57"/>
    <mergeCell ref="B58:G58"/>
    <mergeCell ref="J58:L58"/>
    <mergeCell ref="B59:G59"/>
    <mergeCell ref="J59:L59"/>
    <mergeCell ref="B60:G60"/>
    <mergeCell ref="J60:L60"/>
    <mergeCell ref="B54:G54"/>
    <mergeCell ref="J54:L54"/>
    <mergeCell ref="B55:E55"/>
    <mergeCell ref="F55:H55"/>
    <mergeCell ref="J55:L55"/>
    <mergeCell ref="B56:E56"/>
    <mergeCell ref="F56:H56"/>
    <mergeCell ref="J56:L56"/>
    <mergeCell ref="B51:G51"/>
    <mergeCell ref="J51:L51"/>
    <mergeCell ref="B52:E52"/>
    <mergeCell ref="F52:H52"/>
    <mergeCell ref="J52:L52"/>
    <mergeCell ref="B53:M53"/>
    <mergeCell ref="B48:G48"/>
    <mergeCell ref="J48:L48"/>
    <mergeCell ref="B49:G49"/>
    <mergeCell ref="J49:L49"/>
    <mergeCell ref="B50:G50"/>
    <mergeCell ref="J50:L50"/>
    <mergeCell ref="B45:G45"/>
    <mergeCell ref="J45:L45"/>
    <mergeCell ref="B46:G46"/>
    <mergeCell ref="J46:L46"/>
    <mergeCell ref="B47:G47"/>
    <mergeCell ref="J47:L47"/>
    <mergeCell ref="B42:G42"/>
    <mergeCell ref="J42:L42"/>
    <mergeCell ref="B43:G43"/>
    <mergeCell ref="J43:L43"/>
    <mergeCell ref="B44:G44"/>
    <mergeCell ref="J44:L44"/>
    <mergeCell ref="B39:G39"/>
    <mergeCell ref="J39:L39"/>
    <mergeCell ref="B40:G40"/>
    <mergeCell ref="J40:L40"/>
    <mergeCell ref="B41:G41"/>
    <mergeCell ref="J41:L41"/>
    <mergeCell ref="B36:G36"/>
    <mergeCell ref="J36:L36"/>
    <mergeCell ref="B37:E37"/>
    <mergeCell ref="F37:H37"/>
    <mergeCell ref="J37:L37"/>
    <mergeCell ref="B38:M38"/>
    <mergeCell ref="B33:G33"/>
    <mergeCell ref="J33:L33"/>
    <mergeCell ref="B34:G34"/>
    <mergeCell ref="J34:L34"/>
    <mergeCell ref="B35:G35"/>
    <mergeCell ref="J35:L35"/>
    <mergeCell ref="B30:G30"/>
    <mergeCell ref="J30:L30"/>
    <mergeCell ref="B31:G31"/>
    <mergeCell ref="J31:L31"/>
    <mergeCell ref="B32:G32"/>
    <mergeCell ref="J32:L32"/>
    <mergeCell ref="B27:G27"/>
    <mergeCell ref="J27:L27"/>
    <mergeCell ref="B28:G28"/>
    <mergeCell ref="J28:L28"/>
    <mergeCell ref="B29:G29"/>
    <mergeCell ref="J29:L29"/>
    <mergeCell ref="B24:G24"/>
    <mergeCell ref="J24:L24"/>
    <mergeCell ref="B25:G25"/>
    <mergeCell ref="J25:L25"/>
    <mergeCell ref="B26:G26"/>
    <mergeCell ref="J26:L26"/>
    <mergeCell ref="B21:G21"/>
    <mergeCell ref="J21:L21"/>
    <mergeCell ref="B22:G22"/>
    <mergeCell ref="J22:L22"/>
    <mergeCell ref="B23:G23"/>
    <mergeCell ref="J23:L23"/>
    <mergeCell ref="B18:G18"/>
    <mergeCell ref="J18:L18"/>
    <mergeCell ref="B19:G19"/>
    <mergeCell ref="J19:L19"/>
    <mergeCell ref="B20:G20"/>
    <mergeCell ref="J20:L20"/>
    <mergeCell ref="B15:G15"/>
    <mergeCell ref="J15:L15"/>
    <mergeCell ref="B16:G16"/>
    <mergeCell ref="J16:L16"/>
    <mergeCell ref="B17:G17"/>
    <mergeCell ref="J17:L17"/>
    <mergeCell ref="B11:M11"/>
    <mergeCell ref="B12:G12"/>
    <mergeCell ref="J12:L12"/>
    <mergeCell ref="B13:G13"/>
    <mergeCell ref="J13:L13"/>
    <mergeCell ref="B14:G14"/>
    <mergeCell ref="J14:L14"/>
    <mergeCell ref="B7:B8"/>
    <mergeCell ref="D7:J8"/>
    <mergeCell ref="L7:M8"/>
    <mergeCell ref="B10:E10"/>
    <mergeCell ref="F10:H10"/>
    <mergeCell ref="J10:L10"/>
    <mergeCell ref="E2:O2"/>
    <mergeCell ref="E3:O3"/>
    <mergeCell ref="E4:O4"/>
    <mergeCell ref="B5:F5"/>
    <mergeCell ref="G5:O5"/>
    <mergeCell ref="B6:F6"/>
  </mergeCells>
  <pageMargins left="0.78740157499999996" right="0.78740157499999996" top="0.984251969" bottom="0.984251969" header="0.5" footer="0.5"/>
  <pageSetup orientation="portrait" horizontalDpi="300" verticalDpi="300" copies="0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9"/>
  <sheetViews>
    <sheetView zoomScaleNormal="100" workbookViewId="0">
      <selection activeCell="B26" sqref="B26:G26"/>
    </sheetView>
  </sheetViews>
  <sheetFormatPr defaultColWidth="11.5" defaultRowHeight="15" customHeight="1"/>
  <cols>
    <col min="1" max="1" width="50.75" style="3" customWidth="1"/>
    <col min="2" max="3" width="14.75" style="3" customWidth="1"/>
    <col min="4" max="16384" width="11.5" style="3"/>
  </cols>
  <sheetData>
    <row r="1" spans="1:4" ht="15" customHeight="1">
      <c r="B1" s="4" t="s">
        <v>495</v>
      </c>
      <c r="C1" s="3">
        <v>1000</v>
      </c>
      <c r="D1" s="3" t="s">
        <v>496</v>
      </c>
    </row>
    <row r="2" spans="1:4" ht="15" customHeight="1">
      <c r="A2" s="267"/>
    </row>
    <row r="3" spans="1:4" ht="15" customHeight="1">
      <c r="A3" s="267" t="s">
        <v>223</v>
      </c>
      <c r="B3" s="268"/>
      <c r="C3" s="268"/>
      <c r="D3" s="268"/>
    </row>
    <row r="4" spans="1:4" ht="15" customHeight="1">
      <c r="A4" s="267" t="s">
        <v>497</v>
      </c>
      <c r="B4" s="269"/>
      <c r="C4" s="268"/>
      <c r="D4" s="268"/>
    </row>
    <row r="5" spans="1:4" ht="15" customHeight="1">
      <c r="A5" s="267" t="s">
        <v>377</v>
      </c>
      <c r="B5" s="269"/>
      <c r="C5" s="268"/>
      <c r="D5" s="268"/>
    </row>
    <row r="6" spans="1:4" ht="15" customHeight="1">
      <c r="A6" s="267" t="s">
        <v>498</v>
      </c>
      <c r="B6" s="270"/>
      <c r="C6" s="268"/>
      <c r="D6" s="268"/>
    </row>
    <row r="7" spans="1:4" ht="15" customHeight="1" thickBot="1">
      <c r="A7" s="271" t="s">
        <v>499</v>
      </c>
      <c r="B7" s="5">
        <v>15000</v>
      </c>
      <c r="C7" s="6" t="s">
        <v>5</v>
      </c>
      <c r="D7" s="233"/>
    </row>
    <row r="8" spans="1:4" ht="15" customHeight="1">
      <c r="A8" s="7"/>
      <c r="B8" s="8" t="s">
        <v>6</v>
      </c>
      <c r="C8" s="272" t="s">
        <v>500</v>
      </c>
      <c r="D8" s="10" t="s">
        <v>7</v>
      </c>
    </row>
    <row r="9" spans="1:4" ht="15" customHeight="1">
      <c r="A9" s="11" t="s">
        <v>8</v>
      </c>
      <c r="B9"/>
      <c r="C9"/>
      <c r="D9" s="12" t="s">
        <v>9</v>
      </c>
    </row>
    <row r="10" spans="1:4" ht="15" customHeight="1" thickBot="1">
      <c r="A10" s="13"/>
      <c r="B10" s="273" t="s">
        <v>479</v>
      </c>
      <c r="C10" s="273" t="s">
        <v>501</v>
      </c>
      <c r="D10" s="15" t="s">
        <v>13</v>
      </c>
    </row>
    <row r="11" spans="1:4" ht="15" customHeight="1">
      <c r="A11" s="11" t="s">
        <v>14</v>
      </c>
      <c r="B11" s="16"/>
    </row>
    <row r="12" spans="1:4" ht="15" customHeight="1">
      <c r="A12" s="18" t="s">
        <v>502</v>
      </c>
      <c r="B12" s="143">
        <v>0</v>
      </c>
      <c r="C12" s="143">
        <v>0</v>
      </c>
      <c r="D12" s="51">
        <v>0</v>
      </c>
    </row>
    <row r="13" spans="1:4" ht="15" customHeight="1">
      <c r="A13" s="6" t="s">
        <v>384</v>
      </c>
      <c r="B13" s="143">
        <v>3200</v>
      </c>
      <c r="C13" s="143">
        <v>213.33</v>
      </c>
      <c r="D13" s="51">
        <v>0.85964657780070175</v>
      </c>
    </row>
    <row r="14" spans="1:4" ht="15" customHeight="1">
      <c r="A14" s="6" t="s">
        <v>385</v>
      </c>
      <c r="B14" s="143">
        <v>56.24</v>
      </c>
      <c r="C14" s="143">
        <v>3.75</v>
      </c>
      <c r="D14" s="51">
        <v>0</v>
      </c>
    </row>
    <row r="15" spans="1:4" ht="15" customHeight="1">
      <c r="A15" s="6" t="s">
        <v>386</v>
      </c>
      <c r="B15" s="143">
        <v>300</v>
      </c>
      <c r="C15" s="143">
        <v>20</v>
      </c>
      <c r="D15" s="51">
        <v>8.0591866668815793E-2</v>
      </c>
    </row>
    <row r="16" spans="1:4" ht="15" customHeight="1">
      <c r="A16" s="6" t="s">
        <v>503</v>
      </c>
      <c r="B16" s="143">
        <v>0</v>
      </c>
      <c r="C16" s="143">
        <v>0</v>
      </c>
      <c r="D16" s="51">
        <v>0</v>
      </c>
    </row>
    <row r="17" spans="1:4" ht="15" customHeight="1">
      <c r="A17" s="6" t="s">
        <v>504</v>
      </c>
      <c r="B17" s="143">
        <v>0</v>
      </c>
      <c r="C17" s="143">
        <v>0</v>
      </c>
      <c r="D17" s="51">
        <v>0</v>
      </c>
    </row>
    <row r="18" spans="1:4" ht="15" customHeight="1">
      <c r="A18" s="6" t="s">
        <v>505</v>
      </c>
      <c r="B18" s="143">
        <v>106.69</v>
      </c>
      <c r="C18" s="143">
        <v>7.11</v>
      </c>
      <c r="D18" s="51">
        <v>2.8661154182986523E-2</v>
      </c>
    </row>
    <row r="19" spans="1:4" ht="15" customHeight="1">
      <c r="A19" s="274" t="s">
        <v>27</v>
      </c>
      <c r="B19" s="275">
        <v>3556.24</v>
      </c>
      <c r="C19" s="275">
        <v>237.08</v>
      </c>
      <c r="D19" s="276">
        <v>0.94023844446951754</v>
      </c>
    </row>
    <row r="20" spans="1:4" ht="15" customHeight="1">
      <c r="A20" s="25" t="s">
        <v>28</v>
      </c>
      <c r="B20" s="144"/>
      <c r="C20" s="144"/>
    </row>
    <row r="21" spans="1:4" ht="15" customHeight="1">
      <c r="A21" s="277" t="s">
        <v>506</v>
      </c>
      <c r="B21" s="278">
        <v>40.5</v>
      </c>
      <c r="C21" s="278">
        <v>2.7</v>
      </c>
      <c r="D21" s="279">
        <v>1.0879902000290131E-2</v>
      </c>
    </row>
    <row r="22" spans="1:4" ht="15" customHeight="1">
      <c r="A22" s="277" t="s">
        <v>507</v>
      </c>
      <c r="B22" s="278">
        <v>0</v>
      </c>
      <c r="C22" s="278">
        <v>0</v>
      </c>
      <c r="D22" s="279">
        <v>0</v>
      </c>
    </row>
    <row r="23" spans="1:4" ht="15" customHeight="1">
      <c r="A23" s="277" t="s">
        <v>31</v>
      </c>
      <c r="B23" s="278">
        <v>0</v>
      </c>
      <c r="C23" s="278">
        <v>0</v>
      </c>
      <c r="D23" s="279">
        <v>0</v>
      </c>
    </row>
    <row r="24" spans="1:4" ht="15" customHeight="1">
      <c r="A24" s="18" t="s">
        <v>508</v>
      </c>
      <c r="B24" s="143">
        <v>0</v>
      </c>
      <c r="C24" s="143">
        <v>0</v>
      </c>
      <c r="D24" s="51">
        <v>0</v>
      </c>
    </row>
    <row r="25" spans="1:4" ht="15" customHeight="1">
      <c r="A25" s="18" t="s">
        <v>509</v>
      </c>
      <c r="B25" s="143">
        <v>0</v>
      </c>
      <c r="C25" s="143">
        <v>0</v>
      </c>
      <c r="D25" s="51">
        <v>0</v>
      </c>
    </row>
    <row r="26" spans="1:4" ht="15" customHeight="1">
      <c r="A26" s="27" t="s">
        <v>37</v>
      </c>
      <c r="B26" s="146">
        <v>40.5</v>
      </c>
      <c r="C26" s="146">
        <v>2.7</v>
      </c>
      <c r="D26" s="53">
        <v>1.0879902000290131E-2</v>
      </c>
    </row>
    <row r="27" spans="1:4" s="30" customFormat="1" ht="15" customHeight="1">
      <c r="A27" s="11" t="s">
        <v>38</v>
      </c>
      <c r="B27" s="144"/>
      <c r="C27" s="144"/>
      <c r="D27" s="3"/>
    </row>
    <row r="28" spans="1:4" s="30" customFormat="1" ht="15" customHeight="1">
      <c r="A28" s="277" t="s">
        <v>39</v>
      </c>
      <c r="B28" s="278">
        <v>62.540000000000006</v>
      </c>
      <c r="C28" s="278">
        <v>4.17</v>
      </c>
      <c r="D28" s="279">
        <v>1.6800717804892468E-2</v>
      </c>
    </row>
    <row r="29" spans="1:4" s="30" customFormat="1" ht="15" customHeight="1">
      <c r="A29" s="6" t="s">
        <v>40</v>
      </c>
      <c r="B29" s="143">
        <v>62.540000000000006</v>
      </c>
      <c r="C29" s="143">
        <v>4.17</v>
      </c>
      <c r="D29" s="51">
        <v>1.6800717804892468E-2</v>
      </c>
    </row>
    <row r="30" spans="1:4" s="31" customFormat="1" ht="15" customHeight="1">
      <c r="A30" s="274" t="s">
        <v>41</v>
      </c>
      <c r="B30" s="275">
        <v>3659.2799999999997</v>
      </c>
      <c r="C30" s="275">
        <v>243.95</v>
      </c>
      <c r="D30" s="276">
        <v>0.96791906427470009</v>
      </c>
    </row>
    <row r="31" spans="1:4" s="30" customFormat="1" ht="15" customHeight="1">
      <c r="A31" s="11" t="s">
        <v>42</v>
      </c>
      <c r="B31" s="144"/>
      <c r="C31" s="144"/>
      <c r="D31" s="3"/>
    </row>
    <row r="32" spans="1:4" s="30" customFormat="1" ht="15" customHeight="1">
      <c r="A32" s="6" t="s">
        <v>43</v>
      </c>
      <c r="B32" s="143">
        <v>0</v>
      </c>
      <c r="C32" s="143">
        <v>0</v>
      </c>
      <c r="D32" s="51">
        <v>0</v>
      </c>
    </row>
    <row r="33" spans="1:256" s="30" customFormat="1" ht="15" hidden="1" customHeight="1">
      <c r="A33" s="6" t="s">
        <v>44</v>
      </c>
      <c r="B33" s="143">
        <v>0</v>
      </c>
      <c r="C33" s="143">
        <v>0</v>
      </c>
      <c r="D33" s="51">
        <v>0</v>
      </c>
    </row>
    <row r="34" spans="1:256" s="30" customFormat="1" ht="15" customHeight="1">
      <c r="A34" s="18" t="s">
        <v>45</v>
      </c>
      <c r="B34" s="143">
        <v>0</v>
      </c>
      <c r="C34" s="143">
        <v>0</v>
      </c>
      <c r="D34" s="51">
        <v>0</v>
      </c>
    </row>
    <row r="35" spans="1:256" s="30" customFormat="1" ht="15" customHeight="1">
      <c r="A35" s="27" t="s">
        <v>46</v>
      </c>
      <c r="B35" s="146">
        <v>0</v>
      </c>
      <c r="C35" s="146">
        <v>0</v>
      </c>
      <c r="D35" s="53">
        <v>0</v>
      </c>
      <c r="E35" s="32"/>
      <c r="F35" s="33"/>
      <c r="G35" s="33"/>
      <c r="H35" s="34"/>
      <c r="I35" s="32"/>
      <c r="J35" s="33"/>
      <c r="K35" s="33"/>
      <c r="L35" s="34"/>
      <c r="M35" s="32"/>
      <c r="N35" s="33"/>
      <c r="O35" s="33"/>
      <c r="P35" s="34"/>
      <c r="Q35" s="32"/>
      <c r="R35" s="33"/>
      <c r="S35" s="33"/>
      <c r="T35" s="34"/>
      <c r="U35" s="32"/>
      <c r="V35" s="33"/>
      <c r="W35" s="33"/>
      <c r="X35" s="34"/>
      <c r="Y35" s="32"/>
      <c r="Z35" s="33"/>
      <c r="AA35" s="33"/>
      <c r="AB35" s="34"/>
      <c r="AC35" s="32"/>
      <c r="AD35" s="33"/>
      <c r="AE35" s="33"/>
      <c r="AF35" s="34"/>
      <c r="AG35" s="32"/>
      <c r="AH35" s="33"/>
      <c r="AI35" s="33"/>
      <c r="AJ35" s="34"/>
      <c r="AK35" s="32"/>
      <c r="AL35" s="33"/>
      <c r="AM35" s="33"/>
      <c r="AN35" s="34"/>
      <c r="AO35" s="32"/>
      <c r="AP35" s="33"/>
      <c r="AQ35" s="33"/>
      <c r="AR35" s="34"/>
      <c r="AS35" s="32"/>
      <c r="AT35" s="33"/>
      <c r="AU35" s="33"/>
      <c r="AV35" s="34"/>
      <c r="AW35" s="32"/>
      <c r="AX35" s="33"/>
      <c r="AY35" s="33"/>
      <c r="AZ35" s="34"/>
      <c r="BA35" s="32"/>
      <c r="BB35" s="33"/>
      <c r="BC35" s="33"/>
      <c r="BD35" s="34"/>
      <c r="BE35" s="32"/>
      <c r="BF35" s="33"/>
      <c r="BG35" s="33"/>
      <c r="BH35" s="34"/>
      <c r="BI35" s="32"/>
      <c r="BJ35" s="33"/>
      <c r="BK35" s="33"/>
      <c r="BL35" s="34"/>
      <c r="BM35" s="32"/>
      <c r="BN35" s="33"/>
      <c r="BO35" s="33"/>
      <c r="BP35" s="34"/>
      <c r="BQ35" s="32"/>
      <c r="BR35" s="33"/>
      <c r="BS35" s="33"/>
      <c r="BT35" s="34"/>
      <c r="BU35" s="32"/>
      <c r="BV35" s="33"/>
      <c r="BW35" s="33"/>
      <c r="BX35" s="34"/>
      <c r="BY35" s="32"/>
      <c r="BZ35" s="33"/>
      <c r="CA35" s="33"/>
      <c r="CB35" s="34"/>
      <c r="CC35" s="32"/>
      <c r="CD35" s="33"/>
      <c r="CE35" s="33"/>
      <c r="CF35" s="34"/>
      <c r="CG35" s="32"/>
      <c r="CH35" s="33"/>
      <c r="CI35" s="33"/>
      <c r="CJ35" s="34"/>
      <c r="CK35" s="32"/>
      <c r="CL35" s="33"/>
      <c r="CM35" s="33"/>
      <c r="CN35" s="34"/>
      <c r="CO35" s="32"/>
      <c r="CP35" s="33"/>
      <c r="CQ35" s="33"/>
      <c r="CR35" s="34"/>
      <c r="CS35" s="32"/>
      <c r="CT35" s="33"/>
      <c r="CU35" s="33"/>
      <c r="CV35" s="34"/>
      <c r="CW35" s="32"/>
      <c r="CX35" s="33"/>
      <c r="CY35" s="33"/>
      <c r="CZ35" s="34"/>
      <c r="DA35" s="32"/>
      <c r="DB35" s="33"/>
      <c r="DC35" s="33"/>
      <c r="DD35" s="34"/>
      <c r="DE35" s="32"/>
      <c r="DF35" s="33"/>
      <c r="DG35" s="33"/>
      <c r="DH35" s="34"/>
      <c r="DI35" s="32"/>
      <c r="DJ35" s="33"/>
      <c r="DK35" s="33"/>
      <c r="DL35" s="34"/>
      <c r="DM35" s="32"/>
      <c r="DN35" s="33"/>
      <c r="DO35" s="33"/>
      <c r="DP35" s="34"/>
      <c r="DQ35" s="32"/>
      <c r="DR35" s="33"/>
      <c r="DS35" s="33"/>
      <c r="DT35" s="34"/>
      <c r="DU35" s="32"/>
      <c r="DV35" s="33"/>
      <c r="DW35" s="33"/>
      <c r="DX35" s="34"/>
      <c r="DY35" s="32"/>
      <c r="DZ35" s="33"/>
      <c r="EA35" s="33"/>
      <c r="EB35" s="34"/>
      <c r="EC35" s="32"/>
      <c r="ED35" s="33"/>
      <c r="EE35" s="33"/>
      <c r="EF35" s="34"/>
      <c r="EG35" s="32"/>
      <c r="EH35" s="33"/>
      <c r="EI35" s="33"/>
      <c r="EJ35" s="34"/>
      <c r="EK35" s="32"/>
      <c r="EL35" s="33"/>
      <c r="EM35" s="33"/>
      <c r="EN35" s="34"/>
      <c r="EO35" s="32"/>
      <c r="EP35" s="33"/>
      <c r="EQ35" s="33"/>
      <c r="ER35" s="34"/>
      <c r="ES35" s="32"/>
      <c r="ET35" s="33"/>
      <c r="EU35" s="33"/>
      <c r="EV35" s="34"/>
      <c r="EW35" s="32"/>
      <c r="EX35" s="33"/>
      <c r="EY35" s="33"/>
      <c r="EZ35" s="34"/>
      <c r="FA35" s="32"/>
      <c r="FB35" s="33"/>
      <c r="FC35" s="33"/>
      <c r="FD35" s="34"/>
      <c r="FE35" s="32"/>
      <c r="FF35" s="33"/>
      <c r="FG35" s="33"/>
      <c r="FH35" s="34"/>
      <c r="FI35" s="32"/>
      <c r="FJ35" s="33"/>
      <c r="FK35" s="33"/>
      <c r="FL35" s="34"/>
      <c r="FM35" s="32"/>
      <c r="FN35" s="33"/>
      <c r="FO35" s="33"/>
      <c r="FP35" s="34"/>
      <c r="FQ35" s="32"/>
      <c r="FR35" s="33"/>
      <c r="FS35" s="33"/>
      <c r="FT35" s="34"/>
      <c r="FU35" s="32"/>
      <c r="FV35" s="33"/>
      <c r="FW35" s="33"/>
      <c r="FX35" s="34"/>
      <c r="FY35" s="32"/>
      <c r="FZ35" s="33"/>
      <c r="GA35" s="33"/>
      <c r="GB35" s="34"/>
      <c r="GC35" s="32"/>
      <c r="GD35" s="33"/>
      <c r="GE35" s="33"/>
      <c r="GF35" s="34"/>
      <c r="GG35" s="32"/>
      <c r="GH35" s="33"/>
      <c r="GI35" s="33"/>
      <c r="GJ35" s="34"/>
      <c r="GK35" s="32"/>
      <c r="GL35" s="33"/>
      <c r="GM35" s="33"/>
      <c r="GN35" s="34"/>
      <c r="GO35" s="32"/>
      <c r="GP35" s="33"/>
      <c r="GQ35" s="33"/>
      <c r="GR35" s="34"/>
      <c r="GS35" s="32"/>
      <c r="GT35" s="33"/>
      <c r="GU35" s="33"/>
      <c r="GV35" s="34"/>
      <c r="GW35" s="32"/>
      <c r="GX35" s="33"/>
      <c r="GY35" s="33"/>
      <c r="GZ35" s="34"/>
      <c r="HA35" s="32"/>
      <c r="HB35" s="33"/>
      <c r="HC35" s="33"/>
      <c r="HD35" s="34"/>
      <c r="HE35" s="32"/>
      <c r="HF35" s="33"/>
      <c r="HG35" s="33"/>
      <c r="HH35" s="34"/>
      <c r="HI35" s="32"/>
      <c r="HJ35" s="33"/>
      <c r="HK35" s="33"/>
      <c r="HL35" s="34"/>
      <c r="HM35" s="32"/>
      <c r="HN35" s="33"/>
      <c r="HO35" s="33"/>
      <c r="HP35" s="34"/>
      <c r="HQ35" s="32"/>
      <c r="HR35" s="33"/>
      <c r="HS35" s="33"/>
      <c r="HT35" s="34"/>
      <c r="HU35" s="32"/>
      <c r="HV35" s="33"/>
      <c r="HW35" s="33"/>
      <c r="HX35" s="34"/>
      <c r="HY35" s="32"/>
      <c r="HZ35" s="33"/>
      <c r="IA35" s="33"/>
      <c r="IB35" s="34"/>
      <c r="IC35" s="32"/>
      <c r="ID35" s="33"/>
      <c r="IE35" s="33"/>
      <c r="IF35" s="34"/>
      <c r="IG35" s="32"/>
      <c r="IH35" s="33"/>
      <c r="II35" s="33"/>
      <c r="IJ35" s="34"/>
      <c r="IK35" s="32"/>
      <c r="IL35" s="33"/>
      <c r="IM35" s="33"/>
      <c r="IN35" s="34"/>
      <c r="IO35" s="32"/>
      <c r="IP35" s="33"/>
      <c r="IQ35" s="33"/>
      <c r="IR35" s="34"/>
      <c r="IS35" s="32"/>
      <c r="IT35" s="33"/>
      <c r="IU35" s="33"/>
      <c r="IV35" s="34"/>
    </row>
    <row r="36" spans="1:256" s="30" customFormat="1" ht="15" customHeight="1">
      <c r="A36" s="11" t="s">
        <v>47</v>
      </c>
      <c r="B36" s="144"/>
      <c r="C36" s="144"/>
      <c r="D36" s="3"/>
    </row>
    <row r="37" spans="1:256" s="30" customFormat="1" ht="15" customHeight="1">
      <c r="A37" s="18" t="s">
        <v>510</v>
      </c>
      <c r="B37" s="143">
        <v>0</v>
      </c>
      <c r="C37" s="143">
        <v>0</v>
      </c>
      <c r="D37" s="51">
        <v>0</v>
      </c>
    </row>
    <row r="38" spans="1:256" s="30" customFormat="1" ht="15" customHeight="1">
      <c r="A38" s="18" t="s">
        <v>49</v>
      </c>
      <c r="B38" s="143">
        <v>33.18</v>
      </c>
      <c r="C38" s="143">
        <v>2.21</v>
      </c>
      <c r="D38" s="51">
        <v>8.913460453571026E-3</v>
      </c>
    </row>
    <row r="39" spans="1:256" s="30" customFormat="1" ht="15" customHeight="1">
      <c r="A39" s="18" t="s">
        <v>50</v>
      </c>
      <c r="B39" s="143">
        <v>0</v>
      </c>
      <c r="C39" s="143">
        <v>0</v>
      </c>
      <c r="D39" s="51">
        <v>0</v>
      </c>
    </row>
    <row r="40" spans="1:256" s="30" customFormat="1" ht="15" customHeight="1">
      <c r="A40" s="27" t="s">
        <v>51</v>
      </c>
      <c r="B40" s="146">
        <v>33.18</v>
      </c>
      <c r="C40" s="146">
        <v>2.21</v>
      </c>
      <c r="D40" s="53">
        <v>8.913460453571026E-3</v>
      </c>
      <c r="E40" s="32"/>
      <c r="F40" s="33"/>
      <c r="G40" s="33"/>
      <c r="H40" s="34"/>
      <c r="I40" s="32"/>
      <c r="J40" s="33"/>
      <c r="K40" s="33"/>
      <c r="L40" s="34"/>
      <c r="M40" s="32"/>
      <c r="N40" s="33"/>
      <c r="O40" s="33"/>
      <c r="P40" s="34"/>
      <c r="Q40" s="32"/>
      <c r="R40" s="33"/>
      <c r="S40" s="33"/>
      <c r="T40" s="34"/>
      <c r="U40" s="32"/>
      <c r="V40" s="33"/>
      <c r="W40" s="33"/>
      <c r="X40" s="34"/>
      <c r="Y40" s="32"/>
      <c r="Z40" s="33"/>
      <c r="AA40" s="33"/>
      <c r="AB40" s="34"/>
      <c r="AC40" s="32"/>
      <c r="AD40" s="33"/>
      <c r="AE40" s="33"/>
      <c r="AF40" s="34"/>
      <c r="AG40" s="32"/>
      <c r="AH40" s="33"/>
      <c r="AI40" s="33"/>
      <c r="AJ40" s="34"/>
      <c r="AK40" s="32"/>
      <c r="AL40" s="33"/>
      <c r="AM40" s="33"/>
      <c r="AN40" s="34"/>
      <c r="AO40" s="32"/>
      <c r="AP40" s="33"/>
      <c r="AQ40" s="33"/>
      <c r="AR40" s="34"/>
      <c r="AS40" s="32"/>
      <c r="AT40" s="33"/>
      <c r="AU40" s="33"/>
      <c r="AV40" s="34"/>
      <c r="AW40" s="32"/>
      <c r="AX40" s="33"/>
      <c r="AY40" s="33"/>
      <c r="AZ40" s="34"/>
      <c r="BA40" s="32"/>
      <c r="BB40" s="33"/>
      <c r="BC40" s="33"/>
      <c r="BD40" s="34"/>
      <c r="BE40" s="32"/>
      <c r="BF40" s="33"/>
      <c r="BG40" s="33"/>
      <c r="BH40" s="34"/>
      <c r="BI40" s="32"/>
      <c r="BJ40" s="33"/>
      <c r="BK40" s="33"/>
      <c r="BL40" s="34"/>
      <c r="BM40" s="32"/>
      <c r="BN40" s="33"/>
      <c r="BO40" s="33"/>
      <c r="BP40" s="34"/>
      <c r="BQ40" s="32"/>
      <c r="BR40" s="33"/>
      <c r="BS40" s="33"/>
      <c r="BT40" s="34"/>
      <c r="BU40" s="32"/>
      <c r="BV40" s="33"/>
      <c r="BW40" s="33"/>
      <c r="BX40" s="34"/>
      <c r="BY40" s="32"/>
      <c r="BZ40" s="33"/>
      <c r="CA40" s="33"/>
      <c r="CB40" s="34"/>
      <c r="CC40" s="32"/>
      <c r="CD40" s="33"/>
      <c r="CE40" s="33"/>
      <c r="CF40" s="34"/>
      <c r="CG40" s="32"/>
      <c r="CH40" s="33"/>
      <c r="CI40" s="33"/>
      <c r="CJ40" s="34"/>
      <c r="CK40" s="32"/>
      <c r="CL40" s="33"/>
      <c r="CM40" s="33"/>
      <c r="CN40" s="34"/>
      <c r="CO40" s="32"/>
      <c r="CP40" s="33"/>
      <c r="CQ40" s="33"/>
      <c r="CR40" s="34"/>
      <c r="CS40" s="32"/>
      <c r="CT40" s="33"/>
      <c r="CU40" s="33"/>
      <c r="CV40" s="34"/>
      <c r="CW40" s="32"/>
      <c r="CX40" s="33"/>
      <c r="CY40" s="33"/>
      <c r="CZ40" s="34"/>
      <c r="DA40" s="32"/>
      <c r="DB40" s="33"/>
      <c r="DC40" s="33"/>
      <c r="DD40" s="34"/>
      <c r="DE40" s="32"/>
      <c r="DF40" s="33"/>
      <c r="DG40" s="33"/>
      <c r="DH40" s="34"/>
      <c r="DI40" s="32"/>
      <c r="DJ40" s="33"/>
      <c r="DK40" s="33"/>
      <c r="DL40" s="34"/>
      <c r="DM40" s="32"/>
      <c r="DN40" s="33"/>
      <c r="DO40" s="33"/>
      <c r="DP40" s="34"/>
      <c r="DQ40" s="32"/>
      <c r="DR40" s="33"/>
      <c r="DS40" s="33"/>
      <c r="DT40" s="34"/>
      <c r="DU40" s="32"/>
      <c r="DV40" s="33"/>
      <c r="DW40" s="33"/>
      <c r="DX40" s="34"/>
      <c r="DY40" s="32"/>
      <c r="DZ40" s="33"/>
      <c r="EA40" s="33"/>
      <c r="EB40" s="34"/>
      <c r="EC40" s="32"/>
      <c r="ED40" s="33"/>
      <c r="EE40" s="33"/>
      <c r="EF40" s="34"/>
      <c r="EG40" s="32"/>
      <c r="EH40" s="33"/>
      <c r="EI40" s="33"/>
      <c r="EJ40" s="34"/>
      <c r="EK40" s="32"/>
      <c r="EL40" s="33"/>
      <c r="EM40" s="33"/>
      <c r="EN40" s="34"/>
      <c r="EO40" s="32"/>
      <c r="EP40" s="33"/>
      <c r="EQ40" s="33"/>
      <c r="ER40" s="34"/>
      <c r="ES40" s="32"/>
      <c r="ET40" s="33"/>
      <c r="EU40" s="33"/>
      <c r="EV40" s="34"/>
      <c r="EW40" s="32"/>
      <c r="EX40" s="33"/>
      <c r="EY40" s="33"/>
      <c r="EZ40" s="34"/>
      <c r="FA40" s="32"/>
      <c r="FB40" s="33"/>
      <c r="FC40" s="33"/>
      <c r="FD40" s="34"/>
      <c r="FE40" s="32"/>
      <c r="FF40" s="33"/>
      <c r="FG40" s="33"/>
      <c r="FH40" s="34"/>
      <c r="FI40" s="32"/>
      <c r="FJ40" s="33"/>
      <c r="FK40" s="33"/>
      <c r="FL40" s="34"/>
      <c r="FM40" s="32"/>
      <c r="FN40" s="33"/>
      <c r="FO40" s="33"/>
      <c r="FP40" s="34"/>
      <c r="FQ40" s="32"/>
      <c r="FR40" s="33"/>
      <c r="FS40" s="33"/>
      <c r="FT40" s="34"/>
      <c r="FU40" s="32"/>
      <c r="FV40" s="33"/>
      <c r="FW40" s="33"/>
      <c r="FX40" s="34"/>
      <c r="FY40" s="32"/>
      <c r="FZ40" s="33"/>
      <c r="GA40" s="33"/>
      <c r="GB40" s="34"/>
      <c r="GC40" s="32"/>
      <c r="GD40" s="33"/>
      <c r="GE40" s="33"/>
      <c r="GF40" s="34"/>
      <c r="GG40" s="32"/>
      <c r="GH40" s="33"/>
      <c r="GI40" s="33"/>
      <c r="GJ40" s="34"/>
      <c r="GK40" s="32"/>
      <c r="GL40" s="33"/>
      <c r="GM40" s="33"/>
      <c r="GN40" s="34"/>
      <c r="GO40" s="32"/>
      <c r="GP40" s="33"/>
      <c r="GQ40" s="33"/>
      <c r="GR40" s="34"/>
      <c r="GS40" s="32"/>
      <c r="GT40" s="33"/>
      <c r="GU40" s="33"/>
      <c r="GV40" s="34"/>
      <c r="GW40" s="32"/>
      <c r="GX40" s="33"/>
      <c r="GY40" s="33"/>
      <c r="GZ40" s="34"/>
      <c r="HA40" s="32"/>
      <c r="HB40" s="33"/>
      <c r="HC40" s="33"/>
      <c r="HD40" s="34"/>
      <c r="HE40" s="32"/>
      <c r="HF40" s="33"/>
      <c r="HG40" s="33"/>
      <c r="HH40" s="34"/>
      <c r="HI40" s="32"/>
      <c r="HJ40" s="33"/>
      <c r="HK40" s="33"/>
      <c r="HL40" s="34"/>
      <c r="HM40" s="32"/>
      <c r="HN40" s="33"/>
      <c r="HO40" s="33"/>
      <c r="HP40" s="34"/>
      <c r="HQ40" s="32"/>
      <c r="HR40" s="33"/>
      <c r="HS40" s="33"/>
      <c r="HT40" s="34"/>
      <c r="HU40" s="32"/>
      <c r="HV40" s="33"/>
      <c r="HW40" s="33"/>
      <c r="HX40" s="34"/>
      <c r="HY40" s="32"/>
      <c r="HZ40" s="33"/>
      <c r="IA40" s="33"/>
      <c r="IB40" s="34"/>
      <c r="IC40" s="32"/>
      <c r="ID40" s="33"/>
      <c r="IE40" s="33"/>
      <c r="IF40" s="34"/>
      <c r="IG40" s="32"/>
      <c r="IH40" s="33"/>
      <c r="II40" s="33"/>
      <c r="IJ40" s="34"/>
      <c r="IK40" s="32"/>
      <c r="IL40" s="33"/>
      <c r="IM40" s="33"/>
      <c r="IN40" s="34"/>
      <c r="IO40" s="32"/>
      <c r="IP40" s="33"/>
      <c r="IQ40" s="33"/>
      <c r="IR40" s="34"/>
      <c r="IS40" s="32"/>
      <c r="IT40" s="33"/>
      <c r="IU40" s="33"/>
      <c r="IV40" s="34"/>
    </row>
    <row r="41" spans="1:256" s="30" customFormat="1" ht="15" customHeight="1">
      <c r="A41" s="35" t="s">
        <v>52</v>
      </c>
      <c r="B41" s="147">
        <v>33.18</v>
      </c>
      <c r="C41" s="147">
        <v>2.21</v>
      </c>
      <c r="D41" s="54">
        <v>8.913460453571026E-3</v>
      </c>
      <c r="E41" s="33"/>
      <c r="F41" s="33"/>
      <c r="G41" s="32"/>
      <c r="H41" s="33"/>
      <c r="I41" s="33"/>
      <c r="J41" s="33"/>
      <c r="K41" s="32"/>
      <c r="L41" s="33"/>
      <c r="M41" s="33"/>
      <c r="N41" s="33"/>
      <c r="O41" s="32"/>
      <c r="P41" s="33"/>
      <c r="Q41" s="33"/>
      <c r="R41" s="33"/>
      <c r="S41" s="32"/>
      <c r="T41" s="33"/>
      <c r="U41" s="33"/>
      <c r="V41" s="33"/>
      <c r="W41" s="32"/>
      <c r="X41" s="33"/>
      <c r="Y41" s="33"/>
      <c r="Z41" s="33"/>
      <c r="AA41" s="32"/>
      <c r="AB41" s="33"/>
      <c r="AC41" s="33"/>
      <c r="AD41" s="33"/>
      <c r="AE41" s="32"/>
      <c r="AF41" s="33"/>
      <c r="AG41" s="33"/>
      <c r="AH41" s="33"/>
      <c r="AI41" s="32"/>
      <c r="AJ41" s="33"/>
      <c r="AK41" s="33"/>
      <c r="AL41" s="33"/>
      <c r="AM41" s="32"/>
      <c r="AN41" s="33"/>
      <c r="AO41" s="33"/>
      <c r="AP41" s="33"/>
      <c r="AQ41" s="32"/>
      <c r="AR41" s="33"/>
      <c r="AS41" s="33"/>
      <c r="AT41" s="33"/>
      <c r="AU41" s="32"/>
      <c r="AV41" s="33"/>
      <c r="AW41" s="33"/>
      <c r="AX41" s="33"/>
      <c r="AY41" s="32"/>
      <c r="AZ41" s="33"/>
      <c r="BA41" s="33"/>
      <c r="BB41" s="33"/>
      <c r="BC41" s="32"/>
      <c r="BD41" s="33"/>
      <c r="BE41" s="33"/>
      <c r="BF41" s="33"/>
      <c r="BG41" s="32"/>
      <c r="BH41" s="33"/>
      <c r="BI41" s="33"/>
      <c r="BJ41" s="33"/>
      <c r="BK41" s="32"/>
      <c r="BL41" s="33"/>
      <c r="BM41" s="33"/>
      <c r="BN41" s="33"/>
      <c r="BO41" s="32"/>
      <c r="BP41" s="33"/>
      <c r="BQ41" s="33"/>
      <c r="BR41" s="33"/>
      <c r="BS41" s="32"/>
      <c r="BT41" s="33"/>
      <c r="BU41" s="33"/>
      <c r="BV41" s="33"/>
      <c r="BW41" s="32"/>
      <c r="BX41" s="33"/>
      <c r="BY41" s="33"/>
      <c r="BZ41" s="33"/>
      <c r="CA41" s="32"/>
      <c r="CB41" s="33"/>
      <c r="CC41" s="33"/>
      <c r="CD41" s="33"/>
      <c r="CE41" s="32"/>
      <c r="CF41" s="33"/>
      <c r="CG41" s="33"/>
      <c r="CH41" s="33"/>
      <c r="CI41" s="32"/>
      <c r="CJ41" s="33"/>
      <c r="CK41" s="33"/>
      <c r="CL41" s="33"/>
      <c r="CM41" s="32"/>
      <c r="CN41" s="33"/>
      <c r="CO41" s="33"/>
      <c r="CP41" s="33"/>
      <c r="CQ41" s="32"/>
      <c r="CR41" s="33"/>
      <c r="CS41" s="33"/>
      <c r="CT41" s="33"/>
      <c r="CU41" s="32"/>
      <c r="CV41" s="33"/>
      <c r="CW41" s="33"/>
      <c r="CX41" s="33"/>
      <c r="CY41" s="32"/>
      <c r="CZ41" s="33"/>
      <c r="DA41" s="33"/>
      <c r="DB41" s="33"/>
      <c r="DC41" s="32"/>
      <c r="DD41" s="33"/>
      <c r="DE41" s="33"/>
      <c r="DF41" s="33"/>
      <c r="DG41" s="32"/>
      <c r="DH41" s="33"/>
      <c r="DI41" s="33"/>
      <c r="DJ41" s="33"/>
      <c r="DK41" s="32"/>
      <c r="DL41" s="33"/>
      <c r="DM41" s="33"/>
      <c r="DN41" s="33"/>
      <c r="DO41" s="32"/>
      <c r="DP41" s="33"/>
      <c r="DQ41" s="33"/>
      <c r="DR41" s="33"/>
      <c r="DS41" s="32"/>
      <c r="DT41" s="33"/>
      <c r="DU41" s="33"/>
      <c r="DV41" s="33"/>
      <c r="DW41" s="32"/>
      <c r="DX41" s="33"/>
      <c r="DY41" s="33"/>
      <c r="DZ41" s="33"/>
      <c r="EA41" s="32"/>
      <c r="EB41" s="33"/>
      <c r="EC41" s="33"/>
      <c r="ED41" s="33"/>
      <c r="EE41" s="32"/>
      <c r="EF41" s="33"/>
      <c r="EG41" s="33"/>
      <c r="EH41" s="33"/>
      <c r="EI41" s="32"/>
      <c r="EJ41" s="33"/>
      <c r="EK41" s="33"/>
      <c r="EL41" s="33"/>
      <c r="EM41" s="32"/>
      <c r="EN41" s="33"/>
      <c r="EO41" s="33"/>
      <c r="EP41" s="33"/>
      <c r="EQ41" s="32"/>
      <c r="ER41" s="33"/>
      <c r="ES41" s="33"/>
      <c r="ET41" s="33"/>
      <c r="EU41" s="32"/>
      <c r="EV41" s="33"/>
      <c r="EW41" s="33"/>
      <c r="EX41" s="33"/>
      <c r="EY41" s="32"/>
      <c r="EZ41" s="33"/>
      <c r="FA41" s="33"/>
      <c r="FB41" s="33"/>
      <c r="FC41" s="32"/>
      <c r="FD41" s="33"/>
      <c r="FE41" s="33"/>
      <c r="FF41" s="33"/>
      <c r="FG41" s="32"/>
      <c r="FH41" s="33"/>
      <c r="FI41" s="33"/>
      <c r="FJ41" s="33"/>
      <c r="FK41" s="32"/>
      <c r="FL41" s="33"/>
      <c r="FM41" s="33"/>
      <c r="FN41" s="33"/>
      <c r="FO41" s="32"/>
      <c r="FP41" s="33"/>
      <c r="FQ41" s="33"/>
      <c r="FR41" s="33"/>
      <c r="FS41" s="32"/>
      <c r="FT41" s="33"/>
      <c r="FU41" s="33"/>
      <c r="FV41" s="33"/>
      <c r="FW41" s="32"/>
      <c r="FX41" s="33"/>
      <c r="FY41" s="33"/>
      <c r="FZ41" s="33"/>
      <c r="GA41" s="32"/>
      <c r="GB41" s="33"/>
      <c r="GC41" s="33"/>
      <c r="GD41" s="33"/>
      <c r="GE41" s="32"/>
      <c r="GF41" s="33"/>
      <c r="GG41" s="33"/>
      <c r="GH41" s="33"/>
      <c r="GI41" s="32"/>
      <c r="GJ41" s="33"/>
      <c r="GK41" s="33"/>
      <c r="GL41" s="33"/>
      <c r="GM41" s="32"/>
      <c r="GN41" s="33"/>
      <c r="GO41" s="33"/>
      <c r="GP41" s="33"/>
      <c r="GQ41" s="32"/>
      <c r="GR41" s="33"/>
      <c r="GS41" s="33"/>
      <c r="GT41" s="33"/>
      <c r="GU41" s="32"/>
      <c r="GV41" s="33"/>
      <c r="GW41" s="33"/>
      <c r="GX41" s="33"/>
      <c r="GY41" s="32"/>
      <c r="GZ41" s="33"/>
      <c r="HA41" s="33"/>
      <c r="HB41" s="33"/>
      <c r="HC41" s="32"/>
      <c r="HD41" s="33"/>
      <c r="HE41" s="33"/>
      <c r="HF41" s="33"/>
      <c r="HG41" s="32"/>
      <c r="HH41" s="33"/>
      <c r="HI41" s="33"/>
      <c r="HJ41" s="33"/>
      <c r="HK41" s="32"/>
      <c r="HL41" s="33"/>
      <c r="HM41" s="33"/>
      <c r="HN41" s="33"/>
      <c r="HO41" s="32"/>
      <c r="HP41" s="33"/>
      <c r="HQ41" s="33"/>
      <c r="HR41" s="33"/>
      <c r="HS41" s="32"/>
      <c r="HT41" s="33"/>
      <c r="HU41" s="33"/>
      <c r="HV41" s="33"/>
      <c r="HW41" s="32"/>
      <c r="HX41" s="33"/>
      <c r="HY41" s="33"/>
      <c r="HZ41" s="33"/>
      <c r="IA41" s="32"/>
      <c r="IB41" s="33"/>
      <c r="IC41" s="33"/>
      <c r="ID41" s="33"/>
      <c r="IE41" s="32"/>
      <c r="IF41" s="33"/>
      <c r="IG41" s="33"/>
      <c r="IH41" s="33"/>
      <c r="II41" s="32"/>
      <c r="IJ41" s="33"/>
      <c r="IK41" s="33"/>
      <c r="IL41" s="33"/>
      <c r="IM41" s="32"/>
      <c r="IN41" s="33"/>
      <c r="IO41" s="33"/>
      <c r="IP41" s="33"/>
      <c r="IQ41" s="32"/>
      <c r="IR41" s="33"/>
      <c r="IS41" s="33"/>
      <c r="IT41" s="33"/>
    </row>
    <row r="42" spans="1:256" s="31" customFormat="1" ht="15" customHeight="1">
      <c r="A42" s="274" t="s">
        <v>53</v>
      </c>
      <c r="B42" s="275">
        <v>3692.4599999999996</v>
      </c>
      <c r="C42" s="275">
        <v>246.16</v>
      </c>
      <c r="D42" s="276">
        <v>0.97683252472827109</v>
      </c>
    </row>
    <row r="43" spans="1:256" s="30" customFormat="1" ht="15" customHeight="1">
      <c r="A43" s="11" t="s">
        <v>54</v>
      </c>
      <c r="B43" s="144"/>
      <c r="C43" s="144"/>
      <c r="D43" s="3"/>
    </row>
    <row r="44" spans="1:256" s="30" customFormat="1" ht="15" customHeight="1">
      <c r="A44" s="280" t="s">
        <v>55</v>
      </c>
      <c r="B44" s="278">
        <v>0</v>
      </c>
      <c r="C44" s="278">
        <v>0</v>
      </c>
      <c r="D44" s="279">
        <v>0</v>
      </c>
    </row>
    <row r="45" spans="1:256" s="30" customFormat="1" ht="15" customHeight="1">
      <c r="A45" s="6" t="s">
        <v>56</v>
      </c>
      <c r="B45" s="143">
        <v>30</v>
      </c>
      <c r="C45" s="143">
        <v>2</v>
      </c>
      <c r="D45" s="51">
        <v>8.0591866668815789E-3</v>
      </c>
    </row>
    <row r="46" spans="1:256" s="30" customFormat="1" ht="15" customHeight="1">
      <c r="A46" s="27" t="s">
        <v>57</v>
      </c>
      <c r="B46" s="146">
        <v>30</v>
      </c>
      <c r="C46" s="146">
        <v>2</v>
      </c>
      <c r="D46" s="53">
        <v>8.0591866668815789E-3</v>
      </c>
      <c r="E46" s="32"/>
      <c r="F46" s="33"/>
      <c r="G46" s="33"/>
      <c r="H46" s="34"/>
      <c r="I46" s="32"/>
      <c r="J46" s="33"/>
      <c r="K46" s="33"/>
      <c r="L46" s="34"/>
      <c r="M46" s="32"/>
      <c r="N46" s="33"/>
      <c r="O46" s="33"/>
      <c r="P46" s="34"/>
      <c r="Q46" s="32"/>
      <c r="R46" s="33"/>
      <c r="S46" s="33"/>
      <c r="T46" s="34"/>
      <c r="U46" s="32"/>
      <c r="V46" s="33"/>
      <c r="W46" s="33"/>
      <c r="X46" s="34"/>
      <c r="Y46" s="32"/>
      <c r="Z46" s="33"/>
      <c r="AA46" s="33"/>
      <c r="AB46" s="34"/>
      <c r="AC46" s="32"/>
      <c r="AD46" s="33"/>
      <c r="AE46" s="33"/>
      <c r="AF46" s="34"/>
      <c r="AG46" s="32"/>
      <c r="AH46" s="33"/>
      <c r="AI46" s="33"/>
      <c r="AJ46" s="34"/>
      <c r="AK46" s="32"/>
      <c r="AL46" s="33"/>
      <c r="AM46" s="33"/>
      <c r="AN46" s="34"/>
      <c r="AO46" s="32"/>
      <c r="AP46" s="33"/>
      <c r="AQ46" s="33"/>
      <c r="AR46" s="34"/>
      <c r="AS46" s="32"/>
      <c r="AT46" s="33"/>
      <c r="AU46" s="33"/>
      <c r="AV46" s="34"/>
      <c r="AW46" s="32"/>
      <c r="AX46" s="33"/>
      <c r="AY46" s="33"/>
      <c r="AZ46" s="34"/>
      <c r="BA46" s="32"/>
      <c r="BB46" s="33"/>
      <c r="BC46" s="33"/>
      <c r="BD46" s="34"/>
      <c r="BE46" s="32"/>
      <c r="BF46" s="33"/>
      <c r="BG46" s="33"/>
      <c r="BH46" s="34"/>
      <c r="BI46" s="32"/>
      <c r="BJ46" s="33"/>
      <c r="BK46" s="33"/>
      <c r="BL46" s="34"/>
      <c r="BM46" s="32"/>
      <c r="BN46" s="33"/>
      <c r="BO46" s="33"/>
      <c r="BP46" s="34"/>
      <c r="BQ46" s="32"/>
      <c r="BR46" s="33"/>
      <c r="BS46" s="33"/>
      <c r="BT46" s="34"/>
      <c r="BU46" s="32"/>
      <c r="BV46" s="33"/>
      <c r="BW46" s="33"/>
      <c r="BX46" s="34"/>
      <c r="BY46" s="32"/>
      <c r="BZ46" s="33"/>
      <c r="CA46" s="33"/>
      <c r="CB46" s="34"/>
      <c r="CC46" s="32"/>
      <c r="CD46" s="33"/>
      <c r="CE46" s="33"/>
      <c r="CF46" s="34"/>
      <c r="CG46" s="32"/>
      <c r="CH46" s="33"/>
      <c r="CI46" s="33"/>
      <c r="CJ46" s="34"/>
      <c r="CK46" s="32"/>
      <c r="CL46" s="33"/>
      <c r="CM46" s="33"/>
      <c r="CN46" s="34"/>
      <c r="CO46" s="32"/>
      <c r="CP46" s="33"/>
      <c r="CQ46" s="33"/>
      <c r="CR46" s="34"/>
      <c r="CS46" s="32"/>
      <c r="CT46" s="33"/>
      <c r="CU46" s="33"/>
      <c r="CV46" s="34"/>
      <c r="CW46" s="32"/>
      <c r="CX46" s="33"/>
      <c r="CY46" s="33"/>
      <c r="CZ46" s="34"/>
      <c r="DA46" s="32"/>
      <c r="DB46" s="33"/>
      <c r="DC46" s="33"/>
      <c r="DD46" s="34"/>
      <c r="DE46" s="32"/>
      <c r="DF46" s="33"/>
      <c r="DG46" s="33"/>
      <c r="DH46" s="34"/>
      <c r="DI46" s="32"/>
      <c r="DJ46" s="33"/>
      <c r="DK46" s="33"/>
      <c r="DL46" s="34"/>
      <c r="DM46" s="32"/>
      <c r="DN46" s="33"/>
      <c r="DO46" s="33"/>
      <c r="DP46" s="34"/>
      <c r="DQ46" s="32"/>
      <c r="DR46" s="33"/>
      <c r="DS46" s="33"/>
      <c r="DT46" s="34"/>
      <c r="DU46" s="32"/>
      <c r="DV46" s="33"/>
      <c r="DW46" s="33"/>
      <c r="DX46" s="34"/>
      <c r="DY46" s="32"/>
      <c r="DZ46" s="33"/>
      <c r="EA46" s="33"/>
      <c r="EB46" s="34"/>
      <c r="EC46" s="32"/>
      <c r="ED46" s="33"/>
      <c r="EE46" s="33"/>
      <c r="EF46" s="34"/>
      <c r="EG46" s="32"/>
      <c r="EH46" s="33"/>
      <c r="EI46" s="33"/>
      <c r="EJ46" s="34"/>
      <c r="EK46" s="32"/>
      <c r="EL46" s="33"/>
      <c r="EM46" s="33"/>
      <c r="EN46" s="34"/>
      <c r="EO46" s="32"/>
      <c r="EP46" s="33"/>
      <c r="EQ46" s="33"/>
      <c r="ER46" s="34"/>
      <c r="ES46" s="32"/>
      <c r="ET46" s="33"/>
      <c r="EU46" s="33"/>
      <c r="EV46" s="34"/>
      <c r="EW46" s="32"/>
      <c r="EX46" s="33"/>
      <c r="EY46" s="33"/>
      <c r="EZ46" s="34"/>
      <c r="FA46" s="32"/>
      <c r="FB46" s="33"/>
      <c r="FC46" s="33"/>
      <c r="FD46" s="34"/>
      <c r="FE46" s="32"/>
      <c r="FF46" s="33"/>
      <c r="FG46" s="33"/>
      <c r="FH46" s="34"/>
      <c r="FI46" s="32"/>
      <c r="FJ46" s="33"/>
      <c r="FK46" s="33"/>
      <c r="FL46" s="34"/>
      <c r="FM46" s="32"/>
      <c r="FN46" s="33"/>
      <c r="FO46" s="33"/>
      <c r="FP46" s="34"/>
      <c r="FQ46" s="32"/>
      <c r="FR46" s="33"/>
      <c r="FS46" s="33"/>
      <c r="FT46" s="34"/>
      <c r="FU46" s="32"/>
      <c r="FV46" s="33"/>
      <c r="FW46" s="33"/>
      <c r="FX46" s="34"/>
      <c r="FY46" s="32"/>
      <c r="FZ46" s="33"/>
      <c r="GA46" s="33"/>
      <c r="GB46" s="34"/>
      <c r="GC46" s="32"/>
      <c r="GD46" s="33"/>
      <c r="GE46" s="33"/>
      <c r="GF46" s="34"/>
      <c r="GG46" s="32"/>
      <c r="GH46" s="33"/>
      <c r="GI46" s="33"/>
      <c r="GJ46" s="34"/>
      <c r="GK46" s="32"/>
      <c r="GL46" s="33"/>
      <c r="GM46" s="33"/>
      <c r="GN46" s="34"/>
      <c r="GO46" s="32"/>
      <c r="GP46" s="33"/>
      <c r="GQ46" s="33"/>
      <c r="GR46" s="34"/>
      <c r="GS46" s="32"/>
      <c r="GT46" s="33"/>
      <c r="GU46" s="33"/>
      <c r="GV46" s="34"/>
      <c r="GW46" s="32"/>
      <c r="GX46" s="33"/>
      <c r="GY46" s="33"/>
      <c r="GZ46" s="34"/>
      <c r="HA46" s="32"/>
      <c r="HB46" s="33"/>
      <c r="HC46" s="33"/>
      <c r="HD46" s="34"/>
      <c r="HE46" s="32"/>
      <c r="HF46" s="33"/>
      <c r="HG46" s="33"/>
      <c r="HH46" s="34"/>
      <c r="HI46" s="32"/>
      <c r="HJ46" s="33"/>
      <c r="HK46" s="33"/>
      <c r="HL46" s="34"/>
      <c r="HM46" s="32"/>
      <c r="HN46" s="33"/>
      <c r="HO46" s="33"/>
      <c r="HP46" s="34"/>
      <c r="HQ46" s="32"/>
      <c r="HR46" s="33"/>
      <c r="HS46" s="33"/>
      <c r="HT46" s="34"/>
      <c r="HU46" s="32"/>
      <c r="HV46" s="33"/>
      <c r="HW46" s="33"/>
      <c r="HX46" s="34"/>
      <c r="HY46" s="32"/>
      <c r="HZ46" s="33"/>
      <c r="IA46" s="33"/>
      <c r="IB46" s="34"/>
      <c r="IC46" s="32"/>
      <c r="ID46" s="33"/>
      <c r="IE46" s="33"/>
      <c r="IF46" s="34"/>
      <c r="IG46" s="32"/>
      <c r="IH46" s="33"/>
      <c r="II46" s="33"/>
      <c r="IJ46" s="34"/>
      <c r="IK46" s="32"/>
      <c r="IL46" s="33"/>
      <c r="IM46" s="33"/>
      <c r="IN46" s="34"/>
      <c r="IO46" s="32"/>
      <c r="IP46" s="33"/>
      <c r="IQ46" s="33"/>
      <c r="IR46" s="34"/>
      <c r="IS46" s="32"/>
      <c r="IT46" s="33"/>
      <c r="IU46" s="33"/>
      <c r="IV46" s="34"/>
    </row>
    <row r="47" spans="1:256" s="41" customFormat="1" ht="15" customHeight="1" thickBot="1">
      <c r="A47" s="281" t="s">
        <v>58</v>
      </c>
      <c r="B47" s="282">
        <v>3722.4599999999996</v>
      </c>
      <c r="C47" s="282">
        <v>248.16</v>
      </c>
      <c r="D47" s="283">
        <v>0.98489171139515264</v>
      </c>
    </row>
    <row r="48" spans="1:256" ht="15" customHeight="1">
      <c r="A48" s="284" t="s">
        <v>511</v>
      </c>
    </row>
    <row r="49" spans="1:1" ht="15" customHeight="1">
      <c r="A49" s="16"/>
    </row>
  </sheetData>
  <printOptions horizontalCentered="1" verticalCentered="1"/>
  <pageMargins left="0.57999999999999996" right="0.46" top="0.78" bottom="0.78740157480314965" header="0.45" footer="0.51181102362204722"/>
  <pageSetup paperSize="9" scale="85" orientation="portrait" horizontalDpi="300" verticalDpi="300" r:id="rId1"/>
  <headerFooter alignWithMargins="0">
    <oddHeader>&amp;L&amp;"Times New Roman,Negrito Itálico"&amp;16CONAB&amp;"Times New Roman,Negrito"&amp;10 - Companhia Nacional de Abastecimento</oddHeader>
    <oddFooter>&amp;L&amp;F&amp;R&amp;D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J54"/>
  <sheetViews>
    <sheetView zoomScaleNormal="100" workbookViewId="0">
      <selection activeCell="B26" sqref="B26:G26"/>
    </sheetView>
  </sheetViews>
  <sheetFormatPr defaultColWidth="11.5" defaultRowHeight="12.75"/>
  <cols>
    <col min="1" max="1" width="45.625" style="3" customWidth="1"/>
    <col min="2" max="3" width="12.625" style="3" customWidth="1"/>
    <col min="4" max="4" width="8.625" style="3" customWidth="1"/>
    <col min="5" max="16384" width="11.5" style="3"/>
  </cols>
  <sheetData>
    <row r="1" spans="1:4">
      <c r="A1" s="1" t="s">
        <v>0</v>
      </c>
      <c r="B1" s="2"/>
      <c r="C1" s="2"/>
      <c r="D1" s="2"/>
    </row>
    <row r="2" spans="1:4">
      <c r="A2" s="1" t="s">
        <v>512</v>
      </c>
      <c r="B2" s="2"/>
      <c r="C2" s="2"/>
      <c r="D2" s="2"/>
    </row>
    <row r="3" spans="1:4">
      <c r="A3" s="1" t="s">
        <v>377</v>
      </c>
      <c r="B3" s="2"/>
      <c r="C3" s="2"/>
      <c r="D3" s="2"/>
    </row>
    <row r="4" spans="1:4">
      <c r="A4" s="1" t="s">
        <v>513</v>
      </c>
      <c r="B4" s="2"/>
      <c r="C4" s="2"/>
      <c r="D4" s="2"/>
    </row>
    <row r="5" spans="1:4" ht="13.5" thickBot="1">
      <c r="A5" s="4" t="s">
        <v>4</v>
      </c>
      <c r="B5" s="5">
        <v>22000</v>
      </c>
      <c r="C5" s="6" t="s">
        <v>5</v>
      </c>
    </row>
    <row r="6" spans="1:4">
      <c r="A6" s="7"/>
      <c r="B6" s="8" t="s">
        <v>6</v>
      </c>
      <c r="C6" s="9">
        <v>43160</v>
      </c>
      <c r="D6" s="10" t="s">
        <v>7</v>
      </c>
    </row>
    <row r="7" spans="1:4">
      <c r="A7" s="11" t="s">
        <v>8</v>
      </c>
      <c r="D7" s="12" t="s">
        <v>9</v>
      </c>
    </row>
    <row r="8" spans="1:4" ht="13.5" thickBot="1">
      <c r="A8" s="13"/>
      <c r="B8" s="14" t="s">
        <v>10</v>
      </c>
      <c r="C8" s="14" t="s">
        <v>11</v>
      </c>
      <c r="D8" s="15" t="s">
        <v>13</v>
      </c>
    </row>
    <row r="9" spans="1:4">
      <c r="A9" s="11" t="s">
        <v>14</v>
      </c>
      <c r="B9" s="16"/>
    </row>
    <row r="10" spans="1:4">
      <c r="A10" s="18" t="s">
        <v>15</v>
      </c>
      <c r="B10" s="143"/>
      <c r="C10" s="143"/>
      <c r="D10" s="143">
        <v>0</v>
      </c>
    </row>
    <row r="11" spans="1:4">
      <c r="A11" s="18" t="s">
        <v>16</v>
      </c>
      <c r="B11" s="144">
        <v>193.70000000000005</v>
      </c>
      <c r="C11" s="144">
        <v>8.81</v>
      </c>
      <c r="D11" s="143">
        <v>3.6809838609599903E-2</v>
      </c>
    </row>
    <row r="12" spans="1:4">
      <c r="A12" s="18" t="s">
        <v>17</v>
      </c>
      <c r="B12" s="143">
        <v>145</v>
      </c>
      <c r="C12" s="143">
        <v>6.59</v>
      </c>
      <c r="D12" s="143">
        <v>2.755511924828077E-2</v>
      </c>
    </row>
    <row r="13" spans="1:4">
      <c r="A13" s="18" t="s">
        <v>18</v>
      </c>
      <c r="B13" s="143">
        <v>18.73</v>
      </c>
      <c r="C13" s="143">
        <v>0.85000000000000009</v>
      </c>
      <c r="D13" s="143">
        <v>3.5593612656572332E-3</v>
      </c>
    </row>
    <row r="14" spans="1:4">
      <c r="A14" s="18" t="s">
        <v>19</v>
      </c>
      <c r="B14" s="143"/>
      <c r="C14" s="143"/>
      <c r="D14" s="143">
        <v>0</v>
      </c>
    </row>
    <row r="15" spans="1:4">
      <c r="A15" s="6" t="s">
        <v>20</v>
      </c>
      <c r="B15" s="143">
        <v>2360.5</v>
      </c>
      <c r="C15" s="143">
        <v>107.32000000000001</v>
      </c>
      <c r="D15" s="143">
        <v>0.44857833783149487</v>
      </c>
    </row>
    <row r="16" spans="1:4">
      <c r="A16" s="6" t="s">
        <v>70</v>
      </c>
      <c r="B16" s="143">
        <v>104.96</v>
      </c>
      <c r="C16" s="143">
        <v>4.76</v>
      </c>
      <c r="D16" s="143">
        <v>1.9946105629652065E-2</v>
      </c>
    </row>
    <row r="17" spans="1:4">
      <c r="A17" s="6" t="s">
        <v>514</v>
      </c>
      <c r="B17" s="143">
        <v>260</v>
      </c>
      <c r="C17" s="143">
        <v>11.82</v>
      </c>
      <c r="D17" s="143">
        <v>4.9409179341744831E-2</v>
      </c>
    </row>
    <row r="18" spans="1:4">
      <c r="A18" s="6" t="s">
        <v>23</v>
      </c>
      <c r="B18" s="143">
        <v>638.20000000000005</v>
      </c>
      <c r="C18" s="143">
        <v>29.01</v>
      </c>
      <c r="D18" s="143">
        <v>0.12128053175346751</v>
      </c>
    </row>
    <row r="19" spans="1:4">
      <c r="A19" s="6" t="s">
        <v>24</v>
      </c>
      <c r="B19" s="143">
        <v>250.25</v>
      </c>
      <c r="C19" s="143">
        <v>11.37</v>
      </c>
      <c r="D19" s="143">
        <v>4.7556335116429399E-2</v>
      </c>
    </row>
    <row r="20" spans="1:4">
      <c r="A20" s="6" t="s">
        <v>71</v>
      </c>
      <c r="B20" s="143"/>
      <c r="C20" s="143"/>
      <c r="D20" s="143">
        <v>0</v>
      </c>
    </row>
    <row r="21" spans="1:4">
      <c r="A21" s="22" t="s">
        <v>27</v>
      </c>
      <c r="B21" s="145">
        <v>3971.34</v>
      </c>
      <c r="C21" s="145">
        <v>180.53</v>
      </c>
      <c r="D21" s="145">
        <v>0.75469480879632656</v>
      </c>
    </row>
    <row r="22" spans="1:4">
      <c r="A22" s="25" t="s">
        <v>28</v>
      </c>
      <c r="B22" s="144"/>
      <c r="C22" s="144"/>
      <c r="D22" s="144"/>
    </row>
    <row r="23" spans="1:4">
      <c r="A23" s="18" t="s">
        <v>29</v>
      </c>
      <c r="B23" s="143">
        <v>79.430000000000007</v>
      </c>
      <c r="C23" s="143">
        <v>3.61</v>
      </c>
      <c r="D23" s="143">
        <v>1.5094504288903047E-2</v>
      </c>
    </row>
    <row r="24" spans="1:4">
      <c r="A24" s="18" t="s">
        <v>30</v>
      </c>
      <c r="B24" s="143">
        <v>79.430000000000007</v>
      </c>
      <c r="C24" s="143">
        <v>3.61</v>
      </c>
      <c r="D24" s="143">
        <v>1.5094504288903047E-2</v>
      </c>
    </row>
    <row r="25" spans="1:4">
      <c r="A25" s="6" t="s">
        <v>72</v>
      </c>
      <c r="B25" s="143">
        <v>119.14</v>
      </c>
      <c r="C25" s="143">
        <v>5.42</v>
      </c>
      <c r="D25" s="143">
        <v>2.2640806256828766E-2</v>
      </c>
    </row>
    <row r="26" spans="1:4">
      <c r="A26" s="18" t="s">
        <v>73</v>
      </c>
      <c r="B26" s="143">
        <v>0</v>
      </c>
      <c r="C26" s="143">
        <v>0</v>
      </c>
      <c r="D26" s="143">
        <v>0</v>
      </c>
    </row>
    <row r="27" spans="1:4">
      <c r="A27" s="18" t="s">
        <v>74</v>
      </c>
      <c r="B27" s="143">
        <v>0</v>
      </c>
      <c r="C27" s="143">
        <v>0</v>
      </c>
      <c r="D27" s="143">
        <v>0</v>
      </c>
    </row>
    <row r="28" spans="1:4">
      <c r="A28" s="18" t="s">
        <v>75</v>
      </c>
      <c r="B28" s="143">
        <v>115.5</v>
      </c>
      <c r="C28" s="143">
        <v>5.25</v>
      </c>
      <c r="D28" s="143">
        <v>2.1949077746044338E-2</v>
      </c>
    </row>
    <row r="29" spans="1:4">
      <c r="A29" s="18" t="s">
        <v>76</v>
      </c>
      <c r="B29" s="143">
        <v>0</v>
      </c>
      <c r="C29" s="143">
        <v>0</v>
      </c>
      <c r="D29" s="143">
        <v>0</v>
      </c>
    </row>
    <row r="30" spans="1:4">
      <c r="A30" s="18" t="s">
        <v>77</v>
      </c>
      <c r="B30" s="143">
        <v>0</v>
      </c>
      <c r="C30" s="143">
        <v>0</v>
      </c>
      <c r="D30" s="143">
        <v>0</v>
      </c>
    </row>
    <row r="31" spans="1:4">
      <c r="A31" s="18" t="s">
        <v>78</v>
      </c>
      <c r="B31" s="143">
        <v>0</v>
      </c>
      <c r="C31" s="143">
        <v>0</v>
      </c>
      <c r="D31" s="143">
        <v>0</v>
      </c>
    </row>
    <row r="32" spans="1:4">
      <c r="A32" s="27" t="s">
        <v>37</v>
      </c>
      <c r="B32" s="146">
        <v>393.5</v>
      </c>
      <c r="C32" s="146">
        <v>17.89</v>
      </c>
      <c r="D32" s="146">
        <v>7.4778892580679199E-2</v>
      </c>
    </row>
    <row r="33" spans="1:244" s="30" customFormat="1">
      <c r="A33" s="11" t="s">
        <v>38</v>
      </c>
      <c r="B33" s="144"/>
      <c r="C33" s="144"/>
      <c r="D33" s="144"/>
    </row>
    <row r="34" spans="1:244" s="30" customFormat="1">
      <c r="A34" s="18" t="s">
        <v>39</v>
      </c>
      <c r="B34" s="143">
        <v>224.95296639155941</v>
      </c>
      <c r="C34" s="143">
        <v>10.220000000000001</v>
      </c>
      <c r="D34" s="143">
        <v>4.2749005614992522E-2</v>
      </c>
    </row>
    <row r="35" spans="1:244" s="30" customFormat="1">
      <c r="A35" s="6" t="s">
        <v>40</v>
      </c>
      <c r="B35" s="143">
        <v>224.95296639155941</v>
      </c>
      <c r="C35" s="143">
        <v>10.220000000000001</v>
      </c>
      <c r="D35" s="143">
        <v>4.2749005614992522E-2</v>
      </c>
    </row>
    <row r="36" spans="1:244" s="31" customFormat="1">
      <c r="A36" s="22" t="s">
        <v>41</v>
      </c>
      <c r="B36" s="145">
        <v>4589.7929663915593</v>
      </c>
      <c r="C36" s="145">
        <v>208.64000000000001</v>
      </c>
      <c r="D36" s="145">
        <v>0.87222270699199822</v>
      </c>
    </row>
    <row r="37" spans="1:244" s="30" customFormat="1">
      <c r="A37" s="11" t="s">
        <v>42</v>
      </c>
      <c r="B37" s="144"/>
      <c r="C37" s="144"/>
      <c r="D37" s="144"/>
    </row>
    <row r="38" spans="1:244" s="30" customFormat="1">
      <c r="A38" s="6" t="s">
        <v>43</v>
      </c>
      <c r="B38" s="143">
        <v>10.17</v>
      </c>
      <c r="C38" s="143">
        <v>0.46</v>
      </c>
      <c r="D38" s="143">
        <v>1.932659053482865E-3</v>
      </c>
    </row>
    <row r="39" spans="1:244" s="30" customFormat="1">
      <c r="A39" s="6" t="s">
        <v>44</v>
      </c>
      <c r="B39" s="143">
        <v>28.37</v>
      </c>
      <c r="C39" s="143">
        <v>1.29</v>
      </c>
      <c r="D39" s="143">
        <v>5.3913016074050033E-3</v>
      </c>
    </row>
    <row r="40" spans="1:244" s="30" customFormat="1">
      <c r="A40" s="18" t="s">
        <v>45</v>
      </c>
      <c r="B40" s="143">
        <v>29.32</v>
      </c>
      <c r="C40" s="143">
        <v>1.33</v>
      </c>
      <c r="D40" s="143">
        <v>5.5718351473075323E-3</v>
      </c>
    </row>
    <row r="41" spans="1:244" s="30" customFormat="1">
      <c r="A41" s="18" t="s">
        <v>79</v>
      </c>
      <c r="B41" s="143">
        <v>6.75</v>
      </c>
      <c r="C41" s="143">
        <v>0.31</v>
      </c>
      <c r="D41" s="143">
        <v>1.2827383098337601E-3</v>
      </c>
    </row>
    <row r="42" spans="1:244" s="30" customFormat="1">
      <c r="A42" s="27" t="s">
        <v>46</v>
      </c>
      <c r="B42" s="146">
        <v>74.61</v>
      </c>
      <c r="C42" s="146">
        <v>3.39</v>
      </c>
      <c r="D42" s="146">
        <v>1.4178534118029161E-2</v>
      </c>
      <c r="E42" s="32"/>
      <c r="F42" s="33"/>
      <c r="G42" s="33"/>
      <c r="H42" s="34"/>
      <c r="I42" s="32"/>
      <c r="J42" s="33"/>
      <c r="K42" s="33"/>
      <c r="L42" s="34"/>
      <c r="M42" s="32"/>
      <c r="N42" s="33"/>
      <c r="O42" s="33"/>
      <c r="P42" s="34"/>
      <c r="Q42" s="32"/>
      <c r="R42" s="33"/>
      <c r="S42" s="33"/>
      <c r="T42" s="34"/>
      <c r="U42" s="32"/>
      <c r="V42" s="33"/>
      <c r="W42" s="33"/>
      <c r="X42" s="34"/>
      <c r="Y42" s="32"/>
      <c r="Z42" s="33"/>
      <c r="AA42" s="33"/>
      <c r="AB42" s="34"/>
      <c r="AC42" s="32"/>
      <c r="AD42" s="33"/>
      <c r="AE42" s="33"/>
      <c r="AF42" s="34"/>
      <c r="AG42" s="32"/>
      <c r="AH42" s="33"/>
      <c r="AI42" s="33"/>
      <c r="AJ42" s="34"/>
      <c r="AK42" s="32"/>
      <c r="AL42" s="33"/>
      <c r="AM42" s="33"/>
      <c r="AN42" s="34"/>
      <c r="AO42" s="32"/>
      <c r="AP42" s="33"/>
      <c r="AQ42" s="33"/>
      <c r="AR42" s="34"/>
      <c r="AS42" s="32"/>
      <c r="AT42" s="33"/>
      <c r="AU42" s="33"/>
      <c r="AV42" s="34"/>
      <c r="AW42" s="32"/>
      <c r="AX42" s="33"/>
      <c r="AY42" s="33"/>
      <c r="AZ42" s="34"/>
      <c r="BA42" s="32"/>
      <c r="BB42" s="33"/>
      <c r="BC42" s="33"/>
      <c r="BD42" s="34"/>
      <c r="BE42" s="32"/>
      <c r="BF42" s="33"/>
      <c r="BG42" s="33"/>
      <c r="BH42" s="34"/>
      <c r="BI42" s="32"/>
      <c r="BJ42" s="33"/>
      <c r="BK42" s="33"/>
      <c r="BL42" s="34"/>
      <c r="BM42" s="32"/>
      <c r="BN42" s="33"/>
      <c r="BO42" s="33"/>
      <c r="BP42" s="34"/>
      <c r="BQ42" s="32"/>
      <c r="BR42" s="33"/>
      <c r="BS42" s="33"/>
      <c r="BT42" s="34"/>
      <c r="BU42" s="32"/>
      <c r="BV42" s="33"/>
      <c r="BW42" s="33"/>
      <c r="BX42" s="34"/>
      <c r="BY42" s="32"/>
      <c r="BZ42" s="33"/>
      <c r="CA42" s="33"/>
      <c r="CB42" s="34"/>
      <c r="CC42" s="32"/>
      <c r="CD42" s="33"/>
      <c r="CE42" s="33"/>
      <c r="CF42" s="34"/>
      <c r="CG42" s="32"/>
      <c r="CH42" s="33"/>
      <c r="CI42" s="33"/>
      <c r="CJ42" s="34"/>
      <c r="CK42" s="32"/>
      <c r="CL42" s="33"/>
      <c r="CM42" s="33"/>
      <c r="CN42" s="34"/>
      <c r="CO42" s="32"/>
      <c r="CP42" s="33"/>
      <c r="CQ42" s="33"/>
      <c r="CR42" s="34"/>
      <c r="CS42" s="32"/>
      <c r="CT42" s="33"/>
      <c r="CU42" s="33"/>
      <c r="CV42" s="34"/>
      <c r="CW42" s="32"/>
      <c r="CX42" s="33"/>
      <c r="CY42" s="33"/>
      <c r="CZ42" s="34"/>
      <c r="DA42" s="32"/>
      <c r="DB42" s="33"/>
      <c r="DC42" s="33"/>
      <c r="DD42" s="34"/>
      <c r="DE42" s="32"/>
      <c r="DF42" s="33"/>
      <c r="DG42" s="33"/>
      <c r="DH42" s="34"/>
      <c r="DI42" s="32"/>
      <c r="DJ42" s="33"/>
      <c r="DK42" s="33"/>
      <c r="DL42" s="34"/>
      <c r="DM42" s="32"/>
      <c r="DN42" s="33"/>
      <c r="DO42" s="33"/>
      <c r="DP42" s="34"/>
      <c r="DQ42" s="32"/>
      <c r="DR42" s="33"/>
      <c r="DS42" s="33"/>
      <c r="DT42" s="34"/>
      <c r="DU42" s="32"/>
      <c r="DV42" s="33"/>
      <c r="DW42" s="33"/>
      <c r="DX42" s="34"/>
      <c r="DY42" s="32"/>
      <c r="DZ42" s="33"/>
      <c r="EA42" s="33"/>
      <c r="EB42" s="34"/>
      <c r="EC42" s="32"/>
      <c r="ED42" s="33"/>
      <c r="EE42" s="33"/>
      <c r="EF42" s="34"/>
      <c r="EG42" s="32"/>
      <c r="EH42" s="33"/>
      <c r="EI42" s="33"/>
      <c r="EJ42" s="34"/>
      <c r="EK42" s="32"/>
      <c r="EL42" s="33"/>
      <c r="EM42" s="33"/>
      <c r="EN42" s="34"/>
      <c r="EO42" s="32"/>
      <c r="EP42" s="33"/>
      <c r="EQ42" s="33"/>
      <c r="ER42" s="34"/>
      <c r="ES42" s="32"/>
      <c r="ET42" s="33"/>
      <c r="EU42" s="33"/>
      <c r="EV42" s="34"/>
      <c r="EW42" s="32"/>
      <c r="EX42" s="33"/>
      <c r="EY42" s="33"/>
      <c r="EZ42" s="34"/>
      <c r="FA42" s="32"/>
      <c r="FB42" s="33"/>
      <c r="FC42" s="33"/>
      <c r="FD42" s="34"/>
      <c r="FE42" s="32"/>
      <c r="FF42" s="33"/>
      <c r="FG42" s="33"/>
      <c r="FH42" s="34"/>
      <c r="FI42" s="32"/>
      <c r="FJ42" s="33"/>
      <c r="FK42" s="33"/>
      <c r="FL42" s="34"/>
      <c r="FM42" s="32"/>
      <c r="FN42" s="33"/>
      <c r="FO42" s="33"/>
      <c r="FP42" s="34"/>
      <c r="FQ42" s="32"/>
      <c r="FR42" s="33"/>
      <c r="FS42" s="33"/>
      <c r="FT42" s="34"/>
      <c r="FU42" s="32"/>
      <c r="FV42" s="33"/>
      <c r="FW42" s="33"/>
      <c r="FX42" s="34"/>
      <c r="FY42" s="32"/>
      <c r="FZ42" s="33"/>
      <c r="GA42" s="33"/>
      <c r="GB42" s="34"/>
      <c r="GC42" s="32"/>
      <c r="GD42" s="33"/>
      <c r="GE42" s="33"/>
      <c r="GF42" s="34"/>
      <c r="GG42" s="32"/>
      <c r="GH42" s="33"/>
      <c r="GI42" s="33"/>
      <c r="GJ42" s="34"/>
      <c r="GK42" s="32"/>
      <c r="GL42" s="33"/>
      <c r="GM42" s="33"/>
      <c r="GN42" s="34"/>
      <c r="GO42" s="32"/>
      <c r="GP42" s="33"/>
      <c r="GQ42" s="33"/>
      <c r="GR42" s="34"/>
      <c r="GS42" s="32"/>
      <c r="GT42" s="33"/>
      <c r="GU42" s="33"/>
      <c r="GV42" s="34"/>
      <c r="GW42" s="32"/>
      <c r="GX42" s="33"/>
      <c r="GY42" s="33"/>
      <c r="GZ42" s="34"/>
      <c r="HA42" s="32"/>
      <c r="HB42" s="33"/>
      <c r="HC42" s="33"/>
      <c r="HD42" s="34"/>
      <c r="HE42" s="32"/>
      <c r="HF42" s="33"/>
      <c r="HG42" s="33"/>
      <c r="HH42" s="34"/>
      <c r="HI42" s="32"/>
      <c r="HJ42" s="33"/>
      <c r="HK42" s="33"/>
      <c r="HL42" s="34"/>
      <c r="HM42" s="32"/>
      <c r="HN42" s="33"/>
      <c r="HO42" s="33"/>
      <c r="HP42" s="34"/>
      <c r="HQ42" s="32"/>
      <c r="HR42" s="33"/>
      <c r="HS42" s="33"/>
      <c r="HT42" s="34"/>
      <c r="HU42" s="32"/>
      <c r="HV42" s="33"/>
      <c r="HW42" s="33"/>
      <c r="HX42" s="34"/>
      <c r="HY42" s="32"/>
      <c r="HZ42" s="33"/>
      <c r="IA42" s="33"/>
      <c r="IB42" s="34"/>
      <c r="IC42" s="32"/>
      <c r="ID42" s="33"/>
      <c r="IE42" s="33"/>
      <c r="IF42" s="34"/>
      <c r="IG42" s="32"/>
      <c r="IH42" s="33"/>
      <c r="II42" s="33"/>
      <c r="IJ42" s="34"/>
    </row>
    <row r="43" spans="1:244" s="30" customFormat="1">
      <c r="A43" s="11" t="s">
        <v>47</v>
      </c>
      <c r="B43" s="144"/>
      <c r="C43" s="144"/>
      <c r="D43" s="144"/>
    </row>
    <row r="44" spans="1:244" s="30" customFormat="1">
      <c r="A44" s="18" t="s">
        <v>80</v>
      </c>
      <c r="B44" s="143">
        <v>2.8771277500000001</v>
      </c>
      <c r="C44" s="143">
        <v>0.13</v>
      </c>
      <c r="D44" s="143">
        <v>5.4675584995715685E-4</v>
      </c>
    </row>
    <row r="45" spans="1:244" s="30" customFormat="1">
      <c r="A45" s="18" t="s">
        <v>198</v>
      </c>
      <c r="B45" s="143">
        <v>4.2300000000000004</v>
      </c>
      <c r="C45" s="143">
        <v>0.19</v>
      </c>
      <c r="D45" s="143">
        <v>8.0384934082915638E-4</v>
      </c>
    </row>
    <row r="46" spans="1:244" s="30" customFormat="1">
      <c r="A46" s="27" t="s">
        <v>51</v>
      </c>
      <c r="B46" s="146">
        <v>7.1071277500000001</v>
      </c>
      <c r="C46" s="146">
        <v>0.32</v>
      </c>
      <c r="D46" s="146">
        <v>1.3506051907863133E-3</v>
      </c>
      <c r="E46" s="32"/>
      <c r="F46" s="33"/>
      <c r="G46" s="33"/>
      <c r="H46" s="34"/>
      <c r="I46" s="32"/>
      <c r="J46" s="33"/>
      <c r="K46" s="33"/>
      <c r="L46" s="34"/>
      <c r="M46" s="32"/>
      <c r="N46" s="33"/>
      <c r="O46" s="33"/>
      <c r="P46" s="34"/>
      <c r="Q46" s="32"/>
      <c r="R46" s="33"/>
      <c r="S46" s="33"/>
      <c r="T46" s="34"/>
      <c r="U46" s="32"/>
      <c r="V46" s="33"/>
      <c r="W46" s="33"/>
      <c r="X46" s="34"/>
      <c r="Y46" s="32"/>
      <c r="Z46" s="33"/>
      <c r="AA46" s="33"/>
      <c r="AB46" s="34"/>
      <c r="AC46" s="32"/>
      <c r="AD46" s="33"/>
      <c r="AE46" s="33"/>
      <c r="AF46" s="34"/>
      <c r="AG46" s="32"/>
      <c r="AH46" s="33"/>
      <c r="AI46" s="33"/>
      <c r="AJ46" s="34"/>
      <c r="AK46" s="32"/>
      <c r="AL46" s="33"/>
      <c r="AM46" s="33"/>
      <c r="AN46" s="34"/>
      <c r="AO46" s="32"/>
      <c r="AP46" s="33"/>
      <c r="AQ46" s="33"/>
      <c r="AR46" s="34"/>
      <c r="AS46" s="32"/>
      <c r="AT46" s="33"/>
      <c r="AU46" s="33"/>
      <c r="AV46" s="34"/>
      <c r="AW46" s="32"/>
      <c r="AX46" s="33"/>
      <c r="AY46" s="33"/>
      <c r="AZ46" s="34"/>
      <c r="BA46" s="32"/>
      <c r="BB46" s="33"/>
      <c r="BC46" s="33"/>
      <c r="BD46" s="34"/>
      <c r="BE46" s="32"/>
      <c r="BF46" s="33"/>
      <c r="BG46" s="33"/>
      <c r="BH46" s="34"/>
      <c r="BI46" s="32"/>
      <c r="BJ46" s="33"/>
      <c r="BK46" s="33"/>
      <c r="BL46" s="34"/>
      <c r="BM46" s="32"/>
      <c r="BN46" s="33"/>
      <c r="BO46" s="33"/>
      <c r="BP46" s="34"/>
      <c r="BQ46" s="32"/>
      <c r="BR46" s="33"/>
      <c r="BS46" s="33"/>
      <c r="BT46" s="34"/>
      <c r="BU46" s="32"/>
      <c r="BV46" s="33"/>
      <c r="BW46" s="33"/>
      <c r="BX46" s="34"/>
      <c r="BY46" s="32"/>
      <c r="BZ46" s="33"/>
      <c r="CA46" s="33"/>
      <c r="CB46" s="34"/>
      <c r="CC46" s="32"/>
      <c r="CD46" s="33"/>
      <c r="CE46" s="33"/>
      <c r="CF46" s="34"/>
      <c r="CG46" s="32"/>
      <c r="CH46" s="33"/>
      <c r="CI46" s="33"/>
      <c r="CJ46" s="34"/>
      <c r="CK46" s="32"/>
      <c r="CL46" s="33"/>
      <c r="CM46" s="33"/>
      <c r="CN46" s="34"/>
      <c r="CO46" s="32"/>
      <c r="CP46" s="33"/>
      <c r="CQ46" s="33"/>
      <c r="CR46" s="34"/>
      <c r="CS46" s="32"/>
      <c r="CT46" s="33"/>
      <c r="CU46" s="33"/>
      <c r="CV46" s="34"/>
      <c r="CW46" s="32"/>
      <c r="CX46" s="33"/>
      <c r="CY46" s="33"/>
      <c r="CZ46" s="34"/>
      <c r="DA46" s="32"/>
      <c r="DB46" s="33"/>
      <c r="DC46" s="33"/>
      <c r="DD46" s="34"/>
      <c r="DE46" s="32"/>
      <c r="DF46" s="33"/>
      <c r="DG46" s="33"/>
      <c r="DH46" s="34"/>
      <c r="DI46" s="32"/>
      <c r="DJ46" s="33"/>
      <c r="DK46" s="33"/>
      <c r="DL46" s="34"/>
      <c r="DM46" s="32"/>
      <c r="DN46" s="33"/>
      <c r="DO46" s="33"/>
      <c r="DP46" s="34"/>
      <c r="DQ46" s="32"/>
      <c r="DR46" s="33"/>
      <c r="DS46" s="33"/>
      <c r="DT46" s="34"/>
      <c r="DU46" s="32"/>
      <c r="DV46" s="33"/>
      <c r="DW46" s="33"/>
      <c r="DX46" s="34"/>
      <c r="DY46" s="32"/>
      <c r="DZ46" s="33"/>
      <c r="EA46" s="33"/>
      <c r="EB46" s="34"/>
      <c r="EC46" s="32"/>
      <c r="ED46" s="33"/>
      <c r="EE46" s="33"/>
      <c r="EF46" s="34"/>
      <c r="EG46" s="32"/>
      <c r="EH46" s="33"/>
      <c r="EI46" s="33"/>
      <c r="EJ46" s="34"/>
      <c r="EK46" s="32"/>
      <c r="EL46" s="33"/>
      <c r="EM46" s="33"/>
      <c r="EN46" s="34"/>
      <c r="EO46" s="32"/>
      <c r="EP46" s="33"/>
      <c r="EQ46" s="33"/>
      <c r="ER46" s="34"/>
      <c r="ES46" s="32"/>
      <c r="ET46" s="33"/>
      <c r="EU46" s="33"/>
      <c r="EV46" s="34"/>
      <c r="EW46" s="32"/>
      <c r="EX46" s="33"/>
      <c r="EY46" s="33"/>
      <c r="EZ46" s="34"/>
      <c r="FA46" s="32"/>
      <c r="FB46" s="33"/>
      <c r="FC46" s="33"/>
      <c r="FD46" s="34"/>
      <c r="FE46" s="32"/>
      <c r="FF46" s="33"/>
      <c r="FG46" s="33"/>
      <c r="FH46" s="34"/>
      <c r="FI46" s="32"/>
      <c r="FJ46" s="33"/>
      <c r="FK46" s="33"/>
      <c r="FL46" s="34"/>
      <c r="FM46" s="32"/>
      <c r="FN46" s="33"/>
      <c r="FO46" s="33"/>
      <c r="FP46" s="34"/>
      <c r="FQ46" s="32"/>
      <c r="FR46" s="33"/>
      <c r="FS46" s="33"/>
      <c r="FT46" s="34"/>
      <c r="FU46" s="32"/>
      <c r="FV46" s="33"/>
      <c r="FW46" s="33"/>
      <c r="FX46" s="34"/>
      <c r="FY46" s="32"/>
      <c r="FZ46" s="33"/>
      <c r="GA46" s="33"/>
      <c r="GB46" s="34"/>
      <c r="GC46" s="32"/>
      <c r="GD46" s="33"/>
      <c r="GE46" s="33"/>
      <c r="GF46" s="34"/>
      <c r="GG46" s="32"/>
      <c r="GH46" s="33"/>
      <c r="GI46" s="33"/>
      <c r="GJ46" s="34"/>
      <c r="GK46" s="32"/>
      <c r="GL46" s="33"/>
      <c r="GM46" s="33"/>
      <c r="GN46" s="34"/>
      <c r="GO46" s="32"/>
      <c r="GP46" s="33"/>
      <c r="GQ46" s="33"/>
      <c r="GR46" s="34"/>
      <c r="GS46" s="32"/>
      <c r="GT46" s="33"/>
      <c r="GU46" s="33"/>
      <c r="GV46" s="34"/>
      <c r="GW46" s="32"/>
      <c r="GX46" s="33"/>
      <c r="GY46" s="33"/>
      <c r="GZ46" s="34"/>
      <c r="HA46" s="32"/>
      <c r="HB46" s="33"/>
      <c r="HC46" s="33"/>
      <c r="HD46" s="34"/>
      <c r="HE46" s="32"/>
      <c r="HF46" s="33"/>
      <c r="HG46" s="33"/>
      <c r="HH46" s="34"/>
      <c r="HI46" s="32"/>
      <c r="HJ46" s="33"/>
      <c r="HK46" s="33"/>
      <c r="HL46" s="34"/>
      <c r="HM46" s="32"/>
      <c r="HN46" s="33"/>
      <c r="HO46" s="33"/>
      <c r="HP46" s="34"/>
      <c r="HQ46" s="32"/>
      <c r="HR46" s="33"/>
      <c r="HS46" s="33"/>
      <c r="HT46" s="34"/>
      <c r="HU46" s="32"/>
      <c r="HV46" s="33"/>
      <c r="HW46" s="33"/>
      <c r="HX46" s="34"/>
      <c r="HY46" s="32"/>
      <c r="HZ46" s="33"/>
      <c r="IA46" s="33"/>
      <c r="IB46" s="34"/>
      <c r="IC46" s="32"/>
      <c r="ID46" s="33"/>
      <c r="IE46" s="33"/>
      <c r="IF46" s="34"/>
      <c r="IG46" s="32"/>
      <c r="IH46" s="33"/>
      <c r="II46" s="33"/>
      <c r="IJ46" s="34"/>
    </row>
    <row r="47" spans="1:244" s="30" customFormat="1">
      <c r="A47" s="35" t="s">
        <v>52</v>
      </c>
      <c r="B47" s="147">
        <v>81.717127750000003</v>
      </c>
      <c r="C47" s="147">
        <v>3.71</v>
      </c>
      <c r="D47" s="147">
        <v>1.5529139308815474E-2</v>
      </c>
      <c r="E47" s="33"/>
      <c r="F47" s="33"/>
      <c r="G47" s="32"/>
      <c r="H47" s="33"/>
      <c r="I47" s="33"/>
      <c r="J47" s="33"/>
      <c r="K47" s="32"/>
      <c r="L47" s="33"/>
      <c r="M47" s="33"/>
      <c r="N47" s="33"/>
      <c r="O47" s="32"/>
      <c r="P47" s="33"/>
      <c r="Q47" s="33"/>
      <c r="R47" s="33"/>
      <c r="S47" s="32"/>
      <c r="T47" s="33"/>
      <c r="U47" s="33"/>
      <c r="V47" s="33"/>
      <c r="W47" s="32"/>
      <c r="X47" s="33"/>
      <c r="Y47" s="33"/>
      <c r="Z47" s="33"/>
      <c r="AA47" s="32"/>
      <c r="AB47" s="33"/>
      <c r="AC47" s="33"/>
      <c r="AD47" s="33"/>
      <c r="AE47" s="32"/>
      <c r="AF47" s="33"/>
      <c r="AG47" s="33"/>
      <c r="AH47" s="33"/>
      <c r="AI47" s="32"/>
      <c r="AJ47" s="33"/>
      <c r="AK47" s="33"/>
      <c r="AL47" s="33"/>
      <c r="AM47" s="32"/>
      <c r="AN47" s="33"/>
      <c r="AO47" s="33"/>
      <c r="AP47" s="33"/>
      <c r="AQ47" s="32"/>
      <c r="AR47" s="33"/>
      <c r="AS47" s="33"/>
      <c r="AT47" s="33"/>
      <c r="AU47" s="32"/>
      <c r="AV47" s="33"/>
      <c r="AW47" s="33"/>
      <c r="AX47" s="33"/>
      <c r="AY47" s="32"/>
      <c r="AZ47" s="33"/>
      <c r="BA47" s="33"/>
      <c r="BB47" s="33"/>
      <c r="BC47" s="32"/>
      <c r="BD47" s="33"/>
      <c r="BE47" s="33"/>
      <c r="BF47" s="33"/>
      <c r="BG47" s="32"/>
      <c r="BH47" s="33"/>
      <c r="BI47" s="33"/>
      <c r="BJ47" s="33"/>
      <c r="BK47" s="32"/>
      <c r="BL47" s="33"/>
      <c r="BM47" s="33"/>
      <c r="BN47" s="33"/>
      <c r="BO47" s="32"/>
      <c r="BP47" s="33"/>
      <c r="BQ47" s="33"/>
      <c r="BR47" s="33"/>
      <c r="BS47" s="32"/>
      <c r="BT47" s="33"/>
      <c r="BU47" s="33"/>
      <c r="BV47" s="33"/>
      <c r="BW47" s="32"/>
      <c r="BX47" s="33"/>
      <c r="BY47" s="33"/>
      <c r="BZ47" s="33"/>
      <c r="CA47" s="32"/>
      <c r="CB47" s="33"/>
      <c r="CC47" s="33"/>
      <c r="CD47" s="33"/>
      <c r="CE47" s="32"/>
      <c r="CF47" s="33"/>
      <c r="CG47" s="33"/>
      <c r="CH47" s="33"/>
      <c r="CI47" s="32"/>
      <c r="CJ47" s="33"/>
      <c r="CK47" s="33"/>
      <c r="CL47" s="33"/>
      <c r="CM47" s="32"/>
      <c r="CN47" s="33"/>
      <c r="CO47" s="33"/>
      <c r="CP47" s="33"/>
      <c r="CQ47" s="32"/>
      <c r="CR47" s="33"/>
      <c r="CS47" s="33"/>
      <c r="CT47" s="33"/>
      <c r="CU47" s="32"/>
      <c r="CV47" s="33"/>
      <c r="CW47" s="33"/>
      <c r="CX47" s="33"/>
      <c r="CY47" s="32"/>
      <c r="CZ47" s="33"/>
      <c r="DA47" s="33"/>
      <c r="DB47" s="33"/>
      <c r="DC47" s="32"/>
      <c r="DD47" s="33"/>
      <c r="DE47" s="33"/>
      <c r="DF47" s="33"/>
      <c r="DG47" s="32"/>
      <c r="DH47" s="33"/>
      <c r="DI47" s="33"/>
      <c r="DJ47" s="33"/>
      <c r="DK47" s="32"/>
      <c r="DL47" s="33"/>
      <c r="DM47" s="33"/>
      <c r="DN47" s="33"/>
      <c r="DO47" s="32"/>
      <c r="DP47" s="33"/>
      <c r="DQ47" s="33"/>
      <c r="DR47" s="33"/>
      <c r="DS47" s="32"/>
      <c r="DT47" s="33"/>
      <c r="DU47" s="33"/>
      <c r="DV47" s="33"/>
      <c r="DW47" s="32"/>
      <c r="DX47" s="33"/>
      <c r="DY47" s="33"/>
      <c r="DZ47" s="33"/>
      <c r="EA47" s="32"/>
      <c r="EB47" s="33"/>
      <c r="EC47" s="33"/>
      <c r="ED47" s="33"/>
      <c r="EE47" s="32"/>
      <c r="EF47" s="33"/>
      <c r="EG47" s="33"/>
      <c r="EH47" s="33"/>
      <c r="EI47" s="32"/>
      <c r="EJ47" s="33"/>
      <c r="EK47" s="33"/>
      <c r="EL47" s="33"/>
      <c r="EM47" s="32"/>
      <c r="EN47" s="33"/>
      <c r="EO47" s="33"/>
      <c r="EP47" s="33"/>
      <c r="EQ47" s="32"/>
      <c r="ER47" s="33"/>
      <c r="ES47" s="33"/>
      <c r="ET47" s="33"/>
      <c r="EU47" s="32"/>
      <c r="EV47" s="33"/>
      <c r="EW47" s="33"/>
      <c r="EX47" s="33"/>
      <c r="EY47" s="32"/>
      <c r="EZ47" s="33"/>
      <c r="FA47" s="33"/>
      <c r="FB47" s="33"/>
      <c r="FC47" s="32"/>
      <c r="FD47" s="33"/>
      <c r="FE47" s="33"/>
      <c r="FF47" s="33"/>
      <c r="FG47" s="32"/>
      <c r="FH47" s="33"/>
      <c r="FI47" s="33"/>
      <c r="FJ47" s="33"/>
      <c r="FK47" s="32"/>
      <c r="FL47" s="33"/>
      <c r="FM47" s="33"/>
      <c r="FN47" s="33"/>
      <c r="FO47" s="32"/>
      <c r="FP47" s="33"/>
      <c r="FQ47" s="33"/>
      <c r="FR47" s="33"/>
      <c r="FS47" s="32"/>
      <c r="FT47" s="33"/>
      <c r="FU47" s="33"/>
      <c r="FV47" s="33"/>
      <c r="FW47" s="32"/>
      <c r="FX47" s="33"/>
      <c r="FY47" s="33"/>
      <c r="FZ47" s="33"/>
      <c r="GA47" s="32"/>
      <c r="GB47" s="33"/>
      <c r="GC47" s="33"/>
      <c r="GD47" s="33"/>
      <c r="GE47" s="32"/>
      <c r="GF47" s="33"/>
      <c r="GG47" s="33"/>
      <c r="GH47" s="33"/>
      <c r="GI47" s="32"/>
      <c r="GJ47" s="33"/>
      <c r="GK47" s="33"/>
      <c r="GL47" s="33"/>
      <c r="GM47" s="32"/>
      <c r="GN47" s="33"/>
      <c r="GO47" s="33"/>
      <c r="GP47" s="33"/>
      <c r="GQ47" s="32"/>
      <c r="GR47" s="33"/>
      <c r="GS47" s="33"/>
      <c r="GT47" s="33"/>
      <c r="GU47" s="32"/>
      <c r="GV47" s="33"/>
      <c r="GW47" s="33"/>
      <c r="GX47" s="33"/>
      <c r="GY47" s="32"/>
      <c r="GZ47" s="33"/>
      <c r="HA47" s="33"/>
      <c r="HB47" s="33"/>
      <c r="HC47" s="32"/>
      <c r="HD47" s="33"/>
      <c r="HE47" s="33"/>
      <c r="HF47" s="33"/>
      <c r="HG47" s="32"/>
      <c r="HH47" s="33"/>
      <c r="HI47" s="33"/>
      <c r="HJ47" s="33"/>
      <c r="HK47" s="32"/>
      <c r="HL47" s="33"/>
      <c r="HM47" s="33"/>
      <c r="HN47" s="33"/>
      <c r="HO47" s="32"/>
      <c r="HP47" s="33"/>
      <c r="HQ47" s="33"/>
      <c r="HR47" s="33"/>
      <c r="HS47" s="32"/>
      <c r="HT47" s="33"/>
      <c r="HU47" s="33"/>
      <c r="HV47" s="33"/>
      <c r="HW47" s="32"/>
      <c r="HX47" s="33"/>
      <c r="HY47" s="33"/>
      <c r="HZ47" s="33"/>
      <c r="IA47" s="32"/>
      <c r="IB47" s="33"/>
      <c r="IC47" s="33"/>
      <c r="ID47" s="33"/>
      <c r="IE47" s="32"/>
      <c r="IF47" s="33"/>
      <c r="IG47" s="33"/>
      <c r="IH47" s="33"/>
    </row>
    <row r="48" spans="1:244" s="31" customFormat="1">
      <c r="A48" s="22" t="s">
        <v>53</v>
      </c>
      <c r="B48" s="145">
        <v>4671.5100941415594</v>
      </c>
      <c r="C48" s="145">
        <v>212.35000000000002</v>
      </c>
      <c r="D48" s="145">
        <v>0.88775184630081372</v>
      </c>
    </row>
    <row r="49" spans="1:244" s="30" customFormat="1">
      <c r="A49" s="11" t="s">
        <v>54</v>
      </c>
      <c r="B49" s="144"/>
      <c r="C49" s="144"/>
      <c r="D49" s="144"/>
    </row>
    <row r="50" spans="1:244" s="30" customFormat="1">
      <c r="A50" s="6" t="s">
        <v>55</v>
      </c>
      <c r="B50" s="143">
        <v>28.17</v>
      </c>
      <c r="C50" s="143">
        <v>1.28</v>
      </c>
      <c r="D50" s="143">
        <v>5.353294546372892E-3</v>
      </c>
    </row>
    <row r="51" spans="1:244" s="30" customFormat="1">
      <c r="A51" s="6" t="s">
        <v>56</v>
      </c>
      <c r="B51" s="143">
        <v>562.5</v>
      </c>
      <c r="C51" s="143">
        <v>25.57</v>
      </c>
      <c r="D51" s="143">
        <v>0.10689485915281333</v>
      </c>
    </row>
    <row r="52" spans="1:244" s="30" customFormat="1">
      <c r="A52" s="27" t="s">
        <v>57</v>
      </c>
      <c r="B52" s="146">
        <v>590.66999999999996</v>
      </c>
      <c r="C52" s="146">
        <v>26.85</v>
      </c>
      <c r="D52" s="146">
        <v>0.11224815369918621</v>
      </c>
      <c r="E52" s="32"/>
      <c r="F52" s="33"/>
      <c r="G52" s="33"/>
      <c r="H52" s="34"/>
      <c r="I52" s="32"/>
      <c r="J52" s="33"/>
      <c r="K52" s="33"/>
      <c r="L52" s="34"/>
      <c r="M52" s="32"/>
      <c r="N52" s="33"/>
      <c r="O52" s="33"/>
      <c r="P52" s="34"/>
      <c r="Q52" s="32"/>
      <c r="R52" s="33"/>
      <c r="S52" s="33"/>
      <c r="T52" s="34"/>
      <c r="U52" s="32"/>
      <c r="V52" s="33"/>
      <c r="W52" s="33"/>
      <c r="X52" s="34"/>
      <c r="Y52" s="32"/>
      <c r="Z52" s="33"/>
      <c r="AA52" s="33"/>
      <c r="AB52" s="34"/>
      <c r="AC52" s="32"/>
      <c r="AD52" s="33"/>
      <c r="AE52" s="33"/>
      <c r="AF52" s="34"/>
      <c r="AG52" s="32"/>
      <c r="AH52" s="33"/>
      <c r="AI52" s="33"/>
      <c r="AJ52" s="34"/>
      <c r="AK52" s="32"/>
      <c r="AL52" s="33"/>
      <c r="AM52" s="33"/>
      <c r="AN52" s="34"/>
      <c r="AO52" s="32"/>
      <c r="AP52" s="33"/>
      <c r="AQ52" s="33"/>
      <c r="AR52" s="34"/>
      <c r="AS52" s="32"/>
      <c r="AT52" s="33"/>
      <c r="AU52" s="33"/>
      <c r="AV52" s="34"/>
      <c r="AW52" s="32"/>
      <c r="AX52" s="33"/>
      <c r="AY52" s="33"/>
      <c r="AZ52" s="34"/>
      <c r="BA52" s="32"/>
      <c r="BB52" s="33"/>
      <c r="BC52" s="33"/>
      <c r="BD52" s="34"/>
      <c r="BE52" s="32"/>
      <c r="BF52" s="33"/>
      <c r="BG52" s="33"/>
      <c r="BH52" s="34"/>
      <c r="BI52" s="32"/>
      <c r="BJ52" s="33"/>
      <c r="BK52" s="33"/>
      <c r="BL52" s="34"/>
      <c r="BM52" s="32"/>
      <c r="BN52" s="33"/>
      <c r="BO52" s="33"/>
      <c r="BP52" s="34"/>
      <c r="BQ52" s="32"/>
      <c r="BR52" s="33"/>
      <c r="BS52" s="33"/>
      <c r="BT52" s="34"/>
      <c r="BU52" s="32"/>
      <c r="BV52" s="33"/>
      <c r="BW52" s="33"/>
      <c r="BX52" s="34"/>
      <c r="BY52" s="32"/>
      <c r="BZ52" s="33"/>
      <c r="CA52" s="33"/>
      <c r="CB52" s="34"/>
      <c r="CC52" s="32"/>
      <c r="CD52" s="33"/>
      <c r="CE52" s="33"/>
      <c r="CF52" s="34"/>
      <c r="CG52" s="32"/>
      <c r="CH52" s="33"/>
      <c r="CI52" s="33"/>
      <c r="CJ52" s="34"/>
      <c r="CK52" s="32"/>
      <c r="CL52" s="33"/>
      <c r="CM52" s="33"/>
      <c r="CN52" s="34"/>
      <c r="CO52" s="32"/>
      <c r="CP52" s="33"/>
      <c r="CQ52" s="33"/>
      <c r="CR52" s="34"/>
      <c r="CS52" s="32"/>
      <c r="CT52" s="33"/>
      <c r="CU52" s="33"/>
      <c r="CV52" s="34"/>
      <c r="CW52" s="32"/>
      <c r="CX52" s="33"/>
      <c r="CY52" s="33"/>
      <c r="CZ52" s="34"/>
      <c r="DA52" s="32"/>
      <c r="DB52" s="33"/>
      <c r="DC52" s="33"/>
      <c r="DD52" s="34"/>
      <c r="DE52" s="32"/>
      <c r="DF52" s="33"/>
      <c r="DG52" s="33"/>
      <c r="DH52" s="34"/>
      <c r="DI52" s="32"/>
      <c r="DJ52" s="33"/>
      <c r="DK52" s="33"/>
      <c r="DL52" s="34"/>
      <c r="DM52" s="32"/>
      <c r="DN52" s="33"/>
      <c r="DO52" s="33"/>
      <c r="DP52" s="34"/>
      <c r="DQ52" s="32"/>
      <c r="DR52" s="33"/>
      <c r="DS52" s="33"/>
      <c r="DT52" s="34"/>
      <c r="DU52" s="32"/>
      <c r="DV52" s="33"/>
      <c r="DW52" s="33"/>
      <c r="DX52" s="34"/>
      <c r="DY52" s="32"/>
      <c r="DZ52" s="33"/>
      <c r="EA52" s="33"/>
      <c r="EB52" s="34"/>
      <c r="EC52" s="32"/>
      <c r="ED52" s="33"/>
      <c r="EE52" s="33"/>
      <c r="EF52" s="34"/>
      <c r="EG52" s="32"/>
      <c r="EH52" s="33"/>
      <c r="EI52" s="33"/>
      <c r="EJ52" s="34"/>
      <c r="EK52" s="32"/>
      <c r="EL52" s="33"/>
      <c r="EM52" s="33"/>
      <c r="EN52" s="34"/>
      <c r="EO52" s="32"/>
      <c r="EP52" s="33"/>
      <c r="EQ52" s="33"/>
      <c r="ER52" s="34"/>
      <c r="ES52" s="32"/>
      <c r="ET52" s="33"/>
      <c r="EU52" s="33"/>
      <c r="EV52" s="34"/>
      <c r="EW52" s="32"/>
      <c r="EX52" s="33"/>
      <c r="EY52" s="33"/>
      <c r="EZ52" s="34"/>
      <c r="FA52" s="32"/>
      <c r="FB52" s="33"/>
      <c r="FC52" s="33"/>
      <c r="FD52" s="34"/>
      <c r="FE52" s="32"/>
      <c r="FF52" s="33"/>
      <c r="FG52" s="33"/>
      <c r="FH52" s="34"/>
      <c r="FI52" s="32"/>
      <c r="FJ52" s="33"/>
      <c r="FK52" s="33"/>
      <c r="FL52" s="34"/>
      <c r="FM52" s="32"/>
      <c r="FN52" s="33"/>
      <c r="FO52" s="33"/>
      <c r="FP52" s="34"/>
      <c r="FQ52" s="32"/>
      <c r="FR52" s="33"/>
      <c r="FS52" s="33"/>
      <c r="FT52" s="34"/>
      <c r="FU52" s="32"/>
      <c r="FV52" s="33"/>
      <c r="FW52" s="33"/>
      <c r="FX52" s="34"/>
      <c r="FY52" s="32"/>
      <c r="FZ52" s="33"/>
      <c r="GA52" s="33"/>
      <c r="GB52" s="34"/>
      <c r="GC52" s="32"/>
      <c r="GD52" s="33"/>
      <c r="GE52" s="33"/>
      <c r="GF52" s="34"/>
      <c r="GG52" s="32"/>
      <c r="GH52" s="33"/>
      <c r="GI52" s="33"/>
      <c r="GJ52" s="34"/>
      <c r="GK52" s="32"/>
      <c r="GL52" s="33"/>
      <c r="GM52" s="33"/>
      <c r="GN52" s="34"/>
      <c r="GO52" s="32"/>
      <c r="GP52" s="33"/>
      <c r="GQ52" s="33"/>
      <c r="GR52" s="34"/>
      <c r="GS52" s="32"/>
      <c r="GT52" s="33"/>
      <c r="GU52" s="33"/>
      <c r="GV52" s="34"/>
      <c r="GW52" s="32"/>
      <c r="GX52" s="33"/>
      <c r="GY52" s="33"/>
      <c r="GZ52" s="34"/>
      <c r="HA52" s="32"/>
      <c r="HB52" s="33"/>
      <c r="HC52" s="33"/>
      <c r="HD52" s="34"/>
      <c r="HE52" s="32"/>
      <c r="HF52" s="33"/>
      <c r="HG52" s="33"/>
      <c r="HH52" s="34"/>
      <c r="HI52" s="32"/>
      <c r="HJ52" s="33"/>
      <c r="HK52" s="33"/>
      <c r="HL52" s="34"/>
      <c r="HM52" s="32"/>
      <c r="HN52" s="33"/>
      <c r="HO52" s="33"/>
      <c r="HP52" s="34"/>
      <c r="HQ52" s="32"/>
      <c r="HR52" s="33"/>
      <c r="HS52" s="33"/>
      <c r="HT52" s="34"/>
      <c r="HU52" s="32"/>
      <c r="HV52" s="33"/>
      <c r="HW52" s="33"/>
      <c r="HX52" s="34"/>
      <c r="HY52" s="32"/>
      <c r="HZ52" s="33"/>
      <c r="IA52" s="33"/>
      <c r="IB52" s="34"/>
      <c r="IC52" s="32"/>
      <c r="ID52" s="33"/>
      <c r="IE52" s="33"/>
      <c r="IF52" s="34"/>
      <c r="IG52" s="32"/>
      <c r="IH52" s="33"/>
      <c r="II52" s="33"/>
      <c r="IJ52" s="34"/>
    </row>
    <row r="53" spans="1:244" s="41" customFormat="1" ht="13.5" thickBot="1">
      <c r="A53" s="38" t="s">
        <v>58</v>
      </c>
      <c r="B53" s="148">
        <v>5262.1800941415595</v>
      </c>
      <c r="C53" s="148">
        <v>239.20000000000002</v>
      </c>
      <c r="D53" s="148">
        <v>0.99999999999999989</v>
      </c>
    </row>
    <row r="54" spans="1:244">
      <c r="A54" s="42" t="s">
        <v>59</v>
      </c>
      <c r="D54" s="43"/>
    </row>
  </sheetData>
  <printOptions horizontalCentered="1"/>
  <pageMargins left="0.78740157480314965" right="0.39370078740157483" top="0.78740157480314965" bottom="0.78740157480314965" header="0.59055118110236227" footer="0.59055118110236227"/>
  <pageSetup paperSize="9" orientation="portrait" horizontalDpi="300" verticalDpi="300" r:id="rId1"/>
  <headerFooter alignWithMargins="0">
    <oddHeader>&amp;L&amp;"Tahoma,Negrito"&amp;8Companhia Nacional de Abastecimento - CONAB</oddHeader>
    <oddFooter>&amp;R&amp;6&amp;F - &amp;A
versão - jan/2008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7"/>
  <sheetViews>
    <sheetView workbookViewId="0">
      <selection activeCell="B26" sqref="B26:G26"/>
    </sheetView>
  </sheetViews>
  <sheetFormatPr defaultRowHeight="12.75"/>
  <cols>
    <col min="1" max="1" width="4.375" style="237" customWidth="1"/>
    <col min="2" max="2" width="15.375" style="237" customWidth="1"/>
    <col min="3" max="3" width="0.5" style="237" customWidth="1"/>
    <col min="4" max="4" width="3.25" style="237" customWidth="1"/>
    <col min="5" max="5" width="15.25" style="237" customWidth="1"/>
    <col min="6" max="7" width="0.875" style="237" customWidth="1"/>
    <col min="8" max="8" width="7.375" style="237" customWidth="1"/>
    <col min="9" max="9" width="8.875" style="237" customWidth="1"/>
    <col min="10" max="10" width="8.125" style="237" customWidth="1"/>
    <col min="11" max="11" width="1.5" style="237" customWidth="1"/>
    <col min="12" max="12" width="3.375" style="237" customWidth="1"/>
    <col min="13" max="13" width="13.375" style="237" customWidth="1"/>
    <col min="14" max="14" width="4.375" style="237" customWidth="1"/>
    <col min="15" max="15" width="4.25" style="237" customWidth="1"/>
    <col min="16" max="16" width="28.125" style="237" customWidth="1"/>
    <col min="17" max="256" width="9" style="237"/>
    <col min="257" max="257" width="4.375" style="237" customWidth="1"/>
    <col min="258" max="258" width="15.375" style="237" customWidth="1"/>
    <col min="259" max="259" width="0.5" style="237" customWidth="1"/>
    <col min="260" max="260" width="3.25" style="237" customWidth="1"/>
    <col min="261" max="261" width="15.25" style="237" customWidth="1"/>
    <col min="262" max="263" width="0.875" style="237" customWidth="1"/>
    <col min="264" max="264" width="7.375" style="237" customWidth="1"/>
    <col min="265" max="265" width="8.875" style="237" customWidth="1"/>
    <col min="266" max="266" width="8.125" style="237" customWidth="1"/>
    <col min="267" max="267" width="1.5" style="237" customWidth="1"/>
    <col min="268" max="268" width="3.375" style="237" customWidth="1"/>
    <col min="269" max="269" width="13.375" style="237" customWidth="1"/>
    <col min="270" max="270" width="4.375" style="237" customWidth="1"/>
    <col min="271" max="271" width="4.25" style="237" customWidth="1"/>
    <col min="272" max="272" width="28.125" style="237" customWidth="1"/>
    <col min="273" max="512" width="9" style="237"/>
    <col min="513" max="513" width="4.375" style="237" customWidth="1"/>
    <col min="514" max="514" width="15.375" style="237" customWidth="1"/>
    <col min="515" max="515" width="0.5" style="237" customWidth="1"/>
    <col min="516" max="516" width="3.25" style="237" customWidth="1"/>
    <col min="517" max="517" width="15.25" style="237" customWidth="1"/>
    <col min="518" max="519" width="0.875" style="237" customWidth="1"/>
    <col min="520" max="520" width="7.375" style="237" customWidth="1"/>
    <col min="521" max="521" width="8.875" style="237" customWidth="1"/>
    <col min="522" max="522" width="8.125" style="237" customWidth="1"/>
    <col min="523" max="523" width="1.5" style="237" customWidth="1"/>
    <col min="524" max="524" width="3.375" style="237" customWidth="1"/>
    <col min="525" max="525" width="13.375" style="237" customWidth="1"/>
    <col min="526" max="526" width="4.375" style="237" customWidth="1"/>
    <col min="527" max="527" width="4.25" style="237" customWidth="1"/>
    <col min="528" max="528" width="28.125" style="237" customWidth="1"/>
    <col min="529" max="768" width="9" style="237"/>
    <col min="769" max="769" width="4.375" style="237" customWidth="1"/>
    <col min="770" max="770" width="15.375" style="237" customWidth="1"/>
    <col min="771" max="771" width="0.5" style="237" customWidth="1"/>
    <col min="772" max="772" width="3.25" style="237" customWidth="1"/>
    <col min="773" max="773" width="15.25" style="237" customWidth="1"/>
    <col min="774" max="775" width="0.875" style="237" customWidth="1"/>
    <col min="776" max="776" width="7.375" style="237" customWidth="1"/>
    <col min="777" max="777" width="8.875" style="237" customWidth="1"/>
    <col min="778" max="778" width="8.125" style="237" customWidth="1"/>
    <col min="779" max="779" width="1.5" style="237" customWidth="1"/>
    <col min="780" max="780" width="3.375" style="237" customWidth="1"/>
    <col min="781" max="781" width="13.375" style="237" customWidth="1"/>
    <col min="782" max="782" width="4.375" style="237" customWidth="1"/>
    <col min="783" max="783" width="4.25" style="237" customWidth="1"/>
    <col min="784" max="784" width="28.125" style="237" customWidth="1"/>
    <col min="785" max="1024" width="9" style="237"/>
    <col min="1025" max="1025" width="4.375" style="237" customWidth="1"/>
    <col min="1026" max="1026" width="15.375" style="237" customWidth="1"/>
    <col min="1027" max="1027" width="0.5" style="237" customWidth="1"/>
    <col min="1028" max="1028" width="3.25" style="237" customWidth="1"/>
    <col min="1029" max="1029" width="15.25" style="237" customWidth="1"/>
    <col min="1030" max="1031" width="0.875" style="237" customWidth="1"/>
    <col min="1032" max="1032" width="7.375" style="237" customWidth="1"/>
    <col min="1033" max="1033" width="8.875" style="237" customWidth="1"/>
    <col min="1034" max="1034" width="8.125" style="237" customWidth="1"/>
    <col min="1035" max="1035" width="1.5" style="237" customWidth="1"/>
    <col min="1036" max="1036" width="3.375" style="237" customWidth="1"/>
    <col min="1037" max="1037" width="13.375" style="237" customWidth="1"/>
    <col min="1038" max="1038" width="4.375" style="237" customWidth="1"/>
    <col min="1039" max="1039" width="4.25" style="237" customWidth="1"/>
    <col min="1040" max="1040" width="28.125" style="237" customWidth="1"/>
    <col min="1041" max="1280" width="9" style="237"/>
    <col min="1281" max="1281" width="4.375" style="237" customWidth="1"/>
    <col min="1282" max="1282" width="15.375" style="237" customWidth="1"/>
    <col min="1283" max="1283" width="0.5" style="237" customWidth="1"/>
    <col min="1284" max="1284" width="3.25" style="237" customWidth="1"/>
    <col min="1285" max="1285" width="15.25" style="237" customWidth="1"/>
    <col min="1286" max="1287" width="0.875" style="237" customWidth="1"/>
    <col min="1288" max="1288" width="7.375" style="237" customWidth="1"/>
    <col min="1289" max="1289" width="8.875" style="237" customWidth="1"/>
    <col min="1290" max="1290" width="8.125" style="237" customWidth="1"/>
    <col min="1291" max="1291" width="1.5" style="237" customWidth="1"/>
    <col min="1292" max="1292" width="3.375" style="237" customWidth="1"/>
    <col min="1293" max="1293" width="13.375" style="237" customWidth="1"/>
    <col min="1294" max="1294" width="4.375" style="237" customWidth="1"/>
    <col min="1295" max="1295" width="4.25" style="237" customWidth="1"/>
    <col min="1296" max="1296" width="28.125" style="237" customWidth="1"/>
    <col min="1297" max="1536" width="9" style="237"/>
    <col min="1537" max="1537" width="4.375" style="237" customWidth="1"/>
    <col min="1538" max="1538" width="15.375" style="237" customWidth="1"/>
    <col min="1539" max="1539" width="0.5" style="237" customWidth="1"/>
    <col min="1540" max="1540" width="3.25" style="237" customWidth="1"/>
    <col min="1541" max="1541" width="15.25" style="237" customWidth="1"/>
    <col min="1542" max="1543" width="0.875" style="237" customWidth="1"/>
    <col min="1544" max="1544" width="7.375" style="237" customWidth="1"/>
    <col min="1545" max="1545" width="8.875" style="237" customWidth="1"/>
    <col min="1546" max="1546" width="8.125" style="237" customWidth="1"/>
    <col min="1547" max="1547" width="1.5" style="237" customWidth="1"/>
    <col min="1548" max="1548" width="3.375" style="237" customWidth="1"/>
    <col min="1549" max="1549" width="13.375" style="237" customWidth="1"/>
    <col min="1550" max="1550" width="4.375" style="237" customWidth="1"/>
    <col min="1551" max="1551" width="4.25" style="237" customWidth="1"/>
    <col min="1552" max="1552" width="28.125" style="237" customWidth="1"/>
    <col min="1553" max="1792" width="9" style="237"/>
    <col min="1793" max="1793" width="4.375" style="237" customWidth="1"/>
    <col min="1794" max="1794" width="15.375" style="237" customWidth="1"/>
    <col min="1795" max="1795" width="0.5" style="237" customWidth="1"/>
    <col min="1796" max="1796" width="3.25" style="237" customWidth="1"/>
    <col min="1797" max="1797" width="15.25" style="237" customWidth="1"/>
    <col min="1798" max="1799" width="0.875" style="237" customWidth="1"/>
    <col min="1800" max="1800" width="7.375" style="237" customWidth="1"/>
    <col min="1801" max="1801" width="8.875" style="237" customWidth="1"/>
    <col min="1802" max="1802" width="8.125" style="237" customWidth="1"/>
    <col min="1803" max="1803" width="1.5" style="237" customWidth="1"/>
    <col min="1804" max="1804" width="3.375" style="237" customWidth="1"/>
    <col min="1805" max="1805" width="13.375" style="237" customWidth="1"/>
    <col min="1806" max="1806" width="4.375" style="237" customWidth="1"/>
    <col min="1807" max="1807" width="4.25" style="237" customWidth="1"/>
    <col min="1808" max="1808" width="28.125" style="237" customWidth="1"/>
    <col min="1809" max="2048" width="9" style="237"/>
    <col min="2049" max="2049" width="4.375" style="237" customWidth="1"/>
    <col min="2050" max="2050" width="15.375" style="237" customWidth="1"/>
    <col min="2051" max="2051" width="0.5" style="237" customWidth="1"/>
    <col min="2052" max="2052" width="3.25" style="237" customWidth="1"/>
    <col min="2053" max="2053" width="15.25" style="237" customWidth="1"/>
    <col min="2054" max="2055" width="0.875" style="237" customWidth="1"/>
    <col min="2056" max="2056" width="7.375" style="237" customWidth="1"/>
    <col min="2057" max="2057" width="8.875" style="237" customWidth="1"/>
    <col min="2058" max="2058" width="8.125" style="237" customWidth="1"/>
    <col min="2059" max="2059" width="1.5" style="237" customWidth="1"/>
    <col min="2060" max="2060" width="3.375" style="237" customWidth="1"/>
    <col min="2061" max="2061" width="13.375" style="237" customWidth="1"/>
    <col min="2062" max="2062" width="4.375" style="237" customWidth="1"/>
    <col min="2063" max="2063" width="4.25" style="237" customWidth="1"/>
    <col min="2064" max="2064" width="28.125" style="237" customWidth="1"/>
    <col min="2065" max="2304" width="9" style="237"/>
    <col min="2305" max="2305" width="4.375" style="237" customWidth="1"/>
    <col min="2306" max="2306" width="15.375" style="237" customWidth="1"/>
    <col min="2307" max="2307" width="0.5" style="237" customWidth="1"/>
    <col min="2308" max="2308" width="3.25" style="237" customWidth="1"/>
    <col min="2309" max="2309" width="15.25" style="237" customWidth="1"/>
    <col min="2310" max="2311" width="0.875" style="237" customWidth="1"/>
    <col min="2312" max="2312" width="7.375" style="237" customWidth="1"/>
    <col min="2313" max="2313" width="8.875" style="237" customWidth="1"/>
    <col min="2314" max="2314" width="8.125" style="237" customWidth="1"/>
    <col min="2315" max="2315" width="1.5" style="237" customWidth="1"/>
    <col min="2316" max="2316" width="3.375" style="237" customWidth="1"/>
    <col min="2317" max="2317" width="13.375" style="237" customWidth="1"/>
    <col min="2318" max="2318" width="4.375" style="237" customWidth="1"/>
    <col min="2319" max="2319" width="4.25" style="237" customWidth="1"/>
    <col min="2320" max="2320" width="28.125" style="237" customWidth="1"/>
    <col min="2321" max="2560" width="9" style="237"/>
    <col min="2561" max="2561" width="4.375" style="237" customWidth="1"/>
    <col min="2562" max="2562" width="15.375" style="237" customWidth="1"/>
    <col min="2563" max="2563" width="0.5" style="237" customWidth="1"/>
    <col min="2564" max="2564" width="3.25" style="237" customWidth="1"/>
    <col min="2565" max="2565" width="15.25" style="237" customWidth="1"/>
    <col min="2566" max="2567" width="0.875" style="237" customWidth="1"/>
    <col min="2568" max="2568" width="7.375" style="237" customWidth="1"/>
    <col min="2569" max="2569" width="8.875" style="237" customWidth="1"/>
    <col min="2570" max="2570" width="8.125" style="237" customWidth="1"/>
    <col min="2571" max="2571" width="1.5" style="237" customWidth="1"/>
    <col min="2572" max="2572" width="3.375" style="237" customWidth="1"/>
    <col min="2573" max="2573" width="13.375" style="237" customWidth="1"/>
    <col min="2574" max="2574" width="4.375" style="237" customWidth="1"/>
    <col min="2575" max="2575" width="4.25" style="237" customWidth="1"/>
    <col min="2576" max="2576" width="28.125" style="237" customWidth="1"/>
    <col min="2577" max="2816" width="9" style="237"/>
    <col min="2817" max="2817" width="4.375" style="237" customWidth="1"/>
    <col min="2818" max="2818" width="15.375" style="237" customWidth="1"/>
    <col min="2819" max="2819" width="0.5" style="237" customWidth="1"/>
    <col min="2820" max="2820" width="3.25" style="237" customWidth="1"/>
    <col min="2821" max="2821" width="15.25" style="237" customWidth="1"/>
    <col min="2822" max="2823" width="0.875" style="237" customWidth="1"/>
    <col min="2824" max="2824" width="7.375" style="237" customWidth="1"/>
    <col min="2825" max="2825" width="8.875" style="237" customWidth="1"/>
    <col min="2826" max="2826" width="8.125" style="237" customWidth="1"/>
    <col min="2827" max="2827" width="1.5" style="237" customWidth="1"/>
    <col min="2828" max="2828" width="3.375" style="237" customWidth="1"/>
    <col min="2829" max="2829" width="13.375" style="237" customWidth="1"/>
    <col min="2830" max="2830" width="4.375" style="237" customWidth="1"/>
    <col min="2831" max="2831" width="4.25" style="237" customWidth="1"/>
    <col min="2832" max="2832" width="28.125" style="237" customWidth="1"/>
    <col min="2833" max="3072" width="9" style="237"/>
    <col min="3073" max="3073" width="4.375" style="237" customWidth="1"/>
    <col min="3074" max="3074" width="15.375" style="237" customWidth="1"/>
    <col min="3075" max="3075" width="0.5" style="237" customWidth="1"/>
    <col min="3076" max="3076" width="3.25" style="237" customWidth="1"/>
    <col min="3077" max="3077" width="15.25" style="237" customWidth="1"/>
    <col min="3078" max="3079" width="0.875" style="237" customWidth="1"/>
    <col min="3080" max="3080" width="7.375" style="237" customWidth="1"/>
    <col min="3081" max="3081" width="8.875" style="237" customWidth="1"/>
    <col min="3082" max="3082" width="8.125" style="237" customWidth="1"/>
    <col min="3083" max="3083" width="1.5" style="237" customWidth="1"/>
    <col min="3084" max="3084" width="3.375" style="237" customWidth="1"/>
    <col min="3085" max="3085" width="13.375" style="237" customWidth="1"/>
    <col min="3086" max="3086" width="4.375" style="237" customWidth="1"/>
    <col min="3087" max="3087" width="4.25" style="237" customWidth="1"/>
    <col min="3088" max="3088" width="28.125" style="237" customWidth="1"/>
    <col min="3089" max="3328" width="9" style="237"/>
    <col min="3329" max="3329" width="4.375" style="237" customWidth="1"/>
    <col min="3330" max="3330" width="15.375" style="237" customWidth="1"/>
    <col min="3331" max="3331" width="0.5" style="237" customWidth="1"/>
    <col min="3332" max="3332" width="3.25" style="237" customWidth="1"/>
    <col min="3333" max="3333" width="15.25" style="237" customWidth="1"/>
    <col min="3334" max="3335" width="0.875" style="237" customWidth="1"/>
    <col min="3336" max="3336" width="7.375" style="237" customWidth="1"/>
    <col min="3337" max="3337" width="8.875" style="237" customWidth="1"/>
    <col min="3338" max="3338" width="8.125" style="237" customWidth="1"/>
    <col min="3339" max="3339" width="1.5" style="237" customWidth="1"/>
    <col min="3340" max="3340" width="3.375" style="237" customWidth="1"/>
    <col min="3341" max="3341" width="13.375" style="237" customWidth="1"/>
    <col min="3342" max="3342" width="4.375" style="237" customWidth="1"/>
    <col min="3343" max="3343" width="4.25" style="237" customWidth="1"/>
    <col min="3344" max="3344" width="28.125" style="237" customWidth="1"/>
    <col min="3345" max="3584" width="9" style="237"/>
    <col min="3585" max="3585" width="4.375" style="237" customWidth="1"/>
    <col min="3586" max="3586" width="15.375" style="237" customWidth="1"/>
    <col min="3587" max="3587" width="0.5" style="237" customWidth="1"/>
    <col min="3588" max="3588" width="3.25" style="237" customWidth="1"/>
    <col min="3589" max="3589" width="15.25" style="237" customWidth="1"/>
    <col min="3590" max="3591" width="0.875" style="237" customWidth="1"/>
    <col min="3592" max="3592" width="7.375" style="237" customWidth="1"/>
    <col min="3593" max="3593" width="8.875" style="237" customWidth="1"/>
    <col min="3594" max="3594" width="8.125" style="237" customWidth="1"/>
    <col min="3595" max="3595" width="1.5" style="237" customWidth="1"/>
    <col min="3596" max="3596" width="3.375" style="237" customWidth="1"/>
    <col min="3597" max="3597" width="13.375" style="237" customWidth="1"/>
    <col min="3598" max="3598" width="4.375" style="237" customWidth="1"/>
    <col min="3599" max="3599" width="4.25" style="237" customWidth="1"/>
    <col min="3600" max="3600" width="28.125" style="237" customWidth="1"/>
    <col min="3601" max="3840" width="9" style="237"/>
    <col min="3841" max="3841" width="4.375" style="237" customWidth="1"/>
    <col min="3842" max="3842" width="15.375" style="237" customWidth="1"/>
    <col min="3843" max="3843" width="0.5" style="237" customWidth="1"/>
    <col min="3844" max="3844" width="3.25" style="237" customWidth="1"/>
    <col min="3845" max="3845" width="15.25" style="237" customWidth="1"/>
    <col min="3846" max="3847" width="0.875" style="237" customWidth="1"/>
    <col min="3848" max="3848" width="7.375" style="237" customWidth="1"/>
    <col min="3849" max="3849" width="8.875" style="237" customWidth="1"/>
    <col min="3850" max="3850" width="8.125" style="237" customWidth="1"/>
    <col min="3851" max="3851" width="1.5" style="237" customWidth="1"/>
    <col min="3852" max="3852" width="3.375" style="237" customWidth="1"/>
    <col min="3853" max="3853" width="13.375" style="237" customWidth="1"/>
    <col min="3854" max="3854" width="4.375" style="237" customWidth="1"/>
    <col min="3855" max="3855" width="4.25" style="237" customWidth="1"/>
    <col min="3856" max="3856" width="28.125" style="237" customWidth="1"/>
    <col min="3857" max="4096" width="9" style="237"/>
    <col min="4097" max="4097" width="4.375" style="237" customWidth="1"/>
    <col min="4098" max="4098" width="15.375" style="237" customWidth="1"/>
    <col min="4099" max="4099" width="0.5" style="237" customWidth="1"/>
    <col min="4100" max="4100" width="3.25" style="237" customWidth="1"/>
    <col min="4101" max="4101" width="15.25" style="237" customWidth="1"/>
    <col min="4102" max="4103" width="0.875" style="237" customWidth="1"/>
    <col min="4104" max="4104" width="7.375" style="237" customWidth="1"/>
    <col min="4105" max="4105" width="8.875" style="237" customWidth="1"/>
    <col min="4106" max="4106" width="8.125" style="237" customWidth="1"/>
    <col min="4107" max="4107" width="1.5" style="237" customWidth="1"/>
    <col min="4108" max="4108" width="3.375" style="237" customWidth="1"/>
    <col min="4109" max="4109" width="13.375" style="237" customWidth="1"/>
    <col min="4110" max="4110" width="4.375" style="237" customWidth="1"/>
    <col min="4111" max="4111" width="4.25" style="237" customWidth="1"/>
    <col min="4112" max="4112" width="28.125" style="237" customWidth="1"/>
    <col min="4113" max="4352" width="9" style="237"/>
    <col min="4353" max="4353" width="4.375" style="237" customWidth="1"/>
    <col min="4354" max="4354" width="15.375" style="237" customWidth="1"/>
    <col min="4355" max="4355" width="0.5" style="237" customWidth="1"/>
    <col min="4356" max="4356" width="3.25" style="237" customWidth="1"/>
    <col min="4357" max="4357" width="15.25" style="237" customWidth="1"/>
    <col min="4358" max="4359" width="0.875" style="237" customWidth="1"/>
    <col min="4360" max="4360" width="7.375" style="237" customWidth="1"/>
    <col min="4361" max="4361" width="8.875" style="237" customWidth="1"/>
    <col min="4362" max="4362" width="8.125" style="237" customWidth="1"/>
    <col min="4363" max="4363" width="1.5" style="237" customWidth="1"/>
    <col min="4364" max="4364" width="3.375" style="237" customWidth="1"/>
    <col min="4365" max="4365" width="13.375" style="237" customWidth="1"/>
    <col min="4366" max="4366" width="4.375" style="237" customWidth="1"/>
    <col min="4367" max="4367" width="4.25" style="237" customWidth="1"/>
    <col min="4368" max="4368" width="28.125" style="237" customWidth="1"/>
    <col min="4369" max="4608" width="9" style="237"/>
    <col min="4609" max="4609" width="4.375" style="237" customWidth="1"/>
    <col min="4610" max="4610" width="15.375" style="237" customWidth="1"/>
    <col min="4611" max="4611" width="0.5" style="237" customWidth="1"/>
    <col min="4612" max="4612" width="3.25" style="237" customWidth="1"/>
    <col min="4613" max="4613" width="15.25" style="237" customWidth="1"/>
    <col min="4614" max="4615" width="0.875" style="237" customWidth="1"/>
    <col min="4616" max="4616" width="7.375" style="237" customWidth="1"/>
    <col min="4617" max="4617" width="8.875" style="237" customWidth="1"/>
    <col min="4618" max="4618" width="8.125" style="237" customWidth="1"/>
    <col min="4619" max="4619" width="1.5" style="237" customWidth="1"/>
    <col min="4620" max="4620" width="3.375" style="237" customWidth="1"/>
    <col min="4621" max="4621" width="13.375" style="237" customWidth="1"/>
    <col min="4622" max="4622" width="4.375" style="237" customWidth="1"/>
    <col min="4623" max="4623" width="4.25" style="237" customWidth="1"/>
    <col min="4624" max="4624" width="28.125" style="237" customWidth="1"/>
    <col min="4625" max="4864" width="9" style="237"/>
    <col min="4865" max="4865" width="4.375" style="237" customWidth="1"/>
    <col min="4866" max="4866" width="15.375" style="237" customWidth="1"/>
    <col min="4867" max="4867" width="0.5" style="237" customWidth="1"/>
    <col min="4868" max="4868" width="3.25" style="237" customWidth="1"/>
    <col min="4869" max="4869" width="15.25" style="237" customWidth="1"/>
    <col min="4870" max="4871" width="0.875" style="237" customWidth="1"/>
    <col min="4872" max="4872" width="7.375" style="237" customWidth="1"/>
    <col min="4873" max="4873" width="8.875" style="237" customWidth="1"/>
    <col min="4874" max="4874" width="8.125" style="237" customWidth="1"/>
    <col min="4875" max="4875" width="1.5" style="237" customWidth="1"/>
    <col min="4876" max="4876" width="3.375" style="237" customWidth="1"/>
    <col min="4877" max="4877" width="13.375" style="237" customWidth="1"/>
    <col min="4878" max="4878" width="4.375" style="237" customWidth="1"/>
    <col min="4879" max="4879" width="4.25" style="237" customWidth="1"/>
    <col min="4880" max="4880" width="28.125" style="237" customWidth="1"/>
    <col min="4881" max="5120" width="9" style="237"/>
    <col min="5121" max="5121" width="4.375" style="237" customWidth="1"/>
    <col min="5122" max="5122" width="15.375" style="237" customWidth="1"/>
    <col min="5123" max="5123" width="0.5" style="237" customWidth="1"/>
    <col min="5124" max="5124" width="3.25" style="237" customWidth="1"/>
    <col min="5125" max="5125" width="15.25" style="237" customWidth="1"/>
    <col min="5126" max="5127" width="0.875" style="237" customWidth="1"/>
    <col min="5128" max="5128" width="7.375" style="237" customWidth="1"/>
    <col min="5129" max="5129" width="8.875" style="237" customWidth="1"/>
    <col min="5130" max="5130" width="8.125" style="237" customWidth="1"/>
    <col min="5131" max="5131" width="1.5" style="237" customWidth="1"/>
    <col min="5132" max="5132" width="3.375" style="237" customWidth="1"/>
    <col min="5133" max="5133" width="13.375" style="237" customWidth="1"/>
    <col min="5134" max="5134" width="4.375" style="237" customWidth="1"/>
    <col min="5135" max="5135" width="4.25" style="237" customWidth="1"/>
    <col min="5136" max="5136" width="28.125" style="237" customWidth="1"/>
    <col min="5137" max="5376" width="9" style="237"/>
    <col min="5377" max="5377" width="4.375" style="237" customWidth="1"/>
    <col min="5378" max="5378" width="15.375" style="237" customWidth="1"/>
    <col min="5379" max="5379" width="0.5" style="237" customWidth="1"/>
    <col min="5380" max="5380" width="3.25" style="237" customWidth="1"/>
    <col min="5381" max="5381" width="15.25" style="237" customWidth="1"/>
    <col min="5382" max="5383" width="0.875" style="237" customWidth="1"/>
    <col min="5384" max="5384" width="7.375" style="237" customWidth="1"/>
    <col min="5385" max="5385" width="8.875" style="237" customWidth="1"/>
    <col min="5386" max="5386" width="8.125" style="237" customWidth="1"/>
    <col min="5387" max="5387" width="1.5" style="237" customWidth="1"/>
    <col min="5388" max="5388" width="3.375" style="237" customWidth="1"/>
    <col min="5389" max="5389" width="13.375" style="237" customWidth="1"/>
    <col min="5390" max="5390" width="4.375" style="237" customWidth="1"/>
    <col min="5391" max="5391" width="4.25" style="237" customWidth="1"/>
    <col min="5392" max="5392" width="28.125" style="237" customWidth="1"/>
    <col min="5393" max="5632" width="9" style="237"/>
    <col min="5633" max="5633" width="4.375" style="237" customWidth="1"/>
    <col min="5634" max="5634" width="15.375" style="237" customWidth="1"/>
    <col min="5635" max="5635" width="0.5" style="237" customWidth="1"/>
    <col min="5636" max="5636" width="3.25" style="237" customWidth="1"/>
    <col min="5637" max="5637" width="15.25" style="237" customWidth="1"/>
    <col min="5638" max="5639" width="0.875" style="237" customWidth="1"/>
    <col min="5640" max="5640" width="7.375" style="237" customWidth="1"/>
    <col min="5641" max="5641" width="8.875" style="237" customWidth="1"/>
    <col min="5642" max="5642" width="8.125" style="237" customWidth="1"/>
    <col min="5643" max="5643" width="1.5" style="237" customWidth="1"/>
    <col min="5644" max="5644" width="3.375" style="237" customWidth="1"/>
    <col min="5645" max="5645" width="13.375" style="237" customWidth="1"/>
    <col min="5646" max="5646" width="4.375" style="237" customWidth="1"/>
    <col min="5647" max="5647" width="4.25" style="237" customWidth="1"/>
    <col min="5648" max="5648" width="28.125" style="237" customWidth="1"/>
    <col min="5649" max="5888" width="9" style="237"/>
    <col min="5889" max="5889" width="4.375" style="237" customWidth="1"/>
    <col min="5890" max="5890" width="15.375" style="237" customWidth="1"/>
    <col min="5891" max="5891" width="0.5" style="237" customWidth="1"/>
    <col min="5892" max="5892" width="3.25" style="237" customWidth="1"/>
    <col min="5893" max="5893" width="15.25" style="237" customWidth="1"/>
    <col min="5894" max="5895" width="0.875" style="237" customWidth="1"/>
    <col min="5896" max="5896" width="7.375" style="237" customWidth="1"/>
    <col min="5897" max="5897" width="8.875" style="237" customWidth="1"/>
    <col min="5898" max="5898" width="8.125" style="237" customWidth="1"/>
    <col min="5899" max="5899" width="1.5" style="237" customWidth="1"/>
    <col min="5900" max="5900" width="3.375" style="237" customWidth="1"/>
    <col min="5901" max="5901" width="13.375" style="237" customWidth="1"/>
    <col min="5902" max="5902" width="4.375" style="237" customWidth="1"/>
    <col min="5903" max="5903" width="4.25" style="237" customWidth="1"/>
    <col min="5904" max="5904" width="28.125" style="237" customWidth="1"/>
    <col min="5905" max="6144" width="9" style="237"/>
    <col min="6145" max="6145" width="4.375" style="237" customWidth="1"/>
    <col min="6146" max="6146" width="15.375" style="237" customWidth="1"/>
    <col min="6147" max="6147" width="0.5" style="237" customWidth="1"/>
    <col min="6148" max="6148" width="3.25" style="237" customWidth="1"/>
    <col min="6149" max="6149" width="15.25" style="237" customWidth="1"/>
    <col min="6150" max="6151" width="0.875" style="237" customWidth="1"/>
    <col min="6152" max="6152" width="7.375" style="237" customWidth="1"/>
    <col min="6153" max="6153" width="8.875" style="237" customWidth="1"/>
    <col min="6154" max="6154" width="8.125" style="237" customWidth="1"/>
    <col min="6155" max="6155" width="1.5" style="237" customWidth="1"/>
    <col min="6156" max="6156" width="3.375" style="237" customWidth="1"/>
    <col min="6157" max="6157" width="13.375" style="237" customWidth="1"/>
    <col min="6158" max="6158" width="4.375" style="237" customWidth="1"/>
    <col min="6159" max="6159" width="4.25" style="237" customWidth="1"/>
    <col min="6160" max="6160" width="28.125" style="237" customWidth="1"/>
    <col min="6161" max="6400" width="9" style="237"/>
    <col min="6401" max="6401" width="4.375" style="237" customWidth="1"/>
    <col min="6402" max="6402" width="15.375" style="237" customWidth="1"/>
    <col min="6403" max="6403" width="0.5" style="237" customWidth="1"/>
    <col min="6404" max="6404" width="3.25" style="237" customWidth="1"/>
    <col min="6405" max="6405" width="15.25" style="237" customWidth="1"/>
    <col min="6406" max="6407" width="0.875" style="237" customWidth="1"/>
    <col min="6408" max="6408" width="7.375" style="237" customWidth="1"/>
    <col min="6409" max="6409" width="8.875" style="237" customWidth="1"/>
    <col min="6410" max="6410" width="8.125" style="237" customWidth="1"/>
    <col min="6411" max="6411" width="1.5" style="237" customWidth="1"/>
    <col min="6412" max="6412" width="3.375" style="237" customWidth="1"/>
    <col min="6413" max="6413" width="13.375" style="237" customWidth="1"/>
    <col min="6414" max="6414" width="4.375" style="237" customWidth="1"/>
    <col min="6415" max="6415" width="4.25" style="237" customWidth="1"/>
    <col min="6416" max="6416" width="28.125" style="237" customWidth="1"/>
    <col min="6417" max="6656" width="9" style="237"/>
    <col min="6657" max="6657" width="4.375" style="237" customWidth="1"/>
    <col min="6658" max="6658" width="15.375" style="237" customWidth="1"/>
    <col min="6659" max="6659" width="0.5" style="237" customWidth="1"/>
    <col min="6660" max="6660" width="3.25" style="237" customWidth="1"/>
    <col min="6661" max="6661" width="15.25" style="237" customWidth="1"/>
    <col min="6662" max="6663" width="0.875" style="237" customWidth="1"/>
    <col min="6664" max="6664" width="7.375" style="237" customWidth="1"/>
    <col min="6665" max="6665" width="8.875" style="237" customWidth="1"/>
    <col min="6666" max="6666" width="8.125" style="237" customWidth="1"/>
    <col min="6667" max="6667" width="1.5" style="237" customWidth="1"/>
    <col min="6668" max="6668" width="3.375" style="237" customWidth="1"/>
    <col min="6669" max="6669" width="13.375" style="237" customWidth="1"/>
    <col min="6670" max="6670" width="4.375" style="237" customWidth="1"/>
    <col min="6671" max="6671" width="4.25" style="237" customWidth="1"/>
    <col min="6672" max="6672" width="28.125" style="237" customWidth="1"/>
    <col min="6673" max="6912" width="9" style="237"/>
    <col min="6913" max="6913" width="4.375" style="237" customWidth="1"/>
    <col min="6914" max="6914" width="15.375" style="237" customWidth="1"/>
    <col min="6915" max="6915" width="0.5" style="237" customWidth="1"/>
    <col min="6916" max="6916" width="3.25" style="237" customWidth="1"/>
    <col min="6917" max="6917" width="15.25" style="237" customWidth="1"/>
    <col min="6918" max="6919" width="0.875" style="237" customWidth="1"/>
    <col min="6920" max="6920" width="7.375" style="237" customWidth="1"/>
    <col min="6921" max="6921" width="8.875" style="237" customWidth="1"/>
    <col min="6922" max="6922" width="8.125" style="237" customWidth="1"/>
    <col min="6923" max="6923" width="1.5" style="237" customWidth="1"/>
    <col min="6924" max="6924" width="3.375" style="237" customWidth="1"/>
    <col min="6925" max="6925" width="13.375" style="237" customWidth="1"/>
    <col min="6926" max="6926" width="4.375" style="237" customWidth="1"/>
    <col min="6927" max="6927" width="4.25" style="237" customWidth="1"/>
    <col min="6928" max="6928" width="28.125" style="237" customWidth="1"/>
    <col min="6929" max="7168" width="9" style="237"/>
    <col min="7169" max="7169" width="4.375" style="237" customWidth="1"/>
    <col min="7170" max="7170" width="15.375" style="237" customWidth="1"/>
    <col min="7171" max="7171" width="0.5" style="237" customWidth="1"/>
    <col min="7172" max="7172" width="3.25" style="237" customWidth="1"/>
    <col min="7173" max="7173" width="15.25" style="237" customWidth="1"/>
    <col min="7174" max="7175" width="0.875" style="237" customWidth="1"/>
    <col min="7176" max="7176" width="7.375" style="237" customWidth="1"/>
    <col min="7177" max="7177" width="8.875" style="237" customWidth="1"/>
    <col min="7178" max="7178" width="8.125" style="237" customWidth="1"/>
    <col min="7179" max="7179" width="1.5" style="237" customWidth="1"/>
    <col min="7180" max="7180" width="3.375" style="237" customWidth="1"/>
    <col min="7181" max="7181" width="13.375" style="237" customWidth="1"/>
    <col min="7182" max="7182" width="4.375" style="237" customWidth="1"/>
    <col min="7183" max="7183" width="4.25" style="237" customWidth="1"/>
    <col min="7184" max="7184" width="28.125" style="237" customWidth="1"/>
    <col min="7185" max="7424" width="9" style="237"/>
    <col min="7425" max="7425" width="4.375" style="237" customWidth="1"/>
    <col min="7426" max="7426" width="15.375" style="237" customWidth="1"/>
    <col min="7427" max="7427" width="0.5" style="237" customWidth="1"/>
    <col min="7428" max="7428" width="3.25" style="237" customWidth="1"/>
    <col min="7429" max="7429" width="15.25" style="237" customWidth="1"/>
    <col min="7430" max="7431" width="0.875" style="237" customWidth="1"/>
    <col min="7432" max="7432" width="7.375" style="237" customWidth="1"/>
    <col min="7433" max="7433" width="8.875" style="237" customWidth="1"/>
    <col min="7434" max="7434" width="8.125" style="237" customWidth="1"/>
    <col min="7435" max="7435" width="1.5" style="237" customWidth="1"/>
    <col min="7436" max="7436" width="3.375" style="237" customWidth="1"/>
    <col min="7437" max="7437" width="13.375" style="237" customWidth="1"/>
    <col min="7438" max="7438" width="4.375" style="237" customWidth="1"/>
    <col min="7439" max="7439" width="4.25" style="237" customWidth="1"/>
    <col min="7440" max="7440" width="28.125" style="237" customWidth="1"/>
    <col min="7441" max="7680" width="9" style="237"/>
    <col min="7681" max="7681" width="4.375" style="237" customWidth="1"/>
    <col min="7682" max="7682" width="15.375" style="237" customWidth="1"/>
    <col min="7683" max="7683" width="0.5" style="237" customWidth="1"/>
    <col min="7684" max="7684" width="3.25" style="237" customWidth="1"/>
    <col min="7685" max="7685" width="15.25" style="237" customWidth="1"/>
    <col min="7686" max="7687" width="0.875" style="237" customWidth="1"/>
    <col min="7688" max="7688" width="7.375" style="237" customWidth="1"/>
    <col min="7689" max="7689" width="8.875" style="237" customWidth="1"/>
    <col min="7690" max="7690" width="8.125" style="237" customWidth="1"/>
    <col min="7691" max="7691" width="1.5" style="237" customWidth="1"/>
    <col min="7692" max="7692" width="3.375" style="237" customWidth="1"/>
    <col min="7693" max="7693" width="13.375" style="237" customWidth="1"/>
    <col min="7694" max="7694" width="4.375" style="237" customWidth="1"/>
    <col min="7695" max="7695" width="4.25" style="237" customWidth="1"/>
    <col min="7696" max="7696" width="28.125" style="237" customWidth="1"/>
    <col min="7697" max="7936" width="9" style="237"/>
    <col min="7937" max="7937" width="4.375" style="237" customWidth="1"/>
    <col min="7938" max="7938" width="15.375" style="237" customWidth="1"/>
    <col min="7939" max="7939" width="0.5" style="237" customWidth="1"/>
    <col min="7940" max="7940" width="3.25" style="237" customWidth="1"/>
    <col min="7941" max="7941" width="15.25" style="237" customWidth="1"/>
    <col min="7942" max="7943" width="0.875" style="237" customWidth="1"/>
    <col min="7944" max="7944" width="7.375" style="237" customWidth="1"/>
    <col min="7945" max="7945" width="8.875" style="237" customWidth="1"/>
    <col min="7946" max="7946" width="8.125" style="237" customWidth="1"/>
    <col min="7947" max="7947" width="1.5" style="237" customWidth="1"/>
    <col min="7948" max="7948" width="3.375" style="237" customWidth="1"/>
    <col min="7949" max="7949" width="13.375" style="237" customWidth="1"/>
    <col min="7950" max="7950" width="4.375" style="237" customWidth="1"/>
    <col min="7951" max="7951" width="4.25" style="237" customWidth="1"/>
    <col min="7952" max="7952" width="28.125" style="237" customWidth="1"/>
    <col min="7953" max="8192" width="9" style="237"/>
    <col min="8193" max="8193" width="4.375" style="237" customWidth="1"/>
    <col min="8194" max="8194" width="15.375" style="237" customWidth="1"/>
    <col min="8195" max="8195" width="0.5" style="237" customWidth="1"/>
    <col min="8196" max="8196" width="3.25" style="237" customWidth="1"/>
    <col min="8197" max="8197" width="15.25" style="237" customWidth="1"/>
    <col min="8198" max="8199" width="0.875" style="237" customWidth="1"/>
    <col min="8200" max="8200" width="7.375" style="237" customWidth="1"/>
    <col min="8201" max="8201" width="8.875" style="237" customWidth="1"/>
    <col min="8202" max="8202" width="8.125" style="237" customWidth="1"/>
    <col min="8203" max="8203" width="1.5" style="237" customWidth="1"/>
    <col min="8204" max="8204" width="3.375" style="237" customWidth="1"/>
    <col min="8205" max="8205" width="13.375" style="237" customWidth="1"/>
    <col min="8206" max="8206" width="4.375" style="237" customWidth="1"/>
    <col min="8207" max="8207" width="4.25" style="237" customWidth="1"/>
    <col min="8208" max="8208" width="28.125" style="237" customWidth="1"/>
    <col min="8209" max="8448" width="9" style="237"/>
    <col min="8449" max="8449" width="4.375" style="237" customWidth="1"/>
    <col min="8450" max="8450" width="15.375" style="237" customWidth="1"/>
    <col min="8451" max="8451" width="0.5" style="237" customWidth="1"/>
    <col min="8452" max="8452" width="3.25" style="237" customWidth="1"/>
    <col min="8453" max="8453" width="15.25" style="237" customWidth="1"/>
    <col min="8454" max="8455" width="0.875" style="237" customWidth="1"/>
    <col min="8456" max="8456" width="7.375" style="237" customWidth="1"/>
    <col min="8457" max="8457" width="8.875" style="237" customWidth="1"/>
    <col min="8458" max="8458" width="8.125" style="237" customWidth="1"/>
    <col min="8459" max="8459" width="1.5" style="237" customWidth="1"/>
    <col min="8460" max="8460" width="3.375" style="237" customWidth="1"/>
    <col min="8461" max="8461" width="13.375" style="237" customWidth="1"/>
    <col min="8462" max="8462" width="4.375" style="237" customWidth="1"/>
    <col min="8463" max="8463" width="4.25" style="237" customWidth="1"/>
    <col min="8464" max="8464" width="28.125" style="237" customWidth="1"/>
    <col min="8465" max="8704" width="9" style="237"/>
    <col min="8705" max="8705" width="4.375" style="237" customWidth="1"/>
    <col min="8706" max="8706" width="15.375" style="237" customWidth="1"/>
    <col min="8707" max="8707" width="0.5" style="237" customWidth="1"/>
    <col min="8708" max="8708" width="3.25" style="237" customWidth="1"/>
    <col min="8709" max="8709" width="15.25" style="237" customWidth="1"/>
    <col min="8710" max="8711" width="0.875" style="237" customWidth="1"/>
    <col min="8712" max="8712" width="7.375" style="237" customWidth="1"/>
    <col min="8713" max="8713" width="8.875" style="237" customWidth="1"/>
    <col min="8714" max="8714" width="8.125" style="237" customWidth="1"/>
    <col min="8715" max="8715" width="1.5" style="237" customWidth="1"/>
    <col min="8716" max="8716" width="3.375" style="237" customWidth="1"/>
    <col min="8717" max="8717" width="13.375" style="237" customWidth="1"/>
    <col min="8718" max="8718" width="4.375" style="237" customWidth="1"/>
    <col min="8719" max="8719" width="4.25" style="237" customWidth="1"/>
    <col min="8720" max="8720" width="28.125" style="237" customWidth="1"/>
    <col min="8721" max="8960" width="9" style="237"/>
    <col min="8961" max="8961" width="4.375" style="237" customWidth="1"/>
    <col min="8962" max="8962" width="15.375" style="237" customWidth="1"/>
    <col min="8963" max="8963" width="0.5" style="237" customWidth="1"/>
    <col min="8964" max="8964" width="3.25" style="237" customWidth="1"/>
    <col min="8965" max="8965" width="15.25" style="237" customWidth="1"/>
    <col min="8966" max="8967" width="0.875" style="237" customWidth="1"/>
    <col min="8968" max="8968" width="7.375" style="237" customWidth="1"/>
    <col min="8969" max="8969" width="8.875" style="237" customWidth="1"/>
    <col min="8970" max="8970" width="8.125" style="237" customWidth="1"/>
    <col min="8971" max="8971" width="1.5" style="237" customWidth="1"/>
    <col min="8972" max="8972" width="3.375" style="237" customWidth="1"/>
    <col min="8973" max="8973" width="13.375" style="237" customWidth="1"/>
    <col min="8974" max="8974" width="4.375" style="237" customWidth="1"/>
    <col min="8975" max="8975" width="4.25" style="237" customWidth="1"/>
    <col min="8976" max="8976" width="28.125" style="237" customWidth="1"/>
    <col min="8977" max="9216" width="9" style="237"/>
    <col min="9217" max="9217" width="4.375" style="237" customWidth="1"/>
    <col min="9218" max="9218" width="15.375" style="237" customWidth="1"/>
    <col min="9219" max="9219" width="0.5" style="237" customWidth="1"/>
    <col min="9220" max="9220" width="3.25" style="237" customWidth="1"/>
    <col min="9221" max="9221" width="15.25" style="237" customWidth="1"/>
    <col min="9222" max="9223" width="0.875" style="237" customWidth="1"/>
    <col min="9224" max="9224" width="7.375" style="237" customWidth="1"/>
    <col min="9225" max="9225" width="8.875" style="237" customWidth="1"/>
    <col min="9226" max="9226" width="8.125" style="237" customWidth="1"/>
    <col min="9227" max="9227" width="1.5" style="237" customWidth="1"/>
    <col min="9228" max="9228" width="3.375" style="237" customWidth="1"/>
    <col min="9229" max="9229" width="13.375" style="237" customWidth="1"/>
    <col min="9230" max="9230" width="4.375" style="237" customWidth="1"/>
    <col min="9231" max="9231" width="4.25" style="237" customWidth="1"/>
    <col min="9232" max="9232" width="28.125" style="237" customWidth="1"/>
    <col min="9233" max="9472" width="9" style="237"/>
    <col min="9473" max="9473" width="4.375" style="237" customWidth="1"/>
    <col min="9474" max="9474" width="15.375" style="237" customWidth="1"/>
    <col min="9475" max="9475" width="0.5" style="237" customWidth="1"/>
    <col min="9476" max="9476" width="3.25" style="237" customWidth="1"/>
    <col min="9477" max="9477" width="15.25" style="237" customWidth="1"/>
    <col min="9478" max="9479" width="0.875" style="237" customWidth="1"/>
    <col min="9480" max="9480" width="7.375" style="237" customWidth="1"/>
    <col min="9481" max="9481" width="8.875" style="237" customWidth="1"/>
    <col min="9482" max="9482" width="8.125" style="237" customWidth="1"/>
    <col min="9483" max="9483" width="1.5" style="237" customWidth="1"/>
    <col min="9484" max="9484" width="3.375" style="237" customWidth="1"/>
    <col min="9485" max="9485" width="13.375" style="237" customWidth="1"/>
    <col min="9486" max="9486" width="4.375" style="237" customWidth="1"/>
    <col min="9487" max="9487" width="4.25" style="237" customWidth="1"/>
    <col min="9488" max="9488" width="28.125" style="237" customWidth="1"/>
    <col min="9489" max="9728" width="9" style="237"/>
    <col min="9729" max="9729" width="4.375" style="237" customWidth="1"/>
    <col min="9730" max="9730" width="15.375" style="237" customWidth="1"/>
    <col min="9731" max="9731" width="0.5" style="237" customWidth="1"/>
    <col min="9732" max="9732" width="3.25" style="237" customWidth="1"/>
    <col min="9733" max="9733" width="15.25" style="237" customWidth="1"/>
    <col min="9734" max="9735" width="0.875" style="237" customWidth="1"/>
    <col min="9736" max="9736" width="7.375" style="237" customWidth="1"/>
    <col min="9737" max="9737" width="8.875" style="237" customWidth="1"/>
    <col min="9738" max="9738" width="8.125" style="237" customWidth="1"/>
    <col min="9739" max="9739" width="1.5" style="237" customWidth="1"/>
    <col min="9740" max="9740" width="3.375" style="237" customWidth="1"/>
    <col min="9741" max="9741" width="13.375" style="237" customWidth="1"/>
    <col min="9742" max="9742" width="4.375" style="237" customWidth="1"/>
    <col min="9743" max="9743" width="4.25" style="237" customWidth="1"/>
    <col min="9744" max="9744" width="28.125" style="237" customWidth="1"/>
    <col min="9745" max="9984" width="9" style="237"/>
    <col min="9985" max="9985" width="4.375" style="237" customWidth="1"/>
    <col min="9986" max="9986" width="15.375" style="237" customWidth="1"/>
    <col min="9987" max="9987" width="0.5" style="237" customWidth="1"/>
    <col min="9988" max="9988" width="3.25" style="237" customWidth="1"/>
    <col min="9989" max="9989" width="15.25" style="237" customWidth="1"/>
    <col min="9990" max="9991" width="0.875" style="237" customWidth="1"/>
    <col min="9992" max="9992" width="7.375" style="237" customWidth="1"/>
    <col min="9993" max="9993" width="8.875" style="237" customWidth="1"/>
    <col min="9994" max="9994" width="8.125" style="237" customWidth="1"/>
    <col min="9995" max="9995" width="1.5" style="237" customWidth="1"/>
    <col min="9996" max="9996" width="3.375" style="237" customWidth="1"/>
    <col min="9997" max="9997" width="13.375" style="237" customWidth="1"/>
    <col min="9998" max="9998" width="4.375" style="237" customWidth="1"/>
    <col min="9999" max="9999" width="4.25" style="237" customWidth="1"/>
    <col min="10000" max="10000" width="28.125" style="237" customWidth="1"/>
    <col min="10001" max="10240" width="9" style="237"/>
    <col min="10241" max="10241" width="4.375" style="237" customWidth="1"/>
    <col min="10242" max="10242" width="15.375" style="237" customWidth="1"/>
    <col min="10243" max="10243" width="0.5" style="237" customWidth="1"/>
    <col min="10244" max="10244" width="3.25" style="237" customWidth="1"/>
    <col min="10245" max="10245" width="15.25" style="237" customWidth="1"/>
    <col min="10246" max="10247" width="0.875" style="237" customWidth="1"/>
    <col min="10248" max="10248" width="7.375" style="237" customWidth="1"/>
    <col min="10249" max="10249" width="8.875" style="237" customWidth="1"/>
    <col min="10250" max="10250" width="8.125" style="237" customWidth="1"/>
    <col min="10251" max="10251" width="1.5" style="237" customWidth="1"/>
    <col min="10252" max="10252" width="3.375" style="237" customWidth="1"/>
    <col min="10253" max="10253" width="13.375" style="237" customWidth="1"/>
    <col min="10254" max="10254" width="4.375" style="237" customWidth="1"/>
    <col min="10255" max="10255" width="4.25" style="237" customWidth="1"/>
    <col min="10256" max="10256" width="28.125" style="237" customWidth="1"/>
    <col min="10257" max="10496" width="9" style="237"/>
    <col min="10497" max="10497" width="4.375" style="237" customWidth="1"/>
    <col min="10498" max="10498" width="15.375" style="237" customWidth="1"/>
    <col min="10499" max="10499" width="0.5" style="237" customWidth="1"/>
    <col min="10500" max="10500" width="3.25" style="237" customWidth="1"/>
    <col min="10501" max="10501" width="15.25" style="237" customWidth="1"/>
    <col min="10502" max="10503" width="0.875" style="237" customWidth="1"/>
    <col min="10504" max="10504" width="7.375" style="237" customWidth="1"/>
    <col min="10505" max="10505" width="8.875" style="237" customWidth="1"/>
    <col min="10506" max="10506" width="8.125" style="237" customWidth="1"/>
    <col min="10507" max="10507" width="1.5" style="237" customWidth="1"/>
    <col min="10508" max="10508" width="3.375" style="237" customWidth="1"/>
    <col min="10509" max="10509" width="13.375" style="237" customWidth="1"/>
    <col min="10510" max="10510" width="4.375" style="237" customWidth="1"/>
    <col min="10511" max="10511" width="4.25" style="237" customWidth="1"/>
    <col min="10512" max="10512" width="28.125" style="237" customWidth="1"/>
    <col min="10513" max="10752" width="9" style="237"/>
    <col min="10753" max="10753" width="4.375" style="237" customWidth="1"/>
    <col min="10754" max="10754" width="15.375" style="237" customWidth="1"/>
    <col min="10755" max="10755" width="0.5" style="237" customWidth="1"/>
    <col min="10756" max="10756" width="3.25" style="237" customWidth="1"/>
    <col min="10757" max="10757" width="15.25" style="237" customWidth="1"/>
    <col min="10758" max="10759" width="0.875" style="237" customWidth="1"/>
    <col min="10760" max="10760" width="7.375" style="237" customWidth="1"/>
    <col min="10761" max="10761" width="8.875" style="237" customWidth="1"/>
    <col min="10762" max="10762" width="8.125" style="237" customWidth="1"/>
    <col min="10763" max="10763" width="1.5" style="237" customWidth="1"/>
    <col min="10764" max="10764" width="3.375" style="237" customWidth="1"/>
    <col min="10765" max="10765" width="13.375" style="237" customWidth="1"/>
    <col min="10766" max="10766" width="4.375" style="237" customWidth="1"/>
    <col min="10767" max="10767" width="4.25" style="237" customWidth="1"/>
    <col min="10768" max="10768" width="28.125" style="237" customWidth="1"/>
    <col min="10769" max="11008" width="9" style="237"/>
    <col min="11009" max="11009" width="4.375" style="237" customWidth="1"/>
    <col min="11010" max="11010" width="15.375" style="237" customWidth="1"/>
    <col min="11011" max="11011" width="0.5" style="237" customWidth="1"/>
    <col min="11012" max="11012" width="3.25" style="237" customWidth="1"/>
    <col min="11013" max="11013" width="15.25" style="237" customWidth="1"/>
    <col min="11014" max="11015" width="0.875" style="237" customWidth="1"/>
    <col min="11016" max="11016" width="7.375" style="237" customWidth="1"/>
    <col min="11017" max="11017" width="8.875" style="237" customWidth="1"/>
    <col min="11018" max="11018" width="8.125" style="237" customWidth="1"/>
    <col min="11019" max="11019" width="1.5" style="237" customWidth="1"/>
    <col min="11020" max="11020" width="3.375" style="237" customWidth="1"/>
    <col min="11021" max="11021" width="13.375" style="237" customWidth="1"/>
    <col min="11022" max="11022" width="4.375" style="237" customWidth="1"/>
    <col min="11023" max="11023" width="4.25" style="237" customWidth="1"/>
    <col min="11024" max="11024" width="28.125" style="237" customWidth="1"/>
    <col min="11025" max="11264" width="9" style="237"/>
    <col min="11265" max="11265" width="4.375" style="237" customWidth="1"/>
    <col min="11266" max="11266" width="15.375" style="237" customWidth="1"/>
    <col min="11267" max="11267" width="0.5" style="237" customWidth="1"/>
    <col min="11268" max="11268" width="3.25" style="237" customWidth="1"/>
    <col min="11269" max="11269" width="15.25" style="237" customWidth="1"/>
    <col min="11270" max="11271" width="0.875" style="237" customWidth="1"/>
    <col min="11272" max="11272" width="7.375" style="237" customWidth="1"/>
    <col min="11273" max="11273" width="8.875" style="237" customWidth="1"/>
    <col min="11274" max="11274" width="8.125" style="237" customWidth="1"/>
    <col min="11275" max="11275" width="1.5" style="237" customWidth="1"/>
    <col min="11276" max="11276" width="3.375" style="237" customWidth="1"/>
    <col min="11277" max="11277" width="13.375" style="237" customWidth="1"/>
    <col min="11278" max="11278" width="4.375" style="237" customWidth="1"/>
    <col min="11279" max="11279" width="4.25" style="237" customWidth="1"/>
    <col min="11280" max="11280" width="28.125" style="237" customWidth="1"/>
    <col min="11281" max="11520" width="9" style="237"/>
    <col min="11521" max="11521" width="4.375" style="237" customWidth="1"/>
    <col min="11522" max="11522" width="15.375" style="237" customWidth="1"/>
    <col min="11523" max="11523" width="0.5" style="237" customWidth="1"/>
    <col min="11524" max="11524" width="3.25" style="237" customWidth="1"/>
    <col min="11525" max="11525" width="15.25" style="237" customWidth="1"/>
    <col min="11526" max="11527" width="0.875" style="237" customWidth="1"/>
    <col min="11528" max="11528" width="7.375" style="237" customWidth="1"/>
    <col min="11529" max="11529" width="8.875" style="237" customWidth="1"/>
    <col min="11530" max="11530" width="8.125" style="237" customWidth="1"/>
    <col min="11531" max="11531" width="1.5" style="237" customWidth="1"/>
    <col min="11532" max="11532" width="3.375" style="237" customWidth="1"/>
    <col min="11533" max="11533" width="13.375" style="237" customWidth="1"/>
    <col min="11534" max="11534" width="4.375" style="237" customWidth="1"/>
    <col min="11535" max="11535" width="4.25" style="237" customWidth="1"/>
    <col min="11536" max="11536" width="28.125" style="237" customWidth="1"/>
    <col min="11537" max="11776" width="9" style="237"/>
    <col min="11777" max="11777" width="4.375" style="237" customWidth="1"/>
    <col min="11778" max="11778" width="15.375" style="237" customWidth="1"/>
    <col min="11779" max="11779" width="0.5" style="237" customWidth="1"/>
    <col min="11780" max="11780" width="3.25" style="237" customWidth="1"/>
    <col min="11781" max="11781" width="15.25" style="237" customWidth="1"/>
    <col min="11782" max="11783" width="0.875" style="237" customWidth="1"/>
    <col min="11784" max="11784" width="7.375" style="237" customWidth="1"/>
    <col min="11785" max="11785" width="8.875" style="237" customWidth="1"/>
    <col min="11786" max="11786" width="8.125" style="237" customWidth="1"/>
    <col min="11787" max="11787" width="1.5" style="237" customWidth="1"/>
    <col min="11788" max="11788" width="3.375" style="237" customWidth="1"/>
    <col min="11789" max="11789" width="13.375" style="237" customWidth="1"/>
    <col min="11790" max="11790" width="4.375" style="237" customWidth="1"/>
    <col min="11791" max="11791" width="4.25" style="237" customWidth="1"/>
    <col min="11792" max="11792" width="28.125" style="237" customWidth="1"/>
    <col min="11793" max="12032" width="9" style="237"/>
    <col min="12033" max="12033" width="4.375" style="237" customWidth="1"/>
    <col min="12034" max="12034" width="15.375" style="237" customWidth="1"/>
    <col min="12035" max="12035" width="0.5" style="237" customWidth="1"/>
    <col min="12036" max="12036" width="3.25" style="237" customWidth="1"/>
    <col min="12037" max="12037" width="15.25" style="237" customWidth="1"/>
    <col min="12038" max="12039" width="0.875" style="237" customWidth="1"/>
    <col min="12040" max="12040" width="7.375" style="237" customWidth="1"/>
    <col min="12041" max="12041" width="8.875" style="237" customWidth="1"/>
    <col min="12042" max="12042" width="8.125" style="237" customWidth="1"/>
    <col min="12043" max="12043" width="1.5" style="237" customWidth="1"/>
    <col min="12044" max="12044" width="3.375" style="237" customWidth="1"/>
    <col min="12045" max="12045" width="13.375" style="237" customWidth="1"/>
    <col min="12046" max="12046" width="4.375" style="237" customWidth="1"/>
    <col min="12047" max="12047" width="4.25" style="237" customWidth="1"/>
    <col min="12048" max="12048" width="28.125" style="237" customWidth="1"/>
    <col min="12049" max="12288" width="9" style="237"/>
    <col min="12289" max="12289" width="4.375" style="237" customWidth="1"/>
    <col min="12290" max="12290" width="15.375" style="237" customWidth="1"/>
    <col min="12291" max="12291" width="0.5" style="237" customWidth="1"/>
    <col min="12292" max="12292" width="3.25" style="237" customWidth="1"/>
    <col min="12293" max="12293" width="15.25" style="237" customWidth="1"/>
    <col min="12294" max="12295" width="0.875" style="237" customWidth="1"/>
    <col min="12296" max="12296" width="7.375" style="237" customWidth="1"/>
    <col min="12297" max="12297" width="8.875" style="237" customWidth="1"/>
    <col min="12298" max="12298" width="8.125" style="237" customWidth="1"/>
    <col min="12299" max="12299" width="1.5" style="237" customWidth="1"/>
    <col min="12300" max="12300" width="3.375" style="237" customWidth="1"/>
    <col min="12301" max="12301" width="13.375" style="237" customWidth="1"/>
    <col min="12302" max="12302" width="4.375" style="237" customWidth="1"/>
    <col min="12303" max="12303" width="4.25" style="237" customWidth="1"/>
    <col min="12304" max="12304" width="28.125" style="237" customWidth="1"/>
    <col min="12305" max="12544" width="9" style="237"/>
    <col min="12545" max="12545" width="4.375" style="237" customWidth="1"/>
    <col min="12546" max="12546" width="15.375" style="237" customWidth="1"/>
    <col min="12547" max="12547" width="0.5" style="237" customWidth="1"/>
    <col min="12548" max="12548" width="3.25" style="237" customWidth="1"/>
    <col min="12549" max="12549" width="15.25" style="237" customWidth="1"/>
    <col min="12550" max="12551" width="0.875" style="237" customWidth="1"/>
    <col min="12552" max="12552" width="7.375" style="237" customWidth="1"/>
    <col min="12553" max="12553" width="8.875" style="237" customWidth="1"/>
    <col min="12554" max="12554" width="8.125" style="237" customWidth="1"/>
    <col min="12555" max="12555" width="1.5" style="237" customWidth="1"/>
    <col min="12556" max="12556" width="3.375" style="237" customWidth="1"/>
    <col min="12557" max="12557" width="13.375" style="237" customWidth="1"/>
    <col min="12558" max="12558" width="4.375" style="237" customWidth="1"/>
    <col min="12559" max="12559" width="4.25" style="237" customWidth="1"/>
    <col min="12560" max="12560" width="28.125" style="237" customWidth="1"/>
    <col min="12561" max="12800" width="9" style="237"/>
    <col min="12801" max="12801" width="4.375" style="237" customWidth="1"/>
    <col min="12802" max="12802" width="15.375" style="237" customWidth="1"/>
    <col min="12803" max="12803" width="0.5" style="237" customWidth="1"/>
    <col min="12804" max="12804" width="3.25" style="237" customWidth="1"/>
    <col min="12805" max="12805" width="15.25" style="237" customWidth="1"/>
    <col min="12806" max="12807" width="0.875" style="237" customWidth="1"/>
    <col min="12808" max="12808" width="7.375" style="237" customWidth="1"/>
    <col min="12809" max="12809" width="8.875" style="237" customWidth="1"/>
    <col min="12810" max="12810" width="8.125" style="237" customWidth="1"/>
    <col min="12811" max="12811" width="1.5" style="237" customWidth="1"/>
    <col min="12812" max="12812" width="3.375" style="237" customWidth="1"/>
    <col min="12813" max="12813" width="13.375" style="237" customWidth="1"/>
    <col min="12814" max="12814" width="4.375" style="237" customWidth="1"/>
    <col min="12815" max="12815" width="4.25" style="237" customWidth="1"/>
    <col min="12816" max="12816" width="28.125" style="237" customWidth="1"/>
    <col min="12817" max="13056" width="9" style="237"/>
    <col min="13057" max="13057" width="4.375" style="237" customWidth="1"/>
    <col min="13058" max="13058" width="15.375" style="237" customWidth="1"/>
    <col min="13059" max="13059" width="0.5" style="237" customWidth="1"/>
    <col min="13060" max="13060" width="3.25" style="237" customWidth="1"/>
    <col min="13061" max="13061" width="15.25" style="237" customWidth="1"/>
    <col min="13062" max="13063" width="0.875" style="237" customWidth="1"/>
    <col min="13064" max="13064" width="7.375" style="237" customWidth="1"/>
    <col min="13065" max="13065" width="8.875" style="237" customWidth="1"/>
    <col min="13066" max="13066" width="8.125" style="237" customWidth="1"/>
    <col min="13067" max="13067" width="1.5" style="237" customWidth="1"/>
    <col min="13068" max="13068" width="3.375" style="237" customWidth="1"/>
    <col min="13069" max="13069" width="13.375" style="237" customWidth="1"/>
    <col min="13070" max="13070" width="4.375" style="237" customWidth="1"/>
    <col min="13071" max="13071" width="4.25" style="237" customWidth="1"/>
    <col min="13072" max="13072" width="28.125" style="237" customWidth="1"/>
    <col min="13073" max="13312" width="9" style="237"/>
    <col min="13313" max="13313" width="4.375" style="237" customWidth="1"/>
    <col min="13314" max="13314" width="15.375" style="237" customWidth="1"/>
    <col min="13315" max="13315" width="0.5" style="237" customWidth="1"/>
    <col min="13316" max="13316" width="3.25" style="237" customWidth="1"/>
    <col min="13317" max="13317" width="15.25" style="237" customWidth="1"/>
    <col min="13318" max="13319" width="0.875" style="237" customWidth="1"/>
    <col min="13320" max="13320" width="7.375" style="237" customWidth="1"/>
    <col min="13321" max="13321" width="8.875" style="237" customWidth="1"/>
    <col min="13322" max="13322" width="8.125" style="237" customWidth="1"/>
    <col min="13323" max="13323" width="1.5" style="237" customWidth="1"/>
    <col min="13324" max="13324" width="3.375" style="237" customWidth="1"/>
    <col min="13325" max="13325" width="13.375" style="237" customWidth="1"/>
    <col min="13326" max="13326" width="4.375" style="237" customWidth="1"/>
    <col min="13327" max="13327" width="4.25" style="237" customWidth="1"/>
    <col min="13328" max="13328" width="28.125" style="237" customWidth="1"/>
    <col min="13329" max="13568" width="9" style="237"/>
    <col min="13569" max="13569" width="4.375" style="237" customWidth="1"/>
    <col min="13570" max="13570" width="15.375" style="237" customWidth="1"/>
    <col min="13571" max="13571" width="0.5" style="237" customWidth="1"/>
    <col min="13572" max="13572" width="3.25" style="237" customWidth="1"/>
    <col min="13573" max="13573" width="15.25" style="237" customWidth="1"/>
    <col min="13574" max="13575" width="0.875" style="237" customWidth="1"/>
    <col min="13576" max="13576" width="7.375" style="237" customWidth="1"/>
    <col min="13577" max="13577" width="8.875" style="237" customWidth="1"/>
    <col min="13578" max="13578" width="8.125" style="237" customWidth="1"/>
    <col min="13579" max="13579" width="1.5" style="237" customWidth="1"/>
    <col min="13580" max="13580" width="3.375" style="237" customWidth="1"/>
    <col min="13581" max="13581" width="13.375" style="237" customWidth="1"/>
    <col min="13582" max="13582" width="4.375" style="237" customWidth="1"/>
    <col min="13583" max="13583" width="4.25" style="237" customWidth="1"/>
    <col min="13584" max="13584" width="28.125" style="237" customWidth="1"/>
    <col min="13585" max="13824" width="9" style="237"/>
    <col min="13825" max="13825" width="4.375" style="237" customWidth="1"/>
    <col min="13826" max="13826" width="15.375" style="237" customWidth="1"/>
    <col min="13827" max="13827" width="0.5" style="237" customWidth="1"/>
    <col min="13828" max="13828" width="3.25" style="237" customWidth="1"/>
    <col min="13829" max="13829" width="15.25" style="237" customWidth="1"/>
    <col min="13830" max="13831" width="0.875" style="237" customWidth="1"/>
    <col min="13832" max="13832" width="7.375" style="237" customWidth="1"/>
    <col min="13833" max="13833" width="8.875" style="237" customWidth="1"/>
    <col min="13834" max="13834" width="8.125" style="237" customWidth="1"/>
    <col min="13835" max="13835" width="1.5" style="237" customWidth="1"/>
    <col min="13836" max="13836" width="3.375" style="237" customWidth="1"/>
    <col min="13837" max="13837" width="13.375" style="237" customWidth="1"/>
    <col min="13838" max="13838" width="4.375" style="237" customWidth="1"/>
    <col min="13839" max="13839" width="4.25" style="237" customWidth="1"/>
    <col min="13840" max="13840" width="28.125" style="237" customWidth="1"/>
    <col min="13841" max="14080" width="9" style="237"/>
    <col min="14081" max="14081" width="4.375" style="237" customWidth="1"/>
    <col min="14082" max="14082" width="15.375" style="237" customWidth="1"/>
    <col min="14083" max="14083" width="0.5" style="237" customWidth="1"/>
    <col min="14084" max="14084" width="3.25" style="237" customWidth="1"/>
    <col min="14085" max="14085" width="15.25" style="237" customWidth="1"/>
    <col min="14086" max="14087" width="0.875" style="237" customWidth="1"/>
    <col min="14088" max="14088" width="7.375" style="237" customWidth="1"/>
    <col min="14089" max="14089" width="8.875" style="237" customWidth="1"/>
    <col min="14090" max="14090" width="8.125" style="237" customWidth="1"/>
    <col min="14091" max="14091" width="1.5" style="237" customWidth="1"/>
    <col min="14092" max="14092" width="3.375" style="237" customWidth="1"/>
    <col min="14093" max="14093" width="13.375" style="237" customWidth="1"/>
    <col min="14094" max="14094" width="4.375" style="237" customWidth="1"/>
    <col min="14095" max="14095" width="4.25" style="237" customWidth="1"/>
    <col min="14096" max="14096" width="28.125" style="237" customWidth="1"/>
    <col min="14097" max="14336" width="9" style="237"/>
    <col min="14337" max="14337" width="4.375" style="237" customWidth="1"/>
    <col min="14338" max="14338" width="15.375" style="237" customWidth="1"/>
    <col min="14339" max="14339" width="0.5" style="237" customWidth="1"/>
    <col min="14340" max="14340" width="3.25" style="237" customWidth="1"/>
    <col min="14341" max="14341" width="15.25" style="237" customWidth="1"/>
    <col min="14342" max="14343" width="0.875" style="237" customWidth="1"/>
    <col min="14344" max="14344" width="7.375" style="237" customWidth="1"/>
    <col min="14345" max="14345" width="8.875" style="237" customWidth="1"/>
    <col min="14346" max="14346" width="8.125" style="237" customWidth="1"/>
    <col min="14347" max="14347" width="1.5" style="237" customWidth="1"/>
    <col min="14348" max="14348" width="3.375" style="237" customWidth="1"/>
    <col min="14349" max="14349" width="13.375" style="237" customWidth="1"/>
    <col min="14350" max="14350" width="4.375" style="237" customWidth="1"/>
    <col min="14351" max="14351" width="4.25" style="237" customWidth="1"/>
    <col min="14352" max="14352" width="28.125" style="237" customWidth="1"/>
    <col min="14353" max="14592" width="9" style="237"/>
    <col min="14593" max="14593" width="4.375" style="237" customWidth="1"/>
    <col min="14594" max="14594" width="15.375" style="237" customWidth="1"/>
    <col min="14595" max="14595" width="0.5" style="237" customWidth="1"/>
    <col min="14596" max="14596" width="3.25" style="237" customWidth="1"/>
    <col min="14597" max="14597" width="15.25" style="237" customWidth="1"/>
    <col min="14598" max="14599" width="0.875" style="237" customWidth="1"/>
    <col min="14600" max="14600" width="7.375" style="237" customWidth="1"/>
    <col min="14601" max="14601" width="8.875" style="237" customWidth="1"/>
    <col min="14602" max="14602" width="8.125" style="237" customWidth="1"/>
    <col min="14603" max="14603" width="1.5" style="237" customWidth="1"/>
    <col min="14604" max="14604" width="3.375" style="237" customWidth="1"/>
    <col min="14605" max="14605" width="13.375" style="237" customWidth="1"/>
    <col min="14606" max="14606" width="4.375" style="237" customWidth="1"/>
    <col min="14607" max="14607" width="4.25" style="237" customWidth="1"/>
    <col min="14608" max="14608" width="28.125" style="237" customWidth="1"/>
    <col min="14609" max="14848" width="9" style="237"/>
    <col min="14849" max="14849" width="4.375" style="237" customWidth="1"/>
    <col min="14850" max="14850" width="15.375" style="237" customWidth="1"/>
    <col min="14851" max="14851" width="0.5" style="237" customWidth="1"/>
    <col min="14852" max="14852" width="3.25" style="237" customWidth="1"/>
    <col min="14853" max="14853" width="15.25" style="237" customWidth="1"/>
    <col min="14854" max="14855" width="0.875" style="237" customWidth="1"/>
    <col min="14856" max="14856" width="7.375" style="237" customWidth="1"/>
    <col min="14857" max="14857" width="8.875" style="237" customWidth="1"/>
    <col min="14858" max="14858" width="8.125" style="237" customWidth="1"/>
    <col min="14859" max="14859" width="1.5" style="237" customWidth="1"/>
    <col min="14860" max="14860" width="3.375" style="237" customWidth="1"/>
    <col min="14861" max="14861" width="13.375" style="237" customWidth="1"/>
    <col min="14862" max="14862" width="4.375" style="237" customWidth="1"/>
    <col min="14863" max="14863" width="4.25" style="237" customWidth="1"/>
    <col min="14864" max="14864" width="28.125" style="237" customWidth="1"/>
    <col min="14865" max="15104" width="9" style="237"/>
    <col min="15105" max="15105" width="4.375" style="237" customWidth="1"/>
    <col min="15106" max="15106" width="15.375" style="237" customWidth="1"/>
    <col min="15107" max="15107" width="0.5" style="237" customWidth="1"/>
    <col min="15108" max="15108" width="3.25" style="237" customWidth="1"/>
    <col min="15109" max="15109" width="15.25" style="237" customWidth="1"/>
    <col min="15110" max="15111" width="0.875" style="237" customWidth="1"/>
    <col min="15112" max="15112" width="7.375" style="237" customWidth="1"/>
    <col min="15113" max="15113" width="8.875" style="237" customWidth="1"/>
    <col min="15114" max="15114" width="8.125" style="237" customWidth="1"/>
    <col min="15115" max="15115" width="1.5" style="237" customWidth="1"/>
    <col min="15116" max="15116" width="3.375" style="237" customWidth="1"/>
    <col min="15117" max="15117" width="13.375" style="237" customWidth="1"/>
    <col min="15118" max="15118" width="4.375" style="237" customWidth="1"/>
    <col min="15119" max="15119" width="4.25" style="237" customWidth="1"/>
    <col min="15120" max="15120" width="28.125" style="237" customWidth="1"/>
    <col min="15121" max="15360" width="9" style="237"/>
    <col min="15361" max="15361" width="4.375" style="237" customWidth="1"/>
    <col min="15362" max="15362" width="15.375" style="237" customWidth="1"/>
    <col min="15363" max="15363" width="0.5" style="237" customWidth="1"/>
    <col min="15364" max="15364" width="3.25" style="237" customWidth="1"/>
    <col min="15365" max="15365" width="15.25" style="237" customWidth="1"/>
    <col min="15366" max="15367" width="0.875" style="237" customWidth="1"/>
    <col min="15368" max="15368" width="7.375" style="237" customWidth="1"/>
    <col min="15369" max="15369" width="8.875" style="237" customWidth="1"/>
    <col min="15370" max="15370" width="8.125" style="237" customWidth="1"/>
    <col min="15371" max="15371" width="1.5" style="237" customWidth="1"/>
    <col min="15372" max="15372" width="3.375" style="237" customWidth="1"/>
    <col min="15373" max="15373" width="13.375" style="237" customWidth="1"/>
    <col min="15374" max="15374" width="4.375" style="237" customWidth="1"/>
    <col min="15375" max="15375" width="4.25" style="237" customWidth="1"/>
    <col min="15376" max="15376" width="28.125" style="237" customWidth="1"/>
    <col min="15377" max="15616" width="9" style="237"/>
    <col min="15617" max="15617" width="4.375" style="237" customWidth="1"/>
    <col min="15618" max="15618" width="15.375" style="237" customWidth="1"/>
    <col min="15619" max="15619" width="0.5" style="237" customWidth="1"/>
    <col min="15620" max="15620" width="3.25" style="237" customWidth="1"/>
    <col min="15621" max="15621" width="15.25" style="237" customWidth="1"/>
    <col min="15622" max="15623" width="0.875" style="237" customWidth="1"/>
    <col min="15624" max="15624" width="7.375" style="237" customWidth="1"/>
    <col min="15625" max="15625" width="8.875" style="237" customWidth="1"/>
    <col min="15626" max="15626" width="8.125" style="237" customWidth="1"/>
    <col min="15627" max="15627" width="1.5" style="237" customWidth="1"/>
    <col min="15628" max="15628" width="3.375" style="237" customWidth="1"/>
    <col min="15629" max="15629" width="13.375" style="237" customWidth="1"/>
    <col min="15630" max="15630" width="4.375" style="237" customWidth="1"/>
    <col min="15631" max="15631" width="4.25" style="237" customWidth="1"/>
    <col min="15632" max="15632" width="28.125" style="237" customWidth="1"/>
    <col min="15633" max="15872" width="9" style="237"/>
    <col min="15873" max="15873" width="4.375" style="237" customWidth="1"/>
    <col min="15874" max="15874" width="15.375" style="237" customWidth="1"/>
    <col min="15875" max="15875" width="0.5" style="237" customWidth="1"/>
    <col min="15876" max="15876" width="3.25" style="237" customWidth="1"/>
    <col min="15877" max="15877" width="15.25" style="237" customWidth="1"/>
    <col min="15878" max="15879" width="0.875" style="237" customWidth="1"/>
    <col min="15880" max="15880" width="7.375" style="237" customWidth="1"/>
    <col min="15881" max="15881" width="8.875" style="237" customWidth="1"/>
    <col min="15882" max="15882" width="8.125" style="237" customWidth="1"/>
    <col min="15883" max="15883" width="1.5" style="237" customWidth="1"/>
    <col min="15884" max="15884" width="3.375" style="237" customWidth="1"/>
    <col min="15885" max="15885" width="13.375" style="237" customWidth="1"/>
    <col min="15886" max="15886" width="4.375" style="237" customWidth="1"/>
    <col min="15887" max="15887" width="4.25" style="237" customWidth="1"/>
    <col min="15888" max="15888" width="28.125" style="237" customWidth="1"/>
    <col min="15889" max="16128" width="9" style="237"/>
    <col min="16129" max="16129" width="4.375" style="237" customWidth="1"/>
    <col min="16130" max="16130" width="15.375" style="237" customWidth="1"/>
    <col min="16131" max="16131" width="0.5" style="237" customWidth="1"/>
    <col min="16132" max="16132" width="3.25" style="237" customWidth="1"/>
    <col min="16133" max="16133" width="15.25" style="237" customWidth="1"/>
    <col min="16134" max="16135" width="0.875" style="237" customWidth="1"/>
    <col min="16136" max="16136" width="7.375" style="237" customWidth="1"/>
    <col min="16137" max="16137" width="8.875" style="237" customWidth="1"/>
    <col min="16138" max="16138" width="8.125" style="237" customWidth="1"/>
    <col min="16139" max="16139" width="1.5" style="237" customWidth="1"/>
    <col min="16140" max="16140" width="3.375" style="237" customWidth="1"/>
    <col min="16141" max="16141" width="13.375" style="237" customWidth="1"/>
    <col min="16142" max="16142" width="4.375" style="237" customWidth="1"/>
    <col min="16143" max="16143" width="4.25" style="237" customWidth="1"/>
    <col min="16144" max="16144" width="28.125" style="237" customWidth="1"/>
    <col min="16145" max="16384" width="9" style="237"/>
  </cols>
  <sheetData>
    <row r="1" spans="1:16" ht="20.100000000000001" customHeight="1">
      <c r="A1" s="236"/>
      <c r="B1" s="236"/>
      <c r="C1" s="236"/>
      <c r="D1" s="236"/>
      <c r="E1" s="236"/>
      <c r="F1" s="236"/>
      <c r="G1" s="236"/>
      <c r="H1" s="236"/>
      <c r="I1" s="236"/>
      <c r="J1" s="236"/>
      <c r="K1" s="236"/>
      <c r="L1" s="236"/>
      <c r="M1" s="236"/>
      <c r="N1" s="236"/>
      <c r="O1" s="236"/>
      <c r="P1" s="236"/>
    </row>
    <row r="2" spans="1:16" ht="21" customHeight="1">
      <c r="A2" s="236"/>
      <c r="B2" s="236"/>
      <c r="C2" s="236"/>
      <c r="D2" s="236"/>
      <c r="E2" s="238" t="s">
        <v>81</v>
      </c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6"/>
    </row>
    <row r="3" spans="1:16" ht="17.100000000000001" customHeight="1">
      <c r="A3" s="236"/>
      <c r="B3" s="236"/>
      <c r="C3" s="236"/>
      <c r="D3" s="236"/>
      <c r="E3" s="239" t="s">
        <v>515</v>
      </c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6"/>
    </row>
    <row r="4" spans="1:16" ht="17.100000000000001" customHeight="1">
      <c r="A4" s="236"/>
      <c r="B4" s="236"/>
      <c r="C4" s="236"/>
      <c r="D4" s="236"/>
      <c r="E4" s="239" t="s">
        <v>516</v>
      </c>
      <c r="F4" s="239"/>
      <c r="G4" s="239"/>
      <c r="H4" s="239"/>
      <c r="I4" s="239"/>
      <c r="J4" s="239"/>
      <c r="K4" s="239"/>
      <c r="L4" s="239"/>
      <c r="M4" s="239"/>
      <c r="N4" s="239"/>
      <c r="O4" s="239"/>
      <c r="P4" s="236"/>
    </row>
    <row r="5" spans="1:16" ht="15" customHeight="1">
      <c r="A5" s="236"/>
      <c r="B5" s="239" t="s">
        <v>84</v>
      </c>
      <c r="C5" s="239"/>
      <c r="D5" s="239"/>
      <c r="E5" s="239"/>
      <c r="F5" s="239"/>
      <c r="G5" s="239" t="s">
        <v>85</v>
      </c>
      <c r="H5" s="239"/>
      <c r="I5" s="239"/>
      <c r="J5" s="239"/>
      <c r="K5" s="239"/>
      <c r="L5" s="239"/>
      <c r="M5" s="239"/>
      <c r="N5" s="239"/>
      <c r="O5" s="239"/>
      <c r="P5" s="236"/>
    </row>
    <row r="6" spans="1:16" ht="15" customHeight="1">
      <c r="A6" s="236"/>
      <c r="B6" s="240" t="s">
        <v>86</v>
      </c>
      <c r="C6" s="240"/>
      <c r="D6" s="240"/>
      <c r="E6" s="240"/>
      <c r="F6" s="240"/>
      <c r="G6" s="236"/>
      <c r="H6" s="236"/>
      <c r="I6" s="236"/>
      <c r="J6" s="236"/>
      <c r="K6" s="236"/>
      <c r="L6" s="236"/>
      <c r="M6" s="236"/>
      <c r="N6" s="236"/>
      <c r="O6" s="236"/>
      <c r="P6" s="236"/>
    </row>
    <row r="7" spans="1:16" ht="3" customHeight="1">
      <c r="A7" s="236"/>
      <c r="B7" s="266" t="s">
        <v>87</v>
      </c>
      <c r="C7" s="236"/>
      <c r="D7" s="242" t="s">
        <v>517</v>
      </c>
      <c r="E7" s="242"/>
      <c r="F7" s="242"/>
      <c r="G7" s="242"/>
      <c r="H7" s="242"/>
      <c r="I7" s="242"/>
      <c r="J7" s="242"/>
      <c r="K7" s="236"/>
      <c r="L7" s="242" t="s">
        <v>89</v>
      </c>
      <c r="M7" s="242"/>
      <c r="N7" s="236"/>
      <c r="O7" s="236"/>
      <c r="P7" s="236"/>
    </row>
    <row r="8" spans="1:16" ht="12" customHeight="1">
      <c r="A8" s="236"/>
      <c r="B8" s="266"/>
      <c r="C8" s="236"/>
      <c r="D8" s="242"/>
      <c r="E8" s="242"/>
      <c r="F8" s="242"/>
      <c r="G8" s="242"/>
      <c r="H8" s="242"/>
      <c r="I8" s="242"/>
      <c r="J8" s="242"/>
      <c r="K8" s="236"/>
      <c r="L8" s="242"/>
      <c r="M8" s="242"/>
      <c r="N8" s="236"/>
      <c r="O8" s="236"/>
      <c r="P8" s="236"/>
    </row>
    <row r="9" spans="1:16" ht="3" customHeight="1">
      <c r="A9" s="236"/>
      <c r="B9" s="236"/>
      <c r="C9" s="236"/>
      <c r="D9" s="236"/>
      <c r="E9" s="236"/>
      <c r="F9" s="236"/>
      <c r="G9" s="236"/>
      <c r="H9" s="236"/>
      <c r="I9" s="236"/>
      <c r="J9" s="236"/>
      <c r="K9" s="236"/>
      <c r="L9" s="236"/>
      <c r="M9" s="236"/>
      <c r="N9" s="236"/>
      <c r="O9" s="236"/>
      <c r="P9" s="236"/>
    </row>
    <row r="10" spans="1:16" ht="30" customHeight="1">
      <c r="A10" s="236"/>
      <c r="B10" s="243" t="s">
        <v>8</v>
      </c>
      <c r="C10" s="243"/>
      <c r="D10" s="243"/>
      <c r="E10" s="243"/>
      <c r="F10" s="244" t="s">
        <v>90</v>
      </c>
      <c r="G10" s="244"/>
      <c r="H10" s="244"/>
      <c r="I10" s="245" t="s">
        <v>494</v>
      </c>
      <c r="J10" s="244" t="s">
        <v>92</v>
      </c>
      <c r="K10" s="244"/>
      <c r="L10" s="244"/>
      <c r="M10" s="245" t="s">
        <v>93</v>
      </c>
      <c r="N10" s="236"/>
      <c r="O10" s="236"/>
      <c r="P10" s="236"/>
    </row>
    <row r="11" spans="1:16" ht="9.9499999999999993" customHeight="1">
      <c r="A11" s="236"/>
      <c r="B11" s="246" t="s">
        <v>14</v>
      </c>
      <c r="C11" s="246"/>
      <c r="D11" s="246"/>
      <c r="E11" s="246"/>
      <c r="F11" s="246"/>
      <c r="G11" s="246"/>
      <c r="H11" s="246"/>
      <c r="I11" s="246"/>
      <c r="J11" s="246"/>
      <c r="K11" s="246"/>
      <c r="L11" s="246"/>
      <c r="M11" s="246"/>
      <c r="N11" s="236"/>
      <c r="O11" s="236"/>
      <c r="P11" s="236"/>
    </row>
    <row r="12" spans="1:16" ht="9.9499999999999993" customHeight="1">
      <c r="A12" s="236"/>
      <c r="B12" s="247" t="s">
        <v>94</v>
      </c>
      <c r="C12" s="247"/>
      <c r="D12" s="247"/>
      <c r="E12" s="247"/>
      <c r="F12" s="247"/>
      <c r="G12" s="247"/>
      <c r="H12" s="248">
        <v>0</v>
      </c>
      <c r="I12" s="248">
        <v>0</v>
      </c>
      <c r="J12" s="249">
        <v>0</v>
      </c>
      <c r="K12" s="249"/>
      <c r="L12" s="249"/>
      <c r="M12" s="248">
        <v>0</v>
      </c>
      <c r="N12" s="236"/>
      <c r="O12" s="236"/>
      <c r="P12" s="236"/>
    </row>
    <row r="13" spans="1:16" ht="9.9499999999999993" customHeight="1">
      <c r="A13" s="236"/>
      <c r="B13" s="247" t="s">
        <v>95</v>
      </c>
      <c r="C13" s="247"/>
      <c r="D13" s="247"/>
      <c r="E13" s="247"/>
      <c r="F13" s="247"/>
      <c r="G13" s="247"/>
      <c r="H13" s="248">
        <v>0</v>
      </c>
      <c r="I13" s="248">
        <v>0</v>
      </c>
      <c r="J13" s="249">
        <v>0</v>
      </c>
      <c r="K13" s="249"/>
      <c r="L13" s="249"/>
      <c r="M13" s="248">
        <v>0</v>
      </c>
      <c r="N13" s="236"/>
      <c r="O13" s="236"/>
      <c r="P13" s="236"/>
    </row>
    <row r="14" spans="1:16" ht="9.9499999999999993" customHeight="1">
      <c r="A14" s="236"/>
      <c r="B14" s="247" t="s">
        <v>96</v>
      </c>
      <c r="C14" s="247"/>
      <c r="D14" s="247"/>
      <c r="E14" s="247"/>
      <c r="F14" s="247"/>
      <c r="G14" s="247"/>
      <c r="H14" s="248"/>
      <c r="I14" s="248"/>
      <c r="J14" s="249"/>
      <c r="K14" s="249"/>
      <c r="L14" s="249"/>
      <c r="M14" s="248"/>
      <c r="N14" s="236"/>
      <c r="O14" s="236"/>
      <c r="P14" s="236"/>
    </row>
    <row r="15" spans="1:16" ht="9.9499999999999993" customHeight="1">
      <c r="A15" s="236"/>
      <c r="B15" s="247" t="s">
        <v>97</v>
      </c>
      <c r="C15" s="247"/>
      <c r="D15" s="247"/>
      <c r="E15" s="247"/>
      <c r="F15" s="247"/>
      <c r="G15" s="247"/>
      <c r="H15" s="248">
        <v>399.86</v>
      </c>
      <c r="I15" s="248">
        <v>9.9700000000000006</v>
      </c>
      <c r="J15" s="249">
        <v>5.54</v>
      </c>
      <c r="K15" s="249"/>
      <c r="L15" s="249"/>
      <c r="M15" s="248">
        <v>4.2300000000000004</v>
      </c>
      <c r="N15" s="236"/>
      <c r="O15" s="236"/>
      <c r="P15" s="236"/>
    </row>
    <row r="16" spans="1:16" ht="9.9499999999999993" customHeight="1">
      <c r="A16" s="236"/>
      <c r="B16" s="247" t="s">
        <v>98</v>
      </c>
      <c r="C16" s="247"/>
      <c r="D16" s="247"/>
      <c r="E16" s="247"/>
      <c r="F16" s="247"/>
      <c r="G16" s="247"/>
      <c r="H16" s="248">
        <v>0</v>
      </c>
      <c r="I16" s="248">
        <v>0</v>
      </c>
      <c r="J16" s="249">
        <v>0</v>
      </c>
      <c r="K16" s="249"/>
      <c r="L16" s="249"/>
      <c r="M16" s="248">
        <v>0</v>
      </c>
      <c r="N16" s="236"/>
      <c r="O16" s="236"/>
      <c r="P16" s="236"/>
    </row>
    <row r="17" spans="1:16" ht="9.9499999999999993" customHeight="1">
      <c r="A17" s="236"/>
      <c r="B17" s="247" t="s">
        <v>99</v>
      </c>
      <c r="C17" s="247"/>
      <c r="D17" s="247"/>
      <c r="E17" s="247"/>
      <c r="F17" s="247"/>
      <c r="G17" s="247"/>
      <c r="H17" s="248">
        <v>0</v>
      </c>
      <c r="I17" s="248">
        <v>0</v>
      </c>
      <c r="J17" s="249">
        <v>0</v>
      </c>
      <c r="K17" s="249"/>
      <c r="L17" s="249"/>
      <c r="M17" s="248">
        <v>0</v>
      </c>
      <c r="N17" s="236"/>
      <c r="O17" s="236"/>
      <c r="P17" s="236"/>
    </row>
    <row r="18" spans="1:16" ht="9.9499999999999993" customHeight="1">
      <c r="A18" s="236"/>
      <c r="B18" s="247" t="s">
        <v>100</v>
      </c>
      <c r="C18" s="247"/>
      <c r="D18" s="247"/>
      <c r="E18" s="247"/>
      <c r="F18" s="247"/>
      <c r="G18" s="247"/>
      <c r="H18" s="248">
        <v>0</v>
      </c>
      <c r="I18" s="248">
        <v>0</v>
      </c>
      <c r="J18" s="249">
        <v>0</v>
      </c>
      <c r="K18" s="249"/>
      <c r="L18" s="249"/>
      <c r="M18" s="248">
        <v>0</v>
      </c>
      <c r="N18" s="236"/>
      <c r="O18" s="236"/>
      <c r="P18" s="236"/>
    </row>
    <row r="19" spans="1:16" ht="9.9499999999999993" customHeight="1">
      <c r="A19" s="236"/>
      <c r="B19" s="247" t="s">
        <v>101</v>
      </c>
      <c r="C19" s="247"/>
      <c r="D19" s="247"/>
      <c r="E19" s="247"/>
      <c r="F19" s="247"/>
      <c r="G19" s="247"/>
      <c r="H19" s="248">
        <v>2712.88</v>
      </c>
      <c r="I19" s="248">
        <v>67.819999999999993</v>
      </c>
      <c r="J19" s="249">
        <v>37.61</v>
      </c>
      <c r="K19" s="249"/>
      <c r="L19" s="249"/>
      <c r="M19" s="248">
        <v>28.71</v>
      </c>
      <c r="N19" s="236"/>
      <c r="O19" s="236"/>
      <c r="P19" s="236"/>
    </row>
    <row r="20" spans="1:16" ht="9.9499999999999993" customHeight="1">
      <c r="A20" s="236"/>
      <c r="B20" s="247" t="s">
        <v>102</v>
      </c>
      <c r="C20" s="247"/>
      <c r="D20" s="247"/>
      <c r="E20" s="247"/>
      <c r="F20" s="247"/>
      <c r="G20" s="247"/>
      <c r="H20" s="248">
        <v>319</v>
      </c>
      <c r="I20" s="248">
        <v>7.96</v>
      </c>
      <c r="J20" s="249">
        <v>4.42</v>
      </c>
      <c r="K20" s="249"/>
      <c r="L20" s="249"/>
      <c r="M20" s="248">
        <v>3.38</v>
      </c>
      <c r="N20" s="236"/>
      <c r="O20" s="236"/>
      <c r="P20" s="236"/>
    </row>
    <row r="21" spans="1:16" ht="9.9499999999999993" customHeight="1">
      <c r="A21" s="236"/>
      <c r="B21" s="247" t="s">
        <v>103</v>
      </c>
      <c r="C21" s="247"/>
      <c r="D21" s="247"/>
      <c r="E21" s="247"/>
      <c r="F21" s="247"/>
      <c r="G21" s="247"/>
      <c r="H21" s="248">
        <v>285.11</v>
      </c>
      <c r="I21" s="248">
        <v>7.13</v>
      </c>
      <c r="J21" s="249">
        <v>3.95</v>
      </c>
      <c r="K21" s="249"/>
      <c r="L21" s="249"/>
      <c r="M21" s="248">
        <v>3.02</v>
      </c>
      <c r="N21" s="236"/>
      <c r="O21" s="236"/>
      <c r="P21" s="236"/>
    </row>
    <row r="22" spans="1:16" ht="9.9499999999999993" customHeight="1">
      <c r="A22" s="236"/>
      <c r="B22" s="247" t="s">
        <v>104</v>
      </c>
      <c r="C22" s="247"/>
      <c r="D22" s="247"/>
      <c r="E22" s="247"/>
      <c r="F22" s="247"/>
      <c r="G22" s="247"/>
      <c r="H22" s="248">
        <v>0</v>
      </c>
      <c r="I22" s="248">
        <v>0</v>
      </c>
      <c r="J22" s="249">
        <v>0</v>
      </c>
      <c r="K22" s="249"/>
      <c r="L22" s="249"/>
      <c r="M22" s="248">
        <v>0</v>
      </c>
      <c r="N22" s="236"/>
      <c r="O22" s="236"/>
      <c r="P22" s="236"/>
    </row>
    <row r="23" spans="1:16" ht="9.9499999999999993" customHeight="1">
      <c r="A23" s="236"/>
      <c r="B23" s="247" t="s">
        <v>105</v>
      </c>
      <c r="C23" s="247"/>
      <c r="D23" s="247"/>
      <c r="E23" s="247"/>
      <c r="F23" s="247"/>
      <c r="G23" s="247"/>
      <c r="H23" s="248">
        <v>306.20999999999998</v>
      </c>
      <c r="I23" s="248">
        <v>7.66</v>
      </c>
      <c r="J23" s="249">
        <v>4.24</v>
      </c>
      <c r="K23" s="249"/>
      <c r="L23" s="249"/>
      <c r="M23" s="248">
        <v>3.24</v>
      </c>
      <c r="N23" s="236"/>
      <c r="O23" s="236"/>
      <c r="P23" s="236"/>
    </row>
    <row r="24" spans="1:16" ht="9.9499999999999993" customHeight="1">
      <c r="A24" s="236"/>
      <c r="B24" s="247" t="s">
        <v>106</v>
      </c>
      <c r="C24" s="247"/>
      <c r="D24" s="247"/>
      <c r="E24" s="247"/>
      <c r="F24" s="247"/>
      <c r="G24" s="247"/>
      <c r="H24" s="248">
        <v>648.04999999999995</v>
      </c>
      <c r="I24" s="248">
        <v>16.2</v>
      </c>
      <c r="J24" s="249">
        <v>8.98</v>
      </c>
      <c r="K24" s="249"/>
      <c r="L24" s="249"/>
      <c r="M24" s="248">
        <v>6.86</v>
      </c>
      <c r="N24" s="236"/>
      <c r="O24" s="236"/>
      <c r="P24" s="236"/>
    </row>
    <row r="25" spans="1:16" ht="9.9499999999999993" customHeight="1">
      <c r="A25" s="236"/>
      <c r="B25" s="247" t="s">
        <v>107</v>
      </c>
      <c r="C25" s="247"/>
      <c r="D25" s="247"/>
      <c r="E25" s="247"/>
      <c r="F25" s="247"/>
      <c r="G25" s="247"/>
      <c r="H25" s="248">
        <v>0</v>
      </c>
      <c r="I25" s="248">
        <v>0</v>
      </c>
      <c r="J25" s="249">
        <v>0</v>
      </c>
      <c r="K25" s="249"/>
      <c r="L25" s="249"/>
      <c r="M25" s="248">
        <v>0</v>
      </c>
      <c r="N25" s="236"/>
      <c r="O25" s="236"/>
      <c r="P25" s="236"/>
    </row>
    <row r="26" spans="1:16" ht="9.9499999999999993" customHeight="1">
      <c r="A26" s="236"/>
      <c r="B26" s="247" t="s">
        <v>108</v>
      </c>
      <c r="C26" s="247"/>
      <c r="D26" s="247"/>
      <c r="E26" s="247"/>
      <c r="F26" s="247"/>
      <c r="G26" s="247"/>
      <c r="H26" s="248">
        <v>0</v>
      </c>
      <c r="I26" s="248">
        <v>0</v>
      </c>
      <c r="J26" s="249">
        <v>0</v>
      </c>
      <c r="K26" s="249"/>
      <c r="L26" s="249"/>
      <c r="M26" s="248">
        <v>0</v>
      </c>
      <c r="N26" s="236"/>
      <c r="O26" s="236"/>
      <c r="P26" s="236"/>
    </row>
    <row r="27" spans="1:16" ht="9.9499999999999993" customHeight="1">
      <c r="A27" s="236"/>
      <c r="B27" s="247" t="s">
        <v>109</v>
      </c>
      <c r="C27" s="247"/>
      <c r="D27" s="247"/>
      <c r="E27" s="247"/>
      <c r="F27" s="247"/>
      <c r="G27" s="247"/>
      <c r="H27" s="248"/>
      <c r="I27" s="248"/>
      <c r="J27" s="249"/>
      <c r="K27" s="249"/>
      <c r="L27" s="249"/>
      <c r="M27" s="248"/>
      <c r="N27" s="236"/>
      <c r="O27" s="236"/>
      <c r="P27" s="236"/>
    </row>
    <row r="28" spans="1:16" ht="9.9499999999999993" customHeight="1">
      <c r="A28" s="236"/>
      <c r="B28" s="247" t="s">
        <v>110</v>
      </c>
      <c r="C28" s="247"/>
      <c r="D28" s="247"/>
      <c r="E28" s="247"/>
      <c r="F28" s="247"/>
      <c r="G28" s="247"/>
      <c r="H28" s="248">
        <v>0</v>
      </c>
      <c r="I28" s="248">
        <v>0</v>
      </c>
      <c r="J28" s="249">
        <v>0</v>
      </c>
      <c r="K28" s="249"/>
      <c r="L28" s="249"/>
      <c r="M28" s="248">
        <v>0</v>
      </c>
      <c r="N28" s="236"/>
      <c r="O28" s="236"/>
      <c r="P28" s="236"/>
    </row>
    <row r="29" spans="1:16" ht="9.9499999999999993" customHeight="1">
      <c r="A29" s="236"/>
      <c r="B29" s="247" t="s">
        <v>111</v>
      </c>
      <c r="C29" s="247"/>
      <c r="D29" s="247"/>
      <c r="E29" s="247"/>
      <c r="F29" s="247"/>
      <c r="G29" s="247"/>
      <c r="H29" s="248">
        <v>0</v>
      </c>
      <c r="I29" s="248">
        <v>0</v>
      </c>
      <c r="J29" s="249">
        <v>0</v>
      </c>
      <c r="K29" s="249"/>
      <c r="L29" s="249"/>
      <c r="M29" s="248">
        <v>0</v>
      </c>
      <c r="N29" s="236"/>
      <c r="O29" s="236"/>
      <c r="P29" s="236"/>
    </row>
    <row r="30" spans="1:16" ht="9.9499999999999993" customHeight="1">
      <c r="A30" s="236"/>
      <c r="B30" s="247" t="s">
        <v>112</v>
      </c>
      <c r="C30" s="247"/>
      <c r="D30" s="247"/>
      <c r="E30" s="247"/>
      <c r="F30" s="247"/>
      <c r="G30" s="247"/>
      <c r="H30" s="248">
        <v>0</v>
      </c>
      <c r="I30" s="248">
        <v>0</v>
      </c>
      <c r="J30" s="249">
        <v>0</v>
      </c>
      <c r="K30" s="249"/>
      <c r="L30" s="249"/>
      <c r="M30" s="248">
        <v>0</v>
      </c>
      <c r="N30" s="236"/>
      <c r="O30" s="236"/>
      <c r="P30" s="236"/>
    </row>
    <row r="31" spans="1:16" ht="9.9499999999999993" customHeight="1">
      <c r="A31" s="236"/>
      <c r="B31" s="247" t="s">
        <v>113</v>
      </c>
      <c r="C31" s="247"/>
      <c r="D31" s="247"/>
      <c r="E31" s="247"/>
      <c r="F31" s="247"/>
      <c r="G31" s="247"/>
      <c r="H31" s="248">
        <v>0</v>
      </c>
      <c r="I31" s="248">
        <v>0</v>
      </c>
      <c r="J31" s="249">
        <v>0</v>
      </c>
      <c r="K31" s="249"/>
      <c r="L31" s="249"/>
      <c r="M31" s="248">
        <v>0</v>
      </c>
      <c r="N31" s="236"/>
      <c r="O31" s="236"/>
      <c r="P31" s="236"/>
    </row>
    <row r="32" spans="1:16" ht="9.9499999999999993" customHeight="1">
      <c r="A32" s="236"/>
      <c r="B32" s="247" t="s">
        <v>114</v>
      </c>
      <c r="C32" s="247"/>
      <c r="D32" s="247"/>
      <c r="E32" s="247"/>
      <c r="F32" s="247"/>
      <c r="G32" s="247"/>
      <c r="H32" s="248">
        <v>0</v>
      </c>
      <c r="I32" s="248">
        <v>0</v>
      </c>
      <c r="J32" s="249">
        <v>0</v>
      </c>
      <c r="K32" s="249"/>
      <c r="L32" s="249"/>
      <c r="M32" s="248">
        <v>0</v>
      </c>
      <c r="N32" s="236"/>
      <c r="O32" s="236"/>
      <c r="P32" s="236"/>
    </row>
    <row r="33" spans="1:16" ht="9.9499999999999993" customHeight="1">
      <c r="A33" s="236"/>
      <c r="B33" s="247" t="s">
        <v>115</v>
      </c>
      <c r="C33" s="247"/>
      <c r="D33" s="247"/>
      <c r="E33" s="247"/>
      <c r="F33" s="247"/>
      <c r="G33" s="247"/>
      <c r="H33" s="248">
        <v>0</v>
      </c>
      <c r="I33" s="248">
        <v>0</v>
      </c>
      <c r="J33" s="249">
        <v>0</v>
      </c>
      <c r="K33" s="249"/>
      <c r="L33" s="249"/>
      <c r="M33" s="248">
        <v>0</v>
      </c>
      <c r="N33" s="236"/>
      <c r="O33" s="236"/>
      <c r="P33" s="236"/>
    </row>
    <row r="34" spans="1:16" ht="9.9499999999999993" customHeight="1">
      <c r="A34" s="236"/>
      <c r="B34" s="247" t="s">
        <v>116</v>
      </c>
      <c r="C34" s="247"/>
      <c r="D34" s="247"/>
      <c r="E34" s="247"/>
      <c r="F34" s="247"/>
      <c r="G34" s="247"/>
      <c r="H34" s="248">
        <v>0</v>
      </c>
      <c r="I34" s="248">
        <v>0</v>
      </c>
      <c r="J34" s="249">
        <v>0</v>
      </c>
      <c r="K34" s="249"/>
      <c r="L34" s="249"/>
      <c r="M34" s="248">
        <v>0</v>
      </c>
      <c r="N34" s="236"/>
      <c r="O34" s="236"/>
      <c r="P34" s="236"/>
    </row>
    <row r="35" spans="1:16" ht="9.9499999999999993" customHeight="1">
      <c r="A35" s="236"/>
      <c r="B35" s="247" t="s">
        <v>117</v>
      </c>
      <c r="C35" s="247"/>
      <c r="D35" s="247"/>
      <c r="E35" s="247"/>
      <c r="F35" s="247"/>
      <c r="G35" s="247"/>
      <c r="H35" s="248">
        <v>0</v>
      </c>
      <c r="I35" s="248">
        <v>0</v>
      </c>
      <c r="J35" s="249">
        <v>0</v>
      </c>
      <c r="K35" s="249"/>
      <c r="L35" s="249"/>
      <c r="M35" s="248">
        <v>0</v>
      </c>
      <c r="N35" s="236"/>
      <c r="O35" s="236"/>
      <c r="P35" s="236"/>
    </row>
    <row r="36" spans="1:16" ht="9.9499999999999993" customHeight="1">
      <c r="A36" s="236"/>
      <c r="B36" s="247" t="s">
        <v>118</v>
      </c>
      <c r="C36" s="247"/>
      <c r="D36" s="247"/>
      <c r="E36" s="247"/>
      <c r="F36" s="247"/>
      <c r="G36" s="247"/>
      <c r="H36" s="248">
        <v>409.58</v>
      </c>
      <c r="I36" s="248">
        <v>10.24</v>
      </c>
      <c r="J36" s="249">
        <v>5.68</v>
      </c>
      <c r="K36" s="249"/>
      <c r="L36" s="249"/>
      <c r="M36" s="248">
        <v>4.33</v>
      </c>
      <c r="N36" s="236"/>
      <c r="O36" s="236"/>
      <c r="P36" s="236"/>
    </row>
    <row r="37" spans="1:16" ht="9.9499999999999993" customHeight="1">
      <c r="A37" s="236"/>
      <c r="B37" s="250" t="s">
        <v>27</v>
      </c>
      <c r="C37" s="250"/>
      <c r="D37" s="250"/>
      <c r="E37" s="250"/>
      <c r="F37" s="251">
        <v>5080.6899999999996</v>
      </c>
      <c r="G37" s="251"/>
      <c r="H37" s="251"/>
      <c r="I37" s="252">
        <v>126.98</v>
      </c>
      <c r="J37" s="253">
        <v>70.42</v>
      </c>
      <c r="K37" s="253"/>
      <c r="L37" s="253"/>
      <c r="M37" s="252">
        <v>53.77</v>
      </c>
      <c r="N37" s="236"/>
      <c r="O37" s="236"/>
      <c r="P37" s="236"/>
    </row>
    <row r="38" spans="1:16" ht="9.9499999999999993" customHeight="1">
      <c r="A38" s="236"/>
      <c r="B38" s="246" t="s">
        <v>119</v>
      </c>
      <c r="C38" s="246"/>
      <c r="D38" s="246"/>
      <c r="E38" s="246"/>
      <c r="F38" s="246"/>
      <c r="G38" s="246"/>
      <c r="H38" s="246"/>
      <c r="I38" s="246"/>
      <c r="J38" s="246"/>
      <c r="K38" s="246"/>
      <c r="L38" s="246"/>
      <c r="M38" s="246"/>
      <c r="N38" s="236"/>
      <c r="O38" s="236"/>
      <c r="P38" s="236"/>
    </row>
    <row r="39" spans="1:16" ht="9.9499999999999993" customHeight="1">
      <c r="A39" s="236"/>
      <c r="B39" s="247" t="s">
        <v>120</v>
      </c>
      <c r="C39" s="247"/>
      <c r="D39" s="247"/>
      <c r="E39" s="247"/>
      <c r="F39" s="247"/>
      <c r="G39" s="247"/>
      <c r="H39" s="248">
        <v>960</v>
      </c>
      <c r="I39" s="248">
        <v>24</v>
      </c>
      <c r="J39" s="249">
        <v>13.31</v>
      </c>
      <c r="K39" s="249"/>
      <c r="L39" s="249"/>
      <c r="M39" s="248">
        <v>10.16</v>
      </c>
      <c r="N39" s="236"/>
      <c r="O39" s="236"/>
      <c r="P39" s="236"/>
    </row>
    <row r="40" spans="1:16" ht="9.9499999999999993" customHeight="1">
      <c r="A40" s="236"/>
      <c r="B40" s="247" t="s">
        <v>121</v>
      </c>
      <c r="C40" s="247"/>
      <c r="D40" s="247"/>
      <c r="E40" s="247"/>
      <c r="F40" s="247"/>
      <c r="G40" s="247"/>
      <c r="H40" s="248"/>
      <c r="I40" s="248"/>
      <c r="J40" s="249"/>
      <c r="K40" s="249"/>
      <c r="L40" s="249"/>
      <c r="M40" s="248"/>
      <c r="N40" s="236"/>
      <c r="O40" s="236"/>
      <c r="P40" s="236"/>
    </row>
    <row r="41" spans="1:16" ht="9.9499999999999993" customHeight="1">
      <c r="A41" s="236"/>
      <c r="B41" s="247" t="s">
        <v>122</v>
      </c>
      <c r="C41" s="247"/>
      <c r="D41" s="247"/>
      <c r="E41" s="247"/>
      <c r="F41" s="247"/>
      <c r="G41" s="247"/>
      <c r="H41" s="248">
        <v>152.41999999999999</v>
      </c>
      <c r="I41" s="248">
        <v>3.81</v>
      </c>
      <c r="J41" s="249">
        <v>2.11</v>
      </c>
      <c r="K41" s="249"/>
      <c r="L41" s="249"/>
      <c r="M41" s="248">
        <v>1.61</v>
      </c>
      <c r="N41" s="236"/>
      <c r="O41" s="236"/>
      <c r="P41" s="236"/>
    </row>
    <row r="42" spans="1:16" ht="9.9499999999999993" customHeight="1">
      <c r="A42" s="236"/>
      <c r="B42" s="247" t="s">
        <v>123</v>
      </c>
      <c r="C42" s="247"/>
      <c r="D42" s="247"/>
      <c r="E42" s="247"/>
      <c r="F42" s="247"/>
      <c r="G42" s="247"/>
      <c r="H42" s="248">
        <v>0</v>
      </c>
      <c r="I42" s="248">
        <v>0</v>
      </c>
      <c r="J42" s="249">
        <v>0</v>
      </c>
      <c r="K42" s="249"/>
      <c r="L42" s="249"/>
      <c r="M42" s="248">
        <v>0</v>
      </c>
      <c r="N42" s="236"/>
      <c r="O42" s="236"/>
      <c r="P42" s="236"/>
    </row>
    <row r="43" spans="1:16" ht="9.9499999999999993" customHeight="1">
      <c r="A43" s="236"/>
      <c r="B43" s="247" t="s">
        <v>124</v>
      </c>
      <c r="C43" s="247"/>
      <c r="D43" s="247"/>
      <c r="E43" s="247"/>
      <c r="F43" s="247"/>
      <c r="G43" s="247"/>
      <c r="H43" s="248">
        <v>0</v>
      </c>
      <c r="I43" s="248">
        <v>0</v>
      </c>
      <c r="J43" s="249">
        <v>0</v>
      </c>
      <c r="K43" s="249"/>
      <c r="L43" s="249"/>
      <c r="M43" s="248">
        <v>0</v>
      </c>
      <c r="N43" s="236"/>
      <c r="O43" s="236"/>
      <c r="P43" s="236"/>
    </row>
    <row r="44" spans="1:16" ht="9.9499999999999993" customHeight="1">
      <c r="A44" s="236"/>
      <c r="B44" s="247" t="s">
        <v>125</v>
      </c>
      <c r="C44" s="247"/>
      <c r="D44" s="247"/>
      <c r="E44" s="247"/>
      <c r="F44" s="247"/>
      <c r="G44" s="247"/>
      <c r="H44" s="248">
        <v>0</v>
      </c>
      <c r="I44" s="248">
        <v>0</v>
      </c>
      <c r="J44" s="249">
        <v>0</v>
      </c>
      <c r="K44" s="249"/>
      <c r="L44" s="249"/>
      <c r="M44" s="248">
        <v>0</v>
      </c>
      <c r="N44" s="236"/>
      <c r="O44" s="236"/>
      <c r="P44" s="236"/>
    </row>
    <row r="45" spans="1:16" ht="9.9499999999999993" customHeight="1">
      <c r="A45" s="236"/>
      <c r="B45" s="247" t="s">
        <v>126</v>
      </c>
      <c r="C45" s="247"/>
      <c r="D45" s="247"/>
      <c r="E45" s="247"/>
      <c r="F45" s="247"/>
      <c r="G45" s="247"/>
      <c r="H45" s="248">
        <v>0</v>
      </c>
      <c r="I45" s="248">
        <v>0</v>
      </c>
      <c r="J45" s="249">
        <v>0</v>
      </c>
      <c r="K45" s="249"/>
      <c r="L45" s="249"/>
      <c r="M45" s="248">
        <v>0</v>
      </c>
      <c r="N45" s="236"/>
      <c r="O45" s="236"/>
      <c r="P45" s="236"/>
    </row>
    <row r="46" spans="1:16" ht="9.9499999999999993" customHeight="1">
      <c r="A46" s="236"/>
      <c r="B46" s="247" t="s">
        <v>127</v>
      </c>
      <c r="C46" s="247"/>
      <c r="D46" s="247"/>
      <c r="E46" s="247"/>
      <c r="F46" s="247"/>
      <c r="G46" s="247"/>
      <c r="H46" s="248">
        <v>101.61</v>
      </c>
      <c r="I46" s="248">
        <v>2.54</v>
      </c>
      <c r="J46" s="249">
        <v>1.41</v>
      </c>
      <c r="K46" s="249"/>
      <c r="L46" s="249"/>
      <c r="M46" s="248">
        <v>1.08</v>
      </c>
      <c r="N46" s="236"/>
      <c r="O46" s="236"/>
      <c r="P46" s="236"/>
    </row>
    <row r="47" spans="1:16" ht="9.9499999999999993" customHeight="1">
      <c r="A47" s="236"/>
      <c r="B47" s="247" t="s">
        <v>128</v>
      </c>
      <c r="C47" s="247"/>
      <c r="D47" s="247"/>
      <c r="E47" s="247"/>
      <c r="F47" s="247"/>
      <c r="G47" s="247"/>
      <c r="H47" s="248">
        <v>0</v>
      </c>
      <c r="I47" s="248">
        <v>0</v>
      </c>
      <c r="J47" s="249">
        <v>0</v>
      </c>
      <c r="K47" s="249"/>
      <c r="L47" s="249"/>
      <c r="M47" s="248">
        <v>0</v>
      </c>
      <c r="N47" s="236"/>
      <c r="O47" s="236"/>
      <c r="P47" s="236"/>
    </row>
    <row r="48" spans="1:16" ht="9.9499999999999993" customHeight="1">
      <c r="A48" s="236"/>
      <c r="B48" s="247" t="s">
        <v>129</v>
      </c>
      <c r="C48" s="247"/>
      <c r="D48" s="247"/>
      <c r="E48" s="247"/>
      <c r="F48" s="247"/>
      <c r="G48" s="247"/>
      <c r="H48" s="248">
        <v>0</v>
      </c>
      <c r="I48" s="248">
        <v>0</v>
      </c>
      <c r="J48" s="249">
        <v>0</v>
      </c>
      <c r="K48" s="249"/>
      <c r="L48" s="249"/>
      <c r="M48" s="248">
        <v>0</v>
      </c>
      <c r="N48" s="236"/>
      <c r="O48" s="236"/>
      <c r="P48" s="236"/>
    </row>
    <row r="49" spans="1:16" ht="9.9499999999999993" customHeight="1">
      <c r="A49" s="236"/>
      <c r="B49" s="247" t="s">
        <v>130</v>
      </c>
      <c r="C49" s="247"/>
      <c r="D49" s="247"/>
      <c r="E49" s="247"/>
      <c r="F49" s="247"/>
      <c r="G49" s="247"/>
      <c r="H49" s="248">
        <v>0</v>
      </c>
      <c r="I49" s="248">
        <v>0</v>
      </c>
      <c r="J49" s="249">
        <v>0</v>
      </c>
      <c r="K49" s="249"/>
      <c r="L49" s="249"/>
      <c r="M49" s="248">
        <v>0</v>
      </c>
      <c r="N49" s="236"/>
      <c r="O49" s="236"/>
      <c r="P49" s="236"/>
    </row>
    <row r="50" spans="1:16" ht="9.9499999999999993" customHeight="1">
      <c r="A50" s="236"/>
      <c r="B50" s="247" t="s">
        <v>131</v>
      </c>
      <c r="C50" s="247"/>
      <c r="D50" s="247"/>
      <c r="E50" s="247"/>
      <c r="F50" s="247"/>
      <c r="G50" s="247"/>
      <c r="H50" s="248">
        <v>327.75</v>
      </c>
      <c r="I50" s="248">
        <v>8.19</v>
      </c>
      <c r="J50" s="249">
        <v>4.54</v>
      </c>
      <c r="K50" s="249"/>
      <c r="L50" s="249"/>
      <c r="M50" s="248">
        <v>3.47</v>
      </c>
      <c r="N50" s="236"/>
      <c r="O50" s="236"/>
      <c r="P50" s="236"/>
    </row>
    <row r="51" spans="1:16" ht="9.9499999999999993" customHeight="1">
      <c r="A51" s="236"/>
      <c r="B51" s="247" t="s">
        <v>132</v>
      </c>
      <c r="C51" s="247"/>
      <c r="D51" s="247"/>
      <c r="E51" s="247"/>
      <c r="F51" s="247"/>
      <c r="G51" s="247"/>
      <c r="H51" s="248">
        <v>0</v>
      </c>
      <c r="I51" s="248">
        <v>0</v>
      </c>
      <c r="J51" s="249">
        <v>0</v>
      </c>
      <c r="K51" s="249"/>
      <c r="L51" s="249"/>
      <c r="M51" s="248">
        <v>0</v>
      </c>
      <c r="N51" s="236"/>
      <c r="O51" s="236"/>
      <c r="P51" s="236"/>
    </row>
    <row r="52" spans="1:16" ht="9.9499999999999993" customHeight="1">
      <c r="A52" s="236"/>
      <c r="B52" s="250" t="s">
        <v>133</v>
      </c>
      <c r="C52" s="250"/>
      <c r="D52" s="250"/>
      <c r="E52" s="250"/>
      <c r="F52" s="251">
        <v>1541.78</v>
      </c>
      <c r="G52" s="251"/>
      <c r="H52" s="251"/>
      <c r="I52" s="252">
        <v>38.54</v>
      </c>
      <c r="J52" s="253">
        <v>21.37</v>
      </c>
      <c r="K52" s="253"/>
      <c r="L52" s="253"/>
      <c r="M52" s="252">
        <v>16.32</v>
      </c>
      <c r="N52" s="236"/>
      <c r="O52" s="236"/>
      <c r="P52" s="236"/>
    </row>
    <row r="53" spans="1:16" ht="9.9499999999999993" customHeight="1">
      <c r="A53" s="236"/>
      <c r="B53" s="246" t="s">
        <v>38</v>
      </c>
      <c r="C53" s="246"/>
      <c r="D53" s="246"/>
      <c r="E53" s="246"/>
      <c r="F53" s="246"/>
      <c r="G53" s="246"/>
      <c r="H53" s="246"/>
      <c r="I53" s="246"/>
      <c r="J53" s="246"/>
      <c r="K53" s="246"/>
      <c r="L53" s="246"/>
      <c r="M53" s="246"/>
      <c r="N53" s="236"/>
      <c r="O53" s="236"/>
      <c r="P53" s="236"/>
    </row>
    <row r="54" spans="1:16" ht="9.9499999999999993" customHeight="1">
      <c r="A54" s="236"/>
      <c r="B54" s="247" t="s">
        <v>134</v>
      </c>
      <c r="C54" s="247"/>
      <c r="D54" s="247"/>
      <c r="E54" s="247"/>
      <c r="F54" s="247"/>
      <c r="G54" s="247"/>
      <c r="H54" s="248">
        <v>591.08000000000004</v>
      </c>
      <c r="I54" s="248">
        <v>14.77</v>
      </c>
      <c r="J54" s="249">
        <v>8.19</v>
      </c>
      <c r="K54" s="249"/>
      <c r="L54" s="249"/>
      <c r="M54" s="248">
        <v>6.25</v>
      </c>
      <c r="N54" s="236"/>
      <c r="O54" s="236"/>
      <c r="P54" s="236"/>
    </row>
    <row r="55" spans="1:16" ht="9.9499999999999993" customHeight="1">
      <c r="A55" s="236"/>
      <c r="B55" s="250" t="s">
        <v>135</v>
      </c>
      <c r="C55" s="250"/>
      <c r="D55" s="250"/>
      <c r="E55" s="250"/>
      <c r="F55" s="251">
        <v>591.08000000000004</v>
      </c>
      <c r="G55" s="251"/>
      <c r="H55" s="251"/>
      <c r="I55" s="252">
        <v>14.77</v>
      </c>
      <c r="J55" s="253">
        <v>8.19</v>
      </c>
      <c r="K55" s="253"/>
      <c r="L55" s="253"/>
      <c r="M55" s="252">
        <v>6.25</v>
      </c>
      <c r="N55" s="236"/>
      <c r="O55" s="236"/>
      <c r="P55" s="236"/>
    </row>
    <row r="56" spans="1:16" ht="9.9499999999999993" customHeight="1">
      <c r="A56" s="236"/>
      <c r="B56" s="254" t="s">
        <v>136</v>
      </c>
      <c r="C56" s="254"/>
      <c r="D56" s="254"/>
      <c r="E56" s="254"/>
      <c r="F56" s="255">
        <v>7213.55</v>
      </c>
      <c r="G56" s="255"/>
      <c r="H56" s="255"/>
      <c r="I56" s="256">
        <v>180.29</v>
      </c>
      <c r="J56" s="257">
        <v>99.98</v>
      </c>
      <c r="K56" s="257"/>
      <c r="L56" s="257"/>
      <c r="M56" s="256">
        <v>76.34</v>
      </c>
      <c r="N56" s="236"/>
      <c r="O56" s="236"/>
      <c r="P56" s="236"/>
    </row>
    <row r="57" spans="1:16" ht="9.9499999999999993" customHeight="1">
      <c r="A57" s="236"/>
      <c r="B57" s="246" t="s">
        <v>137</v>
      </c>
      <c r="C57" s="246"/>
      <c r="D57" s="246"/>
      <c r="E57" s="246"/>
      <c r="F57" s="246"/>
      <c r="G57" s="246"/>
      <c r="H57" s="246"/>
      <c r="I57" s="246"/>
      <c r="J57" s="246"/>
      <c r="K57" s="246"/>
      <c r="L57" s="246"/>
      <c r="M57" s="246"/>
      <c r="N57" s="236"/>
      <c r="O57" s="236"/>
      <c r="P57" s="236"/>
    </row>
    <row r="58" spans="1:16" ht="9.9499999999999993" customHeight="1">
      <c r="A58" s="236"/>
      <c r="B58" s="247" t="s">
        <v>138</v>
      </c>
      <c r="C58" s="247"/>
      <c r="D58" s="247"/>
      <c r="E58" s="247"/>
      <c r="F58" s="247"/>
      <c r="G58" s="247"/>
      <c r="H58" s="248">
        <v>29.98</v>
      </c>
      <c r="I58" s="248">
        <v>0.75</v>
      </c>
      <c r="J58" s="249">
        <v>0.42</v>
      </c>
      <c r="K58" s="249"/>
      <c r="L58" s="249"/>
      <c r="M58" s="248">
        <v>0.32</v>
      </c>
      <c r="N58" s="236"/>
      <c r="O58" s="236"/>
      <c r="P58" s="236"/>
    </row>
    <row r="59" spans="1:16" ht="9.9499999999999993" customHeight="1">
      <c r="A59" s="236"/>
      <c r="B59" s="247" t="s">
        <v>139</v>
      </c>
      <c r="C59" s="247"/>
      <c r="D59" s="247"/>
      <c r="E59" s="247"/>
      <c r="F59" s="247"/>
      <c r="G59" s="247"/>
      <c r="H59" s="248">
        <v>44.06</v>
      </c>
      <c r="I59" s="248">
        <v>1.1000000000000001</v>
      </c>
      <c r="J59" s="249">
        <v>0.61</v>
      </c>
      <c r="K59" s="249"/>
      <c r="L59" s="249"/>
      <c r="M59" s="248">
        <v>0.47</v>
      </c>
      <c r="N59" s="236"/>
      <c r="O59" s="236"/>
      <c r="P59" s="236"/>
    </row>
    <row r="60" spans="1:16" ht="9.9499999999999993" customHeight="1">
      <c r="A60" s="236"/>
      <c r="B60" s="247" t="s">
        <v>140</v>
      </c>
      <c r="C60" s="247"/>
      <c r="D60" s="247"/>
      <c r="E60" s="247"/>
      <c r="F60" s="247"/>
      <c r="G60" s="247"/>
      <c r="H60" s="248">
        <v>40.82</v>
      </c>
      <c r="I60" s="248">
        <v>1.02</v>
      </c>
      <c r="J60" s="249">
        <v>0.56999999999999995</v>
      </c>
      <c r="K60" s="249"/>
      <c r="L60" s="249"/>
      <c r="M60" s="248">
        <v>0.43</v>
      </c>
      <c r="N60" s="236"/>
      <c r="O60" s="236"/>
      <c r="P60" s="236"/>
    </row>
    <row r="61" spans="1:16" ht="9.9499999999999993" customHeight="1">
      <c r="A61" s="236"/>
      <c r="B61" s="250" t="s">
        <v>141</v>
      </c>
      <c r="C61" s="250"/>
      <c r="D61" s="250"/>
      <c r="E61" s="250"/>
      <c r="F61" s="251">
        <v>114.86</v>
      </c>
      <c r="G61" s="251"/>
      <c r="H61" s="251"/>
      <c r="I61" s="252">
        <v>2.87</v>
      </c>
      <c r="J61" s="253">
        <v>1.6</v>
      </c>
      <c r="K61" s="253"/>
      <c r="L61" s="253"/>
      <c r="M61" s="252">
        <v>1.22</v>
      </c>
      <c r="N61" s="236"/>
      <c r="O61" s="236"/>
      <c r="P61" s="236"/>
    </row>
    <row r="62" spans="1:16" ht="9.9499999999999993" customHeight="1">
      <c r="A62" s="236"/>
      <c r="B62" s="246" t="s">
        <v>142</v>
      </c>
      <c r="C62" s="246"/>
      <c r="D62" s="246"/>
      <c r="E62" s="246"/>
      <c r="F62" s="246"/>
      <c r="G62" s="246"/>
      <c r="H62" s="246"/>
      <c r="I62" s="246"/>
      <c r="J62" s="246"/>
      <c r="K62" s="246"/>
      <c r="L62" s="246"/>
      <c r="M62" s="246"/>
      <c r="N62" s="236"/>
      <c r="O62" s="236"/>
      <c r="P62" s="236"/>
    </row>
    <row r="63" spans="1:16" ht="9.9499999999999993" customHeight="1">
      <c r="A63" s="236"/>
      <c r="B63" s="247" t="s">
        <v>143</v>
      </c>
      <c r="C63" s="247"/>
      <c r="D63" s="247"/>
      <c r="E63" s="247"/>
      <c r="F63" s="247"/>
      <c r="G63" s="247"/>
      <c r="H63" s="248">
        <v>402.86</v>
      </c>
      <c r="I63" s="248">
        <v>10.07</v>
      </c>
      <c r="J63" s="249">
        <v>5.58</v>
      </c>
      <c r="K63" s="249"/>
      <c r="L63" s="249"/>
      <c r="M63" s="248">
        <v>4.26</v>
      </c>
      <c r="N63" s="236"/>
      <c r="O63" s="236"/>
      <c r="P63" s="236"/>
    </row>
    <row r="64" spans="1:16" ht="9.9499999999999993" customHeight="1">
      <c r="A64" s="236"/>
      <c r="B64" s="247" t="s">
        <v>144</v>
      </c>
      <c r="C64" s="247"/>
      <c r="D64" s="247"/>
      <c r="E64" s="247"/>
      <c r="F64" s="247"/>
      <c r="G64" s="247"/>
      <c r="H64" s="248">
        <v>145.43</v>
      </c>
      <c r="I64" s="248">
        <v>3.64</v>
      </c>
      <c r="J64" s="249">
        <v>2.02</v>
      </c>
      <c r="K64" s="249"/>
      <c r="L64" s="249"/>
      <c r="M64" s="248">
        <v>1.54</v>
      </c>
      <c r="N64" s="236"/>
      <c r="O64" s="236"/>
      <c r="P64" s="236"/>
    </row>
    <row r="65" spans="1:16" ht="9.9499999999999993" customHeight="1">
      <c r="A65" s="236"/>
      <c r="B65" s="247" t="s">
        <v>145</v>
      </c>
      <c r="C65" s="247"/>
      <c r="D65" s="247"/>
      <c r="E65" s="247"/>
      <c r="F65" s="247"/>
      <c r="G65" s="247"/>
      <c r="H65" s="248">
        <v>9.9499999999999993</v>
      </c>
      <c r="I65" s="248">
        <v>0.25</v>
      </c>
      <c r="J65" s="249">
        <v>0.14000000000000001</v>
      </c>
      <c r="K65" s="249"/>
      <c r="L65" s="249"/>
      <c r="M65" s="248">
        <v>0.11</v>
      </c>
      <c r="N65" s="236"/>
      <c r="O65" s="236"/>
      <c r="P65" s="236"/>
    </row>
    <row r="66" spans="1:16" ht="9.9499999999999993" customHeight="1">
      <c r="A66" s="236"/>
      <c r="B66" s="250" t="s">
        <v>146</v>
      </c>
      <c r="C66" s="250"/>
      <c r="D66" s="250"/>
      <c r="E66" s="250"/>
      <c r="F66" s="251">
        <v>558.24</v>
      </c>
      <c r="G66" s="251"/>
      <c r="H66" s="251"/>
      <c r="I66" s="252">
        <v>13.96</v>
      </c>
      <c r="J66" s="253">
        <v>7.74</v>
      </c>
      <c r="K66" s="253"/>
      <c r="L66" s="253"/>
      <c r="M66" s="252">
        <v>5.91</v>
      </c>
      <c r="N66" s="236"/>
      <c r="O66" s="236"/>
      <c r="P66" s="236"/>
    </row>
    <row r="67" spans="1:16" ht="9.9499999999999993" customHeight="1">
      <c r="A67" s="236"/>
      <c r="B67" s="254" t="s">
        <v>147</v>
      </c>
      <c r="C67" s="254"/>
      <c r="D67" s="254"/>
      <c r="E67" s="254"/>
      <c r="F67" s="257">
        <v>673.1</v>
      </c>
      <c r="G67" s="257"/>
      <c r="H67" s="257"/>
      <c r="I67" s="256">
        <v>16.829999999999998</v>
      </c>
      <c r="J67" s="257">
        <v>9.34</v>
      </c>
      <c r="K67" s="257"/>
      <c r="L67" s="257"/>
      <c r="M67" s="256">
        <v>7.13</v>
      </c>
      <c r="N67" s="236"/>
      <c r="O67" s="236"/>
      <c r="P67" s="236"/>
    </row>
    <row r="68" spans="1:16" ht="9.9499999999999993" customHeight="1">
      <c r="A68" s="236"/>
      <c r="B68" s="254" t="s">
        <v>148</v>
      </c>
      <c r="C68" s="254"/>
      <c r="D68" s="254"/>
      <c r="E68" s="254"/>
      <c r="F68" s="255">
        <v>7886.65</v>
      </c>
      <c r="G68" s="255"/>
      <c r="H68" s="255"/>
      <c r="I68" s="256">
        <v>197.12</v>
      </c>
      <c r="J68" s="257">
        <v>109.32</v>
      </c>
      <c r="K68" s="257"/>
      <c r="L68" s="257"/>
      <c r="M68" s="256">
        <v>83.47</v>
      </c>
      <c r="N68" s="236"/>
      <c r="O68" s="236"/>
      <c r="P68" s="236"/>
    </row>
    <row r="69" spans="1:16" ht="9.9499999999999993" customHeight="1">
      <c r="A69" s="236"/>
      <c r="B69" s="246" t="s">
        <v>54</v>
      </c>
      <c r="C69" s="246"/>
      <c r="D69" s="246"/>
      <c r="E69" s="246"/>
      <c r="F69" s="246"/>
      <c r="G69" s="246"/>
      <c r="H69" s="246"/>
      <c r="I69" s="246"/>
      <c r="J69" s="246"/>
      <c r="K69" s="246"/>
      <c r="L69" s="246"/>
      <c r="M69" s="246"/>
      <c r="N69" s="236"/>
      <c r="O69" s="236"/>
      <c r="P69" s="236"/>
    </row>
    <row r="70" spans="1:16" ht="9.9499999999999993" customHeight="1">
      <c r="A70" s="236"/>
      <c r="B70" s="247" t="s">
        <v>149</v>
      </c>
      <c r="C70" s="247"/>
      <c r="D70" s="247"/>
      <c r="E70" s="247"/>
      <c r="F70" s="247"/>
      <c r="G70" s="247"/>
      <c r="H70" s="248">
        <v>107.32</v>
      </c>
      <c r="I70" s="248">
        <v>2.68</v>
      </c>
      <c r="J70" s="249">
        <v>1.49</v>
      </c>
      <c r="K70" s="249"/>
      <c r="L70" s="249"/>
      <c r="M70" s="248">
        <v>1.1399999999999999</v>
      </c>
      <c r="N70" s="236"/>
      <c r="O70" s="236"/>
      <c r="P70" s="236"/>
    </row>
    <row r="71" spans="1:16" ht="9.9499999999999993" customHeight="1">
      <c r="A71" s="236"/>
      <c r="B71" s="247" t="s">
        <v>150</v>
      </c>
      <c r="C71" s="247"/>
      <c r="D71" s="247"/>
      <c r="E71" s="247"/>
      <c r="F71" s="247"/>
      <c r="G71" s="247"/>
      <c r="H71" s="248">
        <v>1456.2</v>
      </c>
      <c r="I71" s="248">
        <v>36.409999999999997</v>
      </c>
      <c r="J71" s="249">
        <v>20.190000000000001</v>
      </c>
      <c r="K71" s="249"/>
      <c r="L71" s="249"/>
      <c r="M71" s="248">
        <v>15.41</v>
      </c>
      <c r="N71" s="236"/>
      <c r="O71" s="236"/>
      <c r="P71" s="236"/>
    </row>
    <row r="72" spans="1:16" ht="9.9499999999999993" customHeight="1">
      <c r="A72" s="236"/>
      <c r="B72" s="247" t="s">
        <v>151</v>
      </c>
      <c r="C72" s="247"/>
      <c r="D72" s="247"/>
      <c r="E72" s="247"/>
      <c r="F72" s="247"/>
      <c r="G72" s="247"/>
      <c r="H72" s="248">
        <v>0</v>
      </c>
      <c r="I72" s="248">
        <v>0</v>
      </c>
      <c r="J72" s="249">
        <v>0</v>
      </c>
      <c r="K72" s="249"/>
      <c r="L72" s="249"/>
      <c r="M72" s="248">
        <v>0</v>
      </c>
      <c r="N72" s="236"/>
      <c r="O72" s="236"/>
      <c r="P72" s="236"/>
    </row>
    <row r="73" spans="1:16" ht="9.9499999999999993" customHeight="1">
      <c r="A73" s="236"/>
      <c r="B73" s="250" t="s">
        <v>152</v>
      </c>
      <c r="C73" s="250"/>
      <c r="D73" s="250"/>
      <c r="E73" s="250"/>
      <c r="F73" s="251">
        <v>1563.52</v>
      </c>
      <c r="G73" s="251"/>
      <c r="H73" s="251"/>
      <c r="I73" s="252">
        <v>39.090000000000003</v>
      </c>
      <c r="J73" s="253">
        <v>21.68</v>
      </c>
      <c r="K73" s="253"/>
      <c r="L73" s="253"/>
      <c r="M73" s="252">
        <v>16.55</v>
      </c>
      <c r="N73" s="236"/>
      <c r="O73" s="236"/>
      <c r="P73" s="236"/>
    </row>
    <row r="74" spans="1:16" ht="9.9499999999999993" customHeight="1">
      <c r="A74" s="236"/>
      <c r="B74" s="254" t="s">
        <v>153</v>
      </c>
      <c r="C74" s="254"/>
      <c r="D74" s="254"/>
      <c r="E74" s="254"/>
      <c r="F74" s="255">
        <v>9450.17</v>
      </c>
      <c r="G74" s="255"/>
      <c r="H74" s="255"/>
      <c r="I74" s="256">
        <v>236.21</v>
      </c>
      <c r="J74" s="257">
        <v>131</v>
      </c>
      <c r="K74" s="257"/>
      <c r="L74" s="257"/>
      <c r="M74" s="258" t="s">
        <v>154</v>
      </c>
      <c r="N74" s="236"/>
      <c r="O74" s="236"/>
      <c r="P74" s="236"/>
    </row>
    <row r="75" spans="1:16" ht="14.1" customHeight="1">
      <c r="A75" s="236"/>
      <c r="B75" s="236"/>
      <c r="C75" s="236"/>
      <c r="D75" s="236"/>
      <c r="E75" s="236"/>
      <c r="F75" s="236"/>
      <c r="G75" s="236"/>
      <c r="H75" s="236"/>
      <c r="I75" s="236"/>
      <c r="J75" s="236"/>
      <c r="K75" s="236"/>
      <c r="L75" s="236"/>
      <c r="M75" s="236"/>
      <c r="N75" s="236"/>
      <c r="O75" s="236"/>
      <c r="P75" s="236"/>
    </row>
    <row r="76" spans="1:16" ht="15" customHeight="1">
      <c r="A76" s="236"/>
      <c r="B76" s="259" t="s">
        <v>59</v>
      </c>
      <c r="C76" s="259"/>
      <c r="D76" s="259"/>
      <c r="E76" s="259"/>
      <c r="F76" s="259"/>
      <c r="G76" s="259"/>
      <c r="H76" s="259"/>
      <c r="I76" s="259"/>
      <c r="J76" s="259"/>
      <c r="K76" s="259"/>
      <c r="L76" s="259"/>
      <c r="M76" s="259"/>
      <c r="N76" s="259"/>
      <c r="O76" s="259"/>
      <c r="P76" s="259"/>
    </row>
    <row r="77" spans="1:16" ht="20.100000000000001" customHeight="1">
      <c r="A77" s="236"/>
      <c r="B77" s="236"/>
      <c r="C77" s="236"/>
      <c r="D77" s="236"/>
      <c r="E77" s="236"/>
      <c r="F77" s="236"/>
      <c r="G77" s="236"/>
      <c r="H77" s="236"/>
      <c r="I77" s="236"/>
      <c r="J77" s="236"/>
      <c r="K77" s="236"/>
      <c r="L77" s="236"/>
      <c r="M77" s="236"/>
      <c r="N77" s="236"/>
      <c r="O77" s="236"/>
      <c r="P77" s="236"/>
    </row>
  </sheetData>
  <mergeCells count="145">
    <mergeCell ref="B76:P76"/>
    <mergeCell ref="B73:E73"/>
    <mergeCell ref="F73:H73"/>
    <mergeCell ref="J73:L73"/>
    <mergeCell ref="B74:E74"/>
    <mergeCell ref="F74:H74"/>
    <mergeCell ref="J74:L74"/>
    <mergeCell ref="B69:M69"/>
    <mergeCell ref="B70:G70"/>
    <mergeCell ref="J70:L70"/>
    <mergeCell ref="B71:G71"/>
    <mergeCell ref="J71:L71"/>
    <mergeCell ref="B72:G72"/>
    <mergeCell ref="J72:L72"/>
    <mergeCell ref="B67:E67"/>
    <mergeCell ref="F67:H67"/>
    <mergeCell ref="J67:L67"/>
    <mergeCell ref="B68:E68"/>
    <mergeCell ref="F68:H68"/>
    <mergeCell ref="J68:L68"/>
    <mergeCell ref="B64:G64"/>
    <mergeCell ref="J64:L64"/>
    <mergeCell ref="B65:G65"/>
    <mergeCell ref="J65:L65"/>
    <mergeCell ref="B66:E66"/>
    <mergeCell ref="F66:H66"/>
    <mergeCell ref="J66:L66"/>
    <mergeCell ref="B61:E61"/>
    <mergeCell ref="F61:H61"/>
    <mergeCell ref="J61:L61"/>
    <mergeCell ref="B62:M62"/>
    <mergeCell ref="B63:G63"/>
    <mergeCell ref="J63:L63"/>
    <mergeCell ref="B57:M57"/>
    <mergeCell ref="B58:G58"/>
    <mergeCell ref="J58:L58"/>
    <mergeCell ref="B59:G59"/>
    <mergeCell ref="J59:L59"/>
    <mergeCell ref="B60:G60"/>
    <mergeCell ref="J60:L60"/>
    <mergeCell ref="B54:G54"/>
    <mergeCell ref="J54:L54"/>
    <mergeCell ref="B55:E55"/>
    <mergeCell ref="F55:H55"/>
    <mergeCell ref="J55:L55"/>
    <mergeCell ref="B56:E56"/>
    <mergeCell ref="F56:H56"/>
    <mergeCell ref="J56:L56"/>
    <mergeCell ref="B51:G51"/>
    <mergeCell ref="J51:L51"/>
    <mergeCell ref="B52:E52"/>
    <mergeCell ref="F52:H52"/>
    <mergeCell ref="J52:L52"/>
    <mergeCell ref="B53:M53"/>
    <mergeCell ref="B48:G48"/>
    <mergeCell ref="J48:L48"/>
    <mergeCell ref="B49:G49"/>
    <mergeCell ref="J49:L49"/>
    <mergeCell ref="B50:G50"/>
    <mergeCell ref="J50:L50"/>
    <mergeCell ref="B45:G45"/>
    <mergeCell ref="J45:L45"/>
    <mergeCell ref="B46:G46"/>
    <mergeCell ref="J46:L46"/>
    <mergeCell ref="B47:G47"/>
    <mergeCell ref="J47:L47"/>
    <mergeCell ref="B42:G42"/>
    <mergeCell ref="J42:L42"/>
    <mergeCell ref="B43:G43"/>
    <mergeCell ref="J43:L43"/>
    <mergeCell ref="B44:G44"/>
    <mergeCell ref="J44:L44"/>
    <mergeCell ref="B39:G39"/>
    <mergeCell ref="J39:L39"/>
    <mergeCell ref="B40:G40"/>
    <mergeCell ref="J40:L40"/>
    <mergeCell ref="B41:G41"/>
    <mergeCell ref="J41:L41"/>
    <mergeCell ref="B36:G36"/>
    <mergeCell ref="J36:L36"/>
    <mergeCell ref="B37:E37"/>
    <mergeCell ref="F37:H37"/>
    <mergeCell ref="J37:L37"/>
    <mergeCell ref="B38:M38"/>
    <mergeCell ref="B33:G33"/>
    <mergeCell ref="J33:L33"/>
    <mergeCell ref="B34:G34"/>
    <mergeCell ref="J34:L34"/>
    <mergeCell ref="B35:G35"/>
    <mergeCell ref="J35:L35"/>
    <mergeCell ref="B30:G30"/>
    <mergeCell ref="J30:L30"/>
    <mergeCell ref="B31:G31"/>
    <mergeCell ref="J31:L31"/>
    <mergeCell ref="B32:G32"/>
    <mergeCell ref="J32:L32"/>
    <mergeCell ref="B27:G27"/>
    <mergeCell ref="J27:L27"/>
    <mergeCell ref="B28:G28"/>
    <mergeCell ref="J28:L28"/>
    <mergeCell ref="B29:G29"/>
    <mergeCell ref="J29:L29"/>
    <mergeCell ref="B24:G24"/>
    <mergeCell ref="J24:L24"/>
    <mergeCell ref="B25:G25"/>
    <mergeCell ref="J25:L25"/>
    <mergeCell ref="B26:G26"/>
    <mergeCell ref="J26:L26"/>
    <mergeCell ref="B21:G21"/>
    <mergeCell ref="J21:L21"/>
    <mergeCell ref="B22:G22"/>
    <mergeCell ref="J22:L22"/>
    <mergeCell ref="B23:G23"/>
    <mergeCell ref="J23:L23"/>
    <mergeCell ref="B18:G18"/>
    <mergeCell ref="J18:L18"/>
    <mergeCell ref="B19:G19"/>
    <mergeCell ref="J19:L19"/>
    <mergeCell ref="B20:G20"/>
    <mergeCell ref="J20:L20"/>
    <mergeCell ref="B15:G15"/>
    <mergeCell ref="J15:L15"/>
    <mergeCell ref="B16:G16"/>
    <mergeCell ref="J16:L16"/>
    <mergeCell ref="B17:G17"/>
    <mergeCell ref="J17:L17"/>
    <mergeCell ref="B11:M11"/>
    <mergeCell ref="B12:G12"/>
    <mergeCell ref="J12:L12"/>
    <mergeCell ref="B13:G13"/>
    <mergeCell ref="J13:L13"/>
    <mergeCell ref="B14:G14"/>
    <mergeCell ref="J14:L14"/>
    <mergeCell ref="B7:B8"/>
    <mergeCell ref="D7:J8"/>
    <mergeCell ref="L7:M8"/>
    <mergeCell ref="B10:E10"/>
    <mergeCell ref="F10:H10"/>
    <mergeCell ref="J10:L10"/>
    <mergeCell ref="E2:O2"/>
    <mergeCell ref="E3:O3"/>
    <mergeCell ref="E4:O4"/>
    <mergeCell ref="B5:F5"/>
    <mergeCell ref="G5:O5"/>
    <mergeCell ref="B6:F6"/>
  </mergeCells>
  <pageMargins left="0.78740157499999996" right="0.78740157499999996" top="0.984251969" bottom="0.984251969" header="0.5" footer="0.5"/>
  <pageSetup orientation="portrait" horizontalDpi="300" verticalDpi="300" copies="0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7"/>
  <sheetViews>
    <sheetView workbookViewId="0">
      <selection activeCell="B26" sqref="B26:G26"/>
    </sheetView>
  </sheetViews>
  <sheetFormatPr defaultRowHeight="12.75"/>
  <cols>
    <col min="1" max="1" width="4.375" style="237" customWidth="1"/>
    <col min="2" max="2" width="15.375" style="237" customWidth="1"/>
    <col min="3" max="3" width="0.5" style="237" customWidth="1"/>
    <col min="4" max="4" width="3.25" style="237" customWidth="1"/>
    <col min="5" max="5" width="15.25" style="237" customWidth="1"/>
    <col min="6" max="7" width="0.875" style="237" customWidth="1"/>
    <col min="8" max="8" width="7.375" style="237" customWidth="1"/>
    <col min="9" max="9" width="8.875" style="237" customWidth="1"/>
    <col min="10" max="10" width="8.125" style="237" customWidth="1"/>
    <col min="11" max="11" width="1.5" style="237" customWidth="1"/>
    <col min="12" max="12" width="3.375" style="237" customWidth="1"/>
    <col min="13" max="13" width="13.375" style="237" customWidth="1"/>
    <col min="14" max="14" width="4.375" style="237" customWidth="1"/>
    <col min="15" max="15" width="4.25" style="237" customWidth="1"/>
    <col min="16" max="16" width="28.125" style="237" customWidth="1"/>
    <col min="17" max="256" width="9" style="237"/>
    <col min="257" max="257" width="4.375" style="237" customWidth="1"/>
    <col min="258" max="258" width="15.375" style="237" customWidth="1"/>
    <col min="259" max="259" width="0.5" style="237" customWidth="1"/>
    <col min="260" max="260" width="3.25" style="237" customWidth="1"/>
    <col min="261" max="261" width="15.25" style="237" customWidth="1"/>
    <col min="262" max="263" width="0.875" style="237" customWidth="1"/>
    <col min="264" max="264" width="7.375" style="237" customWidth="1"/>
    <col min="265" max="265" width="8.875" style="237" customWidth="1"/>
    <col min="266" max="266" width="8.125" style="237" customWidth="1"/>
    <col min="267" max="267" width="1.5" style="237" customWidth="1"/>
    <col min="268" max="268" width="3.375" style="237" customWidth="1"/>
    <col min="269" max="269" width="13.375" style="237" customWidth="1"/>
    <col min="270" max="270" width="4.375" style="237" customWidth="1"/>
    <col min="271" max="271" width="4.25" style="237" customWidth="1"/>
    <col min="272" max="272" width="28.125" style="237" customWidth="1"/>
    <col min="273" max="512" width="9" style="237"/>
    <col min="513" max="513" width="4.375" style="237" customWidth="1"/>
    <col min="514" max="514" width="15.375" style="237" customWidth="1"/>
    <col min="515" max="515" width="0.5" style="237" customWidth="1"/>
    <col min="516" max="516" width="3.25" style="237" customWidth="1"/>
    <col min="517" max="517" width="15.25" style="237" customWidth="1"/>
    <col min="518" max="519" width="0.875" style="237" customWidth="1"/>
    <col min="520" max="520" width="7.375" style="237" customWidth="1"/>
    <col min="521" max="521" width="8.875" style="237" customWidth="1"/>
    <col min="522" max="522" width="8.125" style="237" customWidth="1"/>
    <col min="523" max="523" width="1.5" style="237" customWidth="1"/>
    <col min="524" max="524" width="3.375" style="237" customWidth="1"/>
    <col min="525" max="525" width="13.375" style="237" customWidth="1"/>
    <col min="526" max="526" width="4.375" style="237" customWidth="1"/>
    <col min="527" max="527" width="4.25" style="237" customWidth="1"/>
    <col min="528" max="528" width="28.125" style="237" customWidth="1"/>
    <col min="529" max="768" width="9" style="237"/>
    <col min="769" max="769" width="4.375" style="237" customWidth="1"/>
    <col min="770" max="770" width="15.375" style="237" customWidth="1"/>
    <col min="771" max="771" width="0.5" style="237" customWidth="1"/>
    <col min="772" max="772" width="3.25" style="237" customWidth="1"/>
    <col min="773" max="773" width="15.25" style="237" customWidth="1"/>
    <col min="774" max="775" width="0.875" style="237" customWidth="1"/>
    <col min="776" max="776" width="7.375" style="237" customWidth="1"/>
    <col min="777" max="777" width="8.875" style="237" customWidth="1"/>
    <col min="778" max="778" width="8.125" style="237" customWidth="1"/>
    <col min="779" max="779" width="1.5" style="237" customWidth="1"/>
    <col min="780" max="780" width="3.375" style="237" customWidth="1"/>
    <col min="781" max="781" width="13.375" style="237" customWidth="1"/>
    <col min="782" max="782" width="4.375" style="237" customWidth="1"/>
    <col min="783" max="783" width="4.25" style="237" customWidth="1"/>
    <col min="784" max="784" width="28.125" style="237" customWidth="1"/>
    <col min="785" max="1024" width="9" style="237"/>
    <col min="1025" max="1025" width="4.375" style="237" customWidth="1"/>
    <col min="1026" max="1026" width="15.375" style="237" customWidth="1"/>
    <col min="1027" max="1027" width="0.5" style="237" customWidth="1"/>
    <col min="1028" max="1028" width="3.25" style="237" customWidth="1"/>
    <col min="1029" max="1029" width="15.25" style="237" customWidth="1"/>
    <col min="1030" max="1031" width="0.875" style="237" customWidth="1"/>
    <col min="1032" max="1032" width="7.375" style="237" customWidth="1"/>
    <col min="1033" max="1033" width="8.875" style="237" customWidth="1"/>
    <col min="1034" max="1034" width="8.125" style="237" customWidth="1"/>
    <col min="1035" max="1035" width="1.5" style="237" customWidth="1"/>
    <col min="1036" max="1036" width="3.375" style="237" customWidth="1"/>
    <col min="1037" max="1037" width="13.375" style="237" customWidth="1"/>
    <col min="1038" max="1038" width="4.375" style="237" customWidth="1"/>
    <col min="1039" max="1039" width="4.25" style="237" customWidth="1"/>
    <col min="1040" max="1040" width="28.125" style="237" customWidth="1"/>
    <col min="1041" max="1280" width="9" style="237"/>
    <col min="1281" max="1281" width="4.375" style="237" customWidth="1"/>
    <col min="1282" max="1282" width="15.375" style="237" customWidth="1"/>
    <col min="1283" max="1283" width="0.5" style="237" customWidth="1"/>
    <col min="1284" max="1284" width="3.25" style="237" customWidth="1"/>
    <col min="1285" max="1285" width="15.25" style="237" customWidth="1"/>
    <col min="1286" max="1287" width="0.875" style="237" customWidth="1"/>
    <col min="1288" max="1288" width="7.375" style="237" customWidth="1"/>
    <col min="1289" max="1289" width="8.875" style="237" customWidth="1"/>
    <col min="1290" max="1290" width="8.125" style="237" customWidth="1"/>
    <col min="1291" max="1291" width="1.5" style="237" customWidth="1"/>
    <col min="1292" max="1292" width="3.375" style="237" customWidth="1"/>
    <col min="1293" max="1293" width="13.375" style="237" customWidth="1"/>
    <col min="1294" max="1294" width="4.375" style="237" customWidth="1"/>
    <col min="1295" max="1295" width="4.25" style="237" customWidth="1"/>
    <col min="1296" max="1296" width="28.125" style="237" customWidth="1"/>
    <col min="1297" max="1536" width="9" style="237"/>
    <col min="1537" max="1537" width="4.375" style="237" customWidth="1"/>
    <col min="1538" max="1538" width="15.375" style="237" customWidth="1"/>
    <col min="1539" max="1539" width="0.5" style="237" customWidth="1"/>
    <col min="1540" max="1540" width="3.25" style="237" customWidth="1"/>
    <col min="1541" max="1541" width="15.25" style="237" customWidth="1"/>
    <col min="1542" max="1543" width="0.875" style="237" customWidth="1"/>
    <col min="1544" max="1544" width="7.375" style="237" customWidth="1"/>
    <col min="1545" max="1545" width="8.875" style="237" customWidth="1"/>
    <col min="1546" max="1546" width="8.125" style="237" customWidth="1"/>
    <col min="1547" max="1547" width="1.5" style="237" customWidth="1"/>
    <col min="1548" max="1548" width="3.375" style="237" customWidth="1"/>
    <col min="1549" max="1549" width="13.375" style="237" customWidth="1"/>
    <col min="1550" max="1550" width="4.375" style="237" customWidth="1"/>
    <col min="1551" max="1551" width="4.25" style="237" customWidth="1"/>
    <col min="1552" max="1552" width="28.125" style="237" customWidth="1"/>
    <col min="1553" max="1792" width="9" style="237"/>
    <col min="1793" max="1793" width="4.375" style="237" customWidth="1"/>
    <col min="1794" max="1794" width="15.375" style="237" customWidth="1"/>
    <col min="1795" max="1795" width="0.5" style="237" customWidth="1"/>
    <col min="1796" max="1796" width="3.25" style="237" customWidth="1"/>
    <col min="1797" max="1797" width="15.25" style="237" customWidth="1"/>
    <col min="1798" max="1799" width="0.875" style="237" customWidth="1"/>
    <col min="1800" max="1800" width="7.375" style="237" customWidth="1"/>
    <col min="1801" max="1801" width="8.875" style="237" customWidth="1"/>
    <col min="1802" max="1802" width="8.125" style="237" customWidth="1"/>
    <col min="1803" max="1803" width="1.5" style="237" customWidth="1"/>
    <col min="1804" max="1804" width="3.375" style="237" customWidth="1"/>
    <col min="1805" max="1805" width="13.375" style="237" customWidth="1"/>
    <col min="1806" max="1806" width="4.375" style="237" customWidth="1"/>
    <col min="1807" max="1807" width="4.25" style="237" customWidth="1"/>
    <col min="1808" max="1808" width="28.125" style="237" customWidth="1"/>
    <col min="1809" max="2048" width="9" style="237"/>
    <col min="2049" max="2049" width="4.375" style="237" customWidth="1"/>
    <col min="2050" max="2050" width="15.375" style="237" customWidth="1"/>
    <col min="2051" max="2051" width="0.5" style="237" customWidth="1"/>
    <col min="2052" max="2052" width="3.25" style="237" customWidth="1"/>
    <col min="2053" max="2053" width="15.25" style="237" customWidth="1"/>
    <col min="2054" max="2055" width="0.875" style="237" customWidth="1"/>
    <col min="2056" max="2056" width="7.375" style="237" customWidth="1"/>
    <col min="2057" max="2057" width="8.875" style="237" customWidth="1"/>
    <col min="2058" max="2058" width="8.125" style="237" customWidth="1"/>
    <col min="2059" max="2059" width="1.5" style="237" customWidth="1"/>
    <col min="2060" max="2060" width="3.375" style="237" customWidth="1"/>
    <col min="2061" max="2061" width="13.375" style="237" customWidth="1"/>
    <col min="2062" max="2062" width="4.375" style="237" customWidth="1"/>
    <col min="2063" max="2063" width="4.25" style="237" customWidth="1"/>
    <col min="2064" max="2064" width="28.125" style="237" customWidth="1"/>
    <col min="2065" max="2304" width="9" style="237"/>
    <col min="2305" max="2305" width="4.375" style="237" customWidth="1"/>
    <col min="2306" max="2306" width="15.375" style="237" customWidth="1"/>
    <col min="2307" max="2307" width="0.5" style="237" customWidth="1"/>
    <col min="2308" max="2308" width="3.25" style="237" customWidth="1"/>
    <col min="2309" max="2309" width="15.25" style="237" customWidth="1"/>
    <col min="2310" max="2311" width="0.875" style="237" customWidth="1"/>
    <col min="2312" max="2312" width="7.375" style="237" customWidth="1"/>
    <col min="2313" max="2313" width="8.875" style="237" customWidth="1"/>
    <col min="2314" max="2314" width="8.125" style="237" customWidth="1"/>
    <col min="2315" max="2315" width="1.5" style="237" customWidth="1"/>
    <col min="2316" max="2316" width="3.375" style="237" customWidth="1"/>
    <col min="2317" max="2317" width="13.375" style="237" customWidth="1"/>
    <col min="2318" max="2318" width="4.375" style="237" customWidth="1"/>
    <col min="2319" max="2319" width="4.25" style="237" customWidth="1"/>
    <col min="2320" max="2320" width="28.125" style="237" customWidth="1"/>
    <col min="2321" max="2560" width="9" style="237"/>
    <col min="2561" max="2561" width="4.375" style="237" customWidth="1"/>
    <col min="2562" max="2562" width="15.375" style="237" customWidth="1"/>
    <col min="2563" max="2563" width="0.5" style="237" customWidth="1"/>
    <col min="2564" max="2564" width="3.25" style="237" customWidth="1"/>
    <col min="2565" max="2565" width="15.25" style="237" customWidth="1"/>
    <col min="2566" max="2567" width="0.875" style="237" customWidth="1"/>
    <col min="2568" max="2568" width="7.375" style="237" customWidth="1"/>
    <col min="2569" max="2569" width="8.875" style="237" customWidth="1"/>
    <col min="2570" max="2570" width="8.125" style="237" customWidth="1"/>
    <col min="2571" max="2571" width="1.5" style="237" customWidth="1"/>
    <col min="2572" max="2572" width="3.375" style="237" customWidth="1"/>
    <col min="2573" max="2573" width="13.375" style="237" customWidth="1"/>
    <col min="2574" max="2574" width="4.375" style="237" customWidth="1"/>
    <col min="2575" max="2575" width="4.25" style="237" customWidth="1"/>
    <col min="2576" max="2576" width="28.125" style="237" customWidth="1"/>
    <col min="2577" max="2816" width="9" style="237"/>
    <col min="2817" max="2817" width="4.375" style="237" customWidth="1"/>
    <col min="2818" max="2818" width="15.375" style="237" customWidth="1"/>
    <col min="2819" max="2819" width="0.5" style="237" customWidth="1"/>
    <col min="2820" max="2820" width="3.25" style="237" customWidth="1"/>
    <col min="2821" max="2821" width="15.25" style="237" customWidth="1"/>
    <col min="2822" max="2823" width="0.875" style="237" customWidth="1"/>
    <col min="2824" max="2824" width="7.375" style="237" customWidth="1"/>
    <col min="2825" max="2825" width="8.875" style="237" customWidth="1"/>
    <col min="2826" max="2826" width="8.125" style="237" customWidth="1"/>
    <col min="2827" max="2827" width="1.5" style="237" customWidth="1"/>
    <col min="2828" max="2828" width="3.375" style="237" customWidth="1"/>
    <col min="2829" max="2829" width="13.375" style="237" customWidth="1"/>
    <col min="2830" max="2830" width="4.375" style="237" customWidth="1"/>
    <col min="2831" max="2831" width="4.25" style="237" customWidth="1"/>
    <col min="2832" max="2832" width="28.125" style="237" customWidth="1"/>
    <col min="2833" max="3072" width="9" style="237"/>
    <col min="3073" max="3073" width="4.375" style="237" customWidth="1"/>
    <col min="3074" max="3074" width="15.375" style="237" customWidth="1"/>
    <col min="3075" max="3075" width="0.5" style="237" customWidth="1"/>
    <col min="3076" max="3076" width="3.25" style="237" customWidth="1"/>
    <col min="3077" max="3077" width="15.25" style="237" customWidth="1"/>
    <col min="3078" max="3079" width="0.875" style="237" customWidth="1"/>
    <col min="3080" max="3080" width="7.375" style="237" customWidth="1"/>
    <col min="3081" max="3081" width="8.875" style="237" customWidth="1"/>
    <col min="3082" max="3082" width="8.125" style="237" customWidth="1"/>
    <col min="3083" max="3083" width="1.5" style="237" customWidth="1"/>
    <col min="3084" max="3084" width="3.375" style="237" customWidth="1"/>
    <col min="3085" max="3085" width="13.375" style="237" customWidth="1"/>
    <col min="3086" max="3086" width="4.375" style="237" customWidth="1"/>
    <col min="3087" max="3087" width="4.25" style="237" customWidth="1"/>
    <col min="3088" max="3088" width="28.125" style="237" customWidth="1"/>
    <col min="3089" max="3328" width="9" style="237"/>
    <col min="3329" max="3329" width="4.375" style="237" customWidth="1"/>
    <col min="3330" max="3330" width="15.375" style="237" customWidth="1"/>
    <col min="3331" max="3331" width="0.5" style="237" customWidth="1"/>
    <col min="3332" max="3332" width="3.25" style="237" customWidth="1"/>
    <col min="3333" max="3333" width="15.25" style="237" customWidth="1"/>
    <col min="3334" max="3335" width="0.875" style="237" customWidth="1"/>
    <col min="3336" max="3336" width="7.375" style="237" customWidth="1"/>
    <col min="3337" max="3337" width="8.875" style="237" customWidth="1"/>
    <col min="3338" max="3338" width="8.125" style="237" customWidth="1"/>
    <col min="3339" max="3339" width="1.5" style="237" customWidth="1"/>
    <col min="3340" max="3340" width="3.375" style="237" customWidth="1"/>
    <col min="3341" max="3341" width="13.375" style="237" customWidth="1"/>
    <col min="3342" max="3342" width="4.375" style="237" customWidth="1"/>
    <col min="3343" max="3343" width="4.25" style="237" customWidth="1"/>
    <col min="3344" max="3344" width="28.125" style="237" customWidth="1"/>
    <col min="3345" max="3584" width="9" style="237"/>
    <col min="3585" max="3585" width="4.375" style="237" customWidth="1"/>
    <col min="3586" max="3586" width="15.375" style="237" customWidth="1"/>
    <col min="3587" max="3587" width="0.5" style="237" customWidth="1"/>
    <col min="3588" max="3588" width="3.25" style="237" customWidth="1"/>
    <col min="3589" max="3589" width="15.25" style="237" customWidth="1"/>
    <col min="3590" max="3591" width="0.875" style="237" customWidth="1"/>
    <col min="3592" max="3592" width="7.375" style="237" customWidth="1"/>
    <col min="3593" max="3593" width="8.875" style="237" customWidth="1"/>
    <col min="3594" max="3594" width="8.125" style="237" customWidth="1"/>
    <col min="3595" max="3595" width="1.5" style="237" customWidth="1"/>
    <col min="3596" max="3596" width="3.375" style="237" customWidth="1"/>
    <col min="3597" max="3597" width="13.375" style="237" customWidth="1"/>
    <col min="3598" max="3598" width="4.375" style="237" customWidth="1"/>
    <col min="3599" max="3599" width="4.25" style="237" customWidth="1"/>
    <col min="3600" max="3600" width="28.125" style="237" customWidth="1"/>
    <col min="3601" max="3840" width="9" style="237"/>
    <col min="3841" max="3841" width="4.375" style="237" customWidth="1"/>
    <col min="3842" max="3842" width="15.375" style="237" customWidth="1"/>
    <col min="3843" max="3843" width="0.5" style="237" customWidth="1"/>
    <col min="3844" max="3844" width="3.25" style="237" customWidth="1"/>
    <col min="3845" max="3845" width="15.25" style="237" customWidth="1"/>
    <col min="3846" max="3847" width="0.875" style="237" customWidth="1"/>
    <col min="3848" max="3848" width="7.375" style="237" customWidth="1"/>
    <col min="3849" max="3849" width="8.875" style="237" customWidth="1"/>
    <col min="3850" max="3850" width="8.125" style="237" customWidth="1"/>
    <col min="3851" max="3851" width="1.5" style="237" customWidth="1"/>
    <col min="3852" max="3852" width="3.375" style="237" customWidth="1"/>
    <col min="3853" max="3853" width="13.375" style="237" customWidth="1"/>
    <col min="3854" max="3854" width="4.375" style="237" customWidth="1"/>
    <col min="3855" max="3855" width="4.25" style="237" customWidth="1"/>
    <col min="3856" max="3856" width="28.125" style="237" customWidth="1"/>
    <col min="3857" max="4096" width="9" style="237"/>
    <col min="4097" max="4097" width="4.375" style="237" customWidth="1"/>
    <col min="4098" max="4098" width="15.375" style="237" customWidth="1"/>
    <col min="4099" max="4099" width="0.5" style="237" customWidth="1"/>
    <col min="4100" max="4100" width="3.25" style="237" customWidth="1"/>
    <col min="4101" max="4101" width="15.25" style="237" customWidth="1"/>
    <col min="4102" max="4103" width="0.875" style="237" customWidth="1"/>
    <col min="4104" max="4104" width="7.375" style="237" customWidth="1"/>
    <col min="4105" max="4105" width="8.875" style="237" customWidth="1"/>
    <col min="4106" max="4106" width="8.125" style="237" customWidth="1"/>
    <col min="4107" max="4107" width="1.5" style="237" customWidth="1"/>
    <col min="4108" max="4108" width="3.375" style="237" customWidth="1"/>
    <col min="4109" max="4109" width="13.375" style="237" customWidth="1"/>
    <col min="4110" max="4110" width="4.375" style="237" customWidth="1"/>
    <col min="4111" max="4111" width="4.25" style="237" customWidth="1"/>
    <col min="4112" max="4112" width="28.125" style="237" customWidth="1"/>
    <col min="4113" max="4352" width="9" style="237"/>
    <col min="4353" max="4353" width="4.375" style="237" customWidth="1"/>
    <col min="4354" max="4354" width="15.375" style="237" customWidth="1"/>
    <col min="4355" max="4355" width="0.5" style="237" customWidth="1"/>
    <col min="4356" max="4356" width="3.25" style="237" customWidth="1"/>
    <col min="4357" max="4357" width="15.25" style="237" customWidth="1"/>
    <col min="4358" max="4359" width="0.875" style="237" customWidth="1"/>
    <col min="4360" max="4360" width="7.375" style="237" customWidth="1"/>
    <col min="4361" max="4361" width="8.875" style="237" customWidth="1"/>
    <col min="4362" max="4362" width="8.125" style="237" customWidth="1"/>
    <col min="4363" max="4363" width="1.5" style="237" customWidth="1"/>
    <col min="4364" max="4364" width="3.375" style="237" customWidth="1"/>
    <col min="4365" max="4365" width="13.375" style="237" customWidth="1"/>
    <col min="4366" max="4366" width="4.375" style="237" customWidth="1"/>
    <col min="4367" max="4367" width="4.25" style="237" customWidth="1"/>
    <col min="4368" max="4368" width="28.125" style="237" customWidth="1"/>
    <col min="4369" max="4608" width="9" style="237"/>
    <col min="4609" max="4609" width="4.375" style="237" customWidth="1"/>
    <col min="4610" max="4610" width="15.375" style="237" customWidth="1"/>
    <col min="4611" max="4611" width="0.5" style="237" customWidth="1"/>
    <col min="4612" max="4612" width="3.25" style="237" customWidth="1"/>
    <col min="4613" max="4613" width="15.25" style="237" customWidth="1"/>
    <col min="4614" max="4615" width="0.875" style="237" customWidth="1"/>
    <col min="4616" max="4616" width="7.375" style="237" customWidth="1"/>
    <col min="4617" max="4617" width="8.875" style="237" customWidth="1"/>
    <col min="4618" max="4618" width="8.125" style="237" customWidth="1"/>
    <col min="4619" max="4619" width="1.5" style="237" customWidth="1"/>
    <col min="4620" max="4620" width="3.375" style="237" customWidth="1"/>
    <col min="4621" max="4621" width="13.375" style="237" customWidth="1"/>
    <col min="4622" max="4622" width="4.375" style="237" customWidth="1"/>
    <col min="4623" max="4623" width="4.25" style="237" customWidth="1"/>
    <col min="4624" max="4624" width="28.125" style="237" customWidth="1"/>
    <col min="4625" max="4864" width="9" style="237"/>
    <col min="4865" max="4865" width="4.375" style="237" customWidth="1"/>
    <col min="4866" max="4866" width="15.375" style="237" customWidth="1"/>
    <col min="4867" max="4867" width="0.5" style="237" customWidth="1"/>
    <col min="4868" max="4868" width="3.25" style="237" customWidth="1"/>
    <col min="4869" max="4869" width="15.25" style="237" customWidth="1"/>
    <col min="4870" max="4871" width="0.875" style="237" customWidth="1"/>
    <col min="4872" max="4872" width="7.375" style="237" customWidth="1"/>
    <col min="4873" max="4873" width="8.875" style="237" customWidth="1"/>
    <col min="4874" max="4874" width="8.125" style="237" customWidth="1"/>
    <col min="4875" max="4875" width="1.5" style="237" customWidth="1"/>
    <col min="4876" max="4876" width="3.375" style="237" customWidth="1"/>
    <col min="4877" max="4877" width="13.375" style="237" customWidth="1"/>
    <col min="4878" max="4878" width="4.375" style="237" customWidth="1"/>
    <col min="4879" max="4879" width="4.25" style="237" customWidth="1"/>
    <col min="4880" max="4880" width="28.125" style="237" customWidth="1"/>
    <col min="4881" max="5120" width="9" style="237"/>
    <col min="5121" max="5121" width="4.375" style="237" customWidth="1"/>
    <col min="5122" max="5122" width="15.375" style="237" customWidth="1"/>
    <col min="5123" max="5123" width="0.5" style="237" customWidth="1"/>
    <col min="5124" max="5124" width="3.25" style="237" customWidth="1"/>
    <col min="5125" max="5125" width="15.25" style="237" customWidth="1"/>
    <col min="5126" max="5127" width="0.875" style="237" customWidth="1"/>
    <col min="5128" max="5128" width="7.375" style="237" customWidth="1"/>
    <col min="5129" max="5129" width="8.875" style="237" customWidth="1"/>
    <col min="5130" max="5130" width="8.125" style="237" customWidth="1"/>
    <col min="5131" max="5131" width="1.5" style="237" customWidth="1"/>
    <col min="5132" max="5132" width="3.375" style="237" customWidth="1"/>
    <col min="5133" max="5133" width="13.375" style="237" customWidth="1"/>
    <col min="5134" max="5134" width="4.375" style="237" customWidth="1"/>
    <col min="5135" max="5135" width="4.25" style="237" customWidth="1"/>
    <col min="5136" max="5136" width="28.125" style="237" customWidth="1"/>
    <col min="5137" max="5376" width="9" style="237"/>
    <col min="5377" max="5377" width="4.375" style="237" customWidth="1"/>
    <col min="5378" max="5378" width="15.375" style="237" customWidth="1"/>
    <col min="5379" max="5379" width="0.5" style="237" customWidth="1"/>
    <col min="5380" max="5380" width="3.25" style="237" customWidth="1"/>
    <col min="5381" max="5381" width="15.25" style="237" customWidth="1"/>
    <col min="5382" max="5383" width="0.875" style="237" customWidth="1"/>
    <col min="5384" max="5384" width="7.375" style="237" customWidth="1"/>
    <col min="5385" max="5385" width="8.875" style="237" customWidth="1"/>
    <col min="5386" max="5386" width="8.125" style="237" customWidth="1"/>
    <col min="5387" max="5387" width="1.5" style="237" customWidth="1"/>
    <col min="5388" max="5388" width="3.375" style="237" customWidth="1"/>
    <col min="5389" max="5389" width="13.375" style="237" customWidth="1"/>
    <col min="5390" max="5390" width="4.375" style="237" customWidth="1"/>
    <col min="5391" max="5391" width="4.25" style="237" customWidth="1"/>
    <col min="5392" max="5392" width="28.125" style="237" customWidth="1"/>
    <col min="5393" max="5632" width="9" style="237"/>
    <col min="5633" max="5633" width="4.375" style="237" customWidth="1"/>
    <col min="5634" max="5634" width="15.375" style="237" customWidth="1"/>
    <col min="5635" max="5635" width="0.5" style="237" customWidth="1"/>
    <col min="5636" max="5636" width="3.25" style="237" customWidth="1"/>
    <col min="5637" max="5637" width="15.25" style="237" customWidth="1"/>
    <col min="5638" max="5639" width="0.875" style="237" customWidth="1"/>
    <col min="5640" max="5640" width="7.375" style="237" customWidth="1"/>
    <col min="5641" max="5641" width="8.875" style="237" customWidth="1"/>
    <col min="5642" max="5642" width="8.125" style="237" customWidth="1"/>
    <col min="5643" max="5643" width="1.5" style="237" customWidth="1"/>
    <col min="5644" max="5644" width="3.375" style="237" customWidth="1"/>
    <col min="5645" max="5645" width="13.375" style="237" customWidth="1"/>
    <col min="5646" max="5646" width="4.375" style="237" customWidth="1"/>
    <col min="5647" max="5647" width="4.25" style="237" customWidth="1"/>
    <col min="5648" max="5648" width="28.125" style="237" customWidth="1"/>
    <col min="5649" max="5888" width="9" style="237"/>
    <col min="5889" max="5889" width="4.375" style="237" customWidth="1"/>
    <col min="5890" max="5890" width="15.375" style="237" customWidth="1"/>
    <col min="5891" max="5891" width="0.5" style="237" customWidth="1"/>
    <col min="5892" max="5892" width="3.25" style="237" customWidth="1"/>
    <col min="5893" max="5893" width="15.25" style="237" customWidth="1"/>
    <col min="5894" max="5895" width="0.875" style="237" customWidth="1"/>
    <col min="5896" max="5896" width="7.375" style="237" customWidth="1"/>
    <col min="5897" max="5897" width="8.875" style="237" customWidth="1"/>
    <col min="5898" max="5898" width="8.125" style="237" customWidth="1"/>
    <col min="5899" max="5899" width="1.5" style="237" customWidth="1"/>
    <col min="5900" max="5900" width="3.375" style="237" customWidth="1"/>
    <col min="5901" max="5901" width="13.375" style="237" customWidth="1"/>
    <col min="5902" max="5902" width="4.375" style="237" customWidth="1"/>
    <col min="5903" max="5903" width="4.25" style="237" customWidth="1"/>
    <col min="5904" max="5904" width="28.125" style="237" customWidth="1"/>
    <col min="5905" max="6144" width="9" style="237"/>
    <col min="6145" max="6145" width="4.375" style="237" customWidth="1"/>
    <col min="6146" max="6146" width="15.375" style="237" customWidth="1"/>
    <col min="6147" max="6147" width="0.5" style="237" customWidth="1"/>
    <col min="6148" max="6148" width="3.25" style="237" customWidth="1"/>
    <col min="6149" max="6149" width="15.25" style="237" customWidth="1"/>
    <col min="6150" max="6151" width="0.875" style="237" customWidth="1"/>
    <col min="6152" max="6152" width="7.375" style="237" customWidth="1"/>
    <col min="6153" max="6153" width="8.875" style="237" customWidth="1"/>
    <col min="6154" max="6154" width="8.125" style="237" customWidth="1"/>
    <col min="6155" max="6155" width="1.5" style="237" customWidth="1"/>
    <col min="6156" max="6156" width="3.375" style="237" customWidth="1"/>
    <col min="6157" max="6157" width="13.375" style="237" customWidth="1"/>
    <col min="6158" max="6158" width="4.375" style="237" customWidth="1"/>
    <col min="6159" max="6159" width="4.25" style="237" customWidth="1"/>
    <col min="6160" max="6160" width="28.125" style="237" customWidth="1"/>
    <col min="6161" max="6400" width="9" style="237"/>
    <col min="6401" max="6401" width="4.375" style="237" customWidth="1"/>
    <col min="6402" max="6402" width="15.375" style="237" customWidth="1"/>
    <col min="6403" max="6403" width="0.5" style="237" customWidth="1"/>
    <col min="6404" max="6404" width="3.25" style="237" customWidth="1"/>
    <col min="6405" max="6405" width="15.25" style="237" customWidth="1"/>
    <col min="6406" max="6407" width="0.875" style="237" customWidth="1"/>
    <col min="6408" max="6408" width="7.375" style="237" customWidth="1"/>
    <col min="6409" max="6409" width="8.875" style="237" customWidth="1"/>
    <col min="6410" max="6410" width="8.125" style="237" customWidth="1"/>
    <col min="6411" max="6411" width="1.5" style="237" customWidth="1"/>
    <col min="6412" max="6412" width="3.375" style="237" customWidth="1"/>
    <col min="6413" max="6413" width="13.375" style="237" customWidth="1"/>
    <col min="6414" max="6414" width="4.375" style="237" customWidth="1"/>
    <col min="6415" max="6415" width="4.25" style="237" customWidth="1"/>
    <col min="6416" max="6416" width="28.125" style="237" customWidth="1"/>
    <col min="6417" max="6656" width="9" style="237"/>
    <col min="6657" max="6657" width="4.375" style="237" customWidth="1"/>
    <col min="6658" max="6658" width="15.375" style="237" customWidth="1"/>
    <col min="6659" max="6659" width="0.5" style="237" customWidth="1"/>
    <col min="6660" max="6660" width="3.25" style="237" customWidth="1"/>
    <col min="6661" max="6661" width="15.25" style="237" customWidth="1"/>
    <col min="6662" max="6663" width="0.875" style="237" customWidth="1"/>
    <col min="6664" max="6664" width="7.375" style="237" customWidth="1"/>
    <col min="6665" max="6665" width="8.875" style="237" customWidth="1"/>
    <col min="6666" max="6666" width="8.125" style="237" customWidth="1"/>
    <col min="6667" max="6667" width="1.5" style="237" customWidth="1"/>
    <col min="6668" max="6668" width="3.375" style="237" customWidth="1"/>
    <col min="6669" max="6669" width="13.375" style="237" customWidth="1"/>
    <col min="6670" max="6670" width="4.375" style="237" customWidth="1"/>
    <col min="6671" max="6671" width="4.25" style="237" customWidth="1"/>
    <col min="6672" max="6672" width="28.125" style="237" customWidth="1"/>
    <col min="6673" max="6912" width="9" style="237"/>
    <col min="6913" max="6913" width="4.375" style="237" customWidth="1"/>
    <col min="6914" max="6914" width="15.375" style="237" customWidth="1"/>
    <col min="6915" max="6915" width="0.5" style="237" customWidth="1"/>
    <col min="6916" max="6916" width="3.25" style="237" customWidth="1"/>
    <col min="6917" max="6917" width="15.25" style="237" customWidth="1"/>
    <col min="6918" max="6919" width="0.875" style="237" customWidth="1"/>
    <col min="6920" max="6920" width="7.375" style="237" customWidth="1"/>
    <col min="6921" max="6921" width="8.875" style="237" customWidth="1"/>
    <col min="6922" max="6922" width="8.125" style="237" customWidth="1"/>
    <col min="6923" max="6923" width="1.5" style="237" customWidth="1"/>
    <col min="6924" max="6924" width="3.375" style="237" customWidth="1"/>
    <col min="6925" max="6925" width="13.375" style="237" customWidth="1"/>
    <col min="6926" max="6926" width="4.375" style="237" customWidth="1"/>
    <col min="6927" max="6927" width="4.25" style="237" customWidth="1"/>
    <col min="6928" max="6928" width="28.125" style="237" customWidth="1"/>
    <col min="6929" max="7168" width="9" style="237"/>
    <col min="7169" max="7169" width="4.375" style="237" customWidth="1"/>
    <col min="7170" max="7170" width="15.375" style="237" customWidth="1"/>
    <col min="7171" max="7171" width="0.5" style="237" customWidth="1"/>
    <col min="7172" max="7172" width="3.25" style="237" customWidth="1"/>
    <col min="7173" max="7173" width="15.25" style="237" customWidth="1"/>
    <col min="7174" max="7175" width="0.875" style="237" customWidth="1"/>
    <col min="7176" max="7176" width="7.375" style="237" customWidth="1"/>
    <col min="7177" max="7177" width="8.875" style="237" customWidth="1"/>
    <col min="7178" max="7178" width="8.125" style="237" customWidth="1"/>
    <col min="7179" max="7179" width="1.5" style="237" customWidth="1"/>
    <col min="7180" max="7180" width="3.375" style="237" customWidth="1"/>
    <col min="7181" max="7181" width="13.375" style="237" customWidth="1"/>
    <col min="7182" max="7182" width="4.375" style="237" customWidth="1"/>
    <col min="7183" max="7183" width="4.25" style="237" customWidth="1"/>
    <col min="7184" max="7184" width="28.125" style="237" customWidth="1"/>
    <col min="7185" max="7424" width="9" style="237"/>
    <col min="7425" max="7425" width="4.375" style="237" customWidth="1"/>
    <col min="7426" max="7426" width="15.375" style="237" customWidth="1"/>
    <col min="7427" max="7427" width="0.5" style="237" customWidth="1"/>
    <col min="7428" max="7428" width="3.25" style="237" customWidth="1"/>
    <col min="7429" max="7429" width="15.25" style="237" customWidth="1"/>
    <col min="7430" max="7431" width="0.875" style="237" customWidth="1"/>
    <col min="7432" max="7432" width="7.375" style="237" customWidth="1"/>
    <col min="7433" max="7433" width="8.875" style="237" customWidth="1"/>
    <col min="7434" max="7434" width="8.125" style="237" customWidth="1"/>
    <col min="7435" max="7435" width="1.5" style="237" customWidth="1"/>
    <col min="7436" max="7436" width="3.375" style="237" customWidth="1"/>
    <col min="7437" max="7437" width="13.375" style="237" customWidth="1"/>
    <col min="7438" max="7438" width="4.375" style="237" customWidth="1"/>
    <col min="7439" max="7439" width="4.25" style="237" customWidth="1"/>
    <col min="7440" max="7440" width="28.125" style="237" customWidth="1"/>
    <col min="7441" max="7680" width="9" style="237"/>
    <col min="7681" max="7681" width="4.375" style="237" customWidth="1"/>
    <col min="7682" max="7682" width="15.375" style="237" customWidth="1"/>
    <col min="7683" max="7683" width="0.5" style="237" customWidth="1"/>
    <col min="7684" max="7684" width="3.25" style="237" customWidth="1"/>
    <col min="7685" max="7685" width="15.25" style="237" customWidth="1"/>
    <col min="7686" max="7687" width="0.875" style="237" customWidth="1"/>
    <col min="7688" max="7688" width="7.375" style="237" customWidth="1"/>
    <col min="7689" max="7689" width="8.875" style="237" customWidth="1"/>
    <col min="7690" max="7690" width="8.125" style="237" customWidth="1"/>
    <col min="7691" max="7691" width="1.5" style="237" customWidth="1"/>
    <col min="7692" max="7692" width="3.375" style="237" customWidth="1"/>
    <col min="7693" max="7693" width="13.375" style="237" customWidth="1"/>
    <col min="7694" max="7694" width="4.375" style="237" customWidth="1"/>
    <col min="7695" max="7695" width="4.25" style="237" customWidth="1"/>
    <col min="7696" max="7696" width="28.125" style="237" customWidth="1"/>
    <col min="7697" max="7936" width="9" style="237"/>
    <col min="7937" max="7937" width="4.375" style="237" customWidth="1"/>
    <col min="7938" max="7938" width="15.375" style="237" customWidth="1"/>
    <col min="7939" max="7939" width="0.5" style="237" customWidth="1"/>
    <col min="7940" max="7940" width="3.25" style="237" customWidth="1"/>
    <col min="7941" max="7941" width="15.25" style="237" customWidth="1"/>
    <col min="7942" max="7943" width="0.875" style="237" customWidth="1"/>
    <col min="7944" max="7944" width="7.375" style="237" customWidth="1"/>
    <col min="7945" max="7945" width="8.875" style="237" customWidth="1"/>
    <col min="7946" max="7946" width="8.125" style="237" customWidth="1"/>
    <col min="7947" max="7947" width="1.5" style="237" customWidth="1"/>
    <col min="7948" max="7948" width="3.375" style="237" customWidth="1"/>
    <col min="7949" max="7949" width="13.375" style="237" customWidth="1"/>
    <col min="7950" max="7950" width="4.375" style="237" customWidth="1"/>
    <col min="7951" max="7951" width="4.25" style="237" customWidth="1"/>
    <col min="7952" max="7952" width="28.125" style="237" customWidth="1"/>
    <col min="7953" max="8192" width="9" style="237"/>
    <col min="8193" max="8193" width="4.375" style="237" customWidth="1"/>
    <col min="8194" max="8194" width="15.375" style="237" customWidth="1"/>
    <col min="8195" max="8195" width="0.5" style="237" customWidth="1"/>
    <col min="8196" max="8196" width="3.25" style="237" customWidth="1"/>
    <col min="8197" max="8197" width="15.25" style="237" customWidth="1"/>
    <col min="8198" max="8199" width="0.875" style="237" customWidth="1"/>
    <col min="8200" max="8200" width="7.375" style="237" customWidth="1"/>
    <col min="8201" max="8201" width="8.875" style="237" customWidth="1"/>
    <col min="8202" max="8202" width="8.125" style="237" customWidth="1"/>
    <col min="8203" max="8203" width="1.5" style="237" customWidth="1"/>
    <col min="8204" max="8204" width="3.375" style="237" customWidth="1"/>
    <col min="8205" max="8205" width="13.375" style="237" customWidth="1"/>
    <col min="8206" max="8206" width="4.375" style="237" customWidth="1"/>
    <col min="8207" max="8207" width="4.25" style="237" customWidth="1"/>
    <col min="8208" max="8208" width="28.125" style="237" customWidth="1"/>
    <col min="8209" max="8448" width="9" style="237"/>
    <col min="8449" max="8449" width="4.375" style="237" customWidth="1"/>
    <col min="8450" max="8450" width="15.375" style="237" customWidth="1"/>
    <col min="8451" max="8451" width="0.5" style="237" customWidth="1"/>
    <col min="8452" max="8452" width="3.25" style="237" customWidth="1"/>
    <col min="8453" max="8453" width="15.25" style="237" customWidth="1"/>
    <col min="8454" max="8455" width="0.875" style="237" customWidth="1"/>
    <col min="8456" max="8456" width="7.375" style="237" customWidth="1"/>
    <col min="8457" max="8457" width="8.875" style="237" customWidth="1"/>
    <col min="8458" max="8458" width="8.125" style="237" customWidth="1"/>
    <col min="8459" max="8459" width="1.5" style="237" customWidth="1"/>
    <col min="8460" max="8460" width="3.375" style="237" customWidth="1"/>
    <col min="8461" max="8461" width="13.375" style="237" customWidth="1"/>
    <col min="8462" max="8462" width="4.375" style="237" customWidth="1"/>
    <col min="8463" max="8463" width="4.25" style="237" customWidth="1"/>
    <col min="8464" max="8464" width="28.125" style="237" customWidth="1"/>
    <col min="8465" max="8704" width="9" style="237"/>
    <col min="8705" max="8705" width="4.375" style="237" customWidth="1"/>
    <col min="8706" max="8706" width="15.375" style="237" customWidth="1"/>
    <col min="8707" max="8707" width="0.5" style="237" customWidth="1"/>
    <col min="8708" max="8708" width="3.25" style="237" customWidth="1"/>
    <col min="8709" max="8709" width="15.25" style="237" customWidth="1"/>
    <col min="8710" max="8711" width="0.875" style="237" customWidth="1"/>
    <col min="8712" max="8712" width="7.375" style="237" customWidth="1"/>
    <col min="8713" max="8713" width="8.875" style="237" customWidth="1"/>
    <col min="8714" max="8714" width="8.125" style="237" customWidth="1"/>
    <col min="8715" max="8715" width="1.5" style="237" customWidth="1"/>
    <col min="8716" max="8716" width="3.375" style="237" customWidth="1"/>
    <col min="8717" max="8717" width="13.375" style="237" customWidth="1"/>
    <col min="8718" max="8718" width="4.375" style="237" customWidth="1"/>
    <col min="8719" max="8719" width="4.25" style="237" customWidth="1"/>
    <col min="8720" max="8720" width="28.125" style="237" customWidth="1"/>
    <col min="8721" max="8960" width="9" style="237"/>
    <col min="8961" max="8961" width="4.375" style="237" customWidth="1"/>
    <col min="8962" max="8962" width="15.375" style="237" customWidth="1"/>
    <col min="8963" max="8963" width="0.5" style="237" customWidth="1"/>
    <col min="8964" max="8964" width="3.25" style="237" customWidth="1"/>
    <col min="8965" max="8965" width="15.25" style="237" customWidth="1"/>
    <col min="8966" max="8967" width="0.875" style="237" customWidth="1"/>
    <col min="8968" max="8968" width="7.375" style="237" customWidth="1"/>
    <col min="8969" max="8969" width="8.875" style="237" customWidth="1"/>
    <col min="8970" max="8970" width="8.125" style="237" customWidth="1"/>
    <col min="8971" max="8971" width="1.5" style="237" customWidth="1"/>
    <col min="8972" max="8972" width="3.375" style="237" customWidth="1"/>
    <col min="8973" max="8973" width="13.375" style="237" customWidth="1"/>
    <col min="8974" max="8974" width="4.375" style="237" customWidth="1"/>
    <col min="8975" max="8975" width="4.25" style="237" customWidth="1"/>
    <col min="8976" max="8976" width="28.125" style="237" customWidth="1"/>
    <col min="8977" max="9216" width="9" style="237"/>
    <col min="9217" max="9217" width="4.375" style="237" customWidth="1"/>
    <col min="9218" max="9218" width="15.375" style="237" customWidth="1"/>
    <col min="9219" max="9219" width="0.5" style="237" customWidth="1"/>
    <col min="9220" max="9220" width="3.25" style="237" customWidth="1"/>
    <col min="9221" max="9221" width="15.25" style="237" customWidth="1"/>
    <col min="9222" max="9223" width="0.875" style="237" customWidth="1"/>
    <col min="9224" max="9224" width="7.375" style="237" customWidth="1"/>
    <col min="9225" max="9225" width="8.875" style="237" customWidth="1"/>
    <col min="9226" max="9226" width="8.125" style="237" customWidth="1"/>
    <col min="9227" max="9227" width="1.5" style="237" customWidth="1"/>
    <col min="9228" max="9228" width="3.375" style="237" customWidth="1"/>
    <col min="9229" max="9229" width="13.375" style="237" customWidth="1"/>
    <col min="9230" max="9230" width="4.375" style="237" customWidth="1"/>
    <col min="9231" max="9231" width="4.25" style="237" customWidth="1"/>
    <col min="9232" max="9232" width="28.125" style="237" customWidth="1"/>
    <col min="9233" max="9472" width="9" style="237"/>
    <col min="9473" max="9473" width="4.375" style="237" customWidth="1"/>
    <col min="9474" max="9474" width="15.375" style="237" customWidth="1"/>
    <col min="9475" max="9475" width="0.5" style="237" customWidth="1"/>
    <col min="9476" max="9476" width="3.25" style="237" customWidth="1"/>
    <col min="9477" max="9477" width="15.25" style="237" customWidth="1"/>
    <col min="9478" max="9479" width="0.875" style="237" customWidth="1"/>
    <col min="9480" max="9480" width="7.375" style="237" customWidth="1"/>
    <col min="9481" max="9481" width="8.875" style="237" customWidth="1"/>
    <col min="9482" max="9482" width="8.125" style="237" customWidth="1"/>
    <col min="9483" max="9483" width="1.5" style="237" customWidth="1"/>
    <col min="9484" max="9484" width="3.375" style="237" customWidth="1"/>
    <col min="9485" max="9485" width="13.375" style="237" customWidth="1"/>
    <col min="9486" max="9486" width="4.375" style="237" customWidth="1"/>
    <col min="9487" max="9487" width="4.25" style="237" customWidth="1"/>
    <col min="9488" max="9488" width="28.125" style="237" customWidth="1"/>
    <col min="9489" max="9728" width="9" style="237"/>
    <col min="9729" max="9729" width="4.375" style="237" customWidth="1"/>
    <col min="9730" max="9730" width="15.375" style="237" customWidth="1"/>
    <col min="9731" max="9731" width="0.5" style="237" customWidth="1"/>
    <col min="9732" max="9732" width="3.25" style="237" customWidth="1"/>
    <col min="9733" max="9733" width="15.25" style="237" customWidth="1"/>
    <col min="9734" max="9735" width="0.875" style="237" customWidth="1"/>
    <col min="9736" max="9736" width="7.375" style="237" customWidth="1"/>
    <col min="9737" max="9737" width="8.875" style="237" customWidth="1"/>
    <col min="9738" max="9738" width="8.125" style="237" customWidth="1"/>
    <col min="9739" max="9739" width="1.5" style="237" customWidth="1"/>
    <col min="9740" max="9740" width="3.375" style="237" customWidth="1"/>
    <col min="9741" max="9741" width="13.375" style="237" customWidth="1"/>
    <col min="9742" max="9742" width="4.375" style="237" customWidth="1"/>
    <col min="9743" max="9743" width="4.25" style="237" customWidth="1"/>
    <col min="9744" max="9744" width="28.125" style="237" customWidth="1"/>
    <col min="9745" max="9984" width="9" style="237"/>
    <col min="9985" max="9985" width="4.375" style="237" customWidth="1"/>
    <col min="9986" max="9986" width="15.375" style="237" customWidth="1"/>
    <col min="9987" max="9987" width="0.5" style="237" customWidth="1"/>
    <col min="9988" max="9988" width="3.25" style="237" customWidth="1"/>
    <col min="9989" max="9989" width="15.25" style="237" customWidth="1"/>
    <col min="9990" max="9991" width="0.875" style="237" customWidth="1"/>
    <col min="9992" max="9992" width="7.375" style="237" customWidth="1"/>
    <col min="9993" max="9993" width="8.875" style="237" customWidth="1"/>
    <col min="9994" max="9994" width="8.125" style="237" customWidth="1"/>
    <col min="9995" max="9995" width="1.5" style="237" customWidth="1"/>
    <col min="9996" max="9996" width="3.375" style="237" customWidth="1"/>
    <col min="9997" max="9997" width="13.375" style="237" customWidth="1"/>
    <col min="9998" max="9998" width="4.375" style="237" customWidth="1"/>
    <col min="9999" max="9999" width="4.25" style="237" customWidth="1"/>
    <col min="10000" max="10000" width="28.125" style="237" customWidth="1"/>
    <col min="10001" max="10240" width="9" style="237"/>
    <col min="10241" max="10241" width="4.375" style="237" customWidth="1"/>
    <col min="10242" max="10242" width="15.375" style="237" customWidth="1"/>
    <col min="10243" max="10243" width="0.5" style="237" customWidth="1"/>
    <col min="10244" max="10244" width="3.25" style="237" customWidth="1"/>
    <col min="10245" max="10245" width="15.25" style="237" customWidth="1"/>
    <col min="10246" max="10247" width="0.875" style="237" customWidth="1"/>
    <col min="10248" max="10248" width="7.375" style="237" customWidth="1"/>
    <col min="10249" max="10249" width="8.875" style="237" customWidth="1"/>
    <col min="10250" max="10250" width="8.125" style="237" customWidth="1"/>
    <col min="10251" max="10251" width="1.5" style="237" customWidth="1"/>
    <col min="10252" max="10252" width="3.375" style="237" customWidth="1"/>
    <col min="10253" max="10253" width="13.375" style="237" customWidth="1"/>
    <col min="10254" max="10254" width="4.375" style="237" customWidth="1"/>
    <col min="10255" max="10255" width="4.25" style="237" customWidth="1"/>
    <col min="10256" max="10256" width="28.125" style="237" customWidth="1"/>
    <col min="10257" max="10496" width="9" style="237"/>
    <col min="10497" max="10497" width="4.375" style="237" customWidth="1"/>
    <col min="10498" max="10498" width="15.375" style="237" customWidth="1"/>
    <col min="10499" max="10499" width="0.5" style="237" customWidth="1"/>
    <col min="10500" max="10500" width="3.25" style="237" customWidth="1"/>
    <col min="10501" max="10501" width="15.25" style="237" customWidth="1"/>
    <col min="10502" max="10503" width="0.875" style="237" customWidth="1"/>
    <col min="10504" max="10504" width="7.375" style="237" customWidth="1"/>
    <col min="10505" max="10505" width="8.875" style="237" customWidth="1"/>
    <col min="10506" max="10506" width="8.125" style="237" customWidth="1"/>
    <col min="10507" max="10507" width="1.5" style="237" customWidth="1"/>
    <col min="10508" max="10508" width="3.375" style="237" customWidth="1"/>
    <col min="10509" max="10509" width="13.375" style="237" customWidth="1"/>
    <col min="10510" max="10510" width="4.375" style="237" customWidth="1"/>
    <col min="10511" max="10511" width="4.25" style="237" customWidth="1"/>
    <col min="10512" max="10512" width="28.125" style="237" customWidth="1"/>
    <col min="10513" max="10752" width="9" style="237"/>
    <col min="10753" max="10753" width="4.375" style="237" customWidth="1"/>
    <col min="10754" max="10754" width="15.375" style="237" customWidth="1"/>
    <col min="10755" max="10755" width="0.5" style="237" customWidth="1"/>
    <col min="10756" max="10756" width="3.25" style="237" customWidth="1"/>
    <col min="10757" max="10757" width="15.25" style="237" customWidth="1"/>
    <col min="10758" max="10759" width="0.875" style="237" customWidth="1"/>
    <col min="10760" max="10760" width="7.375" style="237" customWidth="1"/>
    <col min="10761" max="10761" width="8.875" style="237" customWidth="1"/>
    <col min="10762" max="10762" width="8.125" style="237" customWidth="1"/>
    <col min="10763" max="10763" width="1.5" style="237" customWidth="1"/>
    <col min="10764" max="10764" width="3.375" style="237" customWidth="1"/>
    <col min="10765" max="10765" width="13.375" style="237" customWidth="1"/>
    <col min="10766" max="10766" width="4.375" style="237" customWidth="1"/>
    <col min="10767" max="10767" width="4.25" style="237" customWidth="1"/>
    <col min="10768" max="10768" width="28.125" style="237" customWidth="1"/>
    <col min="10769" max="11008" width="9" style="237"/>
    <col min="11009" max="11009" width="4.375" style="237" customWidth="1"/>
    <col min="11010" max="11010" width="15.375" style="237" customWidth="1"/>
    <col min="11011" max="11011" width="0.5" style="237" customWidth="1"/>
    <col min="11012" max="11012" width="3.25" style="237" customWidth="1"/>
    <col min="11013" max="11013" width="15.25" style="237" customWidth="1"/>
    <col min="11014" max="11015" width="0.875" style="237" customWidth="1"/>
    <col min="11016" max="11016" width="7.375" style="237" customWidth="1"/>
    <col min="11017" max="11017" width="8.875" style="237" customWidth="1"/>
    <col min="11018" max="11018" width="8.125" style="237" customWidth="1"/>
    <col min="11019" max="11019" width="1.5" style="237" customWidth="1"/>
    <col min="11020" max="11020" width="3.375" style="237" customWidth="1"/>
    <col min="11021" max="11021" width="13.375" style="237" customWidth="1"/>
    <col min="11022" max="11022" width="4.375" style="237" customWidth="1"/>
    <col min="11023" max="11023" width="4.25" style="237" customWidth="1"/>
    <col min="11024" max="11024" width="28.125" style="237" customWidth="1"/>
    <col min="11025" max="11264" width="9" style="237"/>
    <col min="11265" max="11265" width="4.375" style="237" customWidth="1"/>
    <col min="11266" max="11266" width="15.375" style="237" customWidth="1"/>
    <col min="11267" max="11267" width="0.5" style="237" customWidth="1"/>
    <col min="11268" max="11268" width="3.25" style="237" customWidth="1"/>
    <col min="11269" max="11269" width="15.25" style="237" customWidth="1"/>
    <col min="11270" max="11271" width="0.875" style="237" customWidth="1"/>
    <col min="11272" max="11272" width="7.375" style="237" customWidth="1"/>
    <col min="11273" max="11273" width="8.875" style="237" customWidth="1"/>
    <col min="11274" max="11274" width="8.125" style="237" customWidth="1"/>
    <col min="11275" max="11275" width="1.5" style="237" customWidth="1"/>
    <col min="11276" max="11276" width="3.375" style="237" customWidth="1"/>
    <col min="11277" max="11277" width="13.375" style="237" customWidth="1"/>
    <col min="11278" max="11278" width="4.375" style="237" customWidth="1"/>
    <col min="11279" max="11279" width="4.25" style="237" customWidth="1"/>
    <col min="11280" max="11280" width="28.125" style="237" customWidth="1"/>
    <col min="11281" max="11520" width="9" style="237"/>
    <col min="11521" max="11521" width="4.375" style="237" customWidth="1"/>
    <col min="11522" max="11522" width="15.375" style="237" customWidth="1"/>
    <col min="11523" max="11523" width="0.5" style="237" customWidth="1"/>
    <col min="11524" max="11524" width="3.25" style="237" customWidth="1"/>
    <col min="11525" max="11525" width="15.25" style="237" customWidth="1"/>
    <col min="11526" max="11527" width="0.875" style="237" customWidth="1"/>
    <col min="11528" max="11528" width="7.375" style="237" customWidth="1"/>
    <col min="11529" max="11529" width="8.875" style="237" customWidth="1"/>
    <col min="11530" max="11530" width="8.125" style="237" customWidth="1"/>
    <col min="11531" max="11531" width="1.5" style="237" customWidth="1"/>
    <col min="11532" max="11532" width="3.375" style="237" customWidth="1"/>
    <col min="11533" max="11533" width="13.375" style="237" customWidth="1"/>
    <col min="11534" max="11534" width="4.375" style="237" customWidth="1"/>
    <col min="11535" max="11535" width="4.25" style="237" customWidth="1"/>
    <col min="11536" max="11536" width="28.125" style="237" customWidth="1"/>
    <col min="11537" max="11776" width="9" style="237"/>
    <col min="11777" max="11777" width="4.375" style="237" customWidth="1"/>
    <col min="11778" max="11778" width="15.375" style="237" customWidth="1"/>
    <col min="11779" max="11779" width="0.5" style="237" customWidth="1"/>
    <col min="11780" max="11780" width="3.25" style="237" customWidth="1"/>
    <col min="11781" max="11781" width="15.25" style="237" customWidth="1"/>
    <col min="11782" max="11783" width="0.875" style="237" customWidth="1"/>
    <col min="11784" max="11784" width="7.375" style="237" customWidth="1"/>
    <col min="11785" max="11785" width="8.875" style="237" customWidth="1"/>
    <col min="11786" max="11786" width="8.125" style="237" customWidth="1"/>
    <col min="11787" max="11787" width="1.5" style="237" customWidth="1"/>
    <col min="11788" max="11788" width="3.375" style="237" customWidth="1"/>
    <col min="11789" max="11789" width="13.375" style="237" customWidth="1"/>
    <col min="11790" max="11790" width="4.375" style="237" customWidth="1"/>
    <col min="11791" max="11791" width="4.25" style="237" customWidth="1"/>
    <col min="11792" max="11792" width="28.125" style="237" customWidth="1"/>
    <col min="11793" max="12032" width="9" style="237"/>
    <col min="12033" max="12033" width="4.375" style="237" customWidth="1"/>
    <col min="12034" max="12034" width="15.375" style="237" customWidth="1"/>
    <col min="12035" max="12035" width="0.5" style="237" customWidth="1"/>
    <col min="12036" max="12036" width="3.25" style="237" customWidth="1"/>
    <col min="12037" max="12037" width="15.25" style="237" customWidth="1"/>
    <col min="12038" max="12039" width="0.875" style="237" customWidth="1"/>
    <col min="12040" max="12040" width="7.375" style="237" customWidth="1"/>
    <col min="12041" max="12041" width="8.875" style="237" customWidth="1"/>
    <col min="12042" max="12042" width="8.125" style="237" customWidth="1"/>
    <col min="12043" max="12043" width="1.5" style="237" customWidth="1"/>
    <col min="12044" max="12044" width="3.375" style="237" customWidth="1"/>
    <col min="12045" max="12045" width="13.375" style="237" customWidth="1"/>
    <col min="12046" max="12046" width="4.375" style="237" customWidth="1"/>
    <col min="12047" max="12047" width="4.25" style="237" customWidth="1"/>
    <col min="12048" max="12048" width="28.125" style="237" customWidth="1"/>
    <col min="12049" max="12288" width="9" style="237"/>
    <col min="12289" max="12289" width="4.375" style="237" customWidth="1"/>
    <col min="12290" max="12290" width="15.375" style="237" customWidth="1"/>
    <col min="12291" max="12291" width="0.5" style="237" customWidth="1"/>
    <col min="12292" max="12292" width="3.25" style="237" customWidth="1"/>
    <col min="12293" max="12293" width="15.25" style="237" customWidth="1"/>
    <col min="12294" max="12295" width="0.875" style="237" customWidth="1"/>
    <col min="12296" max="12296" width="7.375" style="237" customWidth="1"/>
    <col min="12297" max="12297" width="8.875" style="237" customWidth="1"/>
    <col min="12298" max="12298" width="8.125" style="237" customWidth="1"/>
    <col min="12299" max="12299" width="1.5" style="237" customWidth="1"/>
    <col min="12300" max="12300" width="3.375" style="237" customWidth="1"/>
    <col min="12301" max="12301" width="13.375" style="237" customWidth="1"/>
    <col min="12302" max="12302" width="4.375" style="237" customWidth="1"/>
    <col min="12303" max="12303" width="4.25" style="237" customWidth="1"/>
    <col min="12304" max="12304" width="28.125" style="237" customWidth="1"/>
    <col min="12305" max="12544" width="9" style="237"/>
    <col min="12545" max="12545" width="4.375" style="237" customWidth="1"/>
    <col min="12546" max="12546" width="15.375" style="237" customWidth="1"/>
    <col min="12547" max="12547" width="0.5" style="237" customWidth="1"/>
    <col min="12548" max="12548" width="3.25" style="237" customWidth="1"/>
    <col min="12549" max="12549" width="15.25" style="237" customWidth="1"/>
    <col min="12550" max="12551" width="0.875" style="237" customWidth="1"/>
    <col min="12552" max="12552" width="7.375" style="237" customWidth="1"/>
    <col min="12553" max="12553" width="8.875" style="237" customWidth="1"/>
    <col min="12554" max="12554" width="8.125" style="237" customWidth="1"/>
    <col min="12555" max="12555" width="1.5" style="237" customWidth="1"/>
    <col min="12556" max="12556" width="3.375" style="237" customWidth="1"/>
    <col min="12557" max="12557" width="13.375" style="237" customWidth="1"/>
    <col min="12558" max="12558" width="4.375" style="237" customWidth="1"/>
    <col min="12559" max="12559" width="4.25" style="237" customWidth="1"/>
    <col min="12560" max="12560" width="28.125" style="237" customWidth="1"/>
    <col min="12561" max="12800" width="9" style="237"/>
    <col min="12801" max="12801" width="4.375" style="237" customWidth="1"/>
    <col min="12802" max="12802" width="15.375" style="237" customWidth="1"/>
    <col min="12803" max="12803" width="0.5" style="237" customWidth="1"/>
    <col min="12804" max="12804" width="3.25" style="237" customWidth="1"/>
    <col min="12805" max="12805" width="15.25" style="237" customWidth="1"/>
    <col min="12806" max="12807" width="0.875" style="237" customWidth="1"/>
    <col min="12808" max="12808" width="7.375" style="237" customWidth="1"/>
    <col min="12809" max="12809" width="8.875" style="237" customWidth="1"/>
    <col min="12810" max="12810" width="8.125" style="237" customWidth="1"/>
    <col min="12811" max="12811" width="1.5" style="237" customWidth="1"/>
    <col min="12812" max="12812" width="3.375" style="237" customWidth="1"/>
    <col min="12813" max="12813" width="13.375" style="237" customWidth="1"/>
    <col min="12814" max="12814" width="4.375" style="237" customWidth="1"/>
    <col min="12815" max="12815" width="4.25" style="237" customWidth="1"/>
    <col min="12816" max="12816" width="28.125" style="237" customWidth="1"/>
    <col min="12817" max="13056" width="9" style="237"/>
    <col min="13057" max="13057" width="4.375" style="237" customWidth="1"/>
    <col min="13058" max="13058" width="15.375" style="237" customWidth="1"/>
    <col min="13059" max="13059" width="0.5" style="237" customWidth="1"/>
    <col min="13060" max="13060" width="3.25" style="237" customWidth="1"/>
    <col min="13061" max="13061" width="15.25" style="237" customWidth="1"/>
    <col min="13062" max="13063" width="0.875" style="237" customWidth="1"/>
    <col min="13064" max="13064" width="7.375" style="237" customWidth="1"/>
    <col min="13065" max="13065" width="8.875" style="237" customWidth="1"/>
    <col min="13066" max="13066" width="8.125" style="237" customWidth="1"/>
    <col min="13067" max="13067" width="1.5" style="237" customWidth="1"/>
    <col min="13068" max="13068" width="3.375" style="237" customWidth="1"/>
    <col min="13069" max="13069" width="13.375" style="237" customWidth="1"/>
    <col min="13070" max="13070" width="4.375" style="237" customWidth="1"/>
    <col min="13071" max="13071" width="4.25" style="237" customWidth="1"/>
    <col min="13072" max="13072" width="28.125" style="237" customWidth="1"/>
    <col min="13073" max="13312" width="9" style="237"/>
    <col min="13313" max="13313" width="4.375" style="237" customWidth="1"/>
    <col min="13314" max="13314" width="15.375" style="237" customWidth="1"/>
    <col min="13315" max="13315" width="0.5" style="237" customWidth="1"/>
    <col min="13316" max="13316" width="3.25" style="237" customWidth="1"/>
    <col min="13317" max="13317" width="15.25" style="237" customWidth="1"/>
    <col min="13318" max="13319" width="0.875" style="237" customWidth="1"/>
    <col min="13320" max="13320" width="7.375" style="237" customWidth="1"/>
    <col min="13321" max="13321" width="8.875" style="237" customWidth="1"/>
    <col min="13322" max="13322" width="8.125" style="237" customWidth="1"/>
    <col min="13323" max="13323" width="1.5" style="237" customWidth="1"/>
    <col min="13324" max="13324" width="3.375" style="237" customWidth="1"/>
    <col min="13325" max="13325" width="13.375" style="237" customWidth="1"/>
    <col min="13326" max="13326" width="4.375" style="237" customWidth="1"/>
    <col min="13327" max="13327" width="4.25" style="237" customWidth="1"/>
    <col min="13328" max="13328" width="28.125" style="237" customWidth="1"/>
    <col min="13329" max="13568" width="9" style="237"/>
    <col min="13569" max="13569" width="4.375" style="237" customWidth="1"/>
    <col min="13570" max="13570" width="15.375" style="237" customWidth="1"/>
    <col min="13571" max="13571" width="0.5" style="237" customWidth="1"/>
    <col min="13572" max="13572" width="3.25" style="237" customWidth="1"/>
    <col min="13573" max="13573" width="15.25" style="237" customWidth="1"/>
    <col min="13574" max="13575" width="0.875" style="237" customWidth="1"/>
    <col min="13576" max="13576" width="7.375" style="237" customWidth="1"/>
    <col min="13577" max="13577" width="8.875" style="237" customWidth="1"/>
    <col min="13578" max="13578" width="8.125" style="237" customWidth="1"/>
    <col min="13579" max="13579" width="1.5" style="237" customWidth="1"/>
    <col min="13580" max="13580" width="3.375" style="237" customWidth="1"/>
    <col min="13581" max="13581" width="13.375" style="237" customWidth="1"/>
    <col min="13582" max="13582" width="4.375" style="237" customWidth="1"/>
    <col min="13583" max="13583" width="4.25" style="237" customWidth="1"/>
    <col min="13584" max="13584" width="28.125" style="237" customWidth="1"/>
    <col min="13585" max="13824" width="9" style="237"/>
    <col min="13825" max="13825" width="4.375" style="237" customWidth="1"/>
    <col min="13826" max="13826" width="15.375" style="237" customWidth="1"/>
    <col min="13827" max="13827" width="0.5" style="237" customWidth="1"/>
    <col min="13828" max="13828" width="3.25" style="237" customWidth="1"/>
    <col min="13829" max="13829" width="15.25" style="237" customWidth="1"/>
    <col min="13830" max="13831" width="0.875" style="237" customWidth="1"/>
    <col min="13832" max="13832" width="7.375" style="237" customWidth="1"/>
    <col min="13833" max="13833" width="8.875" style="237" customWidth="1"/>
    <col min="13834" max="13834" width="8.125" style="237" customWidth="1"/>
    <col min="13835" max="13835" width="1.5" style="237" customWidth="1"/>
    <col min="13836" max="13836" width="3.375" style="237" customWidth="1"/>
    <col min="13837" max="13837" width="13.375" style="237" customWidth="1"/>
    <col min="13838" max="13838" width="4.375" style="237" customWidth="1"/>
    <col min="13839" max="13839" width="4.25" style="237" customWidth="1"/>
    <col min="13840" max="13840" width="28.125" style="237" customWidth="1"/>
    <col min="13841" max="14080" width="9" style="237"/>
    <col min="14081" max="14081" width="4.375" style="237" customWidth="1"/>
    <col min="14082" max="14082" width="15.375" style="237" customWidth="1"/>
    <col min="14083" max="14083" width="0.5" style="237" customWidth="1"/>
    <col min="14084" max="14084" width="3.25" style="237" customWidth="1"/>
    <col min="14085" max="14085" width="15.25" style="237" customWidth="1"/>
    <col min="14086" max="14087" width="0.875" style="237" customWidth="1"/>
    <col min="14088" max="14088" width="7.375" style="237" customWidth="1"/>
    <col min="14089" max="14089" width="8.875" style="237" customWidth="1"/>
    <col min="14090" max="14090" width="8.125" style="237" customWidth="1"/>
    <col min="14091" max="14091" width="1.5" style="237" customWidth="1"/>
    <col min="14092" max="14092" width="3.375" style="237" customWidth="1"/>
    <col min="14093" max="14093" width="13.375" style="237" customWidth="1"/>
    <col min="14094" max="14094" width="4.375" style="237" customWidth="1"/>
    <col min="14095" max="14095" width="4.25" style="237" customWidth="1"/>
    <col min="14096" max="14096" width="28.125" style="237" customWidth="1"/>
    <col min="14097" max="14336" width="9" style="237"/>
    <col min="14337" max="14337" width="4.375" style="237" customWidth="1"/>
    <col min="14338" max="14338" width="15.375" style="237" customWidth="1"/>
    <col min="14339" max="14339" width="0.5" style="237" customWidth="1"/>
    <col min="14340" max="14340" width="3.25" style="237" customWidth="1"/>
    <col min="14341" max="14341" width="15.25" style="237" customWidth="1"/>
    <col min="14342" max="14343" width="0.875" style="237" customWidth="1"/>
    <col min="14344" max="14344" width="7.375" style="237" customWidth="1"/>
    <col min="14345" max="14345" width="8.875" style="237" customWidth="1"/>
    <col min="14346" max="14346" width="8.125" style="237" customWidth="1"/>
    <col min="14347" max="14347" width="1.5" style="237" customWidth="1"/>
    <col min="14348" max="14348" width="3.375" style="237" customWidth="1"/>
    <col min="14349" max="14349" width="13.375" style="237" customWidth="1"/>
    <col min="14350" max="14350" width="4.375" style="237" customWidth="1"/>
    <col min="14351" max="14351" width="4.25" style="237" customWidth="1"/>
    <col min="14352" max="14352" width="28.125" style="237" customWidth="1"/>
    <col min="14353" max="14592" width="9" style="237"/>
    <col min="14593" max="14593" width="4.375" style="237" customWidth="1"/>
    <col min="14594" max="14594" width="15.375" style="237" customWidth="1"/>
    <col min="14595" max="14595" width="0.5" style="237" customWidth="1"/>
    <col min="14596" max="14596" width="3.25" style="237" customWidth="1"/>
    <col min="14597" max="14597" width="15.25" style="237" customWidth="1"/>
    <col min="14598" max="14599" width="0.875" style="237" customWidth="1"/>
    <col min="14600" max="14600" width="7.375" style="237" customWidth="1"/>
    <col min="14601" max="14601" width="8.875" style="237" customWidth="1"/>
    <col min="14602" max="14602" width="8.125" style="237" customWidth="1"/>
    <col min="14603" max="14603" width="1.5" style="237" customWidth="1"/>
    <col min="14604" max="14604" width="3.375" style="237" customWidth="1"/>
    <col min="14605" max="14605" width="13.375" style="237" customWidth="1"/>
    <col min="14606" max="14606" width="4.375" style="237" customWidth="1"/>
    <col min="14607" max="14607" width="4.25" style="237" customWidth="1"/>
    <col min="14608" max="14608" width="28.125" style="237" customWidth="1"/>
    <col min="14609" max="14848" width="9" style="237"/>
    <col min="14849" max="14849" width="4.375" style="237" customWidth="1"/>
    <col min="14850" max="14850" width="15.375" style="237" customWidth="1"/>
    <col min="14851" max="14851" width="0.5" style="237" customWidth="1"/>
    <col min="14852" max="14852" width="3.25" style="237" customWidth="1"/>
    <col min="14853" max="14853" width="15.25" style="237" customWidth="1"/>
    <col min="14854" max="14855" width="0.875" style="237" customWidth="1"/>
    <col min="14856" max="14856" width="7.375" style="237" customWidth="1"/>
    <col min="14857" max="14857" width="8.875" style="237" customWidth="1"/>
    <col min="14858" max="14858" width="8.125" style="237" customWidth="1"/>
    <col min="14859" max="14859" width="1.5" style="237" customWidth="1"/>
    <col min="14860" max="14860" width="3.375" style="237" customWidth="1"/>
    <col min="14861" max="14861" width="13.375" style="237" customWidth="1"/>
    <col min="14862" max="14862" width="4.375" style="237" customWidth="1"/>
    <col min="14863" max="14863" width="4.25" style="237" customWidth="1"/>
    <col min="14864" max="14864" width="28.125" style="237" customWidth="1"/>
    <col min="14865" max="15104" width="9" style="237"/>
    <col min="15105" max="15105" width="4.375" style="237" customWidth="1"/>
    <col min="15106" max="15106" width="15.375" style="237" customWidth="1"/>
    <col min="15107" max="15107" width="0.5" style="237" customWidth="1"/>
    <col min="15108" max="15108" width="3.25" style="237" customWidth="1"/>
    <col min="15109" max="15109" width="15.25" style="237" customWidth="1"/>
    <col min="15110" max="15111" width="0.875" style="237" customWidth="1"/>
    <col min="15112" max="15112" width="7.375" style="237" customWidth="1"/>
    <col min="15113" max="15113" width="8.875" style="237" customWidth="1"/>
    <col min="15114" max="15114" width="8.125" style="237" customWidth="1"/>
    <col min="15115" max="15115" width="1.5" style="237" customWidth="1"/>
    <col min="15116" max="15116" width="3.375" style="237" customWidth="1"/>
    <col min="15117" max="15117" width="13.375" style="237" customWidth="1"/>
    <col min="15118" max="15118" width="4.375" style="237" customWidth="1"/>
    <col min="15119" max="15119" width="4.25" style="237" customWidth="1"/>
    <col min="15120" max="15120" width="28.125" style="237" customWidth="1"/>
    <col min="15121" max="15360" width="9" style="237"/>
    <col min="15361" max="15361" width="4.375" style="237" customWidth="1"/>
    <col min="15362" max="15362" width="15.375" style="237" customWidth="1"/>
    <col min="15363" max="15363" width="0.5" style="237" customWidth="1"/>
    <col min="15364" max="15364" width="3.25" style="237" customWidth="1"/>
    <col min="15365" max="15365" width="15.25" style="237" customWidth="1"/>
    <col min="15366" max="15367" width="0.875" style="237" customWidth="1"/>
    <col min="15368" max="15368" width="7.375" style="237" customWidth="1"/>
    <col min="15369" max="15369" width="8.875" style="237" customWidth="1"/>
    <col min="15370" max="15370" width="8.125" style="237" customWidth="1"/>
    <col min="15371" max="15371" width="1.5" style="237" customWidth="1"/>
    <col min="15372" max="15372" width="3.375" style="237" customWidth="1"/>
    <col min="15373" max="15373" width="13.375" style="237" customWidth="1"/>
    <col min="15374" max="15374" width="4.375" style="237" customWidth="1"/>
    <col min="15375" max="15375" width="4.25" style="237" customWidth="1"/>
    <col min="15376" max="15376" width="28.125" style="237" customWidth="1"/>
    <col min="15377" max="15616" width="9" style="237"/>
    <col min="15617" max="15617" width="4.375" style="237" customWidth="1"/>
    <col min="15618" max="15618" width="15.375" style="237" customWidth="1"/>
    <col min="15619" max="15619" width="0.5" style="237" customWidth="1"/>
    <col min="15620" max="15620" width="3.25" style="237" customWidth="1"/>
    <col min="15621" max="15621" width="15.25" style="237" customWidth="1"/>
    <col min="15622" max="15623" width="0.875" style="237" customWidth="1"/>
    <col min="15624" max="15624" width="7.375" style="237" customWidth="1"/>
    <col min="15625" max="15625" width="8.875" style="237" customWidth="1"/>
    <col min="15626" max="15626" width="8.125" style="237" customWidth="1"/>
    <col min="15627" max="15627" width="1.5" style="237" customWidth="1"/>
    <col min="15628" max="15628" width="3.375" style="237" customWidth="1"/>
    <col min="15629" max="15629" width="13.375" style="237" customWidth="1"/>
    <col min="15630" max="15630" width="4.375" style="237" customWidth="1"/>
    <col min="15631" max="15631" width="4.25" style="237" customWidth="1"/>
    <col min="15632" max="15632" width="28.125" style="237" customWidth="1"/>
    <col min="15633" max="15872" width="9" style="237"/>
    <col min="15873" max="15873" width="4.375" style="237" customWidth="1"/>
    <col min="15874" max="15874" width="15.375" style="237" customWidth="1"/>
    <col min="15875" max="15875" width="0.5" style="237" customWidth="1"/>
    <col min="15876" max="15876" width="3.25" style="237" customWidth="1"/>
    <col min="15877" max="15877" width="15.25" style="237" customWidth="1"/>
    <col min="15878" max="15879" width="0.875" style="237" customWidth="1"/>
    <col min="15880" max="15880" width="7.375" style="237" customWidth="1"/>
    <col min="15881" max="15881" width="8.875" style="237" customWidth="1"/>
    <col min="15882" max="15882" width="8.125" style="237" customWidth="1"/>
    <col min="15883" max="15883" width="1.5" style="237" customWidth="1"/>
    <col min="15884" max="15884" width="3.375" style="237" customWidth="1"/>
    <col min="15885" max="15885" width="13.375" style="237" customWidth="1"/>
    <col min="15886" max="15886" width="4.375" style="237" customWidth="1"/>
    <col min="15887" max="15887" width="4.25" style="237" customWidth="1"/>
    <col min="15888" max="15888" width="28.125" style="237" customWidth="1"/>
    <col min="15889" max="16128" width="9" style="237"/>
    <col min="16129" max="16129" width="4.375" style="237" customWidth="1"/>
    <col min="16130" max="16130" width="15.375" style="237" customWidth="1"/>
    <col min="16131" max="16131" width="0.5" style="237" customWidth="1"/>
    <col min="16132" max="16132" width="3.25" style="237" customWidth="1"/>
    <col min="16133" max="16133" width="15.25" style="237" customWidth="1"/>
    <col min="16134" max="16135" width="0.875" style="237" customWidth="1"/>
    <col min="16136" max="16136" width="7.375" style="237" customWidth="1"/>
    <col min="16137" max="16137" width="8.875" style="237" customWidth="1"/>
    <col min="16138" max="16138" width="8.125" style="237" customWidth="1"/>
    <col min="16139" max="16139" width="1.5" style="237" customWidth="1"/>
    <col min="16140" max="16140" width="3.375" style="237" customWidth="1"/>
    <col min="16141" max="16141" width="13.375" style="237" customWidth="1"/>
    <col min="16142" max="16142" width="4.375" style="237" customWidth="1"/>
    <col min="16143" max="16143" width="4.25" style="237" customWidth="1"/>
    <col min="16144" max="16144" width="28.125" style="237" customWidth="1"/>
    <col min="16145" max="16384" width="9" style="237"/>
  </cols>
  <sheetData>
    <row r="1" spans="1:16" ht="20.100000000000001" customHeight="1">
      <c r="A1" s="236"/>
      <c r="B1" s="236"/>
      <c r="C1" s="236"/>
      <c r="D1" s="236"/>
      <c r="E1" s="236"/>
      <c r="F1" s="236"/>
      <c r="G1" s="236"/>
      <c r="H1" s="236"/>
      <c r="I1" s="236"/>
      <c r="J1" s="236"/>
      <c r="K1" s="236"/>
      <c r="L1" s="236"/>
      <c r="M1" s="236"/>
      <c r="N1" s="236"/>
      <c r="O1" s="236"/>
      <c r="P1" s="236"/>
    </row>
    <row r="2" spans="1:16" ht="21" customHeight="1">
      <c r="A2" s="236"/>
      <c r="B2" s="236"/>
      <c r="C2" s="236"/>
      <c r="D2" s="236"/>
      <c r="E2" s="238" t="s">
        <v>81</v>
      </c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6"/>
    </row>
    <row r="3" spans="1:16" ht="17.100000000000001" customHeight="1">
      <c r="A3" s="236"/>
      <c r="B3" s="236"/>
      <c r="C3" s="236"/>
      <c r="D3" s="236"/>
      <c r="E3" s="239" t="s">
        <v>518</v>
      </c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6"/>
    </row>
    <row r="4" spans="1:16" ht="17.100000000000001" customHeight="1">
      <c r="A4" s="236"/>
      <c r="B4" s="236"/>
      <c r="C4" s="236"/>
      <c r="D4" s="236"/>
      <c r="E4" s="239" t="s">
        <v>516</v>
      </c>
      <c r="F4" s="239"/>
      <c r="G4" s="239"/>
      <c r="H4" s="239"/>
      <c r="I4" s="239"/>
      <c r="J4" s="239"/>
      <c r="K4" s="239"/>
      <c r="L4" s="239"/>
      <c r="M4" s="239"/>
      <c r="N4" s="239"/>
      <c r="O4" s="239"/>
      <c r="P4" s="236"/>
    </row>
    <row r="5" spans="1:16" ht="15" customHeight="1">
      <c r="A5" s="236"/>
      <c r="B5" s="239" t="s">
        <v>84</v>
      </c>
      <c r="C5" s="239"/>
      <c r="D5" s="239"/>
      <c r="E5" s="239"/>
      <c r="F5" s="239"/>
      <c r="G5" s="239" t="s">
        <v>85</v>
      </c>
      <c r="H5" s="239"/>
      <c r="I5" s="239"/>
      <c r="J5" s="239"/>
      <c r="K5" s="239"/>
      <c r="L5" s="239"/>
      <c r="M5" s="239"/>
      <c r="N5" s="239"/>
      <c r="O5" s="239"/>
      <c r="P5" s="236"/>
    </row>
    <row r="6" spans="1:16" ht="15" customHeight="1">
      <c r="A6" s="236"/>
      <c r="B6" s="240" t="s">
        <v>86</v>
      </c>
      <c r="C6" s="240"/>
      <c r="D6" s="240"/>
      <c r="E6" s="240"/>
      <c r="F6" s="240"/>
      <c r="G6" s="236"/>
      <c r="H6" s="236"/>
      <c r="I6" s="236"/>
      <c r="J6" s="236"/>
      <c r="K6" s="236"/>
      <c r="L6" s="236"/>
      <c r="M6" s="236"/>
      <c r="N6" s="236"/>
      <c r="O6" s="236"/>
      <c r="P6" s="236"/>
    </row>
    <row r="7" spans="1:16" ht="3" customHeight="1">
      <c r="A7" s="236"/>
      <c r="B7" s="266" t="s">
        <v>87</v>
      </c>
      <c r="C7" s="236"/>
      <c r="D7" s="242" t="s">
        <v>519</v>
      </c>
      <c r="E7" s="242"/>
      <c r="F7" s="242"/>
      <c r="G7" s="242"/>
      <c r="H7" s="242"/>
      <c r="I7" s="242"/>
      <c r="J7" s="242"/>
      <c r="K7" s="236"/>
      <c r="L7" s="242" t="s">
        <v>89</v>
      </c>
      <c r="M7" s="242"/>
      <c r="N7" s="236"/>
      <c r="O7" s="236"/>
      <c r="P7" s="236"/>
    </row>
    <row r="8" spans="1:16" ht="12" customHeight="1">
      <c r="A8" s="236"/>
      <c r="B8" s="266"/>
      <c r="C8" s="236"/>
      <c r="D8" s="242"/>
      <c r="E8" s="242"/>
      <c r="F8" s="242"/>
      <c r="G8" s="242"/>
      <c r="H8" s="242"/>
      <c r="I8" s="242"/>
      <c r="J8" s="242"/>
      <c r="K8" s="236"/>
      <c r="L8" s="242"/>
      <c r="M8" s="242"/>
      <c r="N8" s="236"/>
      <c r="O8" s="236"/>
      <c r="P8" s="236"/>
    </row>
    <row r="9" spans="1:16" ht="3" customHeight="1">
      <c r="A9" s="236"/>
      <c r="B9" s="236"/>
      <c r="C9" s="236"/>
      <c r="D9" s="236"/>
      <c r="E9" s="236"/>
      <c r="F9" s="236"/>
      <c r="G9" s="236"/>
      <c r="H9" s="236"/>
      <c r="I9" s="236"/>
      <c r="J9" s="236"/>
      <c r="K9" s="236"/>
      <c r="L9" s="236"/>
      <c r="M9" s="236"/>
      <c r="N9" s="236"/>
      <c r="O9" s="236"/>
      <c r="P9" s="236"/>
    </row>
    <row r="10" spans="1:16" ht="30" customHeight="1">
      <c r="A10" s="236"/>
      <c r="B10" s="243" t="s">
        <v>8</v>
      </c>
      <c r="C10" s="243"/>
      <c r="D10" s="243"/>
      <c r="E10" s="243"/>
      <c r="F10" s="244" t="s">
        <v>90</v>
      </c>
      <c r="G10" s="244"/>
      <c r="H10" s="244"/>
      <c r="I10" s="245" t="s">
        <v>494</v>
      </c>
      <c r="J10" s="244" t="s">
        <v>92</v>
      </c>
      <c r="K10" s="244"/>
      <c r="L10" s="244"/>
      <c r="M10" s="245" t="s">
        <v>93</v>
      </c>
      <c r="N10" s="236"/>
      <c r="O10" s="236"/>
      <c r="P10" s="236"/>
    </row>
    <row r="11" spans="1:16" ht="9.9499999999999993" customHeight="1">
      <c r="A11" s="236"/>
      <c r="B11" s="246" t="s">
        <v>14</v>
      </c>
      <c r="C11" s="246"/>
      <c r="D11" s="246"/>
      <c r="E11" s="246"/>
      <c r="F11" s="246"/>
      <c r="G11" s="246"/>
      <c r="H11" s="246"/>
      <c r="I11" s="246"/>
      <c r="J11" s="246"/>
      <c r="K11" s="246"/>
      <c r="L11" s="246"/>
      <c r="M11" s="246"/>
      <c r="N11" s="236"/>
      <c r="O11" s="236"/>
      <c r="P11" s="236"/>
    </row>
    <row r="12" spans="1:16" ht="9.9499999999999993" customHeight="1">
      <c r="A12" s="236"/>
      <c r="B12" s="247" t="s">
        <v>94</v>
      </c>
      <c r="C12" s="247"/>
      <c r="D12" s="247"/>
      <c r="E12" s="247"/>
      <c r="F12" s="247"/>
      <c r="G12" s="247"/>
      <c r="H12" s="248">
        <v>0</v>
      </c>
      <c r="I12" s="248">
        <v>0</v>
      </c>
      <c r="J12" s="249">
        <v>0</v>
      </c>
      <c r="K12" s="249"/>
      <c r="L12" s="249"/>
      <c r="M12" s="248">
        <v>0</v>
      </c>
      <c r="N12" s="236"/>
      <c r="O12" s="236"/>
      <c r="P12" s="236"/>
    </row>
    <row r="13" spans="1:16" ht="9.9499999999999993" customHeight="1">
      <c r="A13" s="236"/>
      <c r="B13" s="247" t="s">
        <v>95</v>
      </c>
      <c r="C13" s="247"/>
      <c r="D13" s="247"/>
      <c r="E13" s="247"/>
      <c r="F13" s="247"/>
      <c r="G13" s="247"/>
      <c r="H13" s="248">
        <v>0</v>
      </c>
      <c r="I13" s="248">
        <v>0</v>
      </c>
      <c r="J13" s="249">
        <v>0</v>
      </c>
      <c r="K13" s="249"/>
      <c r="L13" s="249"/>
      <c r="M13" s="248">
        <v>0</v>
      </c>
      <c r="N13" s="236"/>
      <c r="O13" s="236"/>
      <c r="P13" s="236"/>
    </row>
    <row r="14" spans="1:16" ht="9.9499999999999993" customHeight="1">
      <c r="A14" s="236"/>
      <c r="B14" s="247" t="s">
        <v>96</v>
      </c>
      <c r="C14" s="247"/>
      <c r="D14" s="247"/>
      <c r="E14" s="247"/>
      <c r="F14" s="247"/>
      <c r="G14" s="247"/>
      <c r="H14" s="248"/>
      <c r="I14" s="248"/>
      <c r="J14" s="249"/>
      <c r="K14" s="249"/>
      <c r="L14" s="249"/>
      <c r="M14" s="248"/>
      <c r="N14" s="236"/>
      <c r="O14" s="236"/>
      <c r="P14" s="236"/>
    </row>
    <row r="15" spans="1:16" ht="9.9499999999999993" customHeight="1">
      <c r="A15" s="236"/>
      <c r="B15" s="247" t="s">
        <v>97</v>
      </c>
      <c r="C15" s="247"/>
      <c r="D15" s="247"/>
      <c r="E15" s="247"/>
      <c r="F15" s="247"/>
      <c r="G15" s="247"/>
      <c r="H15" s="248">
        <v>359.61</v>
      </c>
      <c r="I15" s="248">
        <v>16.350000000000001</v>
      </c>
      <c r="J15" s="249">
        <v>7.93</v>
      </c>
      <c r="K15" s="249"/>
      <c r="L15" s="249"/>
      <c r="M15" s="248">
        <v>5.33</v>
      </c>
      <c r="N15" s="236"/>
      <c r="O15" s="236"/>
      <c r="P15" s="236"/>
    </row>
    <row r="16" spans="1:16" ht="9.9499999999999993" customHeight="1">
      <c r="A16" s="236"/>
      <c r="B16" s="247" t="s">
        <v>98</v>
      </c>
      <c r="C16" s="247"/>
      <c r="D16" s="247"/>
      <c r="E16" s="247"/>
      <c r="F16" s="247"/>
      <c r="G16" s="247"/>
      <c r="H16" s="248">
        <v>0</v>
      </c>
      <c r="I16" s="248">
        <v>0</v>
      </c>
      <c r="J16" s="249">
        <v>0</v>
      </c>
      <c r="K16" s="249"/>
      <c r="L16" s="249"/>
      <c r="M16" s="248">
        <v>0</v>
      </c>
      <c r="N16" s="236"/>
      <c r="O16" s="236"/>
      <c r="P16" s="236"/>
    </row>
    <row r="17" spans="1:16" ht="9.9499999999999993" customHeight="1">
      <c r="A17" s="236"/>
      <c r="B17" s="247" t="s">
        <v>99</v>
      </c>
      <c r="C17" s="247"/>
      <c r="D17" s="247"/>
      <c r="E17" s="247"/>
      <c r="F17" s="247"/>
      <c r="G17" s="247"/>
      <c r="H17" s="248">
        <v>0</v>
      </c>
      <c r="I17" s="248">
        <v>0</v>
      </c>
      <c r="J17" s="249">
        <v>0</v>
      </c>
      <c r="K17" s="249"/>
      <c r="L17" s="249"/>
      <c r="M17" s="248">
        <v>0</v>
      </c>
      <c r="N17" s="236"/>
      <c r="O17" s="236"/>
      <c r="P17" s="236"/>
    </row>
    <row r="18" spans="1:16" ht="9.9499999999999993" customHeight="1">
      <c r="A18" s="236"/>
      <c r="B18" s="247" t="s">
        <v>100</v>
      </c>
      <c r="C18" s="247"/>
      <c r="D18" s="247"/>
      <c r="E18" s="247"/>
      <c r="F18" s="247"/>
      <c r="G18" s="247"/>
      <c r="H18" s="248">
        <v>0</v>
      </c>
      <c r="I18" s="248">
        <v>0</v>
      </c>
      <c r="J18" s="249">
        <v>0</v>
      </c>
      <c r="K18" s="249"/>
      <c r="L18" s="249"/>
      <c r="M18" s="248">
        <v>0</v>
      </c>
      <c r="N18" s="236"/>
      <c r="O18" s="236"/>
      <c r="P18" s="236"/>
    </row>
    <row r="19" spans="1:16" ht="9.9499999999999993" customHeight="1">
      <c r="A19" s="236"/>
      <c r="B19" s="247" t="s">
        <v>101</v>
      </c>
      <c r="C19" s="247"/>
      <c r="D19" s="247"/>
      <c r="E19" s="247"/>
      <c r="F19" s="247"/>
      <c r="G19" s="247"/>
      <c r="H19" s="248">
        <v>1459.22</v>
      </c>
      <c r="I19" s="248">
        <v>66.33</v>
      </c>
      <c r="J19" s="249">
        <v>32.17</v>
      </c>
      <c r="K19" s="249"/>
      <c r="L19" s="249"/>
      <c r="M19" s="248">
        <v>21.62</v>
      </c>
      <c r="N19" s="236"/>
      <c r="O19" s="236"/>
      <c r="P19" s="236"/>
    </row>
    <row r="20" spans="1:16" ht="9.9499999999999993" customHeight="1">
      <c r="A20" s="236"/>
      <c r="B20" s="247" t="s">
        <v>102</v>
      </c>
      <c r="C20" s="247"/>
      <c r="D20" s="247"/>
      <c r="E20" s="247"/>
      <c r="F20" s="247"/>
      <c r="G20" s="247"/>
      <c r="H20" s="248">
        <v>319</v>
      </c>
      <c r="I20" s="248">
        <v>14.52</v>
      </c>
      <c r="J20" s="249">
        <v>7.03</v>
      </c>
      <c r="K20" s="249"/>
      <c r="L20" s="249"/>
      <c r="M20" s="248">
        <v>4.7300000000000004</v>
      </c>
      <c r="N20" s="236"/>
      <c r="O20" s="236"/>
      <c r="P20" s="236"/>
    </row>
    <row r="21" spans="1:16" ht="9.9499999999999993" customHeight="1">
      <c r="A21" s="236"/>
      <c r="B21" s="247" t="s">
        <v>103</v>
      </c>
      <c r="C21" s="247"/>
      <c r="D21" s="247"/>
      <c r="E21" s="247"/>
      <c r="F21" s="247"/>
      <c r="G21" s="247"/>
      <c r="H21" s="248">
        <v>285.11</v>
      </c>
      <c r="I21" s="248">
        <v>12.96</v>
      </c>
      <c r="J21" s="249">
        <v>6.28</v>
      </c>
      <c r="K21" s="249"/>
      <c r="L21" s="249"/>
      <c r="M21" s="248">
        <v>4.22</v>
      </c>
      <c r="N21" s="236"/>
      <c r="O21" s="236"/>
      <c r="P21" s="236"/>
    </row>
    <row r="22" spans="1:16" ht="9.9499999999999993" customHeight="1">
      <c r="A22" s="236"/>
      <c r="B22" s="247" t="s">
        <v>104</v>
      </c>
      <c r="C22" s="247"/>
      <c r="D22" s="247"/>
      <c r="E22" s="247"/>
      <c r="F22" s="247"/>
      <c r="G22" s="247"/>
      <c r="H22" s="248">
        <v>0</v>
      </c>
      <c r="I22" s="248">
        <v>0</v>
      </c>
      <c r="J22" s="249">
        <v>0</v>
      </c>
      <c r="K22" s="249"/>
      <c r="L22" s="249"/>
      <c r="M22" s="248">
        <v>0</v>
      </c>
      <c r="N22" s="236"/>
      <c r="O22" s="236"/>
      <c r="P22" s="236"/>
    </row>
    <row r="23" spans="1:16" ht="9.9499999999999993" customHeight="1">
      <c r="A23" s="236"/>
      <c r="B23" s="247" t="s">
        <v>105</v>
      </c>
      <c r="C23" s="247"/>
      <c r="D23" s="247"/>
      <c r="E23" s="247"/>
      <c r="F23" s="247"/>
      <c r="G23" s="247"/>
      <c r="H23" s="248">
        <v>306.20999999999998</v>
      </c>
      <c r="I23" s="248">
        <v>13.92</v>
      </c>
      <c r="J23" s="249">
        <v>6.75</v>
      </c>
      <c r="K23" s="249"/>
      <c r="L23" s="249"/>
      <c r="M23" s="248">
        <v>4.54</v>
      </c>
      <c r="N23" s="236"/>
      <c r="O23" s="236"/>
      <c r="P23" s="236"/>
    </row>
    <row r="24" spans="1:16" ht="9.9499999999999993" customHeight="1">
      <c r="A24" s="236"/>
      <c r="B24" s="247" t="s">
        <v>106</v>
      </c>
      <c r="C24" s="247"/>
      <c r="D24" s="247"/>
      <c r="E24" s="247"/>
      <c r="F24" s="247"/>
      <c r="G24" s="247"/>
      <c r="H24" s="248">
        <v>301.89</v>
      </c>
      <c r="I24" s="248">
        <v>13.72</v>
      </c>
      <c r="J24" s="249">
        <v>6.65</v>
      </c>
      <c r="K24" s="249"/>
      <c r="L24" s="249"/>
      <c r="M24" s="248">
        <v>4.47</v>
      </c>
      <c r="N24" s="236"/>
      <c r="O24" s="236"/>
      <c r="P24" s="236"/>
    </row>
    <row r="25" spans="1:16" ht="9.9499999999999993" customHeight="1">
      <c r="A25" s="236"/>
      <c r="B25" s="247" t="s">
        <v>107</v>
      </c>
      <c r="C25" s="247"/>
      <c r="D25" s="247"/>
      <c r="E25" s="247"/>
      <c r="F25" s="247"/>
      <c r="G25" s="247"/>
      <c r="H25" s="248">
        <v>0</v>
      </c>
      <c r="I25" s="248">
        <v>0</v>
      </c>
      <c r="J25" s="249">
        <v>0</v>
      </c>
      <c r="K25" s="249"/>
      <c r="L25" s="249"/>
      <c r="M25" s="248">
        <v>0</v>
      </c>
      <c r="N25" s="236"/>
      <c r="O25" s="236"/>
      <c r="P25" s="236"/>
    </row>
    <row r="26" spans="1:16" ht="9.9499999999999993" customHeight="1">
      <c r="A26" s="236"/>
      <c r="B26" s="247" t="s">
        <v>108</v>
      </c>
      <c r="C26" s="247"/>
      <c r="D26" s="247"/>
      <c r="E26" s="247"/>
      <c r="F26" s="247"/>
      <c r="G26" s="247"/>
      <c r="H26" s="248">
        <v>0</v>
      </c>
      <c r="I26" s="248">
        <v>0</v>
      </c>
      <c r="J26" s="249">
        <v>0</v>
      </c>
      <c r="K26" s="249"/>
      <c r="L26" s="249"/>
      <c r="M26" s="248">
        <v>0</v>
      </c>
      <c r="N26" s="236"/>
      <c r="O26" s="236"/>
      <c r="P26" s="236"/>
    </row>
    <row r="27" spans="1:16" ht="9.9499999999999993" customHeight="1">
      <c r="A27" s="236"/>
      <c r="B27" s="247" t="s">
        <v>109</v>
      </c>
      <c r="C27" s="247"/>
      <c r="D27" s="247"/>
      <c r="E27" s="247"/>
      <c r="F27" s="247"/>
      <c r="G27" s="247"/>
      <c r="H27" s="248"/>
      <c r="I27" s="248"/>
      <c r="J27" s="249"/>
      <c r="K27" s="249"/>
      <c r="L27" s="249"/>
      <c r="M27" s="248"/>
      <c r="N27" s="236"/>
      <c r="O27" s="236"/>
      <c r="P27" s="236"/>
    </row>
    <row r="28" spans="1:16" ht="9.9499999999999993" customHeight="1">
      <c r="A28" s="236"/>
      <c r="B28" s="247" t="s">
        <v>110</v>
      </c>
      <c r="C28" s="247"/>
      <c r="D28" s="247"/>
      <c r="E28" s="247"/>
      <c r="F28" s="247"/>
      <c r="G28" s="247"/>
      <c r="H28" s="248">
        <v>0</v>
      </c>
      <c r="I28" s="248">
        <v>0</v>
      </c>
      <c r="J28" s="249">
        <v>0</v>
      </c>
      <c r="K28" s="249"/>
      <c r="L28" s="249"/>
      <c r="M28" s="248">
        <v>0</v>
      </c>
      <c r="N28" s="236"/>
      <c r="O28" s="236"/>
      <c r="P28" s="236"/>
    </row>
    <row r="29" spans="1:16" ht="9.9499999999999993" customHeight="1">
      <c r="A29" s="236"/>
      <c r="B29" s="247" t="s">
        <v>111</v>
      </c>
      <c r="C29" s="247"/>
      <c r="D29" s="247"/>
      <c r="E29" s="247"/>
      <c r="F29" s="247"/>
      <c r="G29" s="247"/>
      <c r="H29" s="248">
        <v>0</v>
      </c>
      <c r="I29" s="248">
        <v>0</v>
      </c>
      <c r="J29" s="249">
        <v>0</v>
      </c>
      <c r="K29" s="249"/>
      <c r="L29" s="249"/>
      <c r="M29" s="248">
        <v>0</v>
      </c>
      <c r="N29" s="236"/>
      <c r="O29" s="236"/>
      <c r="P29" s="236"/>
    </row>
    <row r="30" spans="1:16" ht="9.9499999999999993" customHeight="1">
      <c r="A30" s="236"/>
      <c r="B30" s="247" t="s">
        <v>112</v>
      </c>
      <c r="C30" s="247"/>
      <c r="D30" s="247"/>
      <c r="E30" s="247"/>
      <c r="F30" s="247"/>
      <c r="G30" s="247"/>
      <c r="H30" s="248">
        <v>0</v>
      </c>
      <c r="I30" s="248">
        <v>0</v>
      </c>
      <c r="J30" s="249">
        <v>0</v>
      </c>
      <c r="K30" s="249"/>
      <c r="L30" s="249"/>
      <c r="M30" s="248">
        <v>0</v>
      </c>
      <c r="N30" s="236"/>
      <c r="O30" s="236"/>
      <c r="P30" s="236"/>
    </row>
    <row r="31" spans="1:16" ht="9.9499999999999993" customHeight="1">
      <c r="A31" s="236"/>
      <c r="B31" s="247" t="s">
        <v>113</v>
      </c>
      <c r="C31" s="247"/>
      <c r="D31" s="247"/>
      <c r="E31" s="247"/>
      <c r="F31" s="247"/>
      <c r="G31" s="247"/>
      <c r="H31" s="248">
        <v>0</v>
      </c>
      <c r="I31" s="248">
        <v>0</v>
      </c>
      <c r="J31" s="249">
        <v>0</v>
      </c>
      <c r="K31" s="249"/>
      <c r="L31" s="249"/>
      <c r="M31" s="248">
        <v>0</v>
      </c>
      <c r="N31" s="236"/>
      <c r="O31" s="236"/>
      <c r="P31" s="236"/>
    </row>
    <row r="32" spans="1:16" ht="9.9499999999999993" customHeight="1">
      <c r="A32" s="236"/>
      <c r="B32" s="247" t="s">
        <v>114</v>
      </c>
      <c r="C32" s="247"/>
      <c r="D32" s="247"/>
      <c r="E32" s="247"/>
      <c r="F32" s="247"/>
      <c r="G32" s="247"/>
      <c r="H32" s="248">
        <v>0</v>
      </c>
      <c r="I32" s="248">
        <v>0</v>
      </c>
      <c r="J32" s="249">
        <v>0</v>
      </c>
      <c r="K32" s="249"/>
      <c r="L32" s="249"/>
      <c r="M32" s="248">
        <v>0</v>
      </c>
      <c r="N32" s="236"/>
      <c r="O32" s="236"/>
      <c r="P32" s="236"/>
    </row>
    <row r="33" spans="1:16" ht="9.9499999999999993" customHeight="1">
      <c r="A33" s="236"/>
      <c r="B33" s="247" t="s">
        <v>115</v>
      </c>
      <c r="C33" s="247"/>
      <c r="D33" s="247"/>
      <c r="E33" s="247"/>
      <c r="F33" s="247"/>
      <c r="G33" s="247"/>
      <c r="H33" s="248">
        <v>0</v>
      </c>
      <c r="I33" s="248">
        <v>0</v>
      </c>
      <c r="J33" s="249">
        <v>0</v>
      </c>
      <c r="K33" s="249"/>
      <c r="L33" s="249"/>
      <c r="M33" s="248">
        <v>0</v>
      </c>
      <c r="N33" s="236"/>
      <c r="O33" s="236"/>
      <c r="P33" s="236"/>
    </row>
    <row r="34" spans="1:16" ht="9.9499999999999993" customHeight="1">
      <c r="A34" s="236"/>
      <c r="B34" s="247" t="s">
        <v>116</v>
      </c>
      <c r="C34" s="247"/>
      <c r="D34" s="247"/>
      <c r="E34" s="247"/>
      <c r="F34" s="247"/>
      <c r="G34" s="247"/>
      <c r="H34" s="248">
        <v>0</v>
      </c>
      <c r="I34" s="248">
        <v>0</v>
      </c>
      <c r="J34" s="249">
        <v>0</v>
      </c>
      <c r="K34" s="249"/>
      <c r="L34" s="249"/>
      <c r="M34" s="248">
        <v>0</v>
      </c>
      <c r="N34" s="236"/>
      <c r="O34" s="236"/>
      <c r="P34" s="236"/>
    </row>
    <row r="35" spans="1:16" ht="9.9499999999999993" customHeight="1">
      <c r="A35" s="236"/>
      <c r="B35" s="247" t="s">
        <v>117</v>
      </c>
      <c r="C35" s="247"/>
      <c r="D35" s="247"/>
      <c r="E35" s="247"/>
      <c r="F35" s="247"/>
      <c r="G35" s="247"/>
      <c r="H35" s="248">
        <v>0</v>
      </c>
      <c r="I35" s="248">
        <v>0</v>
      </c>
      <c r="J35" s="249">
        <v>0</v>
      </c>
      <c r="K35" s="249"/>
      <c r="L35" s="249"/>
      <c r="M35" s="248">
        <v>0</v>
      </c>
      <c r="N35" s="236"/>
      <c r="O35" s="236"/>
      <c r="P35" s="236"/>
    </row>
    <row r="36" spans="1:16" ht="9.9499999999999993" customHeight="1">
      <c r="A36" s="236"/>
      <c r="B36" s="247" t="s">
        <v>118</v>
      </c>
      <c r="C36" s="247"/>
      <c r="D36" s="247"/>
      <c r="E36" s="247"/>
      <c r="F36" s="247"/>
      <c r="G36" s="247"/>
      <c r="H36" s="248">
        <v>247.58</v>
      </c>
      <c r="I36" s="248">
        <v>11.25</v>
      </c>
      <c r="J36" s="249">
        <v>5.46</v>
      </c>
      <c r="K36" s="249"/>
      <c r="L36" s="249"/>
      <c r="M36" s="248">
        <v>3.67</v>
      </c>
      <c r="N36" s="236"/>
      <c r="O36" s="236"/>
      <c r="P36" s="236"/>
    </row>
    <row r="37" spans="1:16" ht="9.9499999999999993" customHeight="1">
      <c r="A37" s="236"/>
      <c r="B37" s="250" t="s">
        <v>27</v>
      </c>
      <c r="C37" s="250"/>
      <c r="D37" s="250"/>
      <c r="E37" s="250"/>
      <c r="F37" s="251">
        <v>3278.62</v>
      </c>
      <c r="G37" s="251"/>
      <c r="H37" s="251"/>
      <c r="I37" s="252">
        <v>149.05000000000001</v>
      </c>
      <c r="J37" s="253">
        <v>72.27</v>
      </c>
      <c r="K37" s="253"/>
      <c r="L37" s="253"/>
      <c r="M37" s="252">
        <v>48.58</v>
      </c>
      <c r="N37" s="236"/>
      <c r="O37" s="236"/>
      <c r="P37" s="236"/>
    </row>
    <row r="38" spans="1:16" ht="9.9499999999999993" customHeight="1">
      <c r="A38" s="236"/>
      <c r="B38" s="246" t="s">
        <v>119</v>
      </c>
      <c r="C38" s="246"/>
      <c r="D38" s="246"/>
      <c r="E38" s="246"/>
      <c r="F38" s="246"/>
      <c r="G38" s="246"/>
      <c r="H38" s="246"/>
      <c r="I38" s="246"/>
      <c r="J38" s="246"/>
      <c r="K38" s="246"/>
      <c r="L38" s="246"/>
      <c r="M38" s="246"/>
      <c r="N38" s="236"/>
      <c r="O38" s="236"/>
      <c r="P38" s="236"/>
    </row>
    <row r="39" spans="1:16" ht="9.9499999999999993" customHeight="1">
      <c r="A39" s="236"/>
      <c r="B39" s="247" t="s">
        <v>120</v>
      </c>
      <c r="C39" s="247"/>
      <c r="D39" s="247"/>
      <c r="E39" s="247"/>
      <c r="F39" s="247"/>
      <c r="G39" s="247"/>
      <c r="H39" s="248">
        <v>528</v>
      </c>
      <c r="I39" s="248">
        <v>24</v>
      </c>
      <c r="J39" s="249">
        <v>11.64</v>
      </c>
      <c r="K39" s="249"/>
      <c r="L39" s="249"/>
      <c r="M39" s="248">
        <v>7.82</v>
      </c>
      <c r="N39" s="236"/>
      <c r="O39" s="236"/>
      <c r="P39" s="236"/>
    </row>
    <row r="40" spans="1:16" ht="9.9499999999999993" customHeight="1">
      <c r="A40" s="236"/>
      <c r="B40" s="247" t="s">
        <v>121</v>
      </c>
      <c r="C40" s="247"/>
      <c r="D40" s="247"/>
      <c r="E40" s="247"/>
      <c r="F40" s="247"/>
      <c r="G40" s="247"/>
      <c r="H40" s="248"/>
      <c r="I40" s="248"/>
      <c r="J40" s="249"/>
      <c r="K40" s="249"/>
      <c r="L40" s="249"/>
      <c r="M40" s="248"/>
      <c r="N40" s="236"/>
      <c r="O40" s="236"/>
      <c r="P40" s="236"/>
    </row>
    <row r="41" spans="1:16" ht="9.9499999999999993" customHeight="1">
      <c r="A41" s="236"/>
      <c r="B41" s="247" t="s">
        <v>122</v>
      </c>
      <c r="C41" s="247"/>
      <c r="D41" s="247"/>
      <c r="E41" s="247"/>
      <c r="F41" s="247"/>
      <c r="G41" s="247"/>
      <c r="H41" s="248">
        <v>98.36</v>
      </c>
      <c r="I41" s="248">
        <v>4.47</v>
      </c>
      <c r="J41" s="249">
        <v>2.17</v>
      </c>
      <c r="K41" s="249"/>
      <c r="L41" s="249"/>
      <c r="M41" s="248">
        <v>1.46</v>
      </c>
      <c r="N41" s="236"/>
      <c r="O41" s="236"/>
      <c r="P41" s="236"/>
    </row>
    <row r="42" spans="1:16" ht="9.9499999999999993" customHeight="1">
      <c r="A42" s="236"/>
      <c r="B42" s="247" t="s">
        <v>123</v>
      </c>
      <c r="C42" s="247"/>
      <c r="D42" s="247"/>
      <c r="E42" s="247"/>
      <c r="F42" s="247"/>
      <c r="G42" s="247"/>
      <c r="H42" s="248">
        <v>0</v>
      </c>
      <c r="I42" s="248">
        <v>0</v>
      </c>
      <c r="J42" s="249">
        <v>0</v>
      </c>
      <c r="K42" s="249"/>
      <c r="L42" s="249"/>
      <c r="M42" s="248">
        <v>0</v>
      </c>
      <c r="N42" s="236"/>
      <c r="O42" s="236"/>
      <c r="P42" s="236"/>
    </row>
    <row r="43" spans="1:16" ht="9.9499999999999993" customHeight="1">
      <c r="A43" s="236"/>
      <c r="B43" s="247" t="s">
        <v>124</v>
      </c>
      <c r="C43" s="247"/>
      <c r="D43" s="247"/>
      <c r="E43" s="247"/>
      <c r="F43" s="247"/>
      <c r="G43" s="247"/>
      <c r="H43" s="248">
        <v>0</v>
      </c>
      <c r="I43" s="248">
        <v>0</v>
      </c>
      <c r="J43" s="249">
        <v>0</v>
      </c>
      <c r="K43" s="249"/>
      <c r="L43" s="249"/>
      <c r="M43" s="248">
        <v>0</v>
      </c>
      <c r="N43" s="236"/>
      <c r="O43" s="236"/>
      <c r="P43" s="236"/>
    </row>
    <row r="44" spans="1:16" ht="9.9499999999999993" customHeight="1">
      <c r="A44" s="236"/>
      <c r="B44" s="247" t="s">
        <v>125</v>
      </c>
      <c r="C44" s="247"/>
      <c r="D44" s="247"/>
      <c r="E44" s="247"/>
      <c r="F44" s="247"/>
      <c r="G44" s="247"/>
      <c r="H44" s="248">
        <v>0</v>
      </c>
      <c r="I44" s="248">
        <v>0</v>
      </c>
      <c r="J44" s="249">
        <v>0</v>
      </c>
      <c r="K44" s="249"/>
      <c r="L44" s="249"/>
      <c r="M44" s="248">
        <v>0</v>
      </c>
      <c r="N44" s="236"/>
      <c r="O44" s="236"/>
      <c r="P44" s="236"/>
    </row>
    <row r="45" spans="1:16" ht="9.9499999999999993" customHeight="1">
      <c r="A45" s="236"/>
      <c r="B45" s="247" t="s">
        <v>126</v>
      </c>
      <c r="C45" s="247"/>
      <c r="D45" s="247"/>
      <c r="E45" s="247"/>
      <c r="F45" s="247"/>
      <c r="G45" s="247"/>
      <c r="H45" s="248">
        <v>0</v>
      </c>
      <c r="I45" s="248">
        <v>0</v>
      </c>
      <c r="J45" s="249">
        <v>0</v>
      </c>
      <c r="K45" s="249"/>
      <c r="L45" s="249"/>
      <c r="M45" s="248">
        <v>0</v>
      </c>
      <c r="N45" s="236"/>
      <c r="O45" s="236"/>
      <c r="P45" s="236"/>
    </row>
    <row r="46" spans="1:16" ht="9.9499999999999993" customHeight="1">
      <c r="A46" s="236"/>
      <c r="B46" s="247" t="s">
        <v>127</v>
      </c>
      <c r="C46" s="247"/>
      <c r="D46" s="247"/>
      <c r="E46" s="247"/>
      <c r="F46" s="247"/>
      <c r="G46" s="247"/>
      <c r="H46" s="248">
        <v>65.569999999999993</v>
      </c>
      <c r="I46" s="248">
        <v>2.98</v>
      </c>
      <c r="J46" s="249">
        <v>1.45</v>
      </c>
      <c r="K46" s="249"/>
      <c r="L46" s="249"/>
      <c r="M46" s="248">
        <v>0.97</v>
      </c>
      <c r="N46" s="236"/>
      <c r="O46" s="236"/>
      <c r="P46" s="236"/>
    </row>
    <row r="47" spans="1:16" ht="9.9499999999999993" customHeight="1">
      <c r="A47" s="236"/>
      <c r="B47" s="247" t="s">
        <v>128</v>
      </c>
      <c r="C47" s="247"/>
      <c r="D47" s="247"/>
      <c r="E47" s="247"/>
      <c r="F47" s="247"/>
      <c r="G47" s="247"/>
      <c r="H47" s="248">
        <v>0</v>
      </c>
      <c r="I47" s="248">
        <v>0</v>
      </c>
      <c r="J47" s="249">
        <v>0</v>
      </c>
      <c r="K47" s="249"/>
      <c r="L47" s="249"/>
      <c r="M47" s="248">
        <v>0</v>
      </c>
      <c r="N47" s="236"/>
      <c r="O47" s="236"/>
      <c r="P47" s="236"/>
    </row>
    <row r="48" spans="1:16" ht="9.9499999999999993" customHeight="1">
      <c r="A48" s="236"/>
      <c r="B48" s="247" t="s">
        <v>129</v>
      </c>
      <c r="C48" s="247"/>
      <c r="D48" s="247"/>
      <c r="E48" s="247"/>
      <c r="F48" s="247"/>
      <c r="G48" s="247"/>
      <c r="H48" s="248">
        <v>0</v>
      </c>
      <c r="I48" s="248">
        <v>0</v>
      </c>
      <c r="J48" s="249">
        <v>0</v>
      </c>
      <c r="K48" s="249"/>
      <c r="L48" s="249"/>
      <c r="M48" s="248">
        <v>0</v>
      </c>
      <c r="N48" s="236"/>
      <c r="O48" s="236"/>
      <c r="P48" s="236"/>
    </row>
    <row r="49" spans="1:16" ht="9.9499999999999993" customHeight="1">
      <c r="A49" s="236"/>
      <c r="B49" s="247" t="s">
        <v>130</v>
      </c>
      <c r="C49" s="247"/>
      <c r="D49" s="247"/>
      <c r="E49" s="247"/>
      <c r="F49" s="247"/>
      <c r="G49" s="247"/>
      <c r="H49" s="248">
        <v>0</v>
      </c>
      <c r="I49" s="248">
        <v>0</v>
      </c>
      <c r="J49" s="249">
        <v>0</v>
      </c>
      <c r="K49" s="249"/>
      <c r="L49" s="249"/>
      <c r="M49" s="248">
        <v>0</v>
      </c>
      <c r="N49" s="236"/>
      <c r="O49" s="236"/>
      <c r="P49" s="236"/>
    </row>
    <row r="50" spans="1:16" ht="9.9499999999999993" customHeight="1">
      <c r="A50" s="236"/>
      <c r="B50" s="247" t="s">
        <v>131</v>
      </c>
      <c r="C50" s="247"/>
      <c r="D50" s="247"/>
      <c r="E50" s="247"/>
      <c r="F50" s="247"/>
      <c r="G50" s="247"/>
      <c r="H50" s="248">
        <v>180.26</v>
      </c>
      <c r="I50" s="248">
        <v>8.19</v>
      </c>
      <c r="J50" s="249">
        <v>3.97</v>
      </c>
      <c r="K50" s="249"/>
      <c r="L50" s="249"/>
      <c r="M50" s="248">
        <v>2.67</v>
      </c>
      <c r="N50" s="236"/>
      <c r="O50" s="236"/>
      <c r="P50" s="236"/>
    </row>
    <row r="51" spans="1:16" ht="9.9499999999999993" customHeight="1">
      <c r="A51" s="236"/>
      <c r="B51" s="247" t="s">
        <v>132</v>
      </c>
      <c r="C51" s="247"/>
      <c r="D51" s="247"/>
      <c r="E51" s="247"/>
      <c r="F51" s="247"/>
      <c r="G51" s="247"/>
      <c r="H51" s="248">
        <v>0</v>
      </c>
      <c r="I51" s="248">
        <v>0</v>
      </c>
      <c r="J51" s="249">
        <v>0</v>
      </c>
      <c r="K51" s="249"/>
      <c r="L51" s="249"/>
      <c r="M51" s="248">
        <v>0</v>
      </c>
      <c r="N51" s="236"/>
      <c r="O51" s="236"/>
      <c r="P51" s="236"/>
    </row>
    <row r="52" spans="1:16" ht="9.9499999999999993" customHeight="1">
      <c r="A52" s="236"/>
      <c r="B52" s="250" t="s">
        <v>133</v>
      </c>
      <c r="C52" s="250"/>
      <c r="D52" s="250"/>
      <c r="E52" s="250"/>
      <c r="F52" s="251">
        <v>872.19</v>
      </c>
      <c r="G52" s="251"/>
      <c r="H52" s="251"/>
      <c r="I52" s="252">
        <v>39.64</v>
      </c>
      <c r="J52" s="253">
        <v>19.23</v>
      </c>
      <c r="K52" s="253"/>
      <c r="L52" s="253"/>
      <c r="M52" s="252">
        <v>12.92</v>
      </c>
      <c r="N52" s="236"/>
      <c r="O52" s="236"/>
      <c r="P52" s="236"/>
    </row>
    <row r="53" spans="1:16" ht="9.9499999999999993" customHeight="1">
      <c r="A53" s="236"/>
      <c r="B53" s="246" t="s">
        <v>38</v>
      </c>
      <c r="C53" s="246"/>
      <c r="D53" s="246"/>
      <c r="E53" s="246"/>
      <c r="F53" s="246"/>
      <c r="G53" s="246"/>
      <c r="H53" s="246"/>
      <c r="I53" s="246"/>
      <c r="J53" s="246"/>
      <c r="K53" s="246"/>
      <c r="L53" s="246"/>
      <c r="M53" s="246"/>
      <c r="N53" s="236"/>
      <c r="O53" s="236"/>
      <c r="P53" s="236"/>
    </row>
    <row r="54" spans="1:16" ht="9.9499999999999993" customHeight="1">
      <c r="A54" s="236"/>
      <c r="B54" s="247" t="s">
        <v>134</v>
      </c>
      <c r="C54" s="247"/>
      <c r="D54" s="247"/>
      <c r="E54" s="247"/>
      <c r="F54" s="247"/>
      <c r="G54" s="247"/>
      <c r="H54" s="248">
        <v>385.64</v>
      </c>
      <c r="I54" s="248">
        <v>17.53</v>
      </c>
      <c r="J54" s="249">
        <v>8.5</v>
      </c>
      <c r="K54" s="249"/>
      <c r="L54" s="249"/>
      <c r="M54" s="248">
        <v>5.71</v>
      </c>
      <c r="N54" s="236"/>
      <c r="O54" s="236"/>
      <c r="P54" s="236"/>
    </row>
    <row r="55" spans="1:16" ht="9.9499999999999993" customHeight="1">
      <c r="A55" s="236"/>
      <c r="B55" s="250" t="s">
        <v>135</v>
      </c>
      <c r="C55" s="250"/>
      <c r="D55" s="250"/>
      <c r="E55" s="250"/>
      <c r="F55" s="251">
        <v>385.64</v>
      </c>
      <c r="G55" s="251"/>
      <c r="H55" s="251"/>
      <c r="I55" s="252">
        <v>17.53</v>
      </c>
      <c r="J55" s="253">
        <v>8.5</v>
      </c>
      <c r="K55" s="253"/>
      <c r="L55" s="253"/>
      <c r="M55" s="252">
        <v>5.71</v>
      </c>
      <c r="N55" s="236"/>
      <c r="O55" s="236"/>
      <c r="P55" s="236"/>
    </row>
    <row r="56" spans="1:16" ht="9.9499999999999993" customHeight="1">
      <c r="A56" s="236"/>
      <c r="B56" s="254" t="s">
        <v>136</v>
      </c>
      <c r="C56" s="254"/>
      <c r="D56" s="254"/>
      <c r="E56" s="254"/>
      <c r="F56" s="255">
        <v>4536.45</v>
      </c>
      <c r="G56" s="255"/>
      <c r="H56" s="255"/>
      <c r="I56" s="256">
        <v>206.22</v>
      </c>
      <c r="J56" s="257">
        <v>100</v>
      </c>
      <c r="K56" s="257"/>
      <c r="L56" s="257"/>
      <c r="M56" s="256">
        <v>67.209999999999994</v>
      </c>
      <c r="N56" s="236"/>
      <c r="O56" s="236"/>
      <c r="P56" s="236"/>
    </row>
    <row r="57" spans="1:16" ht="9.9499999999999993" customHeight="1">
      <c r="A57" s="236"/>
      <c r="B57" s="246" t="s">
        <v>137</v>
      </c>
      <c r="C57" s="246"/>
      <c r="D57" s="246"/>
      <c r="E57" s="246"/>
      <c r="F57" s="246"/>
      <c r="G57" s="246"/>
      <c r="H57" s="246"/>
      <c r="I57" s="246"/>
      <c r="J57" s="246"/>
      <c r="K57" s="246"/>
      <c r="L57" s="246"/>
      <c r="M57" s="246"/>
      <c r="N57" s="236"/>
      <c r="O57" s="236"/>
      <c r="P57" s="236"/>
    </row>
    <row r="58" spans="1:16" ht="9.9499999999999993" customHeight="1">
      <c r="A58" s="236"/>
      <c r="B58" s="247" t="s">
        <v>138</v>
      </c>
      <c r="C58" s="247"/>
      <c r="D58" s="247"/>
      <c r="E58" s="247"/>
      <c r="F58" s="247"/>
      <c r="G58" s="247"/>
      <c r="H58" s="248">
        <v>26.95</v>
      </c>
      <c r="I58" s="248">
        <v>1.22</v>
      </c>
      <c r="J58" s="249">
        <v>0.59</v>
      </c>
      <c r="K58" s="249"/>
      <c r="L58" s="249"/>
      <c r="M58" s="248">
        <v>0.4</v>
      </c>
      <c r="N58" s="236"/>
      <c r="O58" s="236"/>
      <c r="P58" s="236"/>
    </row>
    <row r="59" spans="1:16" ht="9.9499999999999993" customHeight="1">
      <c r="A59" s="236"/>
      <c r="B59" s="247" t="s">
        <v>139</v>
      </c>
      <c r="C59" s="247"/>
      <c r="D59" s="247"/>
      <c r="E59" s="247"/>
      <c r="F59" s="247"/>
      <c r="G59" s="247"/>
      <c r="H59" s="248">
        <v>38.880000000000003</v>
      </c>
      <c r="I59" s="248">
        <v>1.77</v>
      </c>
      <c r="J59" s="249">
        <v>0.86</v>
      </c>
      <c r="K59" s="249"/>
      <c r="L59" s="249"/>
      <c r="M59" s="248">
        <v>0.57999999999999996</v>
      </c>
      <c r="N59" s="236"/>
      <c r="O59" s="236"/>
      <c r="P59" s="236"/>
    </row>
    <row r="60" spans="1:16" ht="9.9499999999999993" customHeight="1">
      <c r="A60" s="236"/>
      <c r="B60" s="247" t="s">
        <v>140</v>
      </c>
      <c r="C60" s="247"/>
      <c r="D60" s="247"/>
      <c r="E60" s="247"/>
      <c r="F60" s="247"/>
      <c r="G60" s="247"/>
      <c r="H60" s="248">
        <v>36.700000000000003</v>
      </c>
      <c r="I60" s="248">
        <v>1.67</v>
      </c>
      <c r="J60" s="249">
        <v>0.81</v>
      </c>
      <c r="K60" s="249"/>
      <c r="L60" s="249"/>
      <c r="M60" s="248">
        <v>0.54</v>
      </c>
      <c r="N60" s="236"/>
      <c r="O60" s="236"/>
      <c r="P60" s="236"/>
    </row>
    <row r="61" spans="1:16" ht="9.9499999999999993" customHeight="1">
      <c r="A61" s="236"/>
      <c r="B61" s="250" t="s">
        <v>141</v>
      </c>
      <c r="C61" s="250"/>
      <c r="D61" s="250"/>
      <c r="E61" s="250"/>
      <c r="F61" s="251">
        <v>102.53</v>
      </c>
      <c r="G61" s="251"/>
      <c r="H61" s="251"/>
      <c r="I61" s="252">
        <v>4.66</v>
      </c>
      <c r="J61" s="253">
        <v>2.2599999999999998</v>
      </c>
      <c r="K61" s="253"/>
      <c r="L61" s="253"/>
      <c r="M61" s="252">
        <v>1.52</v>
      </c>
      <c r="N61" s="236"/>
      <c r="O61" s="236"/>
      <c r="P61" s="236"/>
    </row>
    <row r="62" spans="1:16" ht="9.9499999999999993" customHeight="1">
      <c r="A62" s="236"/>
      <c r="B62" s="246" t="s">
        <v>142</v>
      </c>
      <c r="C62" s="246"/>
      <c r="D62" s="246"/>
      <c r="E62" s="246"/>
      <c r="F62" s="246"/>
      <c r="G62" s="246"/>
      <c r="H62" s="246"/>
      <c r="I62" s="246"/>
      <c r="J62" s="246"/>
      <c r="K62" s="246"/>
      <c r="L62" s="246"/>
      <c r="M62" s="246"/>
      <c r="N62" s="236"/>
      <c r="O62" s="236"/>
      <c r="P62" s="236"/>
    </row>
    <row r="63" spans="1:16" ht="9.9499999999999993" customHeight="1">
      <c r="A63" s="236"/>
      <c r="B63" s="247" t="s">
        <v>143</v>
      </c>
      <c r="C63" s="247"/>
      <c r="D63" s="247"/>
      <c r="E63" s="247"/>
      <c r="F63" s="247"/>
      <c r="G63" s="247"/>
      <c r="H63" s="248">
        <v>402.86</v>
      </c>
      <c r="I63" s="248">
        <v>18.309999999999999</v>
      </c>
      <c r="J63" s="249">
        <v>8.8800000000000008</v>
      </c>
      <c r="K63" s="249"/>
      <c r="L63" s="249"/>
      <c r="M63" s="248">
        <v>5.97</v>
      </c>
      <c r="N63" s="236"/>
      <c r="O63" s="236"/>
      <c r="P63" s="236"/>
    </row>
    <row r="64" spans="1:16" ht="9.9499999999999993" customHeight="1">
      <c r="A64" s="236"/>
      <c r="B64" s="247" t="s">
        <v>144</v>
      </c>
      <c r="C64" s="247"/>
      <c r="D64" s="247"/>
      <c r="E64" s="247"/>
      <c r="F64" s="247"/>
      <c r="G64" s="247"/>
      <c r="H64" s="248">
        <v>145.43</v>
      </c>
      <c r="I64" s="248">
        <v>6.61</v>
      </c>
      <c r="J64" s="249">
        <v>3.21</v>
      </c>
      <c r="K64" s="249"/>
      <c r="L64" s="249"/>
      <c r="M64" s="248">
        <v>2.15</v>
      </c>
      <c r="N64" s="236"/>
      <c r="O64" s="236"/>
      <c r="P64" s="236"/>
    </row>
    <row r="65" spans="1:16" ht="9.9499999999999993" customHeight="1">
      <c r="A65" s="236"/>
      <c r="B65" s="247" t="s">
        <v>145</v>
      </c>
      <c r="C65" s="247"/>
      <c r="D65" s="247"/>
      <c r="E65" s="247"/>
      <c r="F65" s="247"/>
      <c r="G65" s="247"/>
      <c r="H65" s="248">
        <v>9.02</v>
      </c>
      <c r="I65" s="248">
        <v>0.41</v>
      </c>
      <c r="J65" s="249">
        <v>0.2</v>
      </c>
      <c r="K65" s="249"/>
      <c r="L65" s="249"/>
      <c r="M65" s="248">
        <v>0.13</v>
      </c>
      <c r="N65" s="236"/>
      <c r="O65" s="236"/>
      <c r="P65" s="236"/>
    </row>
    <row r="66" spans="1:16" ht="9.9499999999999993" customHeight="1">
      <c r="A66" s="236"/>
      <c r="B66" s="250" t="s">
        <v>146</v>
      </c>
      <c r="C66" s="250"/>
      <c r="D66" s="250"/>
      <c r="E66" s="250"/>
      <c r="F66" s="251">
        <v>557.30999999999995</v>
      </c>
      <c r="G66" s="251"/>
      <c r="H66" s="251"/>
      <c r="I66" s="252">
        <v>25.33</v>
      </c>
      <c r="J66" s="253">
        <v>12.29</v>
      </c>
      <c r="K66" s="253"/>
      <c r="L66" s="253"/>
      <c r="M66" s="252">
        <v>8.25</v>
      </c>
      <c r="N66" s="236"/>
      <c r="O66" s="236"/>
      <c r="P66" s="236"/>
    </row>
    <row r="67" spans="1:16" ht="9.9499999999999993" customHeight="1">
      <c r="A67" s="236"/>
      <c r="B67" s="254" t="s">
        <v>147</v>
      </c>
      <c r="C67" s="254"/>
      <c r="D67" s="254"/>
      <c r="E67" s="254"/>
      <c r="F67" s="257">
        <v>659.84</v>
      </c>
      <c r="G67" s="257"/>
      <c r="H67" s="257"/>
      <c r="I67" s="256">
        <v>29.99</v>
      </c>
      <c r="J67" s="257">
        <v>14.55</v>
      </c>
      <c r="K67" s="257"/>
      <c r="L67" s="257"/>
      <c r="M67" s="256">
        <v>9.77</v>
      </c>
      <c r="N67" s="236"/>
      <c r="O67" s="236"/>
      <c r="P67" s="236"/>
    </row>
    <row r="68" spans="1:16" ht="9.9499999999999993" customHeight="1">
      <c r="A68" s="236"/>
      <c r="B68" s="254" t="s">
        <v>148</v>
      </c>
      <c r="C68" s="254"/>
      <c r="D68" s="254"/>
      <c r="E68" s="254"/>
      <c r="F68" s="255">
        <v>5196.29</v>
      </c>
      <c r="G68" s="255"/>
      <c r="H68" s="255"/>
      <c r="I68" s="256">
        <v>236.21</v>
      </c>
      <c r="J68" s="257">
        <v>114.55</v>
      </c>
      <c r="K68" s="257"/>
      <c r="L68" s="257"/>
      <c r="M68" s="256">
        <v>76.98</v>
      </c>
      <c r="N68" s="236"/>
      <c r="O68" s="236"/>
      <c r="P68" s="236"/>
    </row>
    <row r="69" spans="1:16" ht="9.9499999999999993" customHeight="1">
      <c r="A69" s="236"/>
      <c r="B69" s="246" t="s">
        <v>54</v>
      </c>
      <c r="C69" s="246"/>
      <c r="D69" s="246"/>
      <c r="E69" s="246"/>
      <c r="F69" s="246"/>
      <c r="G69" s="246"/>
      <c r="H69" s="246"/>
      <c r="I69" s="246"/>
      <c r="J69" s="246"/>
      <c r="K69" s="246"/>
      <c r="L69" s="246"/>
      <c r="M69" s="246"/>
      <c r="N69" s="236"/>
      <c r="O69" s="236"/>
      <c r="P69" s="236"/>
    </row>
    <row r="70" spans="1:16" ht="9.9499999999999993" customHeight="1">
      <c r="A70" s="236"/>
      <c r="B70" s="247" t="s">
        <v>149</v>
      </c>
      <c r="C70" s="247"/>
      <c r="D70" s="247"/>
      <c r="E70" s="247"/>
      <c r="F70" s="247"/>
      <c r="G70" s="247"/>
      <c r="H70" s="248">
        <v>97.34</v>
      </c>
      <c r="I70" s="248">
        <v>4.42</v>
      </c>
      <c r="J70" s="249">
        <v>2.15</v>
      </c>
      <c r="K70" s="249"/>
      <c r="L70" s="249"/>
      <c r="M70" s="248">
        <v>1.44</v>
      </c>
      <c r="N70" s="236"/>
      <c r="O70" s="236"/>
      <c r="P70" s="236"/>
    </row>
    <row r="71" spans="1:16" ht="9.9499999999999993" customHeight="1">
      <c r="A71" s="236"/>
      <c r="B71" s="247" t="s">
        <v>150</v>
      </c>
      <c r="C71" s="247"/>
      <c r="D71" s="247"/>
      <c r="E71" s="247"/>
      <c r="F71" s="247"/>
      <c r="G71" s="247"/>
      <c r="H71" s="248">
        <v>1456.2</v>
      </c>
      <c r="I71" s="248">
        <v>66.19</v>
      </c>
      <c r="J71" s="249">
        <v>32.1</v>
      </c>
      <c r="K71" s="249"/>
      <c r="L71" s="249"/>
      <c r="M71" s="248">
        <v>21.57</v>
      </c>
      <c r="N71" s="236"/>
      <c r="O71" s="236"/>
      <c r="P71" s="236"/>
    </row>
    <row r="72" spans="1:16" ht="9.9499999999999993" customHeight="1">
      <c r="A72" s="236"/>
      <c r="B72" s="247" t="s">
        <v>151</v>
      </c>
      <c r="C72" s="247"/>
      <c r="D72" s="247"/>
      <c r="E72" s="247"/>
      <c r="F72" s="247"/>
      <c r="G72" s="247"/>
      <c r="H72" s="248">
        <v>0</v>
      </c>
      <c r="I72" s="248">
        <v>0</v>
      </c>
      <c r="J72" s="249">
        <v>0</v>
      </c>
      <c r="K72" s="249"/>
      <c r="L72" s="249"/>
      <c r="M72" s="248">
        <v>0</v>
      </c>
      <c r="N72" s="236"/>
      <c r="O72" s="236"/>
      <c r="P72" s="236"/>
    </row>
    <row r="73" spans="1:16" ht="9.9499999999999993" customHeight="1">
      <c r="A73" s="236"/>
      <c r="B73" s="250" t="s">
        <v>152</v>
      </c>
      <c r="C73" s="250"/>
      <c r="D73" s="250"/>
      <c r="E73" s="250"/>
      <c r="F73" s="251">
        <v>1553.54</v>
      </c>
      <c r="G73" s="251"/>
      <c r="H73" s="251"/>
      <c r="I73" s="252">
        <v>70.61</v>
      </c>
      <c r="J73" s="253">
        <v>34.25</v>
      </c>
      <c r="K73" s="253"/>
      <c r="L73" s="253"/>
      <c r="M73" s="252">
        <v>23.01</v>
      </c>
      <c r="N73" s="236"/>
      <c r="O73" s="236"/>
      <c r="P73" s="236"/>
    </row>
    <row r="74" spans="1:16" ht="9.9499999999999993" customHeight="1">
      <c r="A74" s="236"/>
      <c r="B74" s="254" t="s">
        <v>153</v>
      </c>
      <c r="C74" s="254"/>
      <c r="D74" s="254"/>
      <c r="E74" s="254"/>
      <c r="F74" s="255">
        <v>6749.83</v>
      </c>
      <c r="G74" s="255"/>
      <c r="H74" s="255"/>
      <c r="I74" s="256">
        <v>306.82</v>
      </c>
      <c r="J74" s="257">
        <v>148.80000000000001</v>
      </c>
      <c r="K74" s="257"/>
      <c r="L74" s="257"/>
      <c r="M74" s="258" t="s">
        <v>154</v>
      </c>
      <c r="N74" s="236"/>
      <c r="O74" s="236"/>
      <c r="P74" s="236"/>
    </row>
    <row r="75" spans="1:16" ht="14.1" customHeight="1">
      <c r="A75" s="236"/>
      <c r="B75" s="236"/>
      <c r="C75" s="236"/>
      <c r="D75" s="236"/>
      <c r="E75" s="236"/>
      <c r="F75" s="236"/>
      <c r="G75" s="236"/>
      <c r="H75" s="236"/>
      <c r="I75" s="236"/>
      <c r="J75" s="236"/>
      <c r="K75" s="236"/>
      <c r="L75" s="236"/>
      <c r="M75" s="236"/>
      <c r="N75" s="236"/>
      <c r="O75" s="236"/>
      <c r="P75" s="236"/>
    </row>
    <row r="76" spans="1:16" ht="15" customHeight="1">
      <c r="A76" s="236"/>
      <c r="B76" s="259" t="s">
        <v>59</v>
      </c>
      <c r="C76" s="259"/>
      <c r="D76" s="259"/>
      <c r="E76" s="259"/>
      <c r="F76" s="259"/>
      <c r="G76" s="259"/>
      <c r="H76" s="259"/>
      <c r="I76" s="259"/>
      <c r="J76" s="259"/>
      <c r="K76" s="259"/>
      <c r="L76" s="259"/>
      <c r="M76" s="259"/>
      <c r="N76" s="259"/>
      <c r="O76" s="259"/>
      <c r="P76" s="259"/>
    </row>
    <row r="77" spans="1:16" ht="20.100000000000001" customHeight="1">
      <c r="A77" s="236"/>
      <c r="B77" s="236"/>
      <c r="C77" s="236"/>
      <c r="D77" s="236"/>
      <c r="E77" s="236"/>
      <c r="F77" s="236"/>
      <c r="G77" s="236"/>
      <c r="H77" s="236"/>
      <c r="I77" s="236"/>
      <c r="J77" s="236"/>
      <c r="K77" s="236"/>
      <c r="L77" s="236"/>
      <c r="M77" s="236"/>
      <c r="N77" s="236"/>
      <c r="O77" s="236"/>
      <c r="P77" s="236"/>
    </row>
  </sheetData>
  <mergeCells count="145">
    <mergeCell ref="B76:P76"/>
    <mergeCell ref="B73:E73"/>
    <mergeCell ref="F73:H73"/>
    <mergeCell ref="J73:L73"/>
    <mergeCell ref="B74:E74"/>
    <mergeCell ref="F74:H74"/>
    <mergeCell ref="J74:L74"/>
    <mergeCell ref="B69:M69"/>
    <mergeCell ref="B70:G70"/>
    <mergeCell ref="J70:L70"/>
    <mergeCell ref="B71:G71"/>
    <mergeCell ref="J71:L71"/>
    <mergeCell ref="B72:G72"/>
    <mergeCell ref="J72:L72"/>
    <mergeCell ref="B67:E67"/>
    <mergeCell ref="F67:H67"/>
    <mergeCell ref="J67:L67"/>
    <mergeCell ref="B68:E68"/>
    <mergeCell ref="F68:H68"/>
    <mergeCell ref="J68:L68"/>
    <mergeCell ref="B64:G64"/>
    <mergeCell ref="J64:L64"/>
    <mergeCell ref="B65:G65"/>
    <mergeCell ref="J65:L65"/>
    <mergeCell ref="B66:E66"/>
    <mergeCell ref="F66:H66"/>
    <mergeCell ref="J66:L66"/>
    <mergeCell ref="B61:E61"/>
    <mergeCell ref="F61:H61"/>
    <mergeCell ref="J61:L61"/>
    <mergeCell ref="B62:M62"/>
    <mergeCell ref="B63:G63"/>
    <mergeCell ref="J63:L63"/>
    <mergeCell ref="B57:M57"/>
    <mergeCell ref="B58:G58"/>
    <mergeCell ref="J58:L58"/>
    <mergeCell ref="B59:G59"/>
    <mergeCell ref="J59:L59"/>
    <mergeCell ref="B60:G60"/>
    <mergeCell ref="J60:L60"/>
    <mergeCell ref="B54:G54"/>
    <mergeCell ref="J54:L54"/>
    <mergeCell ref="B55:E55"/>
    <mergeCell ref="F55:H55"/>
    <mergeCell ref="J55:L55"/>
    <mergeCell ref="B56:E56"/>
    <mergeCell ref="F56:H56"/>
    <mergeCell ref="J56:L56"/>
    <mergeCell ref="B51:G51"/>
    <mergeCell ref="J51:L51"/>
    <mergeCell ref="B52:E52"/>
    <mergeCell ref="F52:H52"/>
    <mergeCell ref="J52:L52"/>
    <mergeCell ref="B53:M53"/>
    <mergeCell ref="B48:G48"/>
    <mergeCell ref="J48:L48"/>
    <mergeCell ref="B49:G49"/>
    <mergeCell ref="J49:L49"/>
    <mergeCell ref="B50:G50"/>
    <mergeCell ref="J50:L50"/>
    <mergeCell ref="B45:G45"/>
    <mergeCell ref="J45:L45"/>
    <mergeCell ref="B46:G46"/>
    <mergeCell ref="J46:L46"/>
    <mergeCell ref="B47:G47"/>
    <mergeCell ref="J47:L47"/>
    <mergeCell ref="B42:G42"/>
    <mergeCell ref="J42:L42"/>
    <mergeCell ref="B43:G43"/>
    <mergeCell ref="J43:L43"/>
    <mergeCell ref="B44:G44"/>
    <mergeCell ref="J44:L44"/>
    <mergeCell ref="B39:G39"/>
    <mergeCell ref="J39:L39"/>
    <mergeCell ref="B40:G40"/>
    <mergeCell ref="J40:L40"/>
    <mergeCell ref="B41:G41"/>
    <mergeCell ref="J41:L41"/>
    <mergeCell ref="B36:G36"/>
    <mergeCell ref="J36:L36"/>
    <mergeCell ref="B37:E37"/>
    <mergeCell ref="F37:H37"/>
    <mergeCell ref="J37:L37"/>
    <mergeCell ref="B38:M38"/>
    <mergeCell ref="B33:G33"/>
    <mergeCell ref="J33:L33"/>
    <mergeCell ref="B34:G34"/>
    <mergeCell ref="J34:L34"/>
    <mergeCell ref="B35:G35"/>
    <mergeCell ref="J35:L35"/>
    <mergeCell ref="B30:G30"/>
    <mergeCell ref="J30:L30"/>
    <mergeCell ref="B31:G31"/>
    <mergeCell ref="J31:L31"/>
    <mergeCell ref="B32:G32"/>
    <mergeCell ref="J32:L32"/>
    <mergeCell ref="B27:G27"/>
    <mergeCell ref="J27:L27"/>
    <mergeCell ref="B28:G28"/>
    <mergeCell ref="J28:L28"/>
    <mergeCell ref="B29:G29"/>
    <mergeCell ref="J29:L29"/>
    <mergeCell ref="B24:G24"/>
    <mergeCell ref="J24:L24"/>
    <mergeCell ref="B25:G25"/>
    <mergeCell ref="J25:L25"/>
    <mergeCell ref="B26:G26"/>
    <mergeCell ref="J26:L26"/>
    <mergeCell ref="B21:G21"/>
    <mergeCell ref="J21:L21"/>
    <mergeCell ref="B22:G22"/>
    <mergeCell ref="J22:L22"/>
    <mergeCell ref="B23:G23"/>
    <mergeCell ref="J23:L23"/>
    <mergeCell ref="B18:G18"/>
    <mergeCell ref="J18:L18"/>
    <mergeCell ref="B19:G19"/>
    <mergeCell ref="J19:L19"/>
    <mergeCell ref="B20:G20"/>
    <mergeCell ref="J20:L20"/>
    <mergeCell ref="B15:G15"/>
    <mergeCell ref="J15:L15"/>
    <mergeCell ref="B16:G16"/>
    <mergeCell ref="J16:L16"/>
    <mergeCell ref="B17:G17"/>
    <mergeCell ref="J17:L17"/>
    <mergeCell ref="B11:M11"/>
    <mergeCell ref="B12:G12"/>
    <mergeCell ref="J12:L12"/>
    <mergeCell ref="B13:G13"/>
    <mergeCell ref="J13:L13"/>
    <mergeCell ref="B14:G14"/>
    <mergeCell ref="J14:L14"/>
    <mergeCell ref="B7:B8"/>
    <mergeCell ref="D7:J8"/>
    <mergeCell ref="L7:M8"/>
    <mergeCell ref="B10:E10"/>
    <mergeCell ref="F10:H10"/>
    <mergeCell ref="J10:L10"/>
    <mergeCell ref="E2:O2"/>
    <mergeCell ref="E3:O3"/>
    <mergeCell ref="E4:O4"/>
    <mergeCell ref="B5:F5"/>
    <mergeCell ref="G5:O5"/>
    <mergeCell ref="B6:F6"/>
  </mergeCells>
  <pageMargins left="0.78740157499999996" right="0.78740157499999996" top="0.984251969" bottom="0.984251969" header="0.5" footer="0.5"/>
  <pageSetup orientation="portrait" horizontalDpi="300" verticalDpi="300" copies="0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7"/>
  <sheetViews>
    <sheetView workbookViewId="0">
      <selection activeCell="B26" sqref="B26:G26"/>
    </sheetView>
  </sheetViews>
  <sheetFormatPr defaultRowHeight="12.75"/>
  <cols>
    <col min="1" max="1" width="4.375" style="237" customWidth="1"/>
    <col min="2" max="2" width="15.375" style="237" customWidth="1"/>
    <col min="3" max="3" width="0.5" style="237" customWidth="1"/>
    <col min="4" max="4" width="3.25" style="237" customWidth="1"/>
    <col min="5" max="5" width="15.25" style="237" customWidth="1"/>
    <col min="6" max="7" width="0.875" style="237" customWidth="1"/>
    <col min="8" max="8" width="7.375" style="237" customWidth="1"/>
    <col min="9" max="9" width="8.875" style="237" customWidth="1"/>
    <col min="10" max="10" width="8.125" style="237" customWidth="1"/>
    <col min="11" max="11" width="1.5" style="237" customWidth="1"/>
    <col min="12" max="12" width="3.375" style="237" customWidth="1"/>
    <col min="13" max="13" width="13.375" style="237" customWidth="1"/>
    <col min="14" max="14" width="4.375" style="237" customWidth="1"/>
    <col min="15" max="15" width="4.25" style="237" customWidth="1"/>
    <col min="16" max="16" width="28.125" style="237" customWidth="1"/>
    <col min="17" max="256" width="9" style="237"/>
    <col min="257" max="257" width="4.375" style="237" customWidth="1"/>
    <col min="258" max="258" width="15.375" style="237" customWidth="1"/>
    <col min="259" max="259" width="0.5" style="237" customWidth="1"/>
    <col min="260" max="260" width="3.25" style="237" customWidth="1"/>
    <col min="261" max="261" width="15.25" style="237" customWidth="1"/>
    <col min="262" max="263" width="0.875" style="237" customWidth="1"/>
    <col min="264" max="264" width="7.375" style="237" customWidth="1"/>
    <col min="265" max="265" width="8.875" style="237" customWidth="1"/>
    <col min="266" max="266" width="8.125" style="237" customWidth="1"/>
    <col min="267" max="267" width="1.5" style="237" customWidth="1"/>
    <col min="268" max="268" width="3.375" style="237" customWidth="1"/>
    <col min="269" max="269" width="13.375" style="237" customWidth="1"/>
    <col min="270" max="270" width="4.375" style="237" customWidth="1"/>
    <col min="271" max="271" width="4.25" style="237" customWidth="1"/>
    <col min="272" max="272" width="28.125" style="237" customWidth="1"/>
    <col min="273" max="512" width="9" style="237"/>
    <col min="513" max="513" width="4.375" style="237" customWidth="1"/>
    <col min="514" max="514" width="15.375" style="237" customWidth="1"/>
    <col min="515" max="515" width="0.5" style="237" customWidth="1"/>
    <col min="516" max="516" width="3.25" style="237" customWidth="1"/>
    <col min="517" max="517" width="15.25" style="237" customWidth="1"/>
    <col min="518" max="519" width="0.875" style="237" customWidth="1"/>
    <col min="520" max="520" width="7.375" style="237" customWidth="1"/>
    <col min="521" max="521" width="8.875" style="237" customWidth="1"/>
    <col min="522" max="522" width="8.125" style="237" customWidth="1"/>
    <col min="523" max="523" width="1.5" style="237" customWidth="1"/>
    <col min="524" max="524" width="3.375" style="237" customWidth="1"/>
    <col min="525" max="525" width="13.375" style="237" customWidth="1"/>
    <col min="526" max="526" width="4.375" style="237" customWidth="1"/>
    <col min="527" max="527" width="4.25" style="237" customWidth="1"/>
    <col min="528" max="528" width="28.125" style="237" customWidth="1"/>
    <col min="529" max="768" width="9" style="237"/>
    <col min="769" max="769" width="4.375" style="237" customWidth="1"/>
    <col min="770" max="770" width="15.375" style="237" customWidth="1"/>
    <col min="771" max="771" width="0.5" style="237" customWidth="1"/>
    <col min="772" max="772" width="3.25" style="237" customWidth="1"/>
    <col min="773" max="773" width="15.25" style="237" customWidth="1"/>
    <col min="774" max="775" width="0.875" style="237" customWidth="1"/>
    <col min="776" max="776" width="7.375" style="237" customWidth="1"/>
    <col min="777" max="777" width="8.875" style="237" customWidth="1"/>
    <col min="778" max="778" width="8.125" style="237" customWidth="1"/>
    <col min="779" max="779" width="1.5" style="237" customWidth="1"/>
    <col min="780" max="780" width="3.375" style="237" customWidth="1"/>
    <col min="781" max="781" width="13.375" style="237" customWidth="1"/>
    <col min="782" max="782" width="4.375" style="237" customWidth="1"/>
    <col min="783" max="783" width="4.25" style="237" customWidth="1"/>
    <col min="784" max="784" width="28.125" style="237" customWidth="1"/>
    <col min="785" max="1024" width="9" style="237"/>
    <col min="1025" max="1025" width="4.375" style="237" customWidth="1"/>
    <col min="1026" max="1026" width="15.375" style="237" customWidth="1"/>
    <col min="1027" max="1027" width="0.5" style="237" customWidth="1"/>
    <col min="1028" max="1028" width="3.25" style="237" customWidth="1"/>
    <col min="1029" max="1029" width="15.25" style="237" customWidth="1"/>
    <col min="1030" max="1031" width="0.875" style="237" customWidth="1"/>
    <col min="1032" max="1032" width="7.375" style="237" customWidth="1"/>
    <col min="1033" max="1033" width="8.875" style="237" customWidth="1"/>
    <col min="1034" max="1034" width="8.125" style="237" customWidth="1"/>
    <col min="1035" max="1035" width="1.5" style="237" customWidth="1"/>
    <col min="1036" max="1036" width="3.375" style="237" customWidth="1"/>
    <col min="1037" max="1037" width="13.375" style="237" customWidth="1"/>
    <col min="1038" max="1038" width="4.375" style="237" customWidth="1"/>
    <col min="1039" max="1039" width="4.25" style="237" customWidth="1"/>
    <col min="1040" max="1040" width="28.125" style="237" customWidth="1"/>
    <col min="1041" max="1280" width="9" style="237"/>
    <col min="1281" max="1281" width="4.375" style="237" customWidth="1"/>
    <col min="1282" max="1282" width="15.375" style="237" customWidth="1"/>
    <col min="1283" max="1283" width="0.5" style="237" customWidth="1"/>
    <col min="1284" max="1284" width="3.25" style="237" customWidth="1"/>
    <col min="1285" max="1285" width="15.25" style="237" customWidth="1"/>
    <col min="1286" max="1287" width="0.875" style="237" customWidth="1"/>
    <col min="1288" max="1288" width="7.375" style="237" customWidth="1"/>
    <col min="1289" max="1289" width="8.875" style="237" customWidth="1"/>
    <col min="1290" max="1290" width="8.125" style="237" customWidth="1"/>
    <col min="1291" max="1291" width="1.5" style="237" customWidth="1"/>
    <col min="1292" max="1292" width="3.375" style="237" customWidth="1"/>
    <col min="1293" max="1293" width="13.375" style="237" customWidth="1"/>
    <col min="1294" max="1294" width="4.375" style="237" customWidth="1"/>
    <col min="1295" max="1295" width="4.25" style="237" customWidth="1"/>
    <col min="1296" max="1296" width="28.125" style="237" customWidth="1"/>
    <col min="1297" max="1536" width="9" style="237"/>
    <col min="1537" max="1537" width="4.375" style="237" customWidth="1"/>
    <col min="1538" max="1538" width="15.375" style="237" customWidth="1"/>
    <col min="1539" max="1539" width="0.5" style="237" customWidth="1"/>
    <col min="1540" max="1540" width="3.25" style="237" customWidth="1"/>
    <col min="1541" max="1541" width="15.25" style="237" customWidth="1"/>
    <col min="1542" max="1543" width="0.875" style="237" customWidth="1"/>
    <col min="1544" max="1544" width="7.375" style="237" customWidth="1"/>
    <col min="1545" max="1545" width="8.875" style="237" customWidth="1"/>
    <col min="1546" max="1546" width="8.125" style="237" customWidth="1"/>
    <col min="1547" max="1547" width="1.5" style="237" customWidth="1"/>
    <col min="1548" max="1548" width="3.375" style="237" customWidth="1"/>
    <col min="1549" max="1549" width="13.375" style="237" customWidth="1"/>
    <col min="1550" max="1550" width="4.375" style="237" customWidth="1"/>
    <col min="1551" max="1551" width="4.25" style="237" customWidth="1"/>
    <col min="1552" max="1552" width="28.125" style="237" customWidth="1"/>
    <col min="1553" max="1792" width="9" style="237"/>
    <col min="1793" max="1793" width="4.375" style="237" customWidth="1"/>
    <col min="1794" max="1794" width="15.375" style="237" customWidth="1"/>
    <col min="1795" max="1795" width="0.5" style="237" customWidth="1"/>
    <col min="1796" max="1796" width="3.25" style="237" customWidth="1"/>
    <col min="1797" max="1797" width="15.25" style="237" customWidth="1"/>
    <col min="1798" max="1799" width="0.875" style="237" customWidth="1"/>
    <col min="1800" max="1800" width="7.375" style="237" customWidth="1"/>
    <col min="1801" max="1801" width="8.875" style="237" customWidth="1"/>
    <col min="1802" max="1802" width="8.125" style="237" customWidth="1"/>
    <col min="1803" max="1803" width="1.5" style="237" customWidth="1"/>
    <col min="1804" max="1804" width="3.375" style="237" customWidth="1"/>
    <col min="1805" max="1805" width="13.375" style="237" customWidth="1"/>
    <col min="1806" max="1806" width="4.375" style="237" customWidth="1"/>
    <col min="1807" max="1807" width="4.25" style="237" customWidth="1"/>
    <col min="1808" max="1808" width="28.125" style="237" customWidth="1"/>
    <col min="1809" max="2048" width="9" style="237"/>
    <col min="2049" max="2049" width="4.375" style="237" customWidth="1"/>
    <col min="2050" max="2050" width="15.375" style="237" customWidth="1"/>
    <col min="2051" max="2051" width="0.5" style="237" customWidth="1"/>
    <col min="2052" max="2052" width="3.25" style="237" customWidth="1"/>
    <col min="2053" max="2053" width="15.25" style="237" customWidth="1"/>
    <col min="2054" max="2055" width="0.875" style="237" customWidth="1"/>
    <col min="2056" max="2056" width="7.375" style="237" customWidth="1"/>
    <col min="2057" max="2057" width="8.875" style="237" customWidth="1"/>
    <col min="2058" max="2058" width="8.125" style="237" customWidth="1"/>
    <col min="2059" max="2059" width="1.5" style="237" customWidth="1"/>
    <col min="2060" max="2060" width="3.375" style="237" customWidth="1"/>
    <col min="2061" max="2061" width="13.375" style="237" customWidth="1"/>
    <col min="2062" max="2062" width="4.375" style="237" customWidth="1"/>
    <col min="2063" max="2063" width="4.25" style="237" customWidth="1"/>
    <col min="2064" max="2064" width="28.125" style="237" customWidth="1"/>
    <col min="2065" max="2304" width="9" style="237"/>
    <col min="2305" max="2305" width="4.375" style="237" customWidth="1"/>
    <col min="2306" max="2306" width="15.375" style="237" customWidth="1"/>
    <col min="2307" max="2307" width="0.5" style="237" customWidth="1"/>
    <col min="2308" max="2308" width="3.25" style="237" customWidth="1"/>
    <col min="2309" max="2309" width="15.25" style="237" customWidth="1"/>
    <col min="2310" max="2311" width="0.875" style="237" customWidth="1"/>
    <col min="2312" max="2312" width="7.375" style="237" customWidth="1"/>
    <col min="2313" max="2313" width="8.875" style="237" customWidth="1"/>
    <col min="2314" max="2314" width="8.125" style="237" customWidth="1"/>
    <col min="2315" max="2315" width="1.5" style="237" customWidth="1"/>
    <col min="2316" max="2316" width="3.375" style="237" customWidth="1"/>
    <col min="2317" max="2317" width="13.375" style="237" customWidth="1"/>
    <col min="2318" max="2318" width="4.375" style="237" customWidth="1"/>
    <col min="2319" max="2319" width="4.25" style="237" customWidth="1"/>
    <col min="2320" max="2320" width="28.125" style="237" customWidth="1"/>
    <col min="2321" max="2560" width="9" style="237"/>
    <col min="2561" max="2561" width="4.375" style="237" customWidth="1"/>
    <col min="2562" max="2562" width="15.375" style="237" customWidth="1"/>
    <col min="2563" max="2563" width="0.5" style="237" customWidth="1"/>
    <col min="2564" max="2564" width="3.25" style="237" customWidth="1"/>
    <col min="2565" max="2565" width="15.25" style="237" customWidth="1"/>
    <col min="2566" max="2567" width="0.875" style="237" customWidth="1"/>
    <col min="2568" max="2568" width="7.375" style="237" customWidth="1"/>
    <col min="2569" max="2569" width="8.875" style="237" customWidth="1"/>
    <col min="2570" max="2570" width="8.125" style="237" customWidth="1"/>
    <col min="2571" max="2571" width="1.5" style="237" customWidth="1"/>
    <col min="2572" max="2572" width="3.375" style="237" customWidth="1"/>
    <col min="2573" max="2573" width="13.375" style="237" customWidth="1"/>
    <col min="2574" max="2574" width="4.375" style="237" customWidth="1"/>
    <col min="2575" max="2575" width="4.25" style="237" customWidth="1"/>
    <col min="2576" max="2576" width="28.125" style="237" customWidth="1"/>
    <col min="2577" max="2816" width="9" style="237"/>
    <col min="2817" max="2817" width="4.375" style="237" customWidth="1"/>
    <col min="2818" max="2818" width="15.375" style="237" customWidth="1"/>
    <col min="2819" max="2819" width="0.5" style="237" customWidth="1"/>
    <col min="2820" max="2820" width="3.25" style="237" customWidth="1"/>
    <col min="2821" max="2821" width="15.25" style="237" customWidth="1"/>
    <col min="2822" max="2823" width="0.875" style="237" customWidth="1"/>
    <col min="2824" max="2824" width="7.375" style="237" customWidth="1"/>
    <col min="2825" max="2825" width="8.875" style="237" customWidth="1"/>
    <col min="2826" max="2826" width="8.125" style="237" customWidth="1"/>
    <col min="2827" max="2827" width="1.5" style="237" customWidth="1"/>
    <col min="2828" max="2828" width="3.375" style="237" customWidth="1"/>
    <col min="2829" max="2829" width="13.375" style="237" customWidth="1"/>
    <col min="2830" max="2830" width="4.375" style="237" customWidth="1"/>
    <col min="2831" max="2831" width="4.25" style="237" customWidth="1"/>
    <col min="2832" max="2832" width="28.125" style="237" customWidth="1"/>
    <col min="2833" max="3072" width="9" style="237"/>
    <col min="3073" max="3073" width="4.375" style="237" customWidth="1"/>
    <col min="3074" max="3074" width="15.375" style="237" customWidth="1"/>
    <col min="3075" max="3075" width="0.5" style="237" customWidth="1"/>
    <col min="3076" max="3076" width="3.25" style="237" customWidth="1"/>
    <col min="3077" max="3077" width="15.25" style="237" customWidth="1"/>
    <col min="3078" max="3079" width="0.875" style="237" customWidth="1"/>
    <col min="3080" max="3080" width="7.375" style="237" customWidth="1"/>
    <col min="3081" max="3081" width="8.875" style="237" customWidth="1"/>
    <col min="3082" max="3082" width="8.125" style="237" customWidth="1"/>
    <col min="3083" max="3083" width="1.5" style="237" customWidth="1"/>
    <col min="3084" max="3084" width="3.375" style="237" customWidth="1"/>
    <col min="3085" max="3085" width="13.375" style="237" customWidth="1"/>
    <col min="3086" max="3086" width="4.375" style="237" customWidth="1"/>
    <col min="3087" max="3087" width="4.25" style="237" customWidth="1"/>
    <col min="3088" max="3088" width="28.125" style="237" customWidth="1"/>
    <col min="3089" max="3328" width="9" style="237"/>
    <col min="3329" max="3329" width="4.375" style="237" customWidth="1"/>
    <col min="3330" max="3330" width="15.375" style="237" customWidth="1"/>
    <col min="3331" max="3331" width="0.5" style="237" customWidth="1"/>
    <col min="3332" max="3332" width="3.25" style="237" customWidth="1"/>
    <col min="3333" max="3333" width="15.25" style="237" customWidth="1"/>
    <col min="3334" max="3335" width="0.875" style="237" customWidth="1"/>
    <col min="3336" max="3336" width="7.375" style="237" customWidth="1"/>
    <col min="3337" max="3337" width="8.875" style="237" customWidth="1"/>
    <col min="3338" max="3338" width="8.125" style="237" customWidth="1"/>
    <col min="3339" max="3339" width="1.5" style="237" customWidth="1"/>
    <col min="3340" max="3340" width="3.375" style="237" customWidth="1"/>
    <col min="3341" max="3341" width="13.375" style="237" customWidth="1"/>
    <col min="3342" max="3342" width="4.375" style="237" customWidth="1"/>
    <col min="3343" max="3343" width="4.25" style="237" customWidth="1"/>
    <col min="3344" max="3344" width="28.125" style="237" customWidth="1"/>
    <col min="3345" max="3584" width="9" style="237"/>
    <col min="3585" max="3585" width="4.375" style="237" customWidth="1"/>
    <col min="3586" max="3586" width="15.375" style="237" customWidth="1"/>
    <col min="3587" max="3587" width="0.5" style="237" customWidth="1"/>
    <col min="3588" max="3588" width="3.25" style="237" customWidth="1"/>
    <col min="3589" max="3589" width="15.25" style="237" customWidth="1"/>
    <col min="3590" max="3591" width="0.875" style="237" customWidth="1"/>
    <col min="3592" max="3592" width="7.375" style="237" customWidth="1"/>
    <col min="3593" max="3593" width="8.875" style="237" customWidth="1"/>
    <col min="3594" max="3594" width="8.125" style="237" customWidth="1"/>
    <col min="3595" max="3595" width="1.5" style="237" customWidth="1"/>
    <col min="3596" max="3596" width="3.375" style="237" customWidth="1"/>
    <col min="3597" max="3597" width="13.375" style="237" customWidth="1"/>
    <col min="3598" max="3598" width="4.375" style="237" customWidth="1"/>
    <col min="3599" max="3599" width="4.25" style="237" customWidth="1"/>
    <col min="3600" max="3600" width="28.125" style="237" customWidth="1"/>
    <col min="3601" max="3840" width="9" style="237"/>
    <col min="3841" max="3841" width="4.375" style="237" customWidth="1"/>
    <col min="3842" max="3842" width="15.375" style="237" customWidth="1"/>
    <col min="3843" max="3843" width="0.5" style="237" customWidth="1"/>
    <col min="3844" max="3844" width="3.25" style="237" customWidth="1"/>
    <col min="3845" max="3845" width="15.25" style="237" customWidth="1"/>
    <col min="3846" max="3847" width="0.875" style="237" customWidth="1"/>
    <col min="3848" max="3848" width="7.375" style="237" customWidth="1"/>
    <col min="3849" max="3849" width="8.875" style="237" customWidth="1"/>
    <col min="3850" max="3850" width="8.125" style="237" customWidth="1"/>
    <col min="3851" max="3851" width="1.5" style="237" customWidth="1"/>
    <col min="3852" max="3852" width="3.375" style="237" customWidth="1"/>
    <col min="3853" max="3853" width="13.375" style="237" customWidth="1"/>
    <col min="3854" max="3854" width="4.375" style="237" customWidth="1"/>
    <col min="3855" max="3855" width="4.25" style="237" customWidth="1"/>
    <col min="3856" max="3856" width="28.125" style="237" customWidth="1"/>
    <col min="3857" max="4096" width="9" style="237"/>
    <col min="4097" max="4097" width="4.375" style="237" customWidth="1"/>
    <col min="4098" max="4098" width="15.375" style="237" customWidth="1"/>
    <col min="4099" max="4099" width="0.5" style="237" customWidth="1"/>
    <col min="4100" max="4100" width="3.25" style="237" customWidth="1"/>
    <col min="4101" max="4101" width="15.25" style="237" customWidth="1"/>
    <col min="4102" max="4103" width="0.875" style="237" customWidth="1"/>
    <col min="4104" max="4104" width="7.375" style="237" customWidth="1"/>
    <col min="4105" max="4105" width="8.875" style="237" customWidth="1"/>
    <col min="4106" max="4106" width="8.125" style="237" customWidth="1"/>
    <col min="4107" max="4107" width="1.5" style="237" customWidth="1"/>
    <col min="4108" max="4108" width="3.375" style="237" customWidth="1"/>
    <col min="4109" max="4109" width="13.375" style="237" customWidth="1"/>
    <col min="4110" max="4110" width="4.375" style="237" customWidth="1"/>
    <col min="4111" max="4111" width="4.25" style="237" customWidth="1"/>
    <col min="4112" max="4112" width="28.125" style="237" customWidth="1"/>
    <col min="4113" max="4352" width="9" style="237"/>
    <col min="4353" max="4353" width="4.375" style="237" customWidth="1"/>
    <col min="4354" max="4354" width="15.375" style="237" customWidth="1"/>
    <col min="4355" max="4355" width="0.5" style="237" customWidth="1"/>
    <col min="4356" max="4356" width="3.25" style="237" customWidth="1"/>
    <col min="4357" max="4357" width="15.25" style="237" customWidth="1"/>
    <col min="4358" max="4359" width="0.875" style="237" customWidth="1"/>
    <col min="4360" max="4360" width="7.375" style="237" customWidth="1"/>
    <col min="4361" max="4361" width="8.875" style="237" customWidth="1"/>
    <col min="4362" max="4362" width="8.125" style="237" customWidth="1"/>
    <col min="4363" max="4363" width="1.5" style="237" customWidth="1"/>
    <col min="4364" max="4364" width="3.375" style="237" customWidth="1"/>
    <col min="4365" max="4365" width="13.375" style="237" customWidth="1"/>
    <col min="4366" max="4366" width="4.375" style="237" customWidth="1"/>
    <col min="4367" max="4367" width="4.25" style="237" customWidth="1"/>
    <col min="4368" max="4368" width="28.125" style="237" customWidth="1"/>
    <col min="4369" max="4608" width="9" style="237"/>
    <col min="4609" max="4609" width="4.375" style="237" customWidth="1"/>
    <col min="4610" max="4610" width="15.375" style="237" customWidth="1"/>
    <col min="4611" max="4611" width="0.5" style="237" customWidth="1"/>
    <col min="4612" max="4612" width="3.25" style="237" customWidth="1"/>
    <col min="4613" max="4613" width="15.25" style="237" customWidth="1"/>
    <col min="4614" max="4615" width="0.875" style="237" customWidth="1"/>
    <col min="4616" max="4616" width="7.375" style="237" customWidth="1"/>
    <col min="4617" max="4617" width="8.875" style="237" customWidth="1"/>
    <col min="4618" max="4618" width="8.125" style="237" customWidth="1"/>
    <col min="4619" max="4619" width="1.5" style="237" customWidth="1"/>
    <col min="4620" max="4620" width="3.375" style="237" customWidth="1"/>
    <col min="4621" max="4621" width="13.375" style="237" customWidth="1"/>
    <col min="4622" max="4622" width="4.375" style="237" customWidth="1"/>
    <col min="4623" max="4623" width="4.25" style="237" customWidth="1"/>
    <col min="4624" max="4624" width="28.125" style="237" customWidth="1"/>
    <col min="4625" max="4864" width="9" style="237"/>
    <col min="4865" max="4865" width="4.375" style="237" customWidth="1"/>
    <col min="4866" max="4866" width="15.375" style="237" customWidth="1"/>
    <col min="4867" max="4867" width="0.5" style="237" customWidth="1"/>
    <col min="4868" max="4868" width="3.25" style="237" customWidth="1"/>
    <col min="4869" max="4869" width="15.25" style="237" customWidth="1"/>
    <col min="4870" max="4871" width="0.875" style="237" customWidth="1"/>
    <col min="4872" max="4872" width="7.375" style="237" customWidth="1"/>
    <col min="4873" max="4873" width="8.875" style="237" customWidth="1"/>
    <col min="4874" max="4874" width="8.125" style="237" customWidth="1"/>
    <col min="4875" max="4875" width="1.5" style="237" customWidth="1"/>
    <col min="4876" max="4876" width="3.375" style="237" customWidth="1"/>
    <col min="4877" max="4877" width="13.375" style="237" customWidth="1"/>
    <col min="4878" max="4878" width="4.375" style="237" customWidth="1"/>
    <col min="4879" max="4879" width="4.25" style="237" customWidth="1"/>
    <col min="4880" max="4880" width="28.125" style="237" customWidth="1"/>
    <col min="4881" max="5120" width="9" style="237"/>
    <col min="5121" max="5121" width="4.375" style="237" customWidth="1"/>
    <col min="5122" max="5122" width="15.375" style="237" customWidth="1"/>
    <col min="5123" max="5123" width="0.5" style="237" customWidth="1"/>
    <col min="5124" max="5124" width="3.25" style="237" customWidth="1"/>
    <col min="5125" max="5125" width="15.25" style="237" customWidth="1"/>
    <col min="5126" max="5127" width="0.875" style="237" customWidth="1"/>
    <col min="5128" max="5128" width="7.375" style="237" customWidth="1"/>
    <col min="5129" max="5129" width="8.875" style="237" customWidth="1"/>
    <col min="5130" max="5130" width="8.125" style="237" customWidth="1"/>
    <col min="5131" max="5131" width="1.5" style="237" customWidth="1"/>
    <col min="5132" max="5132" width="3.375" style="237" customWidth="1"/>
    <col min="5133" max="5133" width="13.375" style="237" customWidth="1"/>
    <col min="5134" max="5134" width="4.375" style="237" customWidth="1"/>
    <col min="5135" max="5135" width="4.25" style="237" customWidth="1"/>
    <col min="5136" max="5136" width="28.125" style="237" customWidth="1"/>
    <col min="5137" max="5376" width="9" style="237"/>
    <col min="5377" max="5377" width="4.375" style="237" customWidth="1"/>
    <col min="5378" max="5378" width="15.375" style="237" customWidth="1"/>
    <col min="5379" max="5379" width="0.5" style="237" customWidth="1"/>
    <col min="5380" max="5380" width="3.25" style="237" customWidth="1"/>
    <col min="5381" max="5381" width="15.25" style="237" customWidth="1"/>
    <col min="5382" max="5383" width="0.875" style="237" customWidth="1"/>
    <col min="5384" max="5384" width="7.375" style="237" customWidth="1"/>
    <col min="5385" max="5385" width="8.875" style="237" customWidth="1"/>
    <col min="5386" max="5386" width="8.125" style="237" customWidth="1"/>
    <col min="5387" max="5387" width="1.5" style="237" customWidth="1"/>
    <col min="5388" max="5388" width="3.375" style="237" customWidth="1"/>
    <col min="5389" max="5389" width="13.375" style="237" customWidth="1"/>
    <col min="5390" max="5390" width="4.375" style="237" customWidth="1"/>
    <col min="5391" max="5391" width="4.25" style="237" customWidth="1"/>
    <col min="5392" max="5392" width="28.125" style="237" customWidth="1"/>
    <col min="5393" max="5632" width="9" style="237"/>
    <col min="5633" max="5633" width="4.375" style="237" customWidth="1"/>
    <col min="5634" max="5634" width="15.375" style="237" customWidth="1"/>
    <col min="5635" max="5635" width="0.5" style="237" customWidth="1"/>
    <col min="5636" max="5636" width="3.25" style="237" customWidth="1"/>
    <col min="5637" max="5637" width="15.25" style="237" customWidth="1"/>
    <col min="5638" max="5639" width="0.875" style="237" customWidth="1"/>
    <col min="5640" max="5640" width="7.375" style="237" customWidth="1"/>
    <col min="5641" max="5641" width="8.875" style="237" customWidth="1"/>
    <col min="5642" max="5642" width="8.125" style="237" customWidth="1"/>
    <col min="5643" max="5643" width="1.5" style="237" customWidth="1"/>
    <col min="5644" max="5644" width="3.375" style="237" customWidth="1"/>
    <col min="5645" max="5645" width="13.375" style="237" customWidth="1"/>
    <col min="5646" max="5646" width="4.375" style="237" customWidth="1"/>
    <col min="5647" max="5647" width="4.25" style="237" customWidth="1"/>
    <col min="5648" max="5648" width="28.125" style="237" customWidth="1"/>
    <col min="5649" max="5888" width="9" style="237"/>
    <col min="5889" max="5889" width="4.375" style="237" customWidth="1"/>
    <col min="5890" max="5890" width="15.375" style="237" customWidth="1"/>
    <col min="5891" max="5891" width="0.5" style="237" customWidth="1"/>
    <col min="5892" max="5892" width="3.25" style="237" customWidth="1"/>
    <col min="5893" max="5893" width="15.25" style="237" customWidth="1"/>
    <col min="5894" max="5895" width="0.875" style="237" customWidth="1"/>
    <col min="5896" max="5896" width="7.375" style="237" customWidth="1"/>
    <col min="5897" max="5897" width="8.875" style="237" customWidth="1"/>
    <col min="5898" max="5898" width="8.125" style="237" customWidth="1"/>
    <col min="5899" max="5899" width="1.5" style="237" customWidth="1"/>
    <col min="5900" max="5900" width="3.375" style="237" customWidth="1"/>
    <col min="5901" max="5901" width="13.375" style="237" customWidth="1"/>
    <col min="5902" max="5902" width="4.375" style="237" customWidth="1"/>
    <col min="5903" max="5903" width="4.25" style="237" customWidth="1"/>
    <col min="5904" max="5904" width="28.125" style="237" customWidth="1"/>
    <col min="5905" max="6144" width="9" style="237"/>
    <col min="6145" max="6145" width="4.375" style="237" customWidth="1"/>
    <col min="6146" max="6146" width="15.375" style="237" customWidth="1"/>
    <col min="6147" max="6147" width="0.5" style="237" customWidth="1"/>
    <col min="6148" max="6148" width="3.25" style="237" customWidth="1"/>
    <col min="6149" max="6149" width="15.25" style="237" customWidth="1"/>
    <col min="6150" max="6151" width="0.875" style="237" customWidth="1"/>
    <col min="6152" max="6152" width="7.375" style="237" customWidth="1"/>
    <col min="6153" max="6153" width="8.875" style="237" customWidth="1"/>
    <col min="6154" max="6154" width="8.125" style="237" customWidth="1"/>
    <col min="6155" max="6155" width="1.5" style="237" customWidth="1"/>
    <col min="6156" max="6156" width="3.375" style="237" customWidth="1"/>
    <col min="6157" max="6157" width="13.375" style="237" customWidth="1"/>
    <col min="6158" max="6158" width="4.375" style="237" customWidth="1"/>
    <col min="6159" max="6159" width="4.25" style="237" customWidth="1"/>
    <col min="6160" max="6160" width="28.125" style="237" customWidth="1"/>
    <col min="6161" max="6400" width="9" style="237"/>
    <col min="6401" max="6401" width="4.375" style="237" customWidth="1"/>
    <col min="6402" max="6402" width="15.375" style="237" customWidth="1"/>
    <col min="6403" max="6403" width="0.5" style="237" customWidth="1"/>
    <col min="6404" max="6404" width="3.25" style="237" customWidth="1"/>
    <col min="6405" max="6405" width="15.25" style="237" customWidth="1"/>
    <col min="6406" max="6407" width="0.875" style="237" customWidth="1"/>
    <col min="6408" max="6408" width="7.375" style="237" customWidth="1"/>
    <col min="6409" max="6409" width="8.875" style="237" customWidth="1"/>
    <col min="6410" max="6410" width="8.125" style="237" customWidth="1"/>
    <col min="6411" max="6411" width="1.5" style="237" customWidth="1"/>
    <col min="6412" max="6412" width="3.375" style="237" customWidth="1"/>
    <col min="6413" max="6413" width="13.375" style="237" customWidth="1"/>
    <col min="6414" max="6414" width="4.375" style="237" customWidth="1"/>
    <col min="6415" max="6415" width="4.25" style="237" customWidth="1"/>
    <col min="6416" max="6416" width="28.125" style="237" customWidth="1"/>
    <col min="6417" max="6656" width="9" style="237"/>
    <col min="6657" max="6657" width="4.375" style="237" customWidth="1"/>
    <col min="6658" max="6658" width="15.375" style="237" customWidth="1"/>
    <col min="6659" max="6659" width="0.5" style="237" customWidth="1"/>
    <col min="6660" max="6660" width="3.25" style="237" customWidth="1"/>
    <col min="6661" max="6661" width="15.25" style="237" customWidth="1"/>
    <col min="6662" max="6663" width="0.875" style="237" customWidth="1"/>
    <col min="6664" max="6664" width="7.375" style="237" customWidth="1"/>
    <col min="6665" max="6665" width="8.875" style="237" customWidth="1"/>
    <col min="6666" max="6666" width="8.125" style="237" customWidth="1"/>
    <col min="6667" max="6667" width="1.5" style="237" customWidth="1"/>
    <col min="6668" max="6668" width="3.375" style="237" customWidth="1"/>
    <col min="6669" max="6669" width="13.375" style="237" customWidth="1"/>
    <col min="6670" max="6670" width="4.375" style="237" customWidth="1"/>
    <col min="6671" max="6671" width="4.25" style="237" customWidth="1"/>
    <col min="6672" max="6672" width="28.125" style="237" customWidth="1"/>
    <col min="6673" max="6912" width="9" style="237"/>
    <col min="6913" max="6913" width="4.375" style="237" customWidth="1"/>
    <col min="6914" max="6914" width="15.375" style="237" customWidth="1"/>
    <col min="6915" max="6915" width="0.5" style="237" customWidth="1"/>
    <col min="6916" max="6916" width="3.25" style="237" customWidth="1"/>
    <col min="6917" max="6917" width="15.25" style="237" customWidth="1"/>
    <col min="6918" max="6919" width="0.875" style="237" customWidth="1"/>
    <col min="6920" max="6920" width="7.375" style="237" customWidth="1"/>
    <col min="6921" max="6921" width="8.875" style="237" customWidth="1"/>
    <col min="6922" max="6922" width="8.125" style="237" customWidth="1"/>
    <col min="6923" max="6923" width="1.5" style="237" customWidth="1"/>
    <col min="6924" max="6924" width="3.375" style="237" customWidth="1"/>
    <col min="6925" max="6925" width="13.375" style="237" customWidth="1"/>
    <col min="6926" max="6926" width="4.375" style="237" customWidth="1"/>
    <col min="6927" max="6927" width="4.25" style="237" customWidth="1"/>
    <col min="6928" max="6928" width="28.125" style="237" customWidth="1"/>
    <col min="6929" max="7168" width="9" style="237"/>
    <col min="7169" max="7169" width="4.375" style="237" customWidth="1"/>
    <col min="7170" max="7170" width="15.375" style="237" customWidth="1"/>
    <col min="7171" max="7171" width="0.5" style="237" customWidth="1"/>
    <col min="7172" max="7172" width="3.25" style="237" customWidth="1"/>
    <col min="7173" max="7173" width="15.25" style="237" customWidth="1"/>
    <col min="7174" max="7175" width="0.875" style="237" customWidth="1"/>
    <col min="7176" max="7176" width="7.375" style="237" customWidth="1"/>
    <col min="7177" max="7177" width="8.875" style="237" customWidth="1"/>
    <col min="7178" max="7178" width="8.125" style="237" customWidth="1"/>
    <col min="7179" max="7179" width="1.5" style="237" customWidth="1"/>
    <col min="7180" max="7180" width="3.375" style="237" customWidth="1"/>
    <col min="7181" max="7181" width="13.375" style="237" customWidth="1"/>
    <col min="7182" max="7182" width="4.375" style="237" customWidth="1"/>
    <col min="7183" max="7183" width="4.25" style="237" customWidth="1"/>
    <col min="7184" max="7184" width="28.125" style="237" customWidth="1"/>
    <col min="7185" max="7424" width="9" style="237"/>
    <col min="7425" max="7425" width="4.375" style="237" customWidth="1"/>
    <col min="7426" max="7426" width="15.375" style="237" customWidth="1"/>
    <col min="7427" max="7427" width="0.5" style="237" customWidth="1"/>
    <col min="7428" max="7428" width="3.25" style="237" customWidth="1"/>
    <col min="7429" max="7429" width="15.25" style="237" customWidth="1"/>
    <col min="7430" max="7431" width="0.875" style="237" customWidth="1"/>
    <col min="7432" max="7432" width="7.375" style="237" customWidth="1"/>
    <col min="7433" max="7433" width="8.875" style="237" customWidth="1"/>
    <col min="7434" max="7434" width="8.125" style="237" customWidth="1"/>
    <col min="7435" max="7435" width="1.5" style="237" customWidth="1"/>
    <col min="7436" max="7436" width="3.375" style="237" customWidth="1"/>
    <col min="7437" max="7437" width="13.375" style="237" customWidth="1"/>
    <col min="7438" max="7438" width="4.375" style="237" customWidth="1"/>
    <col min="7439" max="7439" width="4.25" style="237" customWidth="1"/>
    <col min="7440" max="7440" width="28.125" style="237" customWidth="1"/>
    <col min="7441" max="7680" width="9" style="237"/>
    <col min="7681" max="7681" width="4.375" style="237" customWidth="1"/>
    <col min="7682" max="7682" width="15.375" style="237" customWidth="1"/>
    <col min="7683" max="7683" width="0.5" style="237" customWidth="1"/>
    <col min="7684" max="7684" width="3.25" style="237" customWidth="1"/>
    <col min="7685" max="7685" width="15.25" style="237" customWidth="1"/>
    <col min="7686" max="7687" width="0.875" style="237" customWidth="1"/>
    <col min="7688" max="7688" width="7.375" style="237" customWidth="1"/>
    <col min="7689" max="7689" width="8.875" style="237" customWidth="1"/>
    <col min="7690" max="7690" width="8.125" style="237" customWidth="1"/>
    <col min="7691" max="7691" width="1.5" style="237" customWidth="1"/>
    <col min="7692" max="7692" width="3.375" style="237" customWidth="1"/>
    <col min="7693" max="7693" width="13.375" style="237" customWidth="1"/>
    <col min="7694" max="7694" width="4.375" style="237" customWidth="1"/>
    <col min="7695" max="7695" width="4.25" style="237" customWidth="1"/>
    <col min="7696" max="7696" width="28.125" style="237" customWidth="1"/>
    <col min="7697" max="7936" width="9" style="237"/>
    <col min="7937" max="7937" width="4.375" style="237" customWidth="1"/>
    <col min="7938" max="7938" width="15.375" style="237" customWidth="1"/>
    <col min="7939" max="7939" width="0.5" style="237" customWidth="1"/>
    <col min="7940" max="7940" width="3.25" style="237" customWidth="1"/>
    <col min="7941" max="7941" width="15.25" style="237" customWidth="1"/>
    <col min="7942" max="7943" width="0.875" style="237" customWidth="1"/>
    <col min="7944" max="7944" width="7.375" style="237" customWidth="1"/>
    <col min="7945" max="7945" width="8.875" style="237" customWidth="1"/>
    <col min="7946" max="7946" width="8.125" style="237" customWidth="1"/>
    <col min="7947" max="7947" width="1.5" style="237" customWidth="1"/>
    <col min="7948" max="7948" width="3.375" style="237" customWidth="1"/>
    <col min="7949" max="7949" width="13.375" style="237" customWidth="1"/>
    <col min="7950" max="7950" width="4.375" style="237" customWidth="1"/>
    <col min="7951" max="7951" width="4.25" style="237" customWidth="1"/>
    <col min="7952" max="7952" width="28.125" style="237" customWidth="1"/>
    <col min="7953" max="8192" width="9" style="237"/>
    <col min="8193" max="8193" width="4.375" style="237" customWidth="1"/>
    <col min="8194" max="8194" width="15.375" style="237" customWidth="1"/>
    <col min="8195" max="8195" width="0.5" style="237" customWidth="1"/>
    <col min="8196" max="8196" width="3.25" style="237" customWidth="1"/>
    <col min="8197" max="8197" width="15.25" style="237" customWidth="1"/>
    <col min="8198" max="8199" width="0.875" style="237" customWidth="1"/>
    <col min="8200" max="8200" width="7.375" style="237" customWidth="1"/>
    <col min="8201" max="8201" width="8.875" style="237" customWidth="1"/>
    <col min="8202" max="8202" width="8.125" style="237" customWidth="1"/>
    <col min="8203" max="8203" width="1.5" style="237" customWidth="1"/>
    <col min="8204" max="8204" width="3.375" style="237" customWidth="1"/>
    <col min="8205" max="8205" width="13.375" style="237" customWidth="1"/>
    <col min="8206" max="8206" width="4.375" style="237" customWidth="1"/>
    <col min="8207" max="8207" width="4.25" style="237" customWidth="1"/>
    <col min="8208" max="8208" width="28.125" style="237" customWidth="1"/>
    <col min="8209" max="8448" width="9" style="237"/>
    <col min="8449" max="8449" width="4.375" style="237" customWidth="1"/>
    <col min="8450" max="8450" width="15.375" style="237" customWidth="1"/>
    <col min="8451" max="8451" width="0.5" style="237" customWidth="1"/>
    <col min="8452" max="8452" width="3.25" style="237" customWidth="1"/>
    <col min="8453" max="8453" width="15.25" style="237" customWidth="1"/>
    <col min="8454" max="8455" width="0.875" style="237" customWidth="1"/>
    <col min="8456" max="8456" width="7.375" style="237" customWidth="1"/>
    <col min="8457" max="8457" width="8.875" style="237" customWidth="1"/>
    <col min="8458" max="8458" width="8.125" style="237" customWidth="1"/>
    <col min="8459" max="8459" width="1.5" style="237" customWidth="1"/>
    <col min="8460" max="8460" width="3.375" style="237" customWidth="1"/>
    <col min="8461" max="8461" width="13.375" style="237" customWidth="1"/>
    <col min="8462" max="8462" width="4.375" style="237" customWidth="1"/>
    <col min="8463" max="8463" width="4.25" style="237" customWidth="1"/>
    <col min="8464" max="8464" width="28.125" style="237" customWidth="1"/>
    <col min="8465" max="8704" width="9" style="237"/>
    <col min="8705" max="8705" width="4.375" style="237" customWidth="1"/>
    <col min="8706" max="8706" width="15.375" style="237" customWidth="1"/>
    <col min="8707" max="8707" width="0.5" style="237" customWidth="1"/>
    <col min="8708" max="8708" width="3.25" style="237" customWidth="1"/>
    <col min="8709" max="8709" width="15.25" style="237" customWidth="1"/>
    <col min="8710" max="8711" width="0.875" style="237" customWidth="1"/>
    <col min="8712" max="8712" width="7.375" style="237" customWidth="1"/>
    <col min="8713" max="8713" width="8.875" style="237" customWidth="1"/>
    <col min="8714" max="8714" width="8.125" style="237" customWidth="1"/>
    <col min="8715" max="8715" width="1.5" style="237" customWidth="1"/>
    <col min="8716" max="8716" width="3.375" style="237" customWidth="1"/>
    <col min="8717" max="8717" width="13.375" style="237" customWidth="1"/>
    <col min="8718" max="8718" width="4.375" style="237" customWidth="1"/>
    <col min="8719" max="8719" width="4.25" style="237" customWidth="1"/>
    <col min="8720" max="8720" width="28.125" style="237" customWidth="1"/>
    <col min="8721" max="8960" width="9" style="237"/>
    <col min="8961" max="8961" width="4.375" style="237" customWidth="1"/>
    <col min="8962" max="8962" width="15.375" style="237" customWidth="1"/>
    <col min="8963" max="8963" width="0.5" style="237" customWidth="1"/>
    <col min="8964" max="8964" width="3.25" style="237" customWidth="1"/>
    <col min="8965" max="8965" width="15.25" style="237" customWidth="1"/>
    <col min="8966" max="8967" width="0.875" style="237" customWidth="1"/>
    <col min="8968" max="8968" width="7.375" style="237" customWidth="1"/>
    <col min="8969" max="8969" width="8.875" style="237" customWidth="1"/>
    <col min="8970" max="8970" width="8.125" style="237" customWidth="1"/>
    <col min="8971" max="8971" width="1.5" style="237" customWidth="1"/>
    <col min="8972" max="8972" width="3.375" style="237" customWidth="1"/>
    <col min="8973" max="8973" width="13.375" style="237" customWidth="1"/>
    <col min="8974" max="8974" width="4.375" style="237" customWidth="1"/>
    <col min="8975" max="8975" width="4.25" style="237" customWidth="1"/>
    <col min="8976" max="8976" width="28.125" style="237" customWidth="1"/>
    <col min="8977" max="9216" width="9" style="237"/>
    <col min="9217" max="9217" width="4.375" style="237" customWidth="1"/>
    <col min="9218" max="9218" width="15.375" style="237" customWidth="1"/>
    <col min="9219" max="9219" width="0.5" style="237" customWidth="1"/>
    <col min="9220" max="9220" width="3.25" style="237" customWidth="1"/>
    <col min="9221" max="9221" width="15.25" style="237" customWidth="1"/>
    <col min="9222" max="9223" width="0.875" style="237" customWidth="1"/>
    <col min="9224" max="9224" width="7.375" style="237" customWidth="1"/>
    <col min="9225" max="9225" width="8.875" style="237" customWidth="1"/>
    <col min="9226" max="9226" width="8.125" style="237" customWidth="1"/>
    <col min="9227" max="9227" width="1.5" style="237" customWidth="1"/>
    <col min="9228" max="9228" width="3.375" style="237" customWidth="1"/>
    <col min="9229" max="9229" width="13.375" style="237" customWidth="1"/>
    <col min="9230" max="9230" width="4.375" style="237" customWidth="1"/>
    <col min="9231" max="9231" width="4.25" style="237" customWidth="1"/>
    <col min="9232" max="9232" width="28.125" style="237" customWidth="1"/>
    <col min="9233" max="9472" width="9" style="237"/>
    <col min="9473" max="9473" width="4.375" style="237" customWidth="1"/>
    <col min="9474" max="9474" width="15.375" style="237" customWidth="1"/>
    <col min="9475" max="9475" width="0.5" style="237" customWidth="1"/>
    <col min="9476" max="9476" width="3.25" style="237" customWidth="1"/>
    <col min="9477" max="9477" width="15.25" style="237" customWidth="1"/>
    <col min="9478" max="9479" width="0.875" style="237" customWidth="1"/>
    <col min="9480" max="9480" width="7.375" style="237" customWidth="1"/>
    <col min="9481" max="9481" width="8.875" style="237" customWidth="1"/>
    <col min="9482" max="9482" width="8.125" style="237" customWidth="1"/>
    <col min="9483" max="9483" width="1.5" style="237" customWidth="1"/>
    <col min="9484" max="9484" width="3.375" style="237" customWidth="1"/>
    <col min="9485" max="9485" width="13.375" style="237" customWidth="1"/>
    <col min="9486" max="9486" width="4.375" style="237" customWidth="1"/>
    <col min="9487" max="9487" width="4.25" style="237" customWidth="1"/>
    <col min="9488" max="9488" width="28.125" style="237" customWidth="1"/>
    <col min="9489" max="9728" width="9" style="237"/>
    <col min="9729" max="9729" width="4.375" style="237" customWidth="1"/>
    <col min="9730" max="9730" width="15.375" style="237" customWidth="1"/>
    <col min="9731" max="9731" width="0.5" style="237" customWidth="1"/>
    <col min="9732" max="9732" width="3.25" style="237" customWidth="1"/>
    <col min="9733" max="9733" width="15.25" style="237" customWidth="1"/>
    <col min="9734" max="9735" width="0.875" style="237" customWidth="1"/>
    <col min="9736" max="9736" width="7.375" style="237" customWidth="1"/>
    <col min="9737" max="9737" width="8.875" style="237" customWidth="1"/>
    <col min="9738" max="9738" width="8.125" style="237" customWidth="1"/>
    <col min="9739" max="9739" width="1.5" style="237" customWidth="1"/>
    <col min="9740" max="9740" width="3.375" style="237" customWidth="1"/>
    <col min="9741" max="9741" width="13.375" style="237" customWidth="1"/>
    <col min="9742" max="9742" width="4.375" style="237" customWidth="1"/>
    <col min="9743" max="9743" width="4.25" style="237" customWidth="1"/>
    <col min="9744" max="9744" width="28.125" style="237" customWidth="1"/>
    <col min="9745" max="9984" width="9" style="237"/>
    <col min="9985" max="9985" width="4.375" style="237" customWidth="1"/>
    <col min="9986" max="9986" width="15.375" style="237" customWidth="1"/>
    <col min="9987" max="9987" width="0.5" style="237" customWidth="1"/>
    <col min="9988" max="9988" width="3.25" style="237" customWidth="1"/>
    <col min="9989" max="9989" width="15.25" style="237" customWidth="1"/>
    <col min="9990" max="9991" width="0.875" style="237" customWidth="1"/>
    <col min="9992" max="9992" width="7.375" style="237" customWidth="1"/>
    <col min="9993" max="9993" width="8.875" style="237" customWidth="1"/>
    <col min="9994" max="9994" width="8.125" style="237" customWidth="1"/>
    <col min="9995" max="9995" width="1.5" style="237" customWidth="1"/>
    <col min="9996" max="9996" width="3.375" style="237" customWidth="1"/>
    <col min="9997" max="9997" width="13.375" style="237" customWidth="1"/>
    <col min="9998" max="9998" width="4.375" style="237" customWidth="1"/>
    <col min="9999" max="9999" width="4.25" style="237" customWidth="1"/>
    <col min="10000" max="10000" width="28.125" style="237" customWidth="1"/>
    <col min="10001" max="10240" width="9" style="237"/>
    <col min="10241" max="10241" width="4.375" style="237" customWidth="1"/>
    <col min="10242" max="10242" width="15.375" style="237" customWidth="1"/>
    <col min="10243" max="10243" width="0.5" style="237" customWidth="1"/>
    <col min="10244" max="10244" width="3.25" style="237" customWidth="1"/>
    <col min="10245" max="10245" width="15.25" style="237" customWidth="1"/>
    <col min="10246" max="10247" width="0.875" style="237" customWidth="1"/>
    <col min="10248" max="10248" width="7.375" style="237" customWidth="1"/>
    <col min="10249" max="10249" width="8.875" style="237" customWidth="1"/>
    <col min="10250" max="10250" width="8.125" style="237" customWidth="1"/>
    <col min="10251" max="10251" width="1.5" style="237" customWidth="1"/>
    <col min="10252" max="10252" width="3.375" style="237" customWidth="1"/>
    <col min="10253" max="10253" width="13.375" style="237" customWidth="1"/>
    <col min="10254" max="10254" width="4.375" style="237" customWidth="1"/>
    <col min="10255" max="10255" width="4.25" style="237" customWidth="1"/>
    <col min="10256" max="10256" width="28.125" style="237" customWidth="1"/>
    <col min="10257" max="10496" width="9" style="237"/>
    <col min="10497" max="10497" width="4.375" style="237" customWidth="1"/>
    <col min="10498" max="10498" width="15.375" style="237" customWidth="1"/>
    <col min="10499" max="10499" width="0.5" style="237" customWidth="1"/>
    <col min="10500" max="10500" width="3.25" style="237" customWidth="1"/>
    <col min="10501" max="10501" width="15.25" style="237" customWidth="1"/>
    <col min="10502" max="10503" width="0.875" style="237" customWidth="1"/>
    <col min="10504" max="10504" width="7.375" style="237" customWidth="1"/>
    <col min="10505" max="10505" width="8.875" style="237" customWidth="1"/>
    <col min="10506" max="10506" width="8.125" style="237" customWidth="1"/>
    <col min="10507" max="10507" width="1.5" style="237" customWidth="1"/>
    <col min="10508" max="10508" width="3.375" style="237" customWidth="1"/>
    <col min="10509" max="10509" width="13.375" style="237" customWidth="1"/>
    <col min="10510" max="10510" width="4.375" style="237" customWidth="1"/>
    <col min="10511" max="10511" width="4.25" style="237" customWidth="1"/>
    <col min="10512" max="10512" width="28.125" style="237" customWidth="1"/>
    <col min="10513" max="10752" width="9" style="237"/>
    <col min="10753" max="10753" width="4.375" style="237" customWidth="1"/>
    <col min="10754" max="10754" width="15.375" style="237" customWidth="1"/>
    <col min="10755" max="10755" width="0.5" style="237" customWidth="1"/>
    <col min="10756" max="10756" width="3.25" style="237" customWidth="1"/>
    <col min="10757" max="10757" width="15.25" style="237" customWidth="1"/>
    <col min="10758" max="10759" width="0.875" style="237" customWidth="1"/>
    <col min="10760" max="10760" width="7.375" style="237" customWidth="1"/>
    <col min="10761" max="10761" width="8.875" style="237" customWidth="1"/>
    <col min="10762" max="10762" width="8.125" style="237" customWidth="1"/>
    <col min="10763" max="10763" width="1.5" style="237" customWidth="1"/>
    <col min="10764" max="10764" width="3.375" style="237" customWidth="1"/>
    <col min="10765" max="10765" width="13.375" style="237" customWidth="1"/>
    <col min="10766" max="10766" width="4.375" style="237" customWidth="1"/>
    <col min="10767" max="10767" width="4.25" style="237" customWidth="1"/>
    <col min="10768" max="10768" width="28.125" style="237" customWidth="1"/>
    <col min="10769" max="11008" width="9" style="237"/>
    <col min="11009" max="11009" width="4.375" style="237" customWidth="1"/>
    <col min="11010" max="11010" width="15.375" style="237" customWidth="1"/>
    <col min="11011" max="11011" width="0.5" style="237" customWidth="1"/>
    <col min="11012" max="11012" width="3.25" style="237" customWidth="1"/>
    <col min="11013" max="11013" width="15.25" style="237" customWidth="1"/>
    <col min="11014" max="11015" width="0.875" style="237" customWidth="1"/>
    <col min="11016" max="11016" width="7.375" style="237" customWidth="1"/>
    <col min="11017" max="11017" width="8.875" style="237" customWidth="1"/>
    <col min="11018" max="11018" width="8.125" style="237" customWidth="1"/>
    <col min="11019" max="11019" width="1.5" style="237" customWidth="1"/>
    <col min="11020" max="11020" width="3.375" style="237" customWidth="1"/>
    <col min="11021" max="11021" width="13.375" style="237" customWidth="1"/>
    <col min="11022" max="11022" width="4.375" style="237" customWidth="1"/>
    <col min="11023" max="11023" width="4.25" style="237" customWidth="1"/>
    <col min="11024" max="11024" width="28.125" style="237" customWidth="1"/>
    <col min="11025" max="11264" width="9" style="237"/>
    <col min="11265" max="11265" width="4.375" style="237" customWidth="1"/>
    <col min="11266" max="11266" width="15.375" style="237" customWidth="1"/>
    <col min="11267" max="11267" width="0.5" style="237" customWidth="1"/>
    <col min="11268" max="11268" width="3.25" style="237" customWidth="1"/>
    <col min="11269" max="11269" width="15.25" style="237" customWidth="1"/>
    <col min="11270" max="11271" width="0.875" style="237" customWidth="1"/>
    <col min="11272" max="11272" width="7.375" style="237" customWidth="1"/>
    <col min="11273" max="11273" width="8.875" style="237" customWidth="1"/>
    <col min="11274" max="11274" width="8.125" style="237" customWidth="1"/>
    <col min="11275" max="11275" width="1.5" style="237" customWidth="1"/>
    <col min="11276" max="11276" width="3.375" style="237" customWidth="1"/>
    <col min="11277" max="11277" width="13.375" style="237" customWidth="1"/>
    <col min="11278" max="11278" width="4.375" style="237" customWidth="1"/>
    <col min="11279" max="11279" width="4.25" style="237" customWidth="1"/>
    <col min="11280" max="11280" width="28.125" style="237" customWidth="1"/>
    <col min="11281" max="11520" width="9" style="237"/>
    <col min="11521" max="11521" width="4.375" style="237" customWidth="1"/>
    <col min="11522" max="11522" width="15.375" style="237" customWidth="1"/>
    <col min="11523" max="11523" width="0.5" style="237" customWidth="1"/>
    <col min="11524" max="11524" width="3.25" style="237" customWidth="1"/>
    <col min="11525" max="11525" width="15.25" style="237" customWidth="1"/>
    <col min="11526" max="11527" width="0.875" style="237" customWidth="1"/>
    <col min="11528" max="11528" width="7.375" style="237" customWidth="1"/>
    <col min="11529" max="11529" width="8.875" style="237" customWidth="1"/>
    <col min="11530" max="11530" width="8.125" style="237" customWidth="1"/>
    <col min="11531" max="11531" width="1.5" style="237" customWidth="1"/>
    <col min="11532" max="11532" width="3.375" style="237" customWidth="1"/>
    <col min="11533" max="11533" width="13.375" style="237" customWidth="1"/>
    <col min="11534" max="11534" width="4.375" style="237" customWidth="1"/>
    <col min="11535" max="11535" width="4.25" style="237" customWidth="1"/>
    <col min="11536" max="11536" width="28.125" style="237" customWidth="1"/>
    <col min="11537" max="11776" width="9" style="237"/>
    <col min="11777" max="11777" width="4.375" style="237" customWidth="1"/>
    <col min="11778" max="11778" width="15.375" style="237" customWidth="1"/>
    <col min="11779" max="11779" width="0.5" style="237" customWidth="1"/>
    <col min="11780" max="11780" width="3.25" style="237" customWidth="1"/>
    <col min="11781" max="11781" width="15.25" style="237" customWidth="1"/>
    <col min="11782" max="11783" width="0.875" style="237" customWidth="1"/>
    <col min="11784" max="11784" width="7.375" style="237" customWidth="1"/>
    <col min="11785" max="11785" width="8.875" style="237" customWidth="1"/>
    <col min="11786" max="11786" width="8.125" style="237" customWidth="1"/>
    <col min="11787" max="11787" width="1.5" style="237" customWidth="1"/>
    <col min="11788" max="11788" width="3.375" style="237" customWidth="1"/>
    <col min="11789" max="11789" width="13.375" style="237" customWidth="1"/>
    <col min="11790" max="11790" width="4.375" style="237" customWidth="1"/>
    <col min="11791" max="11791" width="4.25" style="237" customWidth="1"/>
    <col min="11792" max="11792" width="28.125" style="237" customWidth="1"/>
    <col min="11793" max="12032" width="9" style="237"/>
    <col min="12033" max="12033" width="4.375" style="237" customWidth="1"/>
    <col min="12034" max="12034" width="15.375" style="237" customWidth="1"/>
    <col min="12035" max="12035" width="0.5" style="237" customWidth="1"/>
    <col min="12036" max="12036" width="3.25" style="237" customWidth="1"/>
    <col min="12037" max="12037" width="15.25" style="237" customWidth="1"/>
    <col min="12038" max="12039" width="0.875" style="237" customWidth="1"/>
    <col min="12040" max="12040" width="7.375" style="237" customWidth="1"/>
    <col min="12041" max="12041" width="8.875" style="237" customWidth="1"/>
    <col min="12042" max="12042" width="8.125" style="237" customWidth="1"/>
    <col min="12043" max="12043" width="1.5" style="237" customWidth="1"/>
    <col min="12044" max="12044" width="3.375" style="237" customWidth="1"/>
    <col min="12045" max="12045" width="13.375" style="237" customWidth="1"/>
    <col min="12046" max="12046" width="4.375" style="237" customWidth="1"/>
    <col min="12047" max="12047" width="4.25" style="237" customWidth="1"/>
    <col min="12048" max="12048" width="28.125" style="237" customWidth="1"/>
    <col min="12049" max="12288" width="9" style="237"/>
    <col min="12289" max="12289" width="4.375" style="237" customWidth="1"/>
    <col min="12290" max="12290" width="15.375" style="237" customWidth="1"/>
    <col min="12291" max="12291" width="0.5" style="237" customWidth="1"/>
    <col min="12292" max="12292" width="3.25" style="237" customWidth="1"/>
    <col min="12293" max="12293" width="15.25" style="237" customWidth="1"/>
    <col min="12294" max="12295" width="0.875" style="237" customWidth="1"/>
    <col min="12296" max="12296" width="7.375" style="237" customWidth="1"/>
    <col min="12297" max="12297" width="8.875" style="237" customWidth="1"/>
    <col min="12298" max="12298" width="8.125" style="237" customWidth="1"/>
    <col min="12299" max="12299" width="1.5" style="237" customWidth="1"/>
    <col min="12300" max="12300" width="3.375" style="237" customWidth="1"/>
    <col min="12301" max="12301" width="13.375" style="237" customWidth="1"/>
    <col min="12302" max="12302" width="4.375" style="237" customWidth="1"/>
    <col min="12303" max="12303" width="4.25" style="237" customWidth="1"/>
    <col min="12304" max="12304" width="28.125" style="237" customWidth="1"/>
    <col min="12305" max="12544" width="9" style="237"/>
    <col min="12545" max="12545" width="4.375" style="237" customWidth="1"/>
    <col min="12546" max="12546" width="15.375" style="237" customWidth="1"/>
    <col min="12547" max="12547" width="0.5" style="237" customWidth="1"/>
    <col min="12548" max="12548" width="3.25" style="237" customWidth="1"/>
    <col min="12549" max="12549" width="15.25" style="237" customWidth="1"/>
    <col min="12550" max="12551" width="0.875" style="237" customWidth="1"/>
    <col min="12552" max="12552" width="7.375" style="237" customWidth="1"/>
    <col min="12553" max="12553" width="8.875" style="237" customWidth="1"/>
    <col min="12554" max="12554" width="8.125" style="237" customWidth="1"/>
    <col min="12555" max="12555" width="1.5" style="237" customWidth="1"/>
    <col min="12556" max="12556" width="3.375" style="237" customWidth="1"/>
    <col min="12557" max="12557" width="13.375" style="237" customWidth="1"/>
    <col min="12558" max="12558" width="4.375" style="237" customWidth="1"/>
    <col min="12559" max="12559" width="4.25" style="237" customWidth="1"/>
    <col min="12560" max="12560" width="28.125" style="237" customWidth="1"/>
    <col min="12561" max="12800" width="9" style="237"/>
    <col min="12801" max="12801" width="4.375" style="237" customWidth="1"/>
    <col min="12802" max="12802" width="15.375" style="237" customWidth="1"/>
    <col min="12803" max="12803" width="0.5" style="237" customWidth="1"/>
    <col min="12804" max="12804" width="3.25" style="237" customWidth="1"/>
    <col min="12805" max="12805" width="15.25" style="237" customWidth="1"/>
    <col min="12806" max="12807" width="0.875" style="237" customWidth="1"/>
    <col min="12808" max="12808" width="7.375" style="237" customWidth="1"/>
    <col min="12809" max="12809" width="8.875" style="237" customWidth="1"/>
    <col min="12810" max="12810" width="8.125" style="237" customWidth="1"/>
    <col min="12811" max="12811" width="1.5" style="237" customWidth="1"/>
    <col min="12812" max="12812" width="3.375" style="237" customWidth="1"/>
    <col min="12813" max="12813" width="13.375" style="237" customWidth="1"/>
    <col min="12814" max="12814" width="4.375" style="237" customWidth="1"/>
    <col min="12815" max="12815" width="4.25" style="237" customWidth="1"/>
    <col min="12816" max="12816" width="28.125" style="237" customWidth="1"/>
    <col min="12817" max="13056" width="9" style="237"/>
    <col min="13057" max="13057" width="4.375" style="237" customWidth="1"/>
    <col min="13058" max="13058" width="15.375" style="237" customWidth="1"/>
    <col min="13059" max="13059" width="0.5" style="237" customWidth="1"/>
    <col min="13060" max="13060" width="3.25" style="237" customWidth="1"/>
    <col min="13061" max="13061" width="15.25" style="237" customWidth="1"/>
    <col min="13062" max="13063" width="0.875" style="237" customWidth="1"/>
    <col min="13064" max="13064" width="7.375" style="237" customWidth="1"/>
    <col min="13065" max="13065" width="8.875" style="237" customWidth="1"/>
    <col min="13066" max="13066" width="8.125" style="237" customWidth="1"/>
    <col min="13067" max="13067" width="1.5" style="237" customWidth="1"/>
    <col min="13068" max="13068" width="3.375" style="237" customWidth="1"/>
    <col min="13069" max="13069" width="13.375" style="237" customWidth="1"/>
    <col min="13070" max="13070" width="4.375" style="237" customWidth="1"/>
    <col min="13071" max="13071" width="4.25" style="237" customWidth="1"/>
    <col min="13072" max="13072" width="28.125" style="237" customWidth="1"/>
    <col min="13073" max="13312" width="9" style="237"/>
    <col min="13313" max="13313" width="4.375" style="237" customWidth="1"/>
    <col min="13314" max="13314" width="15.375" style="237" customWidth="1"/>
    <col min="13315" max="13315" width="0.5" style="237" customWidth="1"/>
    <col min="13316" max="13316" width="3.25" style="237" customWidth="1"/>
    <col min="13317" max="13317" width="15.25" style="237" customWidth="1"/>
    <col min="13318" max="13319" width="0.875" style="237" customWidth="1"/>
    <col min="13320" max="13320" width="7.375" style="237" customWidth="1"/>
    <col min="13321" max="13321" width="8.875" style="237" customWidth="1"/>
    <col min="13322" max="13322" width="8.125" style="237" customWidth="1"/>
    <col min="13323" max="13323" width="1.5" style="237" customWidth="1"/>
    <col min="13324" max="13324" width="3.375" style="237" customWidth="1"/>
    <col min="13325" max="13325" width="13.375" style="237" customWidth="1"/>
    <col min="13326" max="13326" width="4.375" style="237" customWidth="1"/>
    <col min="13327" max="13327" width="4.25" style="237" customWidth="1"/>
    <col min="13328" max="13328" width="28.125" style="237" customWidth="1"/>
    <col min="13329" max="13568" width="9" style="237"/>
    <col min="13569" max="13569" width="4.375" style="237" customWidth="1"/>
    <col min="13570" max="13570" width="15.375" style="237" customWidth="1"/>
    <col min="13571" max="13571" width="0.5" style="237" customWidth="1"/>
    <col min="13572" max="13572" width="3.25" style="237" customWidth="1"/>
    <col min="13573" max="13573" width="15.25" style="237" customWidth="1"/>
    <col min="13574" max="13575" width="0.875" style="237" customWidth="1"/>
    <col min="13576" max="13576" width="7.375" style="237" customWidth="1"/>
    <col min="13577" max="13577" width="8.875" style="237" customWidth="1"/>
    <col min="13578" max="13578" width="8.125" style="237" customWidth="1"/>
    <col min="13579" max="13579" width="1.5" style="237" customWidth="1"/>
    <col min="13580" max="13580" width="3.375" style="237" customWidth="1"/>
    <col min="13581" max="13581" width="13.375" style="237" customWidth="1"/>
    <col min="13582" max="13582" width="4.375" style="237" customWidth="1"/>
    <col min="13583" max="13583" width="4.25" style="237" customWidth="1"/>
    <col min="13584" max="13584" width="28.125" style="237" customWidth="1"/>
    <col min="13585" max="13824" width="9" style="237"/>
    <col min="13825" max="13825" width="4.375" style="237" customWidth="1"/>
    <col min="13826" max="13826" width="15.375" style="237" customWidth="1"/>
    <col min="13827" max="13827" width="0.5" style="237" customWidth="1"/>
    <col min="13828" max="13828" width="3.25" style="237" customWidth="1"/>
    <col min="13829" max="13829" width="15.25" style="237" customWidth="1"/>
    <col min="13830" max="13831" width="0.875" style="237" customWidth="1"/>
    <col min="13832" max="13832" width="7.375" style="237" customWidth="1"/>
    <col min="13833" max="13833" width="8.875" style="237" customWidth="1"/>
    <col min="13834" max="13834" width="8.125" style="237" customWidth="1"/>
    <col min="13835" max="13835" width="1.5" style="237" customWidth="1"/>
    <col min="13836" max="13836" width="3.375" style="237" customWidth="1"/>
    <col min="13837" max="13837" width="13.375" style="237" customWidth="1"/>
    <col min="13838" max="13838" width="4.375" style="237" customWidth="1"/>
    <col min="13839" max="13839" width="4.25" style="237" customWidth="1"/>
    <col min="13840" max="13840" width="28.125" style="237" customWidth="1"/>
    <col min="13841" max="14080" width="9" style="237"/>
    <col min="14081" max="14081" width="4.375" style="237" customWidth="1"/>
    <col min="14082" max="14082" width="15.375" style="237" customWidth="1"/>
    <col min="14083" max="14083" width="0.5" style="237" customWidth="1"/>
    <col min="14084" max="14084" width="3.25" style="237" customWidth="1"/>
    <col min="14085" max="14085" width="15.25" style="237" customWidth="1"/>
    <col min="14086" max="14087" width="0.875" style="237" customWidth="1"/>
    <col min="14088" max="14088" width="7.375" style="237" customWidth="1"/>
    <col min="14089" max="14089" width="8.875" style="237" customWidth="1"/>
    <col min="14090" max="14090" width="8.125" style="237" customWidth="1"/>
    <col min="14091" max="14091" width="1.5" style="237" customWidth="1"/>
    <col min="14092" max="14092" width="3.375" style="237" customWidth="1"/>
    <col min="14093" max="14093" width="13.375" style="237" customWidth="1"/>
    <col min="14094" max="14094" width="4.375" style="237" customWidth="1"/>
    <col min="14095" max="14095" width="4.25" style="237" customWidth="1"/>
    <col min="14096" max="14096" width="28.125" style="237" customWidth="1"/>
    <col min="14097" max="14336" width="9" style="237"/>
    <col min="14337" max="14337" width="4.375" style="237" customWidth="1"/>
    <col min="14338" max="14338" width="15.375" style="237" customWidth="1"/>
    <col min="14339" max="14339" width="0.5" style="237" customWidth="1"/>
    <col min="14340" max="14340" width="3.25" style="237" customWidth="1"/>
    <col min="14341" max="14341" width="15.25" style="237" customWidth="1"/>
    <col min="14342" max="14343" width="0.875" style="237" customWidth="1"/>
    <col min="14344" max="14344" width="7.375" style="237" customWidth="1"/>
    <col min="14345" max="14345" width="8.875" style="237" customWidth="1"/>
    <col min="14346" max="14346" width="8.125" style="237" customWidth="1"/>
    <col min="14347" max="14347" width="1.5" style="237" customWidth="1"/>
    <col min="14348" max="14348" width="3.375" style="237" customWidth="1"/>
    <col min="14349" max="14349" width="13.375" style="237" customWidth="1"/>
    <col min="14350" max="14350" width="4.375" style="237" customWidth="1"/>
    <col min="14351" max="14351" width="4.25" style="237" customWidth="1"/>
    <col min="14352" max="14352" width="28.125" style="237" customWidth="1"/>
    <col min="14353" max="14592" width="9" style="237"/>
    <col min="14593" max="14593" width="4.375" style="237" customWidth="1"/>
    <col min="14594" max="14594" width="15.375" style="237" customWidth="1"/>
    <col min="14595" max="14595" width="0.5" style="237" customWidth="1"/>
    <col min="14596" max="14596" width="3.25" style="237" customWidth="1"/>
    <col min="14597" max="14597" width="15.25" style="237" customWidth="1"/>
    <col min="14598" max="14599" width="0.875" style="237" customWidth="1"/>
    <col min="14600" max="14600" width="7.375" style="237" customWidth="1"/>
    <col min="14601" max="14601" width="8.875" style="237" customWidth="1"/>
    <col min="14602" max="14602" width="8.125" style="237" customWidth="1"/>
    <col min="14603" max="14603" width="1.5" style="237" customWidth="1"/>
    <col min="14604" max="14604" width="3.375" style="237" customWidth="1"/>
    <col min="14605" max="14605" width="13.375" style="237" customWidth="1"/>
    <col min="14606" max="14606" width="4.375" style="237" customWidth="1"/>
    <col min="14607" max="14607" width="4.25" style="237" customWidth="1"/>
    <col min="14608" max="14608" width="28.125" style="237" customWidth="1"/>
    <col min="14609" max="14848" width="9" style="237"/>
    <col min="14849" max="14849" width="4.375" style="237" customWidth="1"/>
    <col min="14850" max="14850" width="15.375" style="237" customWidth="1"/>
    <col min="14851" max="14851" width="0.5" style="237" customWidth="1"/>
    <col min="14852" max="14852" width="3.25" style="237" customWidth="1"/>
    <col min="14853" max="14853" width="15.25" style="237" customWidth="1"/>
    <col min="14854" max="14855" width="0.875" style="237" customWidth="1"/>
    <col min="14856" max="14856" width="7.375" style="237" customWidth="1"/>
    <col min="14857" max="14857" width="8.875" style="237" customWidth="1"/>
    <col min="14858" max="14858" width="8.125" style="237" customWidth="1"/>
    <col min="14859" max="14859" width="1.5" style="237" customWidth="1"/>
    <col min="14860" max="14860" width="3.375" style="237" customWidth="1"/>
    <col min="14861" max="14861" width="13.375" style="237" customWidth="1"/>
    <col min="14862" max="14862" width="4.375" style="237" customWidth="1"/>
    <col min="14863" max="14863" width="4.25" style="237" customWidth="1"/>
    <col min="14864" max="14864" width="28.125" style="237" customWidth="1"/>
    <col min="14865" max="15104" width="9" style="237"/>
    <col min="15105" max="15105" width="4.375" style="237" customWidth="1"/>
    <col min="15106" max="15106" width="15.375" style="237" customWidth="1"/>
    <col min="15107" max="15107" width="0.5" style="237" customWidth="1"/>
    <col min="15108" max="15108" width="3.25" style="237" customWidth="1"/>
    <col min="15109" max="15109" width="15.25" style="237" customWidth="1"/>
    <col min="15110" max="15111" width="0.875" style="237" customWidth="1"/>
    <col min="15112" max="15112" width="7.375" style="237" customWidth="1"/>
    <col min="15113" max="15113" width="8.875" style="237" customWidth="1"/>
    <col min="15114" max="15114" width="8.125" style="237" customWidth="1"/>
    <col min="15115" max="15115" width="1.5" style="237" customWidth="1"/>
    <col min="15116" max="15116" width="3.375" style="237" customWidth="1"/>
    <col min="15117" max="15117" width="13.375" style="237" customWidth="1"/>
    <col min="15118" max="15118" width="4.375" style="237" customWidth="1"/>
    <col min="15119" max="15119" width="4.25" style="237" customWidth="1"/>
    <col min="15120" max="15120" width="28.125" style="237" customWidth="1"/>
    <col min="15121" max="15360" width="9" style="237"/>
    <col min="15361" max="15361" width="4.375" style="237" customWidth="1"/>
    <col min="15362" max="15362" width="15.375" style="237" customWidth="1"/>
    <col min="15363" max="15363" width="0.5" style="237" customWidth="1"/>
    <col min="15364" max="15364" width="3.25" style="237" customWidth="1"/>
    <col min="15365" max="15365" width="15.25" style="237" customWidth="1"/>
    <col min="15366" max="15367" width="0.875" style="237" customWidth="1"/>
    <col min="15368" max="15368" width="7.375" style="237" customWidth="1"/>
    <col min="15369" max="15369" width="8.875" style="237" customWidth="1"/>
    <col min="15370" max="15370" width="8.125" style="237" customWidth="1"/>
    <col min="15371" max="15371" width="1.5" style="237" customWidth="1"/>
    <col min="15372" max="15372" width="3.375" style="237" customWidth="1"/>
    <col min="15373" max="15373" width="13.375" style="237" customWidth="1"/>
    <col min="15374" max="15374" width="4.375" style="237" customWidth="1"/>
    <col min="15375" max="15375" width="4.25" style="237" customWidth="1"/>
    <col min="15376" max="15376" width="28.125" style="237" customWidth="1"/>
    <col min="15377" max="15616" width="9" style="237"/>
    <col min="15617" max="15617" width="4.375" style="237" customWidth="1"/>
    <col min="15618" max="15618" width="15.375" style="237" customWidth="1"/>
    <col min="15619" max="15619" width="0.5" style="237" customWidth="1"/>
    <col min="15620" max="15620" width="3.25" style="237" customWidth="1"/>
    <col min="15621" max="15621" width="15.25" style="237" customWidth="1"/>
    <col min="15622" max="15623" width="0.875" style="237" customWidth="1"/>
    <col min="15624" max="15624" width="7.375" style="237" customWidth="1"/>
    <col min="15625" max="15625" width="8.875" style="237" customWidth="1"/>
    <col min="15626" max="15626" width="8.125" style="237" customWidth="1"/>
    <col min="15627" max="15627" width="1.5" style="237" customWidth="1"/>
    <col min="15628" max="15628" width="3.375" style="237" customWidth="1"/>
    <col min="15629" max="15629" width="13.375" style="237" customWidth="1"/>
    <col min="15630" max="15630" width="4.375" style="237" customWidth="1"/>
    <col min="15631" max="15631" width="4.25" style="237" customWidth="1"/>
    <col min="15632" max="15632" width="28.125" style="237" customWidth="1"/>
    <col min="15633" max="15872" width="9" style="237"/>
    <col min="15873" max="15873" width="4.375" style="237" customWidth="1"/>
    <col min="15874" max="15874" width="15.375" style="237" customWidth="1"/>
    <col min="15875" max="15875" width="0.5" style="237" customWidth="1"/>
    <col min="15876" max="15876" width="3.25" style="237" customWidth="1"/>
    <col min="15877" max="15877" width="15.25" style="237" customWidth="1"/>
    <col min="15878" max="15879" width="0.875" style="237" customWidth="1"/>
    <col min="15880" max="15880" width="7.375" style="237" customWidth="1"/>
    <col min="15881" max="15881" width="8.875" style="237" customWidth="1"/>
    <col min="15882" max="15882" width="8.125" style="237" customWidth="1"/>
    <col min="15883" max="15883" width="1.5" style="237" customWidth="1"/>
    <col min="15884" max="15884" width="3.375" style="237" customWidth="1"/>
    <col min="15885" max="15885" width="13.375" style="237" customWidth="1"/>
    <col min="15886" max="15886" width="4.375" style="237" customWidth="1"/>
    <col min="15887" max="15887" width="4.25" style="237" customWidth="1"/>
    <col min="15888" max="15888" width="28.125" style="237" customWidth="1"/>
    <col min="15889" max="16128" width="9" style="237"/>
    <col min="16129" max="16129" width="4.375" style="237" customWidth="1"/>
    <col min="16130" max="16130" width="15.375" style="237" customWidth="1"/>
    <col min="16131" max="16131" width="0.5" style="237" customWidth="1"/>
    <col min="16132" max="16132" width="3.25" style="237" customWidth="1"/>
    <col min="16133" max="16133" width="15.25" style="237" customWidth="1"/>
    <col min="16134" max="16135" width="0.875" style="237" customWidth="1"/>
    <col min="16136" max="16136" width="7.375" style="237" customWidth="1"/>
    <col min="16137" max="16137" width="8.875" style="237" customWidth="1"/>
    <col min="16138" max="16138" width="8.125" style="237" customWidth="1"/>
    <col min="16139" max="16139" width="1.5" style="237" customWidth="1"/>
    <col min="16140" max="16140" width="3.375" style="237" customWidth="1"/>
    <col min="16141" max="16141" width="13.375" style="237" customWidth="1"/>
    <col min="16142" max="16142" width="4.375" style="237" customWidth="1"/>
    <col min="16143" max="16143" width="4.25" style="237" customWidth="1"/>
    <col min="16144" max="16144" width="28.125" style="237" customWidth="1"/>
    <col min="16145" max="16384" width="9" style="237"/>
  </cols>
  <sheetData>
    <row r="1" spans="1:16" ht="20.100000000000001" customHeight="1">
      <c r="A1" s="236"/>
      <c r="B1" s="236"/>
      <c r="C1" s="236"/>
      <c r="D1" s="236"/>
      <c r="E1" s="236"/>
      <c r="F1" s="236"/>
      <c r="G1" s="236"/>
      <c r="H1" s="236"/>
      <c r="I1" s="236"/>
      <c r="J1" s="236"/>
      <c r="K1" s="236"/>
      <c r="L1" s="236"/>
      <c r="M1" s="236"/>
      <c r="N1" s="236"/>
      <c r="O1" s="236"/>
      <c r="P1" s="236"/>
    </row>
    <row r="2" spans="1:16" ht="21" customHeight="1">
      <c r="A2" s="236"/>
      <c r="B2" s="236"/>
      <c r="C2" s="236"/>
      <c r="D2" s="236"/>
      <c r="E2" s="238" t="s">
        <v>81</v>
      </c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6"/>
    </row>
    <row r="3" spans="1:16" ht="17.100000000000001" customHeight="1">
      <c r="A3" s="236"/>
      <c r="B3" s="236"/>
      <c r="C3" s="236"/>
      <c r="D3" s="236"/>
      <c r="E3" s="239" t="s">
        <v>518</v>
      </c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6"/>
    </row>
    <row r="4" spans="1:16" ht="17.100000000000001" customHeight="1">
      <c r="A4" s="236"/>
      <c r="B4" s="236"/>
      <c r="C4" s="236"/>
      <c r="D4" s="236"/>
      <c r="E4" s="239" t="s">
        <v>520</v>
      </c>
      <c r="F4" s="239"/>
      <c r="G4" s="239"/>
      <c r="H4" s="239"/>
      <c r="I4" s="239"/>
      <c r="J4" s="239"/>
      <c r="K4" s="239"/>
      <c r="L4" s="239"/>
      <c r="M4" s="239"/>
      <c r="N4" s="239"/>
      <c r="O4" s="239"/>
      <c r="P4" s="236"/>
    </row>
    <row r="5" spans="1:16" ht="15" customHeight="1">
      <c r="A5" s="236"/>
      <c r="B5" s="239" t="s">
        <v>84</v>
      </c>
      <c r="C5" s="239"/>
      <c r="D5" s="239"/>
      <c r="E5" s="239"/>
      <c r="F5" s="239"/>
      <c r="G5" s="239" t="s">
        <v>85</v>
      </c>
      <c r="H5" s="239"/>
      <c r="I5" s="239"/>
      <c r="J5" s="239"/>
      <c r="K5" s="239"/>
      <c r="L5" s="239"/>
      <c r="M5" s="239"/>
      <c r="N5" s="239"/>
      <c r="O5" s="239"/>
      <c r="P5" s="236"/>
    </row>
    <row r="6" spans="1:16" ht="15" customHeight="1">
      <c r="A6" s="236"/>
      <c r="B6" s="240" t="s">
        <v>86</v>
      </c>
      <c r="C6" s="240"/>
      <c r="D6" s="240"/>
      <c r="E6" s="240"/>
      <c r="F6" s="240"/>
      <c r="G6" s="236"/>
      <c r="H6" s="236"/>
      <c r="I6" s="236"/>
      <c r="J6" s="236"/>
      <c r="K6" s="236"/>
      <c r="L6" s="236"/>
      <c r="M6" s="236"/>
      <c r="N6" s="236"/>
      <c r="O6" s="236"/>
      <c r="P6" s="236"/>
    </row>
    <row r="7" spans="1:16" ht="3" customHeight="1">
      <c r="A7" s="236"/>
      <c r="B7" s="266" t="s">
        <v>87</v>
      </c>
      <c r="C7" s="236"/>
      <c r="D7" s="242" t="s">
        <v>521</v>
      </c>
      <c r="E7" s="242"/>
      <c r="F7" s="242"/>
      <c r="G7" s="242"/>
      <c r="H7" s="242"/>
      <c r="I7" s="242"/>
      <c r="J7" s="242"/>
      <c r="K7" s="236"/>
      <c r="L7" s="242" t="s">
        <v>89</v>
      </c>
      <c r="M7" s="242"/>
      <c r="N7" s="236"/>
      <c r="O7" s="236"/>
      <c r="P7" s="236"/>
    </row>
    <row r="8" spans="1:16" ht="12" customHeight="1">
      <c r="A8" s="236"/>
      <c r="B8" s="266"/>
      <c r="C8" s="236"/>
      <c r="D8" s="242"/>
      <c r="E8" s="242"/>
      <c r="F8" s="242"/>
      <c r="G8" s="242"/>
      <c r="H8" s="242"/>
      <c r="I8" s="242"/>
      <c r="J8" s="242"/>
      <c r="K8" s="236"/>
      <c r="L8" s="242"/>
      <c r="M8" s="242"/>
      <c r="N8" s="236"/>
      <c r="O8" s="236"/>
      <c r="P8" s="236"/>
    </row>
    <row r="9" spans="1:16" ht="3" customHeight="1">
      <c r="A9" s="236"/>
      <c r="B9" s="236"/>
      <c r="C9" s="236"/>
      <c r="D9" s="236"/>
      <c r="E9" s="236"/>
      <c r="F9" s="236"/>
      <c r="G9" s="236"/>
      <c r="H9" s="236"/>
      <c r="I9" s="236"/>
      <c r="J9" s="236"/>
      <c r="K9" s="236"/>
      <c r="L9" s="236"/>
      <c r="M9" s="236"/>
      <c r="N9" s="236"/>
      <c r="O9" s="236"/>
      <c r="P9" s="236"/>
    </row>
    <row r="10" spans="1:16" ht="30" customHeight="1">
      <c r="A10" s="236"/>
      <c r="B10" s="243" t="s">
        <v>8</v>
      </c>
      <c r="C10" s="243"/>
      <c r="D10" s="243"/>
      <c r="E10" s="243"/>
      <c r="F10" s="244" t="s">
        <v>90</v>
      </c>
      <c r="G10" s="244"/>
      <c r="H10" s="244"/>
      <c r="I10" s="245" t="s">
        <v>494</v>
      </c>
      <c r="J10" s="244" t="s">
        <v>92</v>
      </c>
      <c r="K10" s="244"/>
      <c r="L10" s="244"/>
      <c r="M10" s="245" t="s">
        <v>93</v>
      </c>
      <c r="N10" s="236"/>
      <c r="O10" s="236"/>
      <c r="P10" s="236"/>
    </row>
    <row r="11" spans="1:16" ht="9.9499999999999993" customHeight="1">
      <c r="A11" s="236"/>
      <c r="B11" s="246" t="s">
        <v>14</v>
      </c>
      <c r="C11" s="246"/>
      <c r="D11" s="246"/>
      <c r="E11" s="246"/>
      <c r="F11" s="246"/>
      <c r="G11" s="246"/>
      <c r="H11" s="246"/>
      <c r="I11" s="246"/>
      <c r="J11" s="246"/>
      <c r="K11" s="246"/>
      <c r="L11" s="246"/>
      <c r="M11" s="246"/>
      <c r="N11" s="236"/>
      <c r="O11" s="236"/>
      <c r="P11" s="236"/>
    </row>
    <row r="12" spans="1:16" ht="9.9499999999999993" customHeight="1">
      <c r="A12" s="236"/>
      <c r="B12" s="247" t="s">
        <v>94</v>
      </c>
      <c r="C12" s="247"/>
      <c r="D12" s="247"/>
      <c r="E12" s="247"/>
      <c r="F12" s="247"/>
      <c r="G12" s="247"/>
      <c r="H12" s="248">
        <v>0</v>
      </c>
      <c r="I12" s="248">
        <v>0</v>
      </c>
      <c r="J12" s="249">
        <v>0</v>
      </c>
      <c r="K12" s="249"/>
      <c r="L12" s="249"/>
      <c r="M12" s="248">
        <v>0</v>
      </c>
      <c r="N12" s="236"/>
      <c r="O12" s="236"/>
      <c r="P12" s="236"/>
    </row>
    <row r="13" spans="1:16" ht="9.9499999999999993" customHeight="1">
      <c r="A13" s="236"/>
      <c r="B13" s="247" t="s">
        <v>95</v>
      </c>
      <c r="C13" s="247"/>
      <c r="D13" s="247"/>
      <c r="E13" s="247"/>
      <c r="F13" s="247"/>
      <c r="G13" s="247"/>
      <c r="H13" s="248">
        <v>0</v>
      </c>
      <c r="I13" s="248">
        <v>0</v>
      </c>
      <c r="J13" s="249">
        <v>0</v>
      </c>
      <c r="K13" s="249"/>
      <c r="L13" s="249"/>
      <c r="M13" s="248">
        <v>0</v>
      </c>
      <c r="N13" s="236"/>
      <c r="O13" s="236"/>
      <c r="P13" s="236"/>
    </row>
    <row r="14" spans="1:16" ht="9.9499999999999993" customHeight="1">
      <c r="A14" s="236"/>
      <c r="B14" s="247" t="s">
        <v>96</v>
      </c>
      <c r="C14" s="247"/>
      <c r="D14" s="247"/>
      <c r="E14" s="247"/>
      <c r="F14" s="247"/>
      <c r="G14" s="247"/>
      <c r="H14" s="248"/>
      <c r="I14" s="248"/>
      <c r="J14" s="249"/>
      <c r="K14" s="249"/>
      <c r="L14" s="249"/>
      <c r="M14" s="248"/>
      <c r="N14" s="236"/>
      <c r="O14" s="236"/>
      <c r="P14" s="236"/>
    </row>
    <row r="15" spans="1:16" ht="9.9499999999999993" customHeight="1">
      <c r="A15" s="236"/>
      <c r="B15" s="247" t="s">
        <v>97</v>
      </c>
      <c r="C15" s="247"/>
      <c r="D15" s="247"/>
      <c r="E15" s="247"/>
      <c r="F15" s="247"/>
      <c r="G15" s="247"/>
      <c r="H15" s="248">
        <v>443.65</v>
      </c>
      <c r="I15" s="248">
        <v>24.39</v>
      </c>
      <c r="J15" s="249">
        <v>10.92</v>
      </c>
      <c r="K15" s="249"/>
      <c r="L15" s="249"/>
      <c r="M15" s="248">
        <v>7.52</v>
      </c>
      <c r="N15" s="236"/>
      <c r="O15" s="236"/>
      <c r="P15" s="236"/>
    </row>
    <row r="16" spans="1:16" ht="9.9499999999999993" customHeight="1">
      <c r="A16" s="236"/>
      <c r="B16" s="247" t="s">
        <v>98</v>
      </c>
      <c r="C16" s="247"/>
      <c r="D16" s="247"/>
      <c r="E16" s="247"/>
      <c r="F16" s="247"/>
      <c r="G16" s="247"/>
      <c r="H16" s="248">
        <v>0</v>
      </c>
      <c r="I16" s="248">
        <v>0</v>
      </c>
      <c r="J16" s="249">
        <v>0</v>
      </c>
      <c r="K16" s="249"/>
      <c r="L16" s="249"/>
      <c r="M16" s="248">
        <v>0</v>
      </c>
      <c r="N16" s="236"/>
      <c r="O16" s="236"/>
      <c r="P16" s="236"/>
    </row>
    <row r="17" spans="1:16" ht="9.9499999999999993" customHeight="1">
      <c r="A17" s="236"/>
      <c r="B17" s="247" t="s">
        <v>99</v>
      </c>
      <c r="C17" s="247"/>
      <c r="D17" s="247"/>
      <c r="E17" s="247"/>
      <c r="F17" s="247"/>
      <c r="G17" s="247"/>
      <c r="H17" s="248">
        <v>0</v>
      </c>
      <c r="I17" s="248">
        <v>0</v>
      </c>
      <c r="J17" s="249">
        <v>0</v>
      </c>
      <c r="K17" s="249"/>
      <c r="L17" s="249"/>
      <c r="M17" s="248">
        <v>0</v>
      </c>
      <c r="N17" s="236"/>
      <c r="O17" s="236"/>
      <c r="P17" s="236"/>
    </row>
    <row r="18" spans="1:16" ht="9.9499999999999993" customHeight="1">
      <c r="A18" s="236"/>
      <c r="B18" s="247" t="s">
        <v>100</v>
      </c>
      <c r="C18" s="247"/>
      <c r="D18" s="247"/>
      <c r="E18" s="247"/>
      <c r="F18" s="247"/>
      <c r="G18" s="247"/>
      <c r="H18" s="248">
        <v>0</v>
      </c>
      <c r="I18" s="248">
        <v>0</v>
      </c>
      <c r="J18" s="249">
        <v>0</v>
      </c>
      <c r="K18" s="249"/>
      <c r="L18" s="249"/>
      <c r="M18" s="248">
        <v>0</v>
      </c>
      <c r="N18" s="236"/>
      <c r="O18" s="236"/>
      <c r="P18" s="236"/>
    </row>
    <row r="19" spans="1:16" ht="9.9499999999999993" customHeight="1">
      <c r="A19" s="236"/>
      <c r="B19" s="247" t="s">
        <v>101</v>
      </c>
      <c r="C19" s="247"/>
      <c r="D19" s="247"/>
      <c r="E19" s="247"/>
      <c r="F19" s="247"/>
      <c r="G19" s="247"/>
      <c r="H19" s="248">
        <v>1390.78</v>
      </c>
      <c r="I19" s="248">
        <v>76.5</v>
      </c>
      <c r="J19" s="249">
        <v>34.24</v>
      </c>
      <c r="K19" s="249"/>
      <c r="L19" s="249"/>
      <c r="M19" s="248">
        <v>23.56</v>
      </c>
      <c r="N19" s="236"/>
      <c r="O19" s="236"/>
      <c r="P19" s="236"/>
    </row>
    <row r="20" spans="1:16" ht="9.9499999999999993" customHeight="1">
      <c r="A20" s="236"/>
      <c r="B20" s="247" t="s">
        <v>102</v>
      </c>
      <c r="C20" s="247"/>
      <c r="D20" s="247"/>
      <c r="E20" s="247"/>
      <c r="F20" s="247"/>
      <c r="G20" s="247"/>
      <c r="H20" s="248">
        <v>340</v>
      </c>
      <c r="I20" s="248">
        <v>18.72</v>
      </c>
      <c r="J20" s="249">
        <v>8.3699999999999992</v>
      </c>
      <c r="K20" s="249"/>
      <c r="L20" s="249"/>
      <c r="M20" s="248">
        <v>5.76</v>
      </c>
      <c r="N20" s="236"/>
      <c r="O20" s="236"/>
      <c r="P20" s="236"/>
    </row>
    <row r="21" spans="1:16" ht="9.9499999999999993" customHeight="1">
      <c r="A21" s="236"/>
      <c r="B21" s="247" t="s">
        <v>103</v>
      </c>
      <c r="C21" s="247"/>
      <c r="D21" s="247"/>
      <c r="E21" s="247"/>
      <c r="F21" s="247"/>
      <c r="G21" s="247"/>
      <c r="H21" s="248">
        <v>198.36</v>
      </c>
      <c r="I21" s="248">
        <v>10.91</v>
      </c>
      <c r="J21" s="249">
        <v>4.88</v>
      </c>
      <c r="K21" s="249"/>
      <c r="L21" s="249"/>
      <c r="M21" s="248">
        <v>3.36</v>
      </c>
      <c r="N21" s="236"/>
      <c r="O21" s="236"/>
      <c r="P21" s="236"/>
    </row>
    <row r="22" spans="1:16" ht="9.9499999999999993" customHeight="1">
      <c r="A22" s="236"/>
      <c r="B22" s="247" t="s">
        <v>104</v>
      </c>
      <c r="C22" s="247"/>
      <c r="D22" s="247"/>
      <c r="E22" s="247"/>
      <c r="F22" s="247"/>
      <c r="G22" s="247"/>
      <c r="H22" s="248">
        <v>0</v>
      </c>
      <c r="I22" s="248">
        <v>0</v>
      </c>
      <c r="J22" s="249">
        <v>0</v>
      </c>
      <c r="K22" s="249"/>
      <c r="L22" s="249"/>
      <c r="M22" s="248">
        <v>0</v>
      </c>
      <c r="N22" s="236"/>
      <c r="O22" s="236"/>
      <c r="P22" s="236"/>
    </row>
    <row r="23" spans="1:16" ht="9.9499999999999993" customHeight="1">
      <c r="A23" s="236"/>
      <c r="B23" s="247" t="s">
        <v>105</v>
      </c>
      <c r="C23" s="247"/>
      <c r="D23" s="247"/>
      <c r="E23" s="247"/>
      <c r="F23" s="247"/>
      <c r="G23" s="247"/>
      <c r="H23" s="248">
        <v>422.12</v>
      </c>
      <c r="I23" s="248">
        <v>23.22</v>
      </c>
      <c r="J23" s="249">
        <v>10.39</v>
      </c>
      <c r="K23" s="249"/>
      <c r="L23" s="249"/>
      <c r="M23" s="248">
        <v>7.15</v>
      </c>
      <c r="N23" s="236"/>
      <c r="O23" s="236"/>
      <c r="P23" s="236"/>
    </row>
    <row r="24" spans="1:16" ht="9.9499999999999993" customHeight="1">
      <c r="A24" s="236"/>
      <c r="B24" s="247" t="s">
        <v>106</v>
      </c>
      <c r="C24" s="247"/>
      <c r="D24" s="247"/>
      <c r="E24" s="247"/>
      <c r="F24" s="247"/>
      <c r="G24" s="247"/>
      <c r="H24" s="248">
        <v>133.21</v>
      </c>
      <c r="I24" s="248">
        <v>7.33</v>
      </c>
      <c r="J24" s="249">
        <v>3.28</v>
      </c>
      <c r="K24" s="249"/>
      <c r="L24" s="249"/>
      <c r="M24" s="248">
        <v>2.2599999999999998</v>
      </c>
      <c r="N24" s="236"/>
      <c r="O24" s="236"/>
      <c r="P24" s="236"/>
    </row>
    <row r="25" spans="1:16" ht="9.9499999999999993" customHeight="1">
      <c r="A25" s="236"/>
      <c r="B25" s="247" t="s">
        <v>107</v>
      </c>
      <c r="C25" s="247"/>
      <c r="D25" s="247"/>
      <c r="E25" s="247"/>
      <c r="F25" s="247"/>
      <c r="G25" s="247"/>
      <c r="H25" s="248">
        <v>0</v>
      </c>
      <c r="I25" s="248">
        <v>0</v>
      </c>
      <c r="J25" s="249">
        <v>0</v>
      </c>
      <c r="K25" s="249"/>
      <c r="L25" s="249"/>
      <c r="M25" s="248">
        <v>0</v>
      </c>
      <c r="N25" s="236"/>
      <c r="O25" s="236"/>
      <c r="P25" s="236"/>
    </row>
    <row r="26" spans="1:16" ht="9.9499999999999993" customHeight="1">
      <c r="A26" s="236"/>
      <c r="B26" s="247" t="s">
        <v>108</v>
      </c>
      <c r="C26" s="247"/>
      <c r="D26" s="247"/>
      <c r="E26" s="247"/>
      <c r="F26" s="247"/>
      <c r="G26" s="247"/>
      <c r="H26" s="248">
        <v>0</v>
      </c>
      <c r="I26" s="248">
        <v>0</v>
      </c>
      <c r="J26" s="249">
        <v>0</v>
      </c>
      <c r="K26" s="249"/>
      <c r="L26" s="249"/>
      <c r="M26" s="248">
        <v>0</v>
      </c>
      <c r="N26" s="236"/>
      <c r="O26" s="236"/>
      <c r="P26" s="236"/>
    </row>
    <row r="27" spans="1:16" ht="9.9499999999999993" customHeight="1">
      <c r="A27" s="236"/>
      <c r="B27" s="247" t="s">
        <v>109</v>
      </c>
      <c r="C27" s="247"/>
      <c r="D27" s="247"/>
      <c r="E27" s="247"/>
      <c r="F27" s="247"/>
      <c r="G27" s="247"/>
      <c r="H27" s="248"/>
      <c r="I27" s="248"/>
      <c r="J27" s="249"/>
      <c r="K27" s="249"/>
      <c r="L27" s="249"/>
      <c r="M27" s="248"/>
      <c r="N27" s="236"/>
      <c r="O27" s="236"/>
      <c r="P27" s="236"/>
    </row>
    <row r="28" spans="1:16" ht="9.9499999999999993" customHeight="1">
      <c r="A28" s="236"/>
      <c r="B28" s="247" t="s">
        <v>110</v>
      </c>
      <c r="C28" s="247"/>
      <c r="D28" s="247"/>
      <c r="E28" s="247"/>
      <c r="F28" s="247"/>
      <c r="G28" s="247"/>
      <c r="H28" s="248">
        <v>0</v>
      </c>
      <c r="I28" s="248">
        <v>0</v>
      </c>
      <c r="J28" s="249">
        <v>0</v>
      </c>
      <c r="K28" s="249"/>
      <c r="L28" s="249"/>
      <c r="M28" s="248">
        <v>0</v>
      </c>
      <c r="N28" s="236"/>
      <c r="O28" s="236"/>
      <c r="P28" s="236"/>
    </row>
    <row r="29" spans="1:16" ht="9.9499999999999993" customHeight="1">
      <c r="A29" s="236"/>
      <c r="B29" s="247" t="s">
        <v>111</v>
      </c>
      <c r="C29" s="247"/>
      <c r="D29" s="247"/>
      <c r="E29" s="247"/>
      <c r="F29" s="247"/>
      <c r="G29" s="247"/>
      <c r="H29" s="248">
        <v>0</v>
      </c>
      <c r="I29" s="248">
        <v>0</v>
      </c>
      <c r="J29" s="249">
        <v>0</v>
      </c>
      <c r="K29" s="249"/>
      <c r="L29" s="249"/>
      <c r="M29" s="248">
        <v>0</v>
      </c>
      <c r="N29" s="236"/>
      <c r="O29" s="236"/>
      <c r="P29" s="236"/>
    </row>
    <row r="30" spans="1:16" ht="9.9499999999999993" customHeight="1">
      <c r="A30" s="236"/>
      <c r="B30" s="247" t="s">
        <v>112</v>
      </c>
      <c r="C30" s="247"/>
      <c r="D30" s="247"/>
      <c r="E30" s="247"/>
      <c r="F30" s="247"/>
      <c r="G30" s="247"/>
      <c r="H30" s="248">
        <v>0</v>
      </c>
      <c r="I30" s="248">
        <v>0</v>
      </c>
      <c r="J30" s="249">
        <v>0</v>
      </c>
      <c r="K30" s="249"/>
      <c r="L30" s="249"/>
      <c r="M30" s="248">
        <v>0</v>
      </c>
      <c r="N30" s="236"/>
      <c r="O30" s="236"/>
      <c r="P30" s="236"/>
    </row>
    <row r="31" spans="1:16" ht="9.9499999999999993" customHeight="1">
      <c r="A31" s="236"/>
      <c r="B31" s="247" t="s">
        <v>113</v>
      </c>
      <c r="C31" s="247"/>
      <c r="D31" s="247"/>
      <c r="E31" s="247"/>
      <c r="F31" s="247"/>
      <c r="G31" s="247"/>
      <c r="H31" s="248">
        <v>2.0499999999999998</v>
      </c>
      <c r="I31" s="248">
        <v>0.11</v>
      </c>
      <c r="J31" s="249">
        <v>0.05</v>
      </c>
      <c r="K31" s="249"/>
      <c r="L31" s="249"/>
      <c r="M31" s="248">
        <v>0.03</v>
      </c>
      <c r="N31" s="236"/>
      <c r="O31" s="236"/>
      <c r="P31" s="236"/>
    </row>
    <row r="32" spans="1:16" ht="9.9499999999999993" customHeight="1">
      <c r="A32" s="236"/>
      <c r="B32" s="247" t="s">
        <v>114</v>
      </c>
      <c r="C32" s="247"/>
      <c r="D32" s="247"/>
      <c r="E32" s="247"/>
      <c r="F32" s="247"/>
      <c r="G32" s="247"/>
      <c r="H32" s="248">
        <v>0</v>
      </c>
      <c r="I32" s="248">
        <v>0</v>
      </c>
      <c r="J32" s="249">
        <v>0</v>
      </c>
      <c r="K32" s="249"/>
      <c r="L32" s="249"/>
      <c r="M32" s="248">
        <v>0</v>
      </c>
      <c r="N32" s="236"/>
      <c r="O32" s="236"/>
      <c r="P32" s="236"/>
    </row>
    <row r="33" spans="1:16" ht="9.9499999999999993" customHeight="1">
      <c r="A33" s="236"/>
      <c r="B33" s="247" t="s">
        <v>115</v>
      </c>
      <c r="C33" s="247"/>
      <c r="D33" s="247"/>
      <c r="E33" s="247"/>
      <c r="F33" s="247"/>
      <c r="G33" s="247"/>
      <c r="H33" s="248">
        <v>0</v>
      </c>
      <c r="I33" s="248">
        <v>0</v>
      </c>
      <c r="J33" s="249">
        <v>0</v>
      </c>
      <c r="K33" s="249"/>
      <c r="L33" s="249"/>
      <c r="M33" s="248">
        <v>0</v>
      </c>
      <c r="N33" s="236"/>
      <c r="O33" s="236"/>
      <c r="P33" s="236"/>
    </row>
    <row r="34" spans="1:16" ht="9.9499999999999993" customHeight="1">
      <c r="A34" s="236"/>
      <c r="B34" s="247" t="s">
        <v>116</v>
      </c>
      <c r="C34" s="247"/>
      <c r="D34" s="247"/>
      <c r="E34" s="247"/>
      <c r="F34" s="247"/>
      <c r="G34" s="247"/>
      <c r="H34" s="248">
        <v>0</v>
      </c>
      <c r="I34" s="248">
        <v>0</v>
      </c>
      <c r="J34" s="249">
        <v>0</v>
      </c>
      <c r="K34" s="249"/>
      <c r="L34" s="249"/>
      <c r="M34" s="248">
        <v>0</v>
      </c>
      <c r="N34" s="236"/>
      <c r="O34" s="236"/>
      <c r="P34" s="236"/>
    </row>
    <row r="35" spans="1:16" ht="9.9499999999999993" customHeight="1">
      <c r="A35" s="236"/>
      <c r="B35" s="247" t="s">
        <v>117</v>
      </c>
      <c r="C35" s="247"/>
      <c r="D35" s="247"/>
      <c r="E35" s="247"/>
      <c r="F35" s="247"/>
      <c r="G35" s="247"/>
      <c r="H35" s="248">
        <v>0</v>
      </c>
      <c r="I35" s="248">
        <v>0</v>
      </c>
      <c r="J35" s="249">
        <v>0</v>
      </c>
      <c r="K35" s="249"/>
      <c r="L35" s="249"/>
      <c r="M35" s="248">
        <v>0</v>
      </c>
      <c r="N35" s="236"/>
      <c r="O35" s="236"/>
      <c r="P35" s="236"/>
    </row>
    <row r="36" spans="1:16" ht="9.9499999999999993" customHeight="1">
      <c r="A36" s="236"/>
      <c r="B36" s="247" t="s">
        <v>118</v>
      </c>
      <c r="C36" s="247"/>
      <c r="D36" s="247"/>
      <c r="E36" s="247"/>
      <c r="F36" s="247"/>
      <c r="G36" s="247"/>
      <c r="H36" s="248">
        <v>78.05</v>
      </c>
      <c r="I36" s="248">
        <v>4.29</v>
      </c>
      <c r="J36" s="249">
        <v>1.92</v>
      </c>
      <c r="K36" s="249"/>
      <c r="L36" s="249"/>
      <c r="M36" s="248">
        <v>1.32</v>
      </c>
      <c r="N36" s="236"/>
      <c r="O36" s="236"/>
      <c r="P36" s="236"/>
    </row>
    <row r="37" spans="1:16" ht="9.9499999999999993" customHeight="1">
      <c r="A37" s="236"/>
      <c r="B37" s="250" t="s">
        <v>27</v>
      </c>
      <c r="C37" s="250"/>
      <c r="D37" s="250"/>
      <c r="E37" s="250"/>
      <c r="F37" s="251">
        <v>3008.22</v>
      </c>
      <c r="G37" s="251"/>
      <c r="H37" s="251"/>
      <c r="I37" s="252">
        <v>165.47</v>
      </c>
      <c r="J37" s="253">
        <v>74.05</v>
      </c>
      <c r="K37" s="253"/>
      <c r="L37" s="253"/>
      <c r="M37" s="252">
        <v>50.96</v>
      </c>
      <c r="N37" s="236"/>
      <c r="O37" s="236"/>
      <c r="P37" s="236"/>
    </row>
    <row r="38" spans="1:16" ht="9.9499999999999993" customHeight="1">
      <c r="A38" s="236"/>
      <c r="B38" s="246" t="s">
        <v>119</v>
      </c>
      <c r="C38" s="246"/>
      <c r="D38" s="246"/>
      <c r="E38" s="246"/>
      <c r="F38" s="246"/>
      <c r="G38" s="246"/>
      <c r="H38" s="246"/>
      <c r="I38" s="246"/>
      <c r="J38" s="246"/>
      <c r="K38" s="246"/>
      <c r="L38" s="246"/>
      <c r="M38" s="246"/>
      <c r="N38" s="236"/>
      <c r="O38" s="236"/>
      <c r="P38" s="236"/>
    </row>
    <row r="39" spans="1:16" ht="9.9499999999999993" customHeight="1">
      <c r="A39" s="236"/>
      <c r="B39" s="247" t="s">
        <v>120</v>
      </c>
      <c r="C39" s="247"/>
      <c r="D39" s="247"/>
      <c r="E39" s="247"/>
      <c r="F39" s="247"/>
      <c r="G39" s="247"/>
      <c r="H39" s="248">
        <v>418.19</v>
      </c>
      <c r="I39" s="248">
        <v>23</v>
      </c>
      <c r="J39" s="249">
        <v>10.29</v>
      </c>
      <c r="K39" s="249"/>
      <c r="L39" s="249"/>
      <c r="M39" s="248">
        <v>7.09</v>
      </c>
      <c r="N39" s="236"/>
      <c r="O39" s="236"/>
      <c r="P39" s="236"/>
    </row>
    <row r="40" spans="1:16" ht="9.9499999999999993" customHeight="1">
      <c r="A40" s="236"/>
      <c r="B40" s="247" t="s">
        <v>121</v>
      </c>
      <c r="C40" s="247"/>
      <c r="D40" s="247"/>
      <c r="E40" s="247"/>
      <c r="F40" s="247"/>
      <c r="G40" s="247"/>
      <c r="H40" s="248"/>
      <c r="I40" s="248"/>
      <c r="J40" s="249"/>
      <c r="K40" s="249"/>
      <c r="L40" s="249"/>
      <c r="M40" s="248"/>
      <c r="N40" s="236"/>
      <c r="O40" s="236"/>
      <c r="P40" s="236"/>
    </row>
    <row r="41" spans="1:16" ht="9.9499999999999993" customHeight="1">
      <c r="A41" s="236"/>
      <c r="B41" s="247" t="s">
        <v>122</v>
      </c>
      <c r="C41" s="247"/>
      <c r="D41" s="247"/>
      <c r="E41" s="247"/>
      <c r="F41" s="247"/>
      <c r="G41" s="247"/>
      <c r="H41" s="248">
        <v>90.25</v>
      </c>
      <c r="I41" s="248">
        <v>4.96</v>
      </c>
      <c r="J41" s="249">
        <v>2.2200000000000002</v>
      </c>
      <c r="K41" s="249"/>
      <c r="L41" s="249"/>
      <c r="M41" s="248">
        <v>1.53</v>
      </c>
      <c r="N41" s="236"/>
      <c r="O41" s="236"/>
      <c r="P41" s="236"/>
    </row>
    <row r="42" spans="1:16" ht="9.9499999999999993" customHeight="1">
      <c r="A42" s="236"/>
      <c r="B42" s="247" t="s">
        <v>123</v>
      </c>
      <c r="C42" s="247"/>
      <c r="D42" s="247"/>
      <c r="E42" s="247"/>
      <c r="F42" s="247"/>
      <c r="G42" s="247"/>
      <c r="H42" s="248">
        <v>0</v>
      </c>
      <c r="I42" s="248">
        <v>0</v>
      </c>
      <c r="J42" s="249">
        <v>0</v>
      </c>
      <c r="K42" s="249"/>
      <c r="L42" s="249"/>
      <c r="M42" s="248">
        <v>0</v>
      </c>
      <c r="N42" s="236"/>
      <c r="O42" s="236"/>
      <c r="P42" s="236"/>
    </row>
    <row r="43" spans="1:16" ht="9.9499999999999993" customHeight="1">
      <c r="A43" s="236"/>
      <c r="B43" s="247" t="s">
        <v>124</v>
      </c>
      <c r="C43" s="247"/>
      <c r="D43" s="247"/>
      <c r="E43" s="247"/>
      <c r="F43" s="247"/>
      <c r="G43" s="247"/>
      <c r="H43" s="248">
        <v>0</v>
      </c>
      <c r="I43" s="248">
        <v>0</v>
      </c>
      <c r="J43" s="249">
        <v>0</v>
      </c>
      <c r="K43" s="249"/>
      <c r="L43" s="249"/>
      <c r="M43" s="248">
        <v>0</v>
      </c>
      <c r="N43" s="236"/>
      <c r="O43" s="236"/>
      <c r="P43" s="236"/>
    </row>
    <row r="44" spans="1:16" ht="9.9499999999999993" customHeight="1">
      <c r="A44" s="236"/>
      <c r="B44" s="247" t="s">
        <v>125</v>
      </c>
      <c r="C44" s="247"/>
      <c r="D44" s="247"/>
      <c r="E44" s="247"/>
      <c r="F44" s="247"/>
      <c r="G44" s="247"/>
      <c r="H44" s="248">
        <v>0</v>
      </c>
      <c r="I44" s="248">
        <v>0</v>
      </c>
      <c r="J44" s="249">
        <v>0</v>
      </c>
      <c r="K44" s="249"/>
      <c r="L44" s="249"/>
      <c r="M44" s="248">
        <v>0</v>
      </c>
      <c r="N44" s="236"/>
      <c r="O44" s="236"/>
      <c r="P44" s="236"/>
    </row>
    <row r="45" spans="1:16" ht="9.9499999999999993" customHeight="1">
      <c r="A45" s="236"/>
      <c r="B45" s="247" t="s">
        <v>126</v>
      </c>
      <c r="C45" s="247"/>
      <c r="D45" s="247"/>
      <c r="E45" s="247"/>
      <c r="F45" s="247"/>
      <c r="G45" s="247"/>
      <c r="H45" s="248">
        <v>0</v>
      </c>
      <c r="I45" s="248">
        <v>0</v>
      </c>
      <c r="J45" s="249">
        <v>0</v>
      </c>
      <c r="K45" s="249"/>
      <c r="L45" s="249"/>
      <c r="M45" s="248">
        <v>0</v>
      </c>
      <c r="N45" s="236"/>
      <c r="O45" s="236"/>
      <c r="P45" s="236"/>
    </row>
    <row r="46" spans="1:16" ht="9.9499999999999993" customHeight="1">
      <c r="A46" s="236"/>
      <c r="B46" s="247" t="s">
        <v>127</v>
      </c>
      <c r="C46" s="247"/>
      <c r="D46" s="247"/>
      <c r="E46" s="247"/>
      <c r="F46" s="247"/>
      <c r="G46" s="247"/>
      <c r="H46" s="248">
        <v>60.16</v>
      </c>
      <c r="I46" s="248">
        <v>3.31</v>
      </c>
      <c r="J46" s="249">
        <v>1.48</v>
      </c>
      <c r="K46" s="249"/>
      <c r="L46" s="249"/>
      <c r="M46" s="248">
        <v>1.02</v>
      </c>
      <c r="N46" s="236"/>
      <c r="O46" s="236"/>
      <c r="P46" s="236"/>
    </row>
    <row r="47" spans="1:16" ht="9.9499999999999993" customHeight="1">
      <c r="A47" s="236"/>
      <c r="B47" s="247" t="s">
        <v>128</v>
      </c>
      <c r="C47" s="247"/>
      <c r="D47" s="247"/>
      <c r="E47" s="247"/>
      <c r="F47" s="247"/>
      <c r="G47" s="247"/>
      <c r="H47" s="248">
        <v>0</v>
      </c>
      <c r="I47" s="248">
        <v>0</v>
      </c>
      <c r="J47" s="249">
        <v>0</v>
      </c>
      <c r="K47" s="249"/>
      <c r="L47" s="249"/>
      <c r="M47" s="248">
        <v>0</v>
      </c>
      <c r="N47" s="236"/>
      <c r="O47" s="236"/>
      <c r="P47" s="236"/>
    </row>
    <row r="48" spans="1:16" ht="9.9499999999999993" customHeight="1">
      <c r="A48" s="236"/>
      <c r="B48" s="247" t="s">
        <v>129</v>
      </c>
      <c r="C48" s="247"/>
      <c r="D48" s="247"/>
      <c r="E48" s="247"/>
      <c r="F48" s="247"/>
      <c r="G48" s="247"/>
      <c r="H48" s="248">
        <v>0</v>
      </c>
      <c r="I48" s="248">
        <v>0</v>
      </c>
      <c r="J48" s="249">
        <v>0</v>
      </c>
      <c r="K48" s="249"/>
      <c r="L48" s="249"/>
      <c r="M48" s="248">
        <v>0</v>
      </c>
      <c r="N48" s="236"/>
      <c r="O48" s="236"/>
      <c r="P48" s="236"/>
    </row>
    <row r="49" spans="1:16" ht="9.9499999999999993" customHeight="1">
      <c r="A49" s="236"/>
      <c r="B49" s="247" t="s">
        <v>130</v>
      </c>
      <c r="C49" s="247"/>
      <c r="D49" s="247"/>
      <c r="E49" s="247"/>
      <c r="F49" s="247"/>
      <c r="G49" s="247"/>
      <c r="H49" s="248">
        <v>0</v>
      </c>
      <c r="I49" s="248">
        <v>0</v>
      </c>
      <c r="J49" s="249">
        <v>0</v>
      </c>
      <c r="K49" s="249"/>
      <c r="L49" s="249"/>
      <c r="M49" s="248">
        <v>0</v>
      </c>
      <c r="N49" s="236"/>
      <c r="O49" s="236"/>
      <c r="P49" s="236"/>
    </row>
    <row r="50" spans="1:16" ht="9.9499999999999993" customHeight="1">
      <c r="A50" s="236"/>
      <c r="B50" s="247" t="s">
        <v>131</v>
      </c>
      <c r="C50" s="247"/>
      <c r="D50" s="247"/>
      <c r="E50" s="247"/>
      <c r="F50" s="247"/>
      <c r="G50" s="247"/>
      <c r="H50" s="248">
        <v>225.22</v>
      </c>
      <c r="I50" s="248">
        <v>12.39</v>
      </c>
      <c r="J50" s="249">
        <v>5.54</v>
      </c>
      <c r="K50" s="249"/>
      <c r="L50" s="249"/>
      <c r="M50" s="248">
        <v>3.82</v>
      </c>
      <c r="N50" s="236"/>
      <c r="O50" s="236"/>
      <c r="P50" s="236"/>
    </row>
    <row r="51" spans="1:16" ht="9.9499999999999993" customHeight="1">
      <c r="A51" s="236"/>
      <c r="B51" s="247" t="s">
        <v>132</v>
      </c>
      <c r="C51" s="247"/>
      <c r="D51" s="247"/>
      <c r="E51" s="247"/>
      <c r="F51" s="247"/>
      <c r="G51" s="247"/>
      <c r="H51" s="248">
        <v>0</v>
      </c>
      <c r="I51" s="248">
        <v>0</v>
      </c>
      <c r="J51" s="249">
        <v>0</v>
      </c>
      <c r="K51" s="249"/>
      <c r="L51" s="249"/>
      <c r="M51" s="248">
        <v>0</v>
      </c>
      <c r="N51" s="236"/>
      <c r="O51" s="236"/>
      <c r="P51" s="236"/>
    </row>
    <row r="52" spans="1:16" ht="9.9499999999999993" customHeight="1">
      <c r="A52" s="236"/>
      <c r="B52" s="250" t="s">
        <v>133</v>
      </c>
      <c r="C52" s="250"/>
      <c r="D52" s="250"/>
      <c r="E52" s="250"/>
      <c r="F52" s="251">
        <v>793.82</v>
      </c>
      <c r="G52" s="251"/>
      <c r="H52" s="251"/>
      <c r="I52" s="252">
        <v>43.66</v>
      </c>
      <c r="J52" s="253">
        <v>19.53</v>
      </c>
      <c r="K52" s="253"/>
      <c r="L52" s="253"/>
      <c r="M52" s="252">
        <v>13.46</v>
      </c>
      <c r="N52" s="236"/>
      <c r="O52" s="236"/>
      <c r="P52" s="236"/>
    </row>
    <row r="53" spans="1:16" ht="9.9499999999999993" customHeight="1">
      <c r="A53" s="236"/>
      <c r="B53" s="246" t="s">
        <v>38</v>
      </c>
      <c r="C53" s="246"/>
      <c r="D53" s="246"/>
      <c r="E53" s="246"/>
      <c r="F53" s="246"/>
      <c r="G53" s="246"/>
      <c r="H53" s="246"/>
      <c r="I53" s="246"/>
      <c r="J53" s="246"/>
      <c r="K53" s="246"/>
      <c r="L53" s="246"/>
      <c r="M53" s="246"/>
      <c r="N53" s="236"/>
      <c r="O53" s="236"/>
      <c r="P53" s="236"/>
    </row>
    <row r="54" spans="1:16" ht="9.9499999999999993" customHeight="1">
      <c r="A54" s="236"/>
      <c r="B54" s="247" t="s">
        <v>134</v>
      </c>
      <c r="C54" s="247"/>
      <c r="D54" s="247"/>
      <c r="E54" s="247"/>
      <c r="F54" s="247"/>
      <c r="G54" s="247"/>
      <c r="H54" s="248">
        <v>260.18</v>
      </c>
      <c r="I54" s="248">
        <v>14.31</v>
      </c>
      <c r="J54" s="249">
        <v>6.4</v>
      </c>
      <c r="K54" s="249"/>
      <c r="L54" s="249"/>
      <c r="M54" s="248">
        <v>4.41</v>
      </c>
      <c r="N54" s="236"/>
      <c r="O54" s="236"/>
      <c r="P54" s="236"/>
    </row>
    <row r="55" spans="1:16" ht="9.9499999999999993" customHeight="1">
      <c r="A55" s="236"/>
      <c r="B55" s="250" t="s">
        <v>135</v>
      </c>
      <c r="C55" s="250"/>
      <c r="D55" s="250"/>
      <c r="E55" s="250"/>
      <c r="F55" s="251">
        <v>260.18</v>
      </c>
      <c r="G55" s="251"/>
      <c r="H55" s="251"/>
      <c r="I55" s="252">
        <v>14.31</v>
      </c>
      <c r="J55" s="253">
        <v>6.4</v>
      </c>
      <c r="K55" s="253"/>
      <c r="L55" s="253"/>
      <c r="M55" s="252">
        <v>4.41</v>
      </c>
      <c r="N55" s="236"/>
      <c r="O55" s="236"/>
      <c r="P55" s="236"/>
    </row>
    <row r="56" spans="1:16" ht="9.9499999999999993" customHeight="1">
      <c r="A56" s="236"/>
      <c r="B56" s="254" t="s">
        <v>136</v>
      </c>
      <c r="C56" s="254"/>
      <c r="D56" s="254"/>
      <c r="E56" s="254"/>
      <c r="F56" s="255">
        <v>4062.22</v>
      </c>
      <c r="G56" s="255"/>
      <c r="H56" s="255"/>
      <c r="I56" s="256">
        <v>223.44</v>
      </c>
      <c r="J56" s="257">
        <v>99.98</v>
      </c>
      <c r="K56" s="257"/>
      <c r="L56" s="257"/>
      <c r="M56" s="256">
        <v>68.83</v>
      </c>
      <c r="N56" s="236"/>
      <c r="O56" s="236"/>
      <c r="P56" s="236"/>
    </row>
    <row r="57" spans="1:16" ht="9.9499999999999993" customHeight="1">
      <c r="A57" s="236"/>
      <c r="B57" s="246" t="s">
        <v>137</v>
      </c>
      <c r="C57" s="246"/>
      <c r="D57" s="246"/>
      <c r="E57" s="246"/>
      <c r="F57" s="246"/>
      <c r="G57" s="246"/>
      <c r="H57" s="246"/>
      <c r="I57" s="246"/>
      <c r="J57" s="246"/>
      <c r="K57" s="246"/>
      <c r="L57" s="246"/>
      <c r="M57" s="246"/>
      <c r="N57" s="236"/>
      <c r="O57" s="236"/>
      <c r="P57" s="236"/>
    </row>
    <row r="58" spans="1:16" ht="9.9499999999999993" customHeight="1">
      <c r="A58" s="236"/>
      <c r="B58" s="247" t="s">
        <v>138</v>
      </c>
      <c r="C58" s="247"/>
      <c r="D58" s="247"/>
      <c r="E58" s="247"/>
      <c r="F58" s="247"/>
      <c r="G58" s="247"/>
      <c r="H58" s="248">
        <v>668.87</v>
      </c>
      <c r="I58" s="248">
        <v>36.79</v>
      </c>
      <c r="J58" s="249">
        <v>16.47</v>
      </c>
      <c r="K58" s="249"/>
      <c r="L58" s="249"/>
      <c r="M58" s="248">
        <v>11.33</v>
      </c>
      <c r="N58" s="236"/>
      <c r="O58" s="236"/>
      <c r="P58" s="236"/>
    </row>
    <row r="59" spans="1:16" ht="9.9499999999999993" customHeight="1">
      <c r="A59" s="236"/>
      <c r="B59" s="247" t="s">
        <v>139</v>
      </c>
      <c r="C59" s="247"/>
      <c r="D59" s="247"/>
      <c r="E59" s="247"/>
      <c r="F59" s="247"/>
      <c r="G59" s="247"/>
      <c r="H59" s="248">
        <v>97.86</v>
      </c>
      <c r="I59" s="248">
        <v>5.38</v>
      </c>
      <c r="J59" s="249">
        <v>2.41</v>
      </c>
      <c r="K59" s="249"/>
      <c r="L59" s="249"/>
      <c r="M59" s="248">
        <v>1.66</v>
      </c>
      <c r="N59" s="236"/>
      <c r="O59" s="236"/>
      <c r="P59" s="236"/>
    </row>
    <row r="60" spans="1:16" ht="9.9499999999999993" customHeight="1">
      <c r="A60" s="236"/>
      <c r="B60" s="247" t="s">
        <v>140</v>
      </c>
      <c r="C60" s="247"/>
      <c r="D60" s="247"/>
      <c r="E60" s="247"/>
      <c r="F60" s="247"/>
      <c r="G60" s="247"/>
      <c r="H60" s="248">
        <v>96.1</v>
      </c>
      <c r="I60" s="248">
        <v>5.29</v>
      </c>
      <c r="J60" s="249">
        <v>2.37</v>
      </c>
      <c r="K60" s="249"/>
      <c r="L60" s="249"/>
      <c r="M60" s="248">
        <v>1.63</v>
      </c>
      <c r="N60" s="236"/>
      <c r="O60" s="236"/>
      <c r="P60" s="236"/>
    </row>
    <row r="61" spans="1:16" ht="9.9499999999999993" customHeight="1">
      <c r="A61" s="236"/>
      <c r="B61" s="250" t="s">
        <v>141</v>
      </c>
      <c r="C61" s="250"/>
      <c r="D61" s="250"/>
      <c r="E61" s="250"/>
      <c r="F61" s="251">
        <v>862.83</v>
      </c>
      <c r="G61" s="251"/>
      <c r="H61" s="251"/>
      <c r="I61" s="252">
        <v>47.46</v>
      </c>
      <c r="J61" s="253">
        <v>21.25</v>
      </c>
      <c r="K61" s="253"/>
      <c r="L61" s="253"/>
      <c r="M61" s="252">
        <v>14.62</v>
      </c>
      <c r="N61" s="236"/>
      <c r="O61" s="236"/>
      <c r="P61" s="236"/>
    </row>
    <row r="62" spans="1:16" ht="9.9499999999999993" customHeight="1">
      <c r="A62" s="236"/>
      <c r="B62" s="246" t="s">
        <v>142</v>
      </c>
      <c r="C62" s="246"/>
      <c r="D62" s="246"/>
      <c r="E62" s="246"/>
      <c r="F62" s="246"/>
      <c r="G62" s="246"/>
      <c r="H62" s="246"/>
      <c r="I62" s="246"/>
      <c r="J62" s="246"/>
      <c r="K62" s="246"/>
      <c r="L62" s="246"/>
      <c r="M62" s="246"/>
      <c r="N62" s="236"/>
      <c r="O62" s="236"/>
      <c r="P62" s="236"/>
    </row>
    <row r="63" spans="1:16" ht="9.9499999999999993" customHeight="1">
      <c r="A63" s="236"/>
      <c r="B63" s="247" t="s">
        <v>143</v>
      </c>
      <c r="C63" s="247"/>
      <c r="D63" s="247"/>
      <c r="E63" s="247"/>
      <c r="F63" s="247"/>
      <c r="G63" s="247"/>
      <c r="H63" s="248">
        <v>50.81</v>
      </c>
      <c r="I63" s="248">
        <v>2.79</v>
      </c>
      <c r="J63" s="249">
        <v>1.25</v>
      </c>
      <c r="K63" s="249"/>
      <c r="L63" s="249"/>
      <c r="M63" s="248">
        <v>0.86</v>
      </c>
      <c r="N63" s="236"/>
      <c r="O63" s="236"/>
      <c r="P63" s="236"/>
    </row>
    <row r="64" spans="1:16" ht="9.9499999999999993" customHeight="1">
      <c r="A64" s="236"/>
      <c r="B64" s="247" t="s">
        <v>144</v>
      </c>
      <c r="C64" s="247"/>
      <c r="D64" s="247"/>
      <c r="E64" s="247"/>
      <c r="F64" s="247"/>
      <c r="G64" s="247"/>
      <c r="H64" s="248">
        <v>155.01</v>
      </c>
      <c r="I64" s="248">
        <v>8.5299999999999994</v>
      </c>
      <c r="J64" s="249">
        <v>3.82</v>
      </c>
      <c r="K64" s="249"/>
      <c r="L64" s="249"/>
      <c r="M64" s="248">
        <v>2.63</v>
      </c>
      <c r="N64" s="236"/>
      <c r="O64" s="236"/>
      <c r="P64" s="236"/>
    </row>
    <row r="65" spans="1:16" ht="9.9499999999999993" customHeight="1">
      <c r="A65" s="236"/>
      <c r="B65" s="247" t="s">
        <v>145</v>
      </c>
      <c r="C65" s="247"/>
      <c r="D65" s="247"/>
      <c r="E65" s="247"/>
      <c r="F65" s="247"/>
      <c r="G65" s="247"/>
      <c r="H65" s="248">
        <v>13.99</v>
      </c>
      <c r="I65" s="248">
        <v>0.77</v>
      </c>
      <c r="J65" s="249">
        <v>0.34</v>
      </c>
      <c r="K65" s="249"/>
      <c r="L65" s="249"/>
      <c r="M65" s="248">
        <v>0.24</v>
      </c>
      <c r="N65" s="236"/>
      <c r="O65" s="236"/>
      <c r="P65" s="236"/>
    </row>
    <row r="66" spans="1:16" ht="9.9499999999999993" customHeight="1">
      <c r="A66" s="236"/>
      <c r="B66" s="250" t="s">
        <v>146</v>
      </c>
      <c r="C66" s="250"/>
      <c r="D66" s="250"/>
      <c r="E66" s="250"/>
      <c r="F66" s="251">
        <v>219.81</v>
      </c>
      <c r="G66" s="251"/>
      <c r="H66" s="251"/>
      <c r="I66" s="252">
        <v>12.09</v>
      </c>
      <c r="J66" s="253">
        <v>5.41</v>
      </c>
      <c r="K66" s="253"/>
      <c r="L66" s="253"/>
      <c r="M66" s="252">
        <v>3.73</v>
      </c>
      <c r="N66" s="236"/>
      <c r="O66" s="236"/>
      <c r="P66" s="236"/>
    </row>
    <row r="67" spans="1:16" ht="9.9499999999999993" customHeight="1">
      <c r="A67" s="236"/>
      <c r="B67" s="254" t="s">
        <v>147</v>
      </c>
      <c r="C67" s="254"/>
      <c r="D67" s="254"/>
      <c r="E67" s="254"/>
      <c r="F67" s="257">
        <v>1082.6400000000001</v>
      </c>
      <c r="G67" s="257"/>
      <c r="H67" s="257"/>
      <c r="I67" s="256">
        <v>59.55</v>
      </c>
      <c r="J67" s="257">
        <v>26.66</v>
      </c>
      <c r="K67" s="257"/>
      <c r="L67" s="257"/>
      <c r="M67" s="256">
        <v>18.350000000000001</v>
      </c>
      <c r="N67" s="236"/>
      <c r="O67" s="236"/>
      <c r="P67" s="236"/>
    </row>
    <row r="68" spans="1:16" ht="9.9499999999999993" customHeight="1">
      <c r="A68" s="236"/>
      <c r="B68" s="254" t="s">
        <v>148</v>
      </c>
      <c r="C68" s="254"/>
      <c r="D68" s="254"/>
      <c r="E68" s="254"/>
      <c r="F68" s="255">
        <v>5144.8599999999997</v>
      </c>
      <c r="G68" s="255"/>
      <c r="H68" s="255"/>
      <c r="I68" s="256">
        <v>282.99</v>
      </c>
      <c r="J68" s="257">
        <v>126.64</v>
      </c>
      <c r="K68" s="257"/>
      <c r="L68" s="257"/>
      <c r="M68" s="256">
        <v>87.18</v>
      </c>
      <c r="N68" s="236"/>
      <c r="O68" s="236"/>
      <c r="P68" s="236"/>
    </row>
    <row r="69" spans="1:16" ht="9.9499999999999993" customHeight="1">
      <c r="A69" s="236"/>
      <c r="B69" s="246" t="s">
        <v>54</v>
      </c>
      <c r="C69" s="246"/>
      <c r="D69" s="246"/>
      <c r="E69" s="246"/>
      <c r="F69" s="246"/>
      <c r="G69" s="246"/>
      <c r="H69" s="246"/>
      <c r="I69" s="246"/>
      <c r="J69" s="246"/>
      <c r="K69" s="246"/>
      <c r="L69" s="246"/>
      <c r="M69" s="246"/>
      <c r="N69" s="236"/>
      <c r="O69" s="236"/>
      <c r="P69" s="236"/>
    </row>
    <row r="70" spans="1:16" ht="9.9499999999999993" customHeight="1">
      <c r="A70" s="236"/>
      <c r="B70" s="247" t="s">
        <v>149</v>
      </c>
      <c r="C70" s="247"/>
      <c r="D70" s="247"/>
      <c r="E70" s="247"/>
      <c r="F70" s="247"/>
      <c r="G70" s="247"/>
      <c r="H70" s="248">
        <v>150.86000000000001</v>
      </c>
      <c r="I70" s="248">
        <v>8.3000000000000007</v>
      </c>
      <c r="J70" s="249">
        <v>3.71</v>
      </c>
      <c r="K70" s="249"/>
      <c r="L70" s="249"/>
      <c r="M70" s="248">
        <v>2.56</v>
      </c>
      <c r="N70" s="236"/>
      <c r="O70" s="236"/>
      <c r="P70" s="236"/>
    </row>
    <row r="71" spans="1:16" ht="9.9499999999999993" customHeight="1">
      <c r="A71" s="236"/>
      <c r="B71" s="247" t="s">
        <v>150</v>
      </c>
      <c r="C71" s="247"/>
      <c r="D71" s="247"/>
      <c r="E71" s="247"/>
      <c r="F71" s="247"/>
      <c r="G71" s="247"/>
      <c r="H71" s="248">
        <v>606.75</v>
      </c>
      <c r="I71" s="248">
        <v>33.369999999999997</v>
      </c>
      <c r="J71" s="249">
        <v>14.94</v>
      </c>
      <c r="K71" s="249"/>
      <c r="L71" s="249"/>
      <c r="M71" s="248">
        <v>10.28</v>
      </c>
      <c r="N71" s="236"/>
      <c r="O71" s="236"/>
      <c r="P71" s="236"/>
    </row>
    <row r="72" spans="1:16" ht="9.9499999999999993" customHeight="1">
      <c r="A72" s="236"/>
      <c r="B72" s="247" t="s">
        <v>151</v>
      </c>
      <c r="C72" s="247"/>
      <c r="D72" s="247"/>
      <c r="E72" s="247"/>
      <c r="F72" s="247"/>
      <c r="G72" s="247"/>
      <c r="H72" s="248">
        <v>0</v>
      </c>
      <c r="I72" s="248">
        <v>0</v>
      </c>
      <c r="J72" s="249">
        <v>0</v>
      </c>
      <c r="K72" s="249"/>
      <c r="L72" s="249"/>
      <c r="M72" s="248">
        <v>0</v>
      </c>
      <c r="N72" s="236"/>
      <c r="O72" s="236"/>
      <c r="P72" s="236"/>
    </row>
    <row r="73" spans="1:16" ht="9.9499999999999993" customHeight="1">
      <c r="A73" s="236"/>
      <c r="B73" s="250" t="s">
        <v>152</v>
      </c>
      <c r="C73" s="250"/>
      <c r="D73" s="250"/>
      <c r="E73" s="250"/>
      <c r="F73" s="251">
        <v>757.61</v>
      </c>
      <c r="G73" s="251"/>
      <c r="H73" s="251"/>
      <c r="I73" s="252">
        <v>41.67</v>
      </c>
      <c r="J73" s="253">
        <v>18.649999999999999</v>
      </c>
      <c r="K73" s="253"/>
      <c r="L73" s="253"/>
      <c r="M73" s="252">
        <v>12.84</v>
      </c>
      <c r="N73" s="236"/>
      <c r="O73" s="236"/>
      <c r="P73" s="236"/>
    </row>
    <row r="74" spans="1:16" ht="9.9499999999999993" customHeight="1">
      <c r="A74" s="236"/>
      <c r="B74" s="254" t="s">
        <v>153</v>
      </c>
      <c r="C74" s="254"/>
      <c r="D74" s="254"/>
      <c r="E74" s="254"/>
      <c r="F74" s="255">
        <v>5902.47</v>
      </c>
      <c r="G74" s="255"/>
      <c r="H74" s="255"/>
      <c r="I74" s="256">
        <v>324.66000000000003</v>
      </c>
      <c r="J74" s="257">
        <v>145.29</v>
      </c>
      <c r="K74" s="257"/>
      <c r="L74" s="257"/>
      <c r="M74" s="258" t="s">
        <v>154</v>
      </c>
      <c r="N74" s="236"/>
      <c r="O74" s="236"/>
      <c r="P74" s="236"/>
    </row>
    <row r="75" spans="1:16" ht="14.1" customHeight="1">
      <c r="A75" s="236"/>
      <c r="B75" s="236"/>
      <c r="C75" s="236"/>
      <c r="D75" s="236"/>
      <c r="E75" s="236"/>
      <c r="F75" s="236"/>
      <c r="G75" s="236"/>
      <c r="H75" s="236"/>
      <c r="I75" s="236"/>
      <c r="J75" s="236"/>
      <c r="K75" s="236"/>
      <c r="L75" s="236"/>
      <c r="M75" s="236"/>
      <c r="N75" s="236"/>
      <c r="O75" s="236"/>
      <c r="P75" s="236"/>
    </row>
    <row r="76" spans="1:16" ht="15" customHeight="1">
      <c r="A76" s="236"/>
      <c r="B76" s="259" t="s">
        <v>59</v>
      </c>
      <c r="C76" s="259"/>
      <c r="D76" s="259"/>
      <c r="E76" s="259"/>
      <c r="F76" s="259"/>
      <c r="G76" s="259"/>
      <c r="H76" s="259"/>
      <c r="I76" s="259"/>
      <c r="J76" s="259"/>
      <c r="K76" s="259"/>
      <c r="L76" s="259"/>
      <c r="M76" s="259"/>
      <c r="N76" s="259"/>
      <c r="O76" s="259"/>
      <c r="P76" s="259"/>
    </row>
    <row r="77" spans="1:16" ht="20.100000000000001" customHeight="1">
      <c r="A77" s="236"/>
      <c r="B77" s="236"/>
      <c r="C77" s="236"/>
      <c r="D77" s="236"/>
      <c r="E77" s="236"/>
      <c r="F77" s="236"/>
      <c r="G77" s="236"/>
      <c r="H77" s="236"/>
      <c r="I77" s="236"/>
      <c r="J77" s="236"/>
      <c r="K77" s="236"/>
      <c r="L77" s="236"/>
      <c r="M77" s="236"/>
      <c r="N77" s="236"/>
      <c r="O77" s="236"/>
      <c r="P77" s="236"/>
    </row>
  </sheetData>
  <mergeCells count="145">
    <mergeCell ref="B76:P76"/>
    <mergeCell ref="B73:E73"/>
    <mergeCell ref="F73:H73"/>
    <mergeCell ref="J73:L73"/>
    <mergeCell ref="B74:E74"/>
    <mergeCell ref="F74:H74"/>
    <mergeCell ref="J74:L74"/>
    <mergeCell ref="B69:M69"/>
    <mergeCell ref="B70:G70"/>
    <mergeCell ref="J70:L70"/>
    <mergeCell ref="B71:G71"/>
    <mergeCell ref="J71:L71"/>
    <mergeCell ref="B72:G72"/>
    <mergeCell ref="J72:L72"/>
    <mergeCell ref="B67:E67"/>
    <mergeCell ref="F67:H67"/>
    <mergeCell ref="J67:L67"/>
    <mergeCell ref="B68:E68"/>
    <mergeCell ref="F68:H68"/>
    <mergeCell ref="J68:L68"/>
    <mergeCell ref="B64:G64"/>
    <mergeCell ref="J64:L64"/>
    <mergeCell ref="B65:G65"/>
    <mergeCell ref="J65:L65"/>
    <mergeCell ref="B66:E66"/>
    <mergeCell ref="F66:H66"/>
    <mergeCell ref="J66:L66"/>
    <mergeCell ref="B61:E61"/>
    <mergeCell ref="F61:H61"/>
    <mergeCell ref="J61:L61"/>
    <mergeCell ref="B62:M62"/>
    <mergeCell ref="B63:G63"/>
    <mergeCell ref="J63:L63"/>
    <mergeCell ref="B57:M57"/>
    <mergeCell ref="B58:G58"/>
    <mergeCell ref="J58:L58"/>
    <mergeCell ref="B59:G59"/>
    <mergeCell ref="J59:L59"/>
    <mergeCell ref="B60:G60"/>
    <mergeCell ref="J60:L60"/>
    <mergeCell ref="B54:G54"/>
    <mergeCell ref="J54:L54"/>
    <mergeCell ref="B55:E55"/>
    <mergeCell ref="F55:H55"/>
    <mergeCell ref="J55:L55"/>
    <mergeCell ref="B56:E56"/>
    <mergeCell ref="F56:H56"/>
    <mergeCell ref="J56:L56"/>
    <mergeCell ref="B51:G51"/>
    <mergeCell ref="J51:L51"/>
    <mergeCell ref="B52:E52"/>
    <mergeCell ref="F52:H52"/>
    <mergeCell ref="J52:L52"/>
    <mergeCell ref="B53:M53"/>
    <mergeCell ref="B48:G48"/>
    <mergeCell ref="J48:L48"/>
    <mergeCell ref="B49:G49"/>
    <mergeCell ref="J49:L49"/>
    <mergeCell ref="B50:G50"/>
    <mergeCell ref="J50:L50"/>
    <mergeCell ref="B45:G45"/>
    <mergeCell ref="J45:L45"/>
    <mergeCell ref="B46:G46"/>
    <mergeCell ref="J46:L46"/>
    <mergeCell ref="B47:G47"/>
    <mergeCell ref="J47:L47"/>
    <mergeCell ref="B42:G42"/>
    <mergeCell ref="J42:L42"/>
    <mergeCell ref="B43:G43"/>
    <mergeCell ref="J43:L43"/>
    <mergeCell ref="B44:G44"/>
    <mergeCell ref="J44:L44"/>
    <mergeCell ref="B39:G39"/>
    <mergeCell ref="J39:L39"/>
    <mergeCell ref="B40:G40"/>
    <mergeCell ref="J40:L40"/>
    <mergeCell ref="B41:G41"/>
    <mergeCell ref="J41:L41"/>
    <mergeCell ref="B36:G36"/>
    <mergeCell ref="J36:L36"/>
    <mergeCell ref="B37:E37"/>
    <mergeCell ref="F37:H37"/>
    <mergeCell ref="J37:L37"/>
    <mergeCell ref="B38:M38"/>
    <mergeCell ref="B33:G33"/>
    <mergeCell ref="J33:L33"/>
    <mergeCell ref="B34:G34"/>
    <mergeCell ref="J34:L34"/>
    <mergeCell ref="B35:G35"/>
    <mergeCell ref="J35:L35"/>
    <mergeCell ref="B30:G30"/>
    <mergeCell ref="J30:L30"/>
    <mergeCell ref="B31:G31"/>
    <mergeCell ref="J31:L31"/>
    <mergeCell ref="B32:G32"/>
    <mergeCell ref="J32:L32"/>
    <mergeCell ref="B27:G27"/>
    <mergeCell ref="J27:L27"/>
    <mergeCell ref="B28:G28"/>
    <mergeCell ref="J28:L28"/>
    <mergeCell ref="B29:G29"/>
    <mergeCell ref="J29:L29"/>
    <mergeCell ref="B24:G24"/>
    <mergeCell ref="J24:L24"/>
    <mergeCell ref="B25:G25"/>
    <mergeCell ref="J25:L25"/>
    <mergeCell ref="B26:G26"/>
    <mergeCell ref="J26:L26"/>
    <mergeCell ref="B21:G21"/>
    <mergeCell ref="J21:L21"/>
    <mergeCell ref="B22:G22"/>
    <mergeCell ref="J22:L22"/>
    <mergeCell ref="B23:G23"/>
    <mergeCell ref="J23:L23"/>
    <mergeCell ref="B18:G18"/>
    <mergeCell ref="J18:L18"/>
    <mergeCell ref="B19:G19"/>
    <mergeCell ref="J19:L19"/>
    <mergeCell ref="B20:G20"/>
    <mergeCell ref="J20:L20"/>
    <mergeCell ref="B15:G15"/>
    <mergeCell ref="J15:L15"/>
    <mergeCell ref="B16:G16"/>
    <mergeCell ref="J16:L16"/>
    <mergeCell ref="B17:G17"/>
    <mergeCell ref="J17:L17"/>
    <mergeCell ref="B11:M11"/>
    <mergeCell ref="B12:G12"/>
    <mergeCell ref="J12:L12"/>
    <mergeCell ref="B13:G13"/>
    <mergeCell ref="J13:L13"/>
    <mergeCell ref="B14:G14"/>
    <mergeCell ref="J14:L14"/>
    <mergeCell ref="B7:B8"/>
    <mergeCell ref="D7:J8"/>
    <mergeCell ref="L7:M8"/>
    <mergeCell ref="B10:E10"/>
    <mergeCell ref="F10:H10"/>
    <mergeCell ref="J10:L10"/>
    <mergeCell ref="E2:O2"/>
    <mergeCell ref="E3:O3"/>
    <mergeCell ref="E4:O4"/>
    <mergeCell ref="B5:F5"/>
    <mergeCell ref="G5:O5"/>
    <mergeCell ref="B6:F6"/>
  </mergeCells>
  <pageMargins left="0.78740157499999996" right="0.78740157499999996" top="0.984251969" bottom="0.984251969" header="0.5" footer="0.5"/>
  <pageSetup orientation="portrait" horizontalDpi="300" verticalDpi="300" copies="0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7"/>
  <sheetViews>
    <sheetView workbookViewId="0">
      <selection activeCell="B26" sqref="B26:G26"/>
    </sheetView>
  </sheetViews>
  <sheetFormatPr defaultRowHeight="12.75"/>
  <cols>
    <col min="1" max="1" width="4.375" style="237" customWidth="1"/>
    <col min="2" max="2" width="15.375" style="237" customWidth="1"/>
    <col min="3" max="3" width="0.5" style="237" customWidth="1"/>
    <col min="4" max="4" width="3.25" style="237" customWidth="1"/>
    <col min="5" max="5" width="15.25" style="237" customWidth="1"/>
    <col min="6" max="7" width="0.875" style="237" customWidth="1"/>
    <col min="8" max="8" width="7.375" style="237" customWidth="1"/>
    <col min="9" max="9" width="8.875" style="237" customWidth="1"/>
    <col min="10" max="10" width="8.125" style="237" customWidth="1"/>
    <col min="11" max="11" width="1.5" style="237" customWidth="1"/>
    <col min="12" max="12" width="3.375" style="237" customWidth="1"/>
    <col min="13" max="13" width="13.375" style="237" customWidth="1"/>
    <col min="14" max="14" width="4.375" style="237" customWidth="1"/>
    <col min="15" max="15" width="4.25" style="237" customWidth="1"/>
    <col min="16" max="16" width="28.125" style="237" customWidth="1"/>
    <col min="17" max="256" width="9" style="237"/>
    <col min="257" max="257" width="4.375" style="237" customWidth="1"/>
    <col min="258" max="258" width="15.375" style="237" customWidth="1"/>
    <col min="259" max="259" width="0.5" style="237" customWidth="1"/>
    <col min="260" max="260" width="3.25" style="237" customWidth="1"/>
    <col min="261" max="261" width="15.25" style="237" customWidth="1"/>
    <col min="262" max="263" width="0.875" style="237" customWidth="1"/>
    <col min="264" max="264" width="7.375" style="237" customWidth="1"/>
    <col min="265" max="265" width="8.875" style="237" customWidth="1"/>
    <col min="266" max="266" width="8.125" style="237" customWidth="1"/>
    <col min="267" max="267" width="1.5" style="237" customWidth="1"/>
    <col min="268" max="268" width="3.375" style="237" customWidth="1"/>
    <col min="269" max="269" width="13.375" style="237" customWidth="1"/>
    <col min="270" max="270" width="4.375" style="237" customWidth="1"/>
    <col min="271" max="271" width="4.25" style="237" customWidth="1"/>
    <col min="272" max="272" width="28.125" style="237" customWidth="1"/>
    <col min="273" max="512" width="9" style="237"/>
    <col min="513" max="513" width="4.375" style="237" customWidth="1"/>
    <col min="514" max="514" width="15.375" style="237" customWidth="1"/>
    <col min="515" max="515" width="0.5" style="237" customWidth="1"/>
    <col min="516" max="516" width="3.25" style="237" customWidth="1"/>
    <col min="517" max="517" width="15.25" style="237" customWidth="1"/>
    <col min="518" max="519" width="0.875" style="237" customWidth="1"/>
    <col min="520" max="520" width="7.375" style="237" customWidth="1"/>
    <col min="521" max="521" width="8.875" style="237" customWidth="1"/>
    <col min="522" max="522" width="8.125" style="237" customWidth="1"/>
    <col min="523" max="523" width="1.5" style="237" customWidth="1"/>
    <col min="524" max="524" width="3.375" style="237" customWidth="1"/>
    <col min="525" max="525" width="13.375" style="237" customWidth="1"/>
    <col min="526" max="526" width="4.375" style="237" customWidth="1"/>
    <col min="527" max="527" width="4.25" style="237" customWidth="1"/>
    <col min="528" max="528" width="28.125" style="237" customWidth="1"/>
    <col min="529" max="768" width="9" style="237"/>
    <col min="769" max="769" width="4.375" style="237" customWidth="1"/>
    <col min="770" max="770" width="15.375" style="237" customWidth="1"/>
    <col min="771" max="771" width="0.5" style="237" customWidth="1"/>
    <col min="772" max="772" width="3.25" style="237" customWidth="1"/>
    <col min="773" max="773" width="15.25" style="237" customWidth="1"/>
    <col min="774" max="775" width="0.875" style="237" customWidth="1"/>
    <col min="776" max="776" width="7.375" style="237" customWidth="1"/>
    <col min="777" max="777" width="8.875" style="237" customWidth="1"/>
    <col min="778" max="778" width="8.125" style="237" customWidth="1"/>
    <col min="779" max="779" width="1.5" style="237" customWidth="1"/>
    <col min="780" max="780" width="3.375" style="237" customWidth="1"/>
    <col min="781" max="781" width="13.375" style="237" customWidth="1"/>
    <col min="782" max="782" width="4.375" style="237" customWidth="1"/>
    <col min="783" max="783" width="4.25" style="237" customWidth="1"/>
    <col min="784" max="784" width="28.125" style="237" customWidth="1"/>
    <col min="785" max="1024" width="9" style="237"/>
    <col min="1025" max="1025" width="4.375" style="237" customWidth="1"/>
    <col min="1026" max="1026" width="15.375" style="237" customWidth="1"/>
    <col min="1027" max="1027" width="0.5" style="237" customWidth="1"/>
    <col min="1028" max="1028" width="3.25" style="237" customWidth="1"/>
    <col min="1029" max="1029" width="15.25" style="237" customWidth="1"/>
    <col min="1030" max="1031" width="0.875" style="237" customWidth="1"/>
    <col min="1032" max="1032" width="7.375" style="237" customWidth="1"/>
    <col min="1033" max="1033" width="8.875" style="237" customWidth="1"/>
    <col min="1034" max="1034" width="8.125" style="237" customWidth="1"/>
    <col min="1035" max="1035" width="1.5" style="237" customWidth="1"/>
    <col min="1036" max="1036" width="3.375" style="237" customWidth="1"/>
    <col min="1037" max="1037" width="13.375" style="237" customWidth="1"/>
    <col min="1038" max="1038" width="4.375" style="237" customWidth="1"/>
    <col min="1039" max="1039" width="4.25" style="237" customWidth="1"/>
    <col min="1040" max="1040" width="28.125" style="237" customWidth="1"/>
    <col min="1041" max="1280" width="9" style="237"/>
    <col min="1281" max="1281" width="4.375" style="237" customWidth="1"/>
    <col min="1282" max="1282" width="15.375" style="237" customWidth="1"/>
    <col min="1283" max="1283" width="0.5" style="237" customWidth="1"/>
    <col min="1284" max="1284" width="3.25" style="237" customWidth="1"/>
    <col min="1285" max="1285" width="15.25" style="237" customWidth="1"/>
    <col min="1286" max="1287" width="0.875" style="237" customWidth="1"/>
    <col min="1288" max="1288" width="7.375" style="237" customWidth="1"/>
    <col min="1289" max="1289" width="8.875" style="237" customWidth="1"/>
    <col min="1290" max="1290" width="8.125" style="237" customWidth="1"/>
    <col min="1291" max="1291" width="1.5" style="237" customWidth="1"/>
    <col min="1292" max="1292" width="3.375" style="237" customWidth="1"/>
    <col min="1293" max="1293" width="13.375" style="237" customWidth="1"/>
    <col min="1294" max="1294" width="4.375" style="237" customWidth="1"/>
    <col min="1295" max="1295" width="4.25" style="237" customWidth="1"/>
    <col min="1296" max="1296" width="28.125" style="237" customWidth="1"/>
    <col min="1297" max="1536" width="9" style="237"/>
    <col min="1537" max="1537" width="4.375" style="237" customWidth="1"/>
    <col min="1538" max="1538" width="15.375" style="237" customWidth="1"/>
    <col min="1539" max="1539" width="0.5" style="237" customWidth="1"/>
    <col min="1540" max="1540" width="3.25" style="237" customWidth="1"/>
    <col min="1541" max="1541" width="15.25" style="237" customWidth="1"/>
    <col min="1542" max="1543" width="0.875" style="237" customWidth="1"/>
    <col min="1544" max="1544" width="7.375" style="237" customWidth="1"/>
    <col min="1545" max="1545" width="8.875" style="237" customWidth="1"/>
    <col min="1546" max="1546" width="8.125" style="237" customWidth="1"/>
    <col min="1547" max="1547" width="1.5" style="237" customWidth="1"/>
    <col min="1548" max="1548" width="3.375" style="237" customWidth="1"/>
    <col min="1549" max="1549" width="13.375" style="237" customWidth="1"/>
    <col min="1550" max="1550" width="4.375" style="237" customWidth="1"/>
    <col min="1551" max="1551" width="4.25" style="237" customWidth="1"/>
    <col min="1552" max="1552" width="28.125" style="237" customWidth="1"/>
    <col min="1553" max="1792" width="9" style="237"/>
    <col min="1793" max="1793" width="4.375" style="237" customWidth="1"/>
    <col min="1794" max="1794" width="15.375" style="237" customWidth="1"/>
    <col min="1795" max="1795" width="0.5" style="237" customWidth="1"/>
    <col min="1796" max="1796" width="3.25" style="237" customWidth="1"/>
    <col min="1797" max="1797" width="15.25" style="237" customWidth="1"/>
    <col min="1798" max="1799" width="0.875" style="237" customWidth="1"/>
    <col min="1800" max="1800" width="7.375" style="237" customWidth="1"/>
    <col min="1801" max="1801" width="8.875" style="237" customWidth="1"/>
    <col min="1802" max="1802" width="8.125" style="237" customWidth="1"/>
    <col min="1803" max="1803" width="1.5" style="237" customWidth="1"/>
    <col min="1804" max="1804" width="3.375" style="237" customWidth="1"/>
    <col min="1805" max="1805" width="13.375" style="237" customWidth="1"/>
    <col min="1806" max="1806" width="4.375" style="237" customWidth="1"/>
    <col min="1807" max="1807" width="4.25" style="237" customWidth="1"/>
    <col min="1808" max="1808" width="28.125" style="237" customWidth="1"/>
    <col min="1809" max="2048" width="9" style="237"/>
    <col min="2049" max="2049" width="4.375" style="237" customWidth="1"/>
    <col min="2050" max="2050" width="15.375" style="237" customWidth="1"/>
    <col min="2051" max="2051" width="0.5" style="237" customWidth="1"/>
    <col min="2052" max="2052" width="3.25" style="237" customWidth="1"/>
    <col min="2053" max="2053" width="15.25" style="237" customWidth="1"/>
    <col min="2054" max="2055" width="0.875" style="237" customWidth="1"/>
    <col min="2056" max="2056" width="7.375" style="237" customWidth="1"/>
    <col min="2057" max="2057" width="8.875" style="237" customWidth="1"/>
    <col min="2058" max="2058" width="8.125" style="237" customWidth="1"/>
    <col min="2059" max="2059" width="1.5" style="237" customWidth="1"/>
    <col min="2060" max="2060" width="3.375" style="237" customWidth="1"/>
    <col min="2061" max="2061" width="13.375" style="237" customWidth="1"/>
    <col min="2062" max="2062" width="4.375" style="237" customWidth="1"/>
    <col min="2063" max="2063" width="4.25" style="237" customWidth="1"/>
    <col min="2064" max="2064" width="28.125" style="237" customWidth="1"/>
    <col min="2065" max="2304" width="9" style="237"/>
    <col min="2305" max="2305" width="4.375" style="237" customWidth="1"/>
    <col min="2306" max="2306" width="15.375" style="237" customWidth="1"/>
    <col min="2307" max="2307" width="0.5" style="237" customWidth="1"/>
    <col min="2308" max="2308" width="3.25" style="237" customWidth="1"/>
    <col min="2309" max="2309" width="15.25" style="237" customWidth="1"/>
    <col min="2310" max="2311" width="0.875" style="237" customWidth="1"/>
    <col min="2312" max="2312" width="7.375" style="237" customWidth="1"/>
    <col min="2313" max="2313" width="8.875" style="237" customWidth="1"/>
    <col min="2314" max="2314" width="8.125" style="237" customWidth="1"/>
    <col min="2315" max="2315" width="1.5" style="237" customWidth="1"/>
    <col min="2316" max="2316" width="3.375" style="237" customWidth="1"/>
    <col min="2317" max="2317" width="13.375" style="237" customWidth="1"/>
    <col min="2318" max="2318" width="4.375" style="237" customWidth="1"/>
    <col min="2319" max="2319" width="4.25" style="237" customWidth="1"/>
    <col min="2320" max="2320" width="28.125" style="237" customWidth="1"/>
    <col min="2321" max="2560" width="9" style="237"/>
    <col min="2561" max="2561" width="4.375" style="237" customWidth="1"/>
    <col min="2562" max="2562" width="15.375" style="237" customWidth="1"/>
    <col min="2563" max="2563" width="0.5" style="237" customWidth="1"/>
    <col min="2564" max="2564" width="3.25" style="237" customWidth="1"/>
    <col min="2565" max="2565" width="15.25" style="237" customWidth="1"/>
    <col min="2566" max="2567" width="0.875" style="237" customWidth="1"/>
    <col min="2568" max="2568" width="7.375" style="237" customWidth="1"/>
    <col min="2569" max="2569" width="8.875" style="237" customWidth="1"/>
    <col min="2570" max="2570" width="8.125" style="237" customWidth="1"/>
    <col min="2571" max="2571" width="1.5" style="237" customWidth="1"/>
    <col min="2572" max="2572" width="3.375" style="237" customWidth="1"/>
    <col min="2573" max="2573" width="13.375" style="237" customWidth="1"/>
    <col min="2574" max="2574" width="4.375" style="237" customWidth="1"/>
    <col min="2575" max="2575" width="4.25" style="237" customWidth="1"/>
    <col min="2576" max="2576" width="28.125" style="237" customWidth="1"/>
    <col min="2577" max="2816" width="9" style="237"/>
    <col min="2817" max="2817" width="4.375" style="237" customWidth="1"/>
    <col min="2818" max="2818" width="15.375" style="237" customWidth="1"/>
    <col min="2819" max="2819" width="0.5" style="237" customWidth="1"/>
    <col min="2820" max="2820" width="3.25" style="237" customWidth="1"/>
    <col min="2821" max="2821" width="15.25" style="237" customWidth="1"/>
    <col min="2822" max="2823" width="0.875" style="237" customWidth="1"/>
    <col min="2824" max="2824" width="7.375" style="237" customWidth="1"/>
    <col min="2825" max="2825" width="8.875" style="237" customWidth="1"/>
    <col min="2826" max="2826" width="8.125" style="237" customWidth="1"/>
    <col min="2827" max="2827" width="1.5" style="237" customWidth="1"/>
    <col min="2828" max="2828" width="3.375" style="237" customWidth="1"/>
    <col min="2829" max="2829" width="13.375" style="237" customWidth="1"/>
    <col min="2830" max="2830" width="4.375" style="237" customWidth="1"/>
    <col min="2831" max="2831" width="4.25" style="237" customWidth="1"/>
    <col min="2832" max="2832" width="28.125" style="237" customWidth="1"/>
    <col min="2833" max="3072" width="9" style="237"/>
    <col min="3073" max="3073" width="4.375" style="237" customWidth="1"/>
    <col min="3074" max="3074" width="15.375" style="237" customWidth="1"/>
    <col min="3075" max="3075" width="0.5" style="237" customWidth="1"/>
    <col min="3076" max="3076" width="3.25" style="237" customWidth="1"/>
    <col min="3077" max="3077" width="15.25" style="237" customWidth="1"/>
    <col min="3078" max="3079" width="0.875" style="237" customWidth="1"/>
    <col min="3080" max="3080" width="7.375" style="237" customWidth="1"/>
    <col min="3081" max="3081" width="8.875" style="237" customWidth="1"/>
    <col min="3082" max="3082" width="8.125" style="237" customWidth="1"/>
    <col min="3083" max="3083" width="1.5" style="237" customWidth="1"/>
    <col min="3084" max="3084" width="3.375" style="237" customWidth="1"/>
    <col min="3085" max="3085" width="13.375" style="237" customWidth="1"/>
    <col min="3086" max="3086" width="4.375" style="237" customWidth="1"/>
    <col min="3087" max="3087" width="4.25" style="237" customWidth="1"/>
    <col min="3088" max="3088" width="28.125" style="237" customWidth="1"/>
    <col min="3089" max="3328" width="9" style="237"/>
    <col min="3329" max="3329" width="4.375" style="237" customWidth="1"/>
    <col min="3330" max="3330" width="15.375" style="237" customWidth="1"/>
    <col min="3331" max="3331" width="0.5" style="237" customWidth="1"/>
    <col min="3332" max="3332" width="3.25" style="237" customWidth="1"/>
    <col min="3333" max="3333" width="15.25" style="237" customWidth="1"/>
    <col min="3334" max="3335" width="0.875" style="237" customWidth="1"/>
    <col min="3336" max="3336" width="7.375" style="237" customWidth="1"/>
    <col min="3337" max="3337" width="8.875" style="237" customWidth="1"/>
    <col min="3338" max="3338" width="8.125" style="237" customWidth="1"/>
    <col min="3339" max="3339" width="1.5" style="237" customWidth="1"/>
    <col min="3340" max="3340" width="3.375" style="237" customWidth="1"/>
    <col min="3341" max="3341" width="13.375" style="237" customWidth="1"/>
    <col min="3342" max="3342" width="4.375" style="237" customWidth="1"/>
    <col min="3343" max="3343" width="4.25" style="237" customWidth="1"/>
    <col min="3344" max="3344" width="28.125" style="237" customWidth="1"/>
    <col min="3345" max="3584" width="9" style="237"/>
    <col min="3585" max="3585" width="4.375" style="237" customWidth="1"/>
    <col min="3586" max="3586" width="15.375" style="237" customWidth="1"/>
    <col min="3587" max="3587" width="0.5" style="237" customWidth="1"/>
    <col min="3588" max="3588" width="3.25" style="237" customWidth="1"/>
    <col min="3589" max="3589" width="15.25" style="237" customWidth="1"/>
    <col min="3590" max="3591" width="0.875" style="237" customWidth="1"/>
    <col min="3592" max="3592" width="7.375" style="237" customWidth="1"/>
    <col min="3593" max="3593" width="8.875" style="237" customWidth="1"/>
    <col min="3594" max="3594" width="8.125" style="237" customWidth="1"/>
    <col min="3595" max="3595" width="1.5" style="237" customWidth="1"/>
    <col min="3596" max="3596" width="3.375" style="237" customWidth="1"/>
    <col min="3597" max="3597" width="13.375" style="237" customWidth="1"/>
    <col min="3598" max="3598" width="4.375" style="237" customWidth="1"/>
    <col min="3599" max="3599" width="4.25" style="237" customWidth="1"/>
    <col min="3600" max="3600" width="28.125" style="237" customWidth="1"/>
    <col min="3601" max="3840" width="9" style="237"/>
    <col min="3841" max="3841" width="4.375" style="237" customWidth="1"/>
    <col min="3842" max="3842" width="15.375" style="237" customWidth="1"/>
    <col min="3843" max="3843" width="0.5" style="237" customWidth="1"/>
    <col min="3844" max="3844" width="3.25" style="237" customWidth="1"/>
    <col min="3845" max="3845" width="15.25" style="237" customWidth="1"/>
    <col min="3846" max="3847" width="0.875" style="237" customWidth="1"/>
    <col min="3848" max="3848" width="7.375" style="237" customWidth="1"/>
    <col min="3849" max="3849" width="8.875" style="237" customWidth="1"/>
    <col min="3850" max="3850" width="8.125" style="237" customWidth="1"/>
    <col min="3851" max="3851" width="1.5" style="237" customWidth="1"/>
    <col min="3852" max="3852" width="3.375" style="237" customWidth="1"/>
    <col min="3853" max="3853" width="13.375" style="237" customWidth="1"/>
    <col min="3854" max="3854" width="4.375" style="237" customWidth="1"/>
    <col min="3855" max="3855" width="4.25" style="237" customWidth="1"/>
    <col min="3856" max="3856" width="28.125" style="237" customWidth="1"/>
    <col min="3857" max="4096" width="9" style="237"/>
    <col min="4097" max="4097" width="4.375" style="237" customWidth="1"/>
    <col min="4098" max="4098" width="15.375" style="237" customWidth="1"/>
    <col min="4099" max="4099" width="0.5" style="237" customWidth="1"/>
    <col min="4100" max="4100" width="3.25" style="237" customWidth="1"/>
    <col min="4101" max="4101" width="15.25" style="237" customWidth="1"/>
    <col min="4102" max="4103" width="0.875" style="237" customWidth="1"/>
    <col min="4104" max="4104" width="7.375" style="237" customWidth="1"/>
    <col min="4105" max="4105" width="8.875" style="237" customWidth="1"/>
    <col min="4106" max="4106" width="8.125" style="237" customWidth="1"/>
    <col min="4107" max="4107" width="1.5" style="237" customWidth="1"/>
    <col min="4108" max="4108" width="3.375" style="237" customWidth="1"/>
    <col min="4109" max="4109" width="13.375" style="237" customWidth="1"/>
    <col min="4110" max="4110" width="4.375" style="237" customWidth="1"/>
    <col min="4111" max="4111" width="4.25" style="237" customWidth="1"/>
    <col min="4112" max="4112" width="28.125" style="237" customWidth="1"/>
    <col min="4113" max="4352" width="9" style="237"/>
    <col min="4353" max="4353" width="4.375" style="237" customWidth="1"/>
    <col min="4354" max="4354" width="15.375" style="237" customWidth="1"/>
    <col min="4355" max="4355" width="0.5" style="237" customWidth="1"/>
    <col min="4356" max="4356" width="3.25" style="237" customWidth="1"/>
    <col min="4357" max="4357" width="15.25" style="237" customWidth="1"/>
    <col min="4358" max="4359" width="0.875" style="237" customWidth="1"/>
    <col min="4360" max="4360" width="7.375" style="237" customWidth="1"/>
    <col min="4361" max="4361" width="8.875" style="237" customWidth="1"/>
    <col min="4362" max="4362" width="8.125" style="237" customWidth="1"/>
    <col min="4363" max="4363" width="1.5" style="237" customWidth="1"/>
    <col min="4364" max="4364" width="3.375" style="237" customWidth="1"/>
    <col min="4365" max="4365" width="13.375" style="237" customWidth="1"/>
    <col min="4366" max="4366" width="4.375" style="237" customWidth="1"/>
    <col min="4367" max="4367" width="4.25" style="237" customWidth="1"/>
    <col min="4368" max="4368" width="28.125" style="237" customWidth="1"/>
    <col min="4369" max="4608" width="9" style="237"/>
    <col min="4609" max="4609" width="4.375" style="237" customWidth="1"/>
    <col min="4610" max="4610" width="15.375" style="237" customWidth="1"/>
    <col min="4611" max="4611" width="0.5" style="237" customWidth="1"/>
    <col min="4612" max="4612" width="3.25" style="237" customWidth="1"/>
    <col min="4613" max="4613" width="15.25" style="237" customWidth="1"/>
    <col min="4614" max="4615" width="0.875" style="237" customWidth="1"/>
    <col min="4616" max="4616" width="7.375" style="237" customWidth="1"/>
    <col min="4617" max="4617" width="8.875" style="237" customWidth="1"/>
    <col min="4618" max="4618" width="8.125" style="237" customWidth="1"/>
    <col min="4619" max="4619" width="1.5" style="237" customWidth="1"/>
    <col min="4620" max="4620" width="3.375" style="237" customWidth="1"/>
    <col min="4621" max="4621" width="13.375" style="237" customWidth="1"/>
    <col min="4622" max="4622" width="4.375" style="237" customWidth="1"/>
    <col min="4623" max="4623" width="4.25" style="237" customWidth="1"/>
    <col min="4624" max="4624" width="28.125" style="237" customWidth="1"/>
    <col min="4625" max="4864" width="9" style="237"/>
    <col min="4865" max="4865" width="4.375" style="237" customWidth="1"/>
    <col min="4866" max="4866" width="15.375" style="237" customWidth="1"/>
    <col min="4867" max="4867" width="0.5" style="237" customWidth="1"/>
    <col min="4868" max="4868" width="3.25" style="237" customWidth="1"/>
    <col min="4869" max="4869" width="15.25" style="237" customWidth="1"/>
    <col min="4870" max="4871" width="0.875" style="237" customWidth="1"/>
    <col min="4872" max="4872" width="7.375" style="237" customWidth="1"/>
    <col min="4873" max="4873" width="8.875" style="237" customWidth="1"/>
    <col min="4874" max="4874" width="8.125" style="237" customWidth="1"/>
    <col min="4875" max="4875" width="1.5" style="237" customWidth="1"/>
    <col min="4876" max="4876" width="3.375" style="237" customWidth="1"/>
    <col min="4877" max="4877" width="13.375" style="237" customWidth="1"/>
    <col min="4878" max="4878" width="4.375" style="237" customWidth="1"/>
    <col min="4879" max="4879" width="4.25" style="237" customWidth="1"/>
    <col min="4880" max="4880" width="28.125" style="237" customWidth="1"/>
    <col min="4881" max="5120" width="9" style="237"/>
    <col min="5121" max="5121" width="4.375" style="237" customWidth="1"/>
    <col min="5122" max="5122" width="15.375" style="237" customWidth="1"/>
    <col min="5123" max="5123" width="0.5" style="237" customWidth="1"/>
    <col min="5124" max="5124" width="3.25" style="237" customWidth="1"/>
    <col min="5125" max="5125" width="15.25" style="237" customWidth="1"/>
    <col min="5126" max="5127" width="0.875" style="237" customWidth="1"/>
    <col min="5128" max="5128" width="7.375" style="237" customWidth="1"/>
    <col min="5129" max="5129" width="8.875" style="237" customWidth="1"/>
    <col min="5130" max="5130" width="8.125" style="237" customWidth="1"/>
    <col min="5131" max="5131" width="1.5" style="237" customWidth="1"/>
    <col min="5132" max="5132" width="3.375" style="237" customWidth="1"/>
    <col min="5133" max="5133" width="13.375" style="237" customWidth="1"/>
    <col min="5134" max="5134" width="4.375" style="237" customWidth="1"/>
    <col min="5135" max="5135" width="4.25" style="237" customWidth="1"/>
    <col min="5136" max="5136" width="28.125" style="237" customWidth="1"/>
    <col min="5137" max="5376" width="9" style="237"/>
    <col min="5377" max="5377" width="4.375" style="237" customWidth="1"/>
    <col min="5378" max="5378" width="15.375" style="237" customWidth="1"/>
    <col min="5379" max="5379" width="0.5" style="237" customWidth="1"/>
    <col min="5380" max="5380" width="3.25" style="237" customWidth="1"/>
    <col min="5381" max="5381" width="15.25" style="237" customWidth="1"/>
    <col min="5382" max="5383" width="0.875" style="237" customWidth="1"/>
    <col min="5384" max="5384" width="7.375" style="237" customWidth="1"/>
    <col min="5385" max="5385" width="8.875" style="237" customWidth="1"/>
    <col min="5386" max="5386" width="8.125" style="237" customWidth="1"/>
    <col min="5387" max="5387" width="1.5" style="237" customWidth="1"/>
    <col min="5388" max="5388" width="3.375" style="237" customWidth="1"/>
    <col min="5389" max="5389" width="13.375" style="237" customWidth="1"/>
    <col min="5390" max="5390" width="4.375" style="237" customWidth="1"/>
    <col min="5391" max="5391" width="4.25" style="237" customWidth="1"/>
    <col min="5392" max="5392" width="28.125" style="237" customWidth="1"/>
    <col min="5393" max="5632" width="9" style="237"/>
    <col min="5633" max="5633" width="4.375" style="237" customWidth="1"/>
    <col min="5634" max="5634" width="15.375" style="237" customWidth="1"/>
    <col min="5635" max="5635" width="0.5" style="237" customWidth="1"/>
    <col min="5636" max="5636" width="3.25" style="237" customWidth="1"/>
    <col min="5637" max="5637" width="15.25" style="237" customWidth="1"/>
    <col min="5638" max="5639" width="0.875" style="237" customWidth="1"/>
    <col min="5640" max="5640" width="7.375" style="237" customWidth="1"/>
    <col min="5641" max="5641" width="8.875" style="237" customWidth="1"/>
    <col min="5642" max="5642" width="8.125" style="237" customWidth="1"/>
    <col min="5643" max="5643" width="1.5" style="237" customWidth="1"/>
    <col min="5644" max="5644" width="3.375" style="237" customWidth="1"/>
    <col min="5645" max="5645" width="13.375" style="237" customWidth="1"/>
    <col min="5646" max="5646" width="4.375" style="237" customWidth="1"/>
    <col min="5647" max="5647" width="4.25" style="237" customWidth="1"/>
    <col min="5648" max="5648" width="28.125" style="237" customWidth="1"/>
    <col min="5649" max="5888" width="9" style="237"/>
    <col min="5889" max="5889" width="4.375" style="237" customWidth="1"/>
    <col min="5890" max="5890" width="15.375" style="237" customWidth="1"/>
    <col min="5891" max="5891" width="0.5" style="237" customWidth="1"/>
    <col min="5892" max="5892" width="3.25" style="237" customWidth="1"/>
    <col min="5893" max="5893" width="15.25" style="237" customWidth="1"/>
    <col min="5894" max="5895" width="0.875" style="237" customWidth="1"/>
    <col min="5896" max="5896" width="7.375" style="237" customWidth="1"/>
    <col min="5897" max="5897" width="8.875" style="237" customWidth="1"/>
    <col min="5898" max="5898" width="8.125" style="237" customWidth="1"/>
    <col min="5899" max="5899" width="1.5" style="237" customWidth="1"/>
    <col min="5900" max="5900" width="3.375" style="237" customWidth="1"/>
    <col min="5901" max="5901" width="13.375" style="237" customWidth="1"/>
    <col min="5902" max="5902" width="4.375" style="237" customWidth="1"/>
    <col min="5903" max="5903" width="4.25" style="237" customWidth="1"/>
    <col min="5904" max="5904" width="28.125" style="237" customWidth="1"/>
    <col min="5905" max="6144" width="9" style="237"/>
    <col min="6145" max="6145" width="4.375" style="237" customWidth="1"/>
    <col min="6146" max="6146" width="15.375" style="237" customWidth="1"/>
    <col min="6147" max="6147" width="0.5" style="237" customWidth="1"/>
    <col min="6148" max="6148" width="3.25" style="237" customWidth="1"/>
    <col min="6149" max="6149" width="15.25" style="237" customWidth="1"/>
    <col min="6150" max="6151" width="0.875" style="237" customWidth="1"/>
    <col min="6152" max="6152" width="7.375" style="237" customWidth="1"/>
    <col min="6153" max="6153" width="8.875" style="237" customWidth="1"/>
    <col min="6154" max="6154" width="8.125" style="237" customWidth="1"/>
    <col min="6155" max="6155" width="1.5" style="237" customWidth="1"/>
    <col min="6156" max="6156" width="3.375" style="237" customWidth="1"/>
    <col min="6157" max="6157" width="13.375" style="237" customWidth="1"/>
    <col min="6158" max="6158" width="4.375" style="237" customWidth="1"/>
    <col min="6159" max="6159" width="4.25" style="237" customWidth="1"/>
    <col min="6160" max="6160" width="28.125" style="237" customWidth="1"/>
    <col min="6161" max="6400" width="9" style="237"/>
    <col min="6401" max="6401" width="4.375" style="237" customWidth="1"/>
    <col min="6402" max="6402" width="15.375" style="237" customWidth="1"/>
    <col min="6403" max="6403" width="0.5" style="237" customWidth="1"/>
    <col min="6404" max="6404" width="3.25" style="237" customWidth="1"/>
    <col min="6405" max="6405" width="15.25" style="237" customWidth="1"/>
    <col min="6406" max="6407" width="0.875" style="237" customWidth="1"/>
    <col min="6408" max="6408" width="7.375" style="237" customWidth="1"/>
    <col min="6409" max="6409" width="8.875" style="237" customWidth="1"/>
    <col min="6410" max="6410" width="8.125" style="237" customWidth="1"/>
    <col min="6411" max="6411" width="1.5" style="237" customWidth="1"/>
    <col min="6412" max="6412" width="3.375" style="237" customWidth="1"/>
    <col min="6413" max="6413" width="13.375" style="237" customWidth="1"/>
    <col min="6414" max="6414" width="4.375" style="237" customWidth="1"/>
    <col min="6415" max="6415" width="4.25" style="237" customWidth="1"/>
    <col min="6416" max="6416" width="28.125" style="237" customWidth="1"/>
    <col min="6417" max="6656" width="9" style="237"/>
    <col min="6657" max="6657" width="4.375" style="237" customWidth="1"/>
    <col min="6658" max="6658" width="15.375" style="237" customWidth="1"/>
    <col min="6659" max="6659" width="0.5" style="237" customWidth="1"/>
    <col min="6660" max="6660" width="3.25" style="237" customWidth="1"/>
    <col min="6661" max="6661" width="15.25" style="237" customWidth="1"/>
    <col min="6662" max="6663" width="0.875" style="237" customWidth="1"/>
    <col min="6664" max="6664" width="7.375" style="237" customWidth="1"/>
    <col min="6665" max="6665" width="8.875" style="237" customWidth="1"/>
    <col min="6666" max="6666" width="8.125" style="237" customWidth="1"/>
    <col min="6667" max="6667" width="1.5" style="237" customWidth="1"/>
    <col min="6668" max="6668" width="3.375" style="237" customWidth="1"/>
    <col min="6669" max="6669" width="13.375" style="237" customWidth="1"/>
    <col min="6670" max="6670" width="4.375" style="237" customWidth="1"/>
    <col min="6671" max="6671" width="4.25" style="237" customWidth="1"/>
    <col min="6672" max="6672" width="28.125" style="237" customWidth="1"/>
    <col min="6673" max="6912" width="9" style="237"/>
    <col min="6913" max="6913" width="4.375" style="237" customWidth="1"/>
    <col min="6914" max="6914" width="15.375" style="237" customWidth="1"/>
    <col min="6915" max="6915" width="0.5" style="237" customWidth="1"/>
    <col min="6916" max="6916" width="3.25" style="237" customWidth="1"/>
    <col min="6917" max="6917" width="15.25" style="237" customWidth="1"/>
    <col min="6918" max="6919" width="0.875" style="237" customWidth="1"/>
    <col min="6920" max="6920" width="7.375" style="237" customWidth="1"/>
    <col min="6921" max="6921" width="8.875" style="237" customWidth="1"/>
    <col min="6922" max="6922" width="8.125" style="237" customWidth="1"/>
    <col min="6923" max="6923" width="1.5" style="237" customWidth="1"/>
    <col min="6924" max="6924" width="3.375" style="237" customWidth="1"/>
    <col min="6925" max="6925" width="13.375" style="237" customWidth="1"/>
    <col min="6926" max="6926" width="4.375" style="237" customWidth="1"/>
    <col min="6927" max="6927" width="4.25" style="237" customWidth="1"/>
    <col min="6928" max="6928" width="28.125" style="237" customWidth="1"/>
    <col min="6929" max="7168" width="9" style="237"/>
    <col min="7169" max="7169" width="4.375" style="237" customWidth="1"/>
    <col min="7170" max="7170" width="15.375" style="237" customWidth="1"/>
    <col min="7171" max="7171" width="0.5" style="237" customWidth="1"/>
    <col min="7172" max="7172" width="3.25" style="237" customWidth="1"/>
    <col min="7173" max="7173" width="15.25" style="237" customWidth="1"/>
    <col min="7174" max="7175" width="0.875" style="237" customWidth="1"/>
    <col min="7176" max="7176" width="7.375" style="237" customWidth="1"/>
    <col min="7177" max="7177" width="8.875" style="237" customWidth="1"/>
    <col min="7178" max="7178" width="8.125" style="237" customWidth="1"/>
    <col min="7179" max="7179" width="1.5" style="237" customWidth="1"/>
    <col min="7180" max="7180" width="3.375" style="237" customWidth="1"/>
    <col min="7181" max="7181" width="13.375" style="237" customWidth="1"/>
    <col min="7182" max="7182" width="4.375" style="237" customWidth="1"/>
    <col min="7183" max="7183" width="4.25" style="237" customWidth="1"/>
    <col min="7184" max="7184" width="28.125" style="237" customWidth="1"/>
    <col min="7185" max="7424" width="9" style="237"/>
    <col min="7425" max="7425" width="4.375" style="237" customWidth="1"/>
    <col min="7426" max="7426" width="15.375" style="237" customWidth="1"/>
    <col min="7427" max="7427" width="0.5" style="237" customWidth="1"/>
    <col min="7428" max="7428" width="3.25" style="237" customWidth="1"/>
    <col min="7429" max="7429" width="15.25" style="237" customWidth="1"/>
    <col min="7430" max="7431" width="0.875" style="237" customWidth="1"/>
    <col min="7432" max="7432" width="7.375" style="237" customWidth="1"/>
    <col min="7433" max="7433" width="8.875" style="237" customWidth="1"/>
    <col min="7434" max="7434" width="8.125" style="237" customWidth="1"/>
    <col min="7435" max="7435" width="1.5" style="237" customWidth="1"/>
    <col min="7436" max="7436" width="3.375" style="237" customWidth="1"/>
    <col min="7437" max="7437" width="13.375" style="237" customWidth="1"/>
    <col min="7438" max="7438" width="4.375" style="237" customWidth="1"/>
    <col min="7439" max="7439" width="4.25" style="237" customWidth="1"/>
    <col min="7440" max="7440" width="28.125" style="237" customWidth="1"/>
    <col min="7441" max="7680" width="9" style="237"/>
    <col min="7681" max="7681" width="4.375" style="237" customWidth="1"/>
    <col min="7682" max="7682" width="15.375" style="237" customWidth="1"/>
    <col min="7683" max="7683" width="0.5" style="237" customWidth="1"/>
    <col min="7684" max="7684" width="3.25" style="237" customWidth="1"/>
    <col min="7685" max="7685" width="15.25" style="237" customWidth="1"/>
    <col min="7686" max="7687" width="0.875" style="237" customWidth="1"/>
    <col min="7688" max="7688" width="7.375" style="237" customWidth="1"/>
    <col min="7689" max="7689" width="8.875" style="237" customWidth="1"/>
    <col min="7690" max="7690" width="8.125" style="237" customWidth="1"/>
    <col min="7691" max="7691" width="1.5" style="237" customWidth="1"/>
    <col min="7692" max="7692" width="3.375" style="237" customWidth="1"/>
    <col min="7693" max="7693" width="13.375" style="237" customWidth="1"/>
    <col min="7694" max="7694" width="4.375" style="237" customWidth="1"/>
    <col min="7695" max="7695" width="4.25" style="237" customWidth="1"/>
    <col min="7696" max="7696" width="28.125" style="237" customWidth="1"/>
    <col min="7697" max="7936" width="9" style="237"/>
    <col min="7937" max="7937" width="4.375" style="237" customWidth="1"/>
    <col min="7938" max="7938" width="15.375" style="237" customWidth="1"/>
    <col min="7939" max="7939" width="0.5" style="237" customWidth="1"/>
    <col min="7940" max="7940" width="3.25" style="237" customWidth="1"/>
    <col min="7941" max="7941" width="15.25" style="237" customWidth="1"/>
    <col min="7942" max="7943" width="0.875" style="237" customWidth="1"/>
    <col min="7944" max="7944" width="7.375" style="237" customWidth="1"/>
    <col min="7945" max="7945" width="8.875" style="237" customWidth="1"/>
    <col min="7946" max="7946" width="8.125" style="237" customWidth="1"/>
    <col min="7947" max="7947" width="1.5" style="237" customWidth="1"/>
    <col min="7948" max="7948" width="3.375" style="237" customWidth="1"/>
    <col min="7949" max="7949" width="13.375" style="237" customWidth="1"/>
    <col min="7950" max="7950" width="4.375" style="237" customWidth="1"/>
    <col min="7951" max="7951" width="4.25" style="237" customWidth="1"/>
    <col min="7952" max="7952" width="28.125" style="237" customWidth="1"/>
    <col min="7953" max="8192" width="9" style="237"/>
    <col min="8193" max="8193" width="4.375" style="237" customWidth="1"/>
    <col min="8194" max="8194" width="15.375" style="237" customWidth="1"/>
    <col min="8195" max="8195" width="0.5" style="237" customWidth="1"/>
    <col min="8196" max="8196" width="3.25" style="237" customWidth="1"/>
    <col min="8197" max="8197" width="15.25" style="237" customWidth="1"/>
    <col min="8198" max="8199" width="0.875" style="237" customWidth="1"/>
    <col min="8200" max="8200" width="7.375" style="237" customWidth="1"/>
    <col min="8201" max="8201" width="8.875" style="237" customWidth="1"/>
    <col min="8202" max="8202" width="8.125" style="237" customWidth="1"/>
    <col min="8203" max="8203" width="1.5" style="237" customWidth="1"/>
    <col min="8204" max="8204" width="3.375" style="237" customWidth="1"/>
    <col min="8205" max="8205" width="13.375" style="237" customWidth="1"/>
    <col min="8206" max="8206" width="4.375" style="237" customWidth="1"/>
    <col min="8207" max="8207" width="4.25" style="237" customWidth="1"/>
    <col min="8208" max="8208" width="28.125" style="237" customWidth="1"/>
    <col min="8209" max="8448" width="9" style="237"/>
    <col min="8449" max="8449" width="4.375" style="237" customWidth="1"/>
    <col min="8450" max="8450" width="15.375" style="237" customWidth="1"/>
    <col min="8451" max="8451" width="0.5" style="237" customWidth="1"/>
    <col min="8452" max="8452" width="3.25" style="237" customWidth="1"/>
    <col min="8453" max="8453" width="15.25" style="237" customWidth="1"/>
    <col min="8454" max="8455" width="0.875" style="237" customWidth="1"/>
    <col min="8456" max="8456" width="7.375" style="237" customWidth="1"/>
    <col min="8457" max="8457" width="8.875" style="237" customWidth="1"/>
    <col min="8458" max="8458" width="8.125" style="237" customWidth="1"/>
    <col min="8459" max="8459" width="1.5" style="237" customWidth="1"/>
    <col min="8460" max="8460" width="3.375" style="237" customWidth="1"/>
    <col min="8461" max="8461" width="13.375" style="237" customWidth="1"/>
    <col min="8462" max="8462" width="4.375" style="237" customWidth="1"/>
    <col min="8463" max="8463" width="4.25" style="237" customWidth="1"/>
    <col min="8464" max="8464" width="28.125" style="237" customWidth="1"/>
    <col min="8465" max="8704" width="9" style="237"/>
    <col min="8705" max="8705" width="4.375" style="237" customWidth="1"/>
    <col min="8706" max="8706" width="15.375" style="237" customWidth="1"/>
    <col min="8707" max="8707" width="0.5" style="237" customWidth="1"/>
    <col min="8708" max="8708" width="3.25" style="237" customWidth="1"/>
    <col min="8709" max="8709" width="15.25" style="237" customWidth="1"/>
    <col min="8710" max="8711" width="0.875" style="237" customWidth="1"/>
    <col min="8712" max="8712" width="7.375" style="237" customWidth="1"/>
    <col min="8713" max="8713" width="8.875" style="237" customWidth="1"/>
    <col min="8714" max="8714" width="8.125" style="237" customWidth="1"/>
    <col min="8715" max="8715" width="1.5" style="237" customWidth="1"/>
    <col min="8716" max="8716" width="3.375" style="237" customWidth="1"/>
    <col min="8717" max="8717" width="13.375" style="237" customWidth="1"/>
    <col min="8718" max="8718" width="4.375" style="237" customWidth="1"/>
    <col min="8719" max="8719" width="4.25" style="237" customWidth="1"/>
    <col min="8720" max="8720" width="28.125" style="237" customWidth="1"/>
    <col min="8721" max="8960" width="9" style="237"/>
    <col min="8961" max="8961" width="4.375" style="237" customWidth="1"/>
    <col min="8962" max="8962" width="15.375" style="237" customWidth="1"/>
    <col min="8963" max="8963" width="0.5" style="237" customWidth="1"/>
    <col min="8964" max="8964" width="3.25" style="237" customWidth="1"/>
    <col min="8965" max="8965" width="15.25" style="237" customWidth="1"/>
    <col min="8966" max="8967" width="0.875" style="237" customWidth="1"/>
    <col min="8968" max="8968" width="7.375" style="237" customWidth="1"/>
    <col min="8969" max="8969" width="8.875" style="237" customWidth="1"/>
    <col min="8970" max="8970" width="8.125" style="237" customWidth="1"/>
    <col min="8971" max="8971" width="1.5" style="237" customWidth="1"/>
    <col min="8972" max="8972" width="3.375" style="237" customWidth="1"/>
    <col min="8973" max="8973" width="13.375" style="237" customWidth="1"/>
    <col min="8974" max="8974" width="4.375" style="237" customWidth="1"/>
    <col min="8975" max="8975" width="4.25" style="237" customWidth="1"/>
    <col min="8976" max="8976" width="28.125" style="237" customWidth="1"/>
    <col min="8977" max="9216" width="9" style="237"/>
    <col min="9217" max="9217" width="4.375" style="237" customWidth="1"/>
    <col min="9218" max="9218" width="15.375" style="237" customWidth="1"/>
    <col min="9219" max="9219" width="0.5" style="237" customWidth="1"/>
    <col min="9220" max="9220" width="3.25" style="237" customWidth="1"/>
    <col min="9221" max="9221" width="15.25" style="237" customWidth="1"/>
    <col min="9222" max="9223" width="0.875" style="237" customWidth="1"/>
    <col min="9224" max="9224" width="7.375" style="237" customWidth="1"/>
    <col min="9225" max="9225" width="8.875" style="237" customWidth="1"/>
    <col min="9226" max="9226" width="8.125" style="237" customWidth="1"/>
    <col min="9227" max="9227" width="1.5" style="237" customWidth="1"/>
    <col min="9228" max="9228" width="3.375" style="237" customWidth="1"/>
    <col min="9229" max="9229" width="13.375" style="237" customWidth="1"/>
    <col min="9230" max="9230" width="4.375" style="237" customWidth="1"/>
    <col min="9231" max="9231" width="4.25" style="237" customWidth="1"/>
    <col min="9232" max="9232" width="28.125" style="237" customWidth="1"/>
    <col min="9233" max="9472" width="9" style="237"/>
    <col min="9473" max="9473" width="4.375" style="237" customWidth="1"/>
    <col min="9474" max="9474" width="15.375" style="237" customWidth="1"/>
    <col min="9475" max="9475" width="0.5" style="237" customWidth="1"/>
    <col min="9476" max="9476" width="3.25" style="237" customWidth="1"/>
    <col min="9477" max="9477" width="15.25" style="237" customWidth="1"/>
    <col min="9478" max="9479" width="0.875" style="237" customWidth="1"/>
    <col min="9480" max="9480" width="7.375" style="237" customWidth="1"/>
    <col min="9481" max="9481" width="8.875" style="237" customWidth="1"/>
    <col min="9482" max="9482" width="8.125" style="237" customWidth="1"/>
    <col min="9483" max="9483" width="1.5" style="237" customWidth="1"/>
    <col min="9484" max="9484" width="3.375" style="237" customWidth="1"/>
    <col min="9485" max="9485" width="13.375" style="237" customWidth="1"/>
    <col min="9486" max="9486" width="4.375" style="237" customWidth="1"/>
    <col min="9487" max="9487" width="4.25" style="237" customWidth="1"/>
    <col min="9488" max="9488" width="28.125" style="237" customWidth="1"/>
    <col min="9489" max="9728" width="9" style="237"/>
    <col min="9729" max="9729" width="4.375" style="237" customWidth="1"/>
    <col min="9730" max="9730" width="15.375" style="237" customWidth="1"/>
    <col min="9731" max="9731" width="0.5" style="237" customWidth="1"/>
    <col min="9732" max="9732" width="3.25" style="237" customWidth="1"/>
    <col min="9733" max="9733" width="15.25" style="237" customWidth="1"/>
    <col min="9734" max="9735" width="0.875" style="237" customWidth="1"/>
    <col min="9736" max="9736" width="7.375" style="237" customWidth="1"/>
    <col min="9737" max="9737" width="8.875" style="237" customWidth="1"/>
    <col min="9738" max="9738" width="8.125" style="237" customWidth="1"/>
    <col min="9739" max="9739" width="1.5" style="237" customWidth="1"/>
    <col min="9740" max="9740" width="3.375" style="237" customWidth="1"/>
    <col min="9741" max="9741" width="13.375" style="237" customWidth="1"/>
    <col min="9742" max="9742" width="4.375" style="237" customWidth="1"/>
    <col min="9743" max="9743" width="4.25" style="237" customWidth="1"/>
    <col min="9744" max="9744" width="28.125" style="237" customWidth="1"/>
    <col min="9745" max="9984" width="9" style="237"/>
    <col min="9985" max="9985" width="4.375" style="237" customWidth="1"/>
    <col min="9986" max="9986" width="15.375" style="237" customWidth="1"/>
    <col min="9987" max="9987" width="0.5" style="237" customWidth="1"/>
    <col min="9988" max="9988" width="3.25" style="237" customWidth="1"/>
    <col min="9989" max="9989" width="15.25" style="237" customWidth="1"/>
    <col min="9990" max="9991" width="0.875" style="237" customWidth="1"/>
    <col min="9992" max="9992" width="7.375" style="237" customWidth="1"/>
    <col min="9993" max="9993" width="8.875" style="237" customWidth="1"/>
    <col min="9994" max="9994" width="8.125" style="237" customWidth="1"/>
    <col min="9995" max="9995" width="1.5" style="237" customWidth="1"/>
    <col min="9996" max="9996" width="3.375" style="237" customWidth="1"/>
    <col min="9997" max="9997" width="13.375" style="237" customWidth="1"/>
    <col min="9998" max="9998" width="4.375" style="237" customWidth="1"/>
    <col min="9999" max="9999" width="4.25" style="237" customWidth="1"/>
    <col min="10000" max="10000" width="28.125" style="237" customWidth="1"/>
    <col min="10001" max="10240" width="9" style="237"/>
    <col min="10241" max="10241" width="4.375" style="237" customWidth="1"/>
    <col min="10242" max="10242" width="15.375" style="237" customWidth="1"/>
    <col min="10243" max="10243" width="0.5" style="237" customWidth="1"/>
    <col min="10244" max="10244" width="3.25" style="237" customWidth="1"/>
    <col min="10245" max="10245" width="15.25" style="237" customWidth="1"/>
    <col min="10246" max="10247" width="0.875" style="237" customWidth="1"/>
    <col min="10248" max="10248" width="7.375" style="237" customWidth="1"/>
    <col min="10249" max="10249" width="8.875" style="237" customWidth="1"/>
    <col min="10250" max="10250" width="8.125" style="237" customWidth="1"/>
    <col min="10251" max="10251" width="1.5" style="237" customWidth="1"/>
    <col min="10252" max="10252" width="3.375" style="237" customWidth="1"/>
    <col min="10253" max="10253" width="13.375" style="237" customWidth="1"/>
    <col min="10254" max="10254" width="4.375" style="237" customWidth="1"/>
    <col min="10255" max="10255" width="4.25" style="237" customWidth="1"/>
    <col min="10256" max="10256" width="28.125" style="237" customWidth="1"/>
    <col min="10257" max="10496" width="9" style="237"/>
    <col min="10497" max="10497" width="4.375" style="237" customWidth="1"/>
    <col min="10498" max="10498" width="15.375" style="237" customWidth="1"/>
    <col min="10499" max="10499" width="0.5" style="237" customWidth="1"/>
    <col min="10500" max="10500" width="3.25" style="237" customWidth="1"/>
    <col min="10501" max="10501" width="15.25" style="237" customWidth="1"/>
    <col min="10502" max="10503" width="0.875" style="237" customWidth="1"/>
    <col min="10504" max="10504" width="7.375" style="237" customWidth="1"/>
    <col min="10505" max="10505" width="8.875" style="237" customWidth="1"/>
    <col min="10506" max="10506" width="8.125" style="237" customWidth="1"/>
    <col min="10507" max="10507" width="1.5" style="237" customWidth="1"/>
    <col min="10508" max="10508" width="3.375" style="237" customWidth="1"/>
    <col min="10509" max="10509" width="13.375" style="237" customWidth="1"/>
    <col min="10510" max="10510" width="4.375" style="237" customWidth="1"/>
    <col min="10511" max="10511" width="4.25" style="237" customWidth="1"/>
    <col min="10512" max="10512" width="28.125" style="237" customWidth="1"/>
    <col min="10513" max="10752" width="9" style="237"/>
    <col min="10753" max="10753" width="4.375" style="237" customWidth="1"/>
    <col min="10754" max="10754" width="15.375" style="237" customWidth="1"/>
    <col min="10755" max="10755" width="0.5" style="237" customWidth="1"/>
    <col min="10756" max="10756" width="3.25" style="237" customWidth="1"/>
    <col min="10757" max="10757" width="15.25" style="237" customWidth="1"/>
    <col min="10758" max="10759" width="0.875" style="237" customWidth="1"/>
    <col min="10760" max="10760" width="7.375" style="237" customWidth="1"/>
    <col min="10761" max="10761" width="8.875" style="237" customWidth="1"/>
    <col min="10762" max="10762" width="8.125" style="237" customWidth="1"/>
    <col min="10763" max="10763" width="1.5" style="237" customWidth="1"/>
    <col min="10764" max="10764" width="3.375" style="237" customWidth="1"/>
    <col min="10765" max="10765" width="13.375" style="237" customWidth="1"/>
    <col min="10766" max="10766" width="4.375" style="237" customWidth="1"/>
    <col min="10767" max="10767" width="4.25" style="237" customWidth="1"/>
    <col min="10768" max="10768" width="28.125" style="237" customWidth="1"/>
    <col min="10769" max="11008" width="9" style="237"/>
    <col min="11009" max="11009" width="4.375" style="237" customWidth="1"/>
    <col min="11010" max="11010" width="15.375" style="237" customWidth="1"/>
    <col min="11011" max="11011" width="0.5" style="237" customWidth="1"/>
    <col min="11012" max="11012" width="3.25" style="237" customWidth="1"/>
    <col min="11013" max="11013" width="15.25" style="237" customWidth="1"/>
    <col min="11014" max="11015" width="0.875" style="237" customWidth="1"/>
    <col min="11016" max="11016" width="7.375" style="237" customWidth="1"/>
    <col min="11017" max="11017" width="8.875" style="237" customWidth="1"/>
    <col min="11018" max="11018" width="8.125" style="237" customWidth="1"/>
    <col min="11019" max="11019" width="1.5" style="237" customWidth="1"/>
    <col min="11020" max="11020" width="3.375" style="237" customWidth="1"/>
    <col min="11021" max="11021" width="13.375" style="237" customWidth="1"/>
    <col min="11022" max="11022" width="4.375" style="237" customWidth="1"/>
    <col min="11023" max="11023" width="4.25" style="237" customWidth="1"/>
    <col min="11024" max="11024" width="28.125" style="237" customWidth="1"/>
    <col min="11025" max="11264" width="9" style="237"/>
    <col min="11265" max="11265" width="4.375" style="237" customWidth="1"/>
    <col min="11266" max="11266" width="15.375" style="237" customWidth="1"/>
    <col min="11267" max="11267" width="0.5" style="237" customWidth="1"/>
    <col min="11268" max="11268" width="3.25" style="237" customWidth="1"/>
    <col min="11269" max="11269" width="15.25" style="237" customWidth="1"/>
    <col min="11270" max="11271" width="0.875" style="237" customWidth="1"/>
    <col min="11272" max="11272" width="7.375" style="237" customWidth="1"/>
    <col min="11273" max="11273" width="8.875" style="237" customWidth="1"/>
    <col min="11274" max="11274" width="8.125" style="237" customWidth="1"/>
    <col min="11275" max="11275" width="1.5" style="237" customWidth="1"/>
    <col min="11276" max="11276" width="3.375" style="237" customWidth="1"/>
    <col min="11277" max="11277" width="13.375" style="237" customWidth="1"/>
    <col min="11278" max="11278" width="4.375" style="237" customWidth="1"/>
    <col min="11279" max="11279" width="4.25" style="237" customWidth="1"/>
    <col min="11280" max="11280" width="28.125" style="237" customWidth="1"/>
    <col min="11281" max="11520" width="9" style="237"/>
    <col min="11521" max="11521" width="4.375" style="237" customWidth="1"/>
    <col min="11522" max="11522" width="15.375" style="237" customWidth="1"/>
    <col min="11523" max="11523" width="0.5" style="237" customWidth="1"/>
    <col min="11524" max="11524" width="3.25" style="237" customWidth="1"/>
    <col min="11525" max="11525" width="15.25" style="237" customWidth="1"/>
    <col min="11526" max="11527" width="0.875" style="237" customWidth="1"/>
    <col min="11528" max="11528" width="7.375" style="237" customWidth="1"/>
    <col min="11529" max="11529" width="8.875" style="237" customWidth="1"/>
    <col min="11530" max="11530" width="8.125" style="237" customWidth="1"/>
    <col min="11531" max="11531" width="1.5" style="237" customWidth="1"/>
    <col min="11532" max="11532" width="3.375" style="237" customWidth="1"/>
    <col min="11533" max="11533" width="13.375" style="237" customWidth="1"/>
    <col min="11534" max="11534" width="4.375" style="237" customWidth="1"/>
    <col min="11535" max="11535" width="4.25" style="237" customWidth="1"/>
    <col min="11536" max="11536" width="28.125" style="237" customWidth="1"/>
    <col min="11537" max="11776" width="9" style="237"/>
    <col min="11777" max="11777" width="4.375" style="237" customWidth="1"/>
    <col min="11778" max="11778" width="15.375" style="237" customWidth="1"/>
    <col min="11779" max="11779" width="0.5" style="237" customWidth="1"/>
    <col min="11780" max="11780" width="3.25" style="237" customWidth="1"/>
    <col min="11781" max="11781" width="15.25" style="237" customWidth="1"/>
    <col min="11782" max="11783" width="0.875" style="237" customWidth="1"/>
    <col min="11784" max="11784" width="7.375" style="237" customWidth="1"/>
    <col min="11785" max="11785" width="8.875" style="237" customWidth="1"/>
    <col min="11786" max="11786" width="8.125" style="237" customWidth="1"/>
    <col min="11787" max="11787" width="1.5" style="237" customWidth="1"/>
    <col min="11788" max="11788" width="3.375" style="237" customWidth="1"/>
    <col min="11789" max="11789" width="13.375" style="237" customWidth="1"/>
    <col min="11790" max="11790" width="4.375" style="237" customWidth="1"/>
    <col min="11791" max="11791" width="4.25" style="237" customWidth="1"/>
    <col min="11792" max="11792" width="28.125" style="237" customWidth="1"/>
    <col min="11793" max="12032" width="9" style="237"/>
    <col min="12033" max="12033" width="4.375" style="237" customWidth="1"/>
    <col min="12034" max="12034" width="15.375" style="237" customWidth="1"/>
    <col min="12035" max="12035" width="0.5" style="237" customWidth="1"/>
    <col min="12036" max="12036" width="3.25" style="237" customWidth="1"/>
    <col min="12037" max="12037" width="15.25" style="237" customWidth="1"/>
    <col min="12038" max="12039" width="0.875" style="237" customWidth="1"/>
    <col min="12040" max="12040" width="7.375" style="237" customWidth="1"/>
    <col min="12041" max="12041" width="8.875" style="237" customWidth="1"/>
    <col min="12042" max="12042" width="8.125" style="237" customWidth="1"/>
    <col min="12043" max="12043" width="1.5" style="237" customWidth="1"/>
    <col min="12044" max="12044" width="3.375" style="237" customWidth="1"/>
    <col min="12045" max="12045" width="13.375" style="237" customWidth="1"/>
    <col min="12046" max="12046" width="4.375" style="237" customWidth="1"/>
    <col min="12047" max="12047" width="4.25" style="237" customWidth="1"/>
    <col min="12048" max="12048" width="28.125" style="237" customWidth="1"/>
    <col min="12049" max="12288" width="9" style="237"/>
    <col min="12289" max="12289" width="4.375" style="237" customWidth="1"/>
    <col min="12290" max="12290" width="15.375" style="237" customWidth="1"/>
    <col min="12291" max="12291" width="0.5" style="237" customWidth="1"/>
    <col min="12292" max="12292" width="3.25" style="237" customWidth="1"/>
    <col min="12293" max="12293" width="15.25" style="237" customWidth="1"/>
    <col min="12294" max="12295" width="0.875" style="237" customWidth="1"/>
    <col min="12296" max="12296" width="7.375" style="237" customWidth="1"/>
    <col min="12297" max="12297" width="8.875" style="237" customWidth="1"/>
    <col min="12298" max="12298" width="8.125" style="237" customWidth="1"/>
    <col min="12299" max="12299" width="1.5" style="237" customWidth="1"/>
    <col min="12300" max="12300" width="3.375" style="237" customWidth="1"/>
    <col min="12301" max="12301" width="13.375" style="237" customWidth="1"/>
    <col min="12302" max="12302" width="4.375" style="237" customWidth="1"/>
    <col min="12303" max="12303" width="4.25" style="237" customWidth="1"/>
    <col min="12304" max="12304" width="28.125" style="237" customWidth="1"/>
    <col min="12305" max="12544" width="9" style="237"/>
    <col min="12545" max="12545" width="4.375" style="237" customWidth="1"/>
    <col min="12546" max="12546" width="15.375" style="237" customWidth="1"/>
    <col min="12547" max="12547" width="0.5" style="237" customWidth="1"/>
    <col min="12548" max="12548" width="3.25" style="237" customWidth="1"/>
    <col min="12549" max="12549" width="15.25" style="237" customWidth="1"/>
    <col min="12550" max="12551" width="0.875" style="237" customWidth="1"/>
    <col min="12552" max="12552" width="7.375" style="237" customWidth="1"/>
    <col min="12553" max="12553" width="8.875" style="237" customWidth="1"/>
    <col min="12554" max="12554" width="8.125" style="237" customWidth="1"/>
    <col min="12555" max="12555" width="1.5" style="237" customWidth="1"/>
    <col min="12556" max="12556" width="3.375" style="237" customWidth="1"/>
    <col min="12557" max="12557" width="13.375" style="237" customWidth="1"/>
    <col min="12558" max="12558" width="4.375" style="237" customWidth="1"/>
    <col min="12559" max="12559" width="4.25" style="237" customWidth="1"/>
    <col min="12560" max="12560" width="28.125" style="237" customWidth="1"/>
    <col min="12561" max="12800" width="9" style="237"/>
    <col min="12801" max="12801" width="4.375" style="237" customWidth="1"/>
    <col min="12802" max="12802" width="15.375" style="237" customWidth="1"/>
    <col min="12803" max="12803" width="0.5" style="237" customWidth="1"/>
    <col min="12804" max="12804" width="3.25" style="237" customWidth="1"/>
    <col min="12805" max="12805" width="15.25" style="237" customWidth="1"/>
    <col min="12806" max="12807" width="0.875" style="237" customWidth="1"/>
    <col min="12808" max="12808" width="7.375" style="237" customWidth="1"/>
    <col min="12809" max="12809" width="8.875" style="237" customWidth="1"/>
    <col min="12810" max="12810" width="8.125" style="237" customWidth="1"/>
    <col min="12811" max="12811" width="1.5" style="237" customWidth="1"/>
    <col min="12812" max="12812" width="3.375" style="237" customWidth="1"/>
    <col min="12813" max="12813" width="13.375" style="237" customWidth="1"/>
    <col min="12814" max="12814" width="4.375" style="237" customWidth="1"/>
    <col min="12815" max="12815" width="4.25" style="237" customWidth="1"/>
    <col min="12816" max="12816" width="28.125" style="237" customWidth="1"/>
    <col min="12817" max="13056" width="9" style="237"/>
    <col min="13057" max="13057" width="4.375" style="237" customWidth="1"/>
    <col min="13058" max="13058" width="15.375" style="237" customWidth="1"/>
    <col min="13059" max="13059" width="0.5" style="237" customWidth="1"/>
    <col min="13060" max="13060" width="3.25" style="237" customWidth="1"/>
    <col min="13061" max="13061" width="15.25" style="237" customWidth="1"/>
    <col min="13062" max="13063" width="0.875" style="237" customWidth="1"/>
    <col min="13064" max="13064" width="7.375" style="237" customWidth="1"/>
    <col min="13065" max="13065" width="8.875" style="237" customWidth="1"/>
    <col min="13066" max="13066" width="8.125" style="237" customWidth="1"/>
    <col min="13067" max="13067" width="1.5" style="237" customWidth="1"/>
    <col min="13068" max="13068" width="3.375" style="237" customWidth="1"/>
    <col min="13069" max="13069" width="13.375" style="237" customWidth="1"/>
    <col min="13070" max="13070" width="4.375" style="237" customWidth="1"/>
    <col min="13071" max="13071" width="4.25" style="237" customWidth="1"/>
    <col min="13072" max="13072" width="28.125" style="237" customWidth="1"/>
    <col min="13073" max="13312" width="9" style="237"/>
    <col min="13313" max="13313" width="4.375" style="237" customWidth="1"/>
    <col min="13314" max="13314" width="15.375" style="237" customWidth="1"/>
    <col min="13315" max="13315" width="0.5" style="237" customWidth="1"/>
    <col min="13316" max="13316" width="3.25" style="237" customWidth="1"/>
    <col min="13317" max="13317" width="15.25" style="237" customWidth="1"/>
    <col min="13318" max="13319" width="0.875" style="237" customWidth="1"/>
    <col min="13320" max="13320" width="7.375" style="237" customWidth="1"/>
    <col min="13321" max="13321" width="8.875" style="237" customWidth="1"/>
    <col min="13322" max="13322" width="8.125" style="237" customWidth="1"/>
    <col min="13323" max="13323" width="1.5" style="237" customWidth="1"/>
    <col min="13324" max="13324" width="3.375" style="237" customWidth="1"/>
    <col min="13325" max="13325" width="13.375" style="237" customWidth="1"/>
    <col min="13326" max="13326" width="4.375" style="237" customWidth="1"/>
    <col min="13327" max="13327" width="4.25" style="237" customWidth="1"/>
    <col min="13328" max="13328" width="28.125" style="237" customWidth="1"/>
    <col min="13329" max="13568" width="9" style="237"/>
    <col min="13569" max="13569" width="4.375" style="237" customWidth="1"/>
    <col min="13570" max="13570" width="15.375" style="237" customWidth="1"/>
    <col min="13571" max="13571" width="0.5" style="237" customWidth="1"/>
    <col min="13572" max="13572" width="3.25" style="237" customWidth="1"/>
    <col min="13573" max="13573" width="15.25" style="237" customWidth="1"/>
    <col min="13574" max="13575" width="0.875" style="237" customWidth="1"/>
    <col min="13576" max="13576" width="7.375" style="237" customWidth="1"/>
    <col min="13577" max="13577" width="8.875" style="237" customWidth="1"/>
    <col min="13578" max="13578" width="8.125" style="237" customWidth="1"/>
    <col min="13579" max="13579" width="1.5" style="237" customWidth="1"/>
    <col min="13580" max="13580" width="3.375" style="237" customWidth="1"/>
    <col min="13581" max="13581" width="13.375" style="237" customWidth="1"/>
    <col min="13582" max="13582" width="4.375" style="237" customWidth="1"/>
    <col min="13583" max="13583" width="4.25" style="237" customWidth="1"/>
    <col min="13584" max="13584" width="28.125" style="237" customWidth="1"/>
    <col min="13585" max="13824" width="9" style="237"/>
    <col min="13825" max="13825" width="4.375" style="237" customWidth="1"/>
    <col min="13826" max="13826" width="15.375" style="237" customWidth="1"/>
    <col min="13827" max="13827" width="0.5" style="237" customWidth="1"/>
    <col min="13828" max="13828" width="3.25" style="237" customWidth="1"/>
    <col min="13829" max="13829" width="15.25" style="237" customWidth="1"/>
    <col min="13830" max="13831" width="0.875" style="237" customWidth="1"/>
    <col min="13832" max="13832" width="7.375" style="237" customWidth="1"/>
    <col min="13833" max="13833" width="8.875" style="237" customWidth="1"/>
    <col min="13834" max="13834" width="8.125" style="237" customWidth="1"/>
    <col min="13835" max="13835" width="1.5" style="237" customWidth="1"/>
    <col min="13836" max="13836" width="3.375" style="237" customWidth="1"/>
    <col min="13837" max="13837" width="13.375" style="237" customWidth="1"/>
    <col min="13838" max="13838" width="4.375" style="237" customWidth="1"/>
    <col min="13839" max="13839" width="4.25" style="237" customWidth="1"/>
    <col min="13840" max="13840" width="28.125" style="237" customWidth="1"/>
    <col min="13841" max="14080" width="9" style="237"/>
    <col min="14081" max="14081" width="4.375" style="237" customWidth="1"/>
    <col min="14082" max="14082" width="15.375" style="237" customWidth="1"/>
    <col min="14083" max="14083" width="0.5" style="237" customWidth="1"/>
    <col min="14084" max="14084" width="3.25" style="237" customWidth="1"/>
    <col min="14085" max="14085" width="15.25" style="237" customWidth="1"/>
    <col min="14086" max="14087" width="0.875" style="237" customWidth="1"/>
    <col min="14088" max="14088" width="7.375" style="237" customWidth="1"/>
    <col min="14089" max="14089" width="8.875" style="237" customWidth="1"/>
    <col min="14090" max="14090" width="8.125" style="237" customWidth="1"/>
    <col min="14091" max="14091" width="1.5" style="237" customWidth="1"/>
    <col min="14092" max="14092" width="3.375" style="237" customWidth="1"/>
    <col min="14093" max="14093" width="13.375" style="237" customWidth="1"/>
    <col min="14094" max="14094" width="4.375" style="237" customWidth="1"/>
    <col min="14095" max="14095" width="4.25" style="237" customWidth="1"/>
    <col min="14096" max="14096" width="28.125" style="237" customWidth="1"/>
    <col min="14097" max="14336" width="9" style="237"/>
    <col min="14337" max="14337" width="4.375" style="237" customWidth="1"/>
    <col min="14338" max="14338" width="15.375" style="237" customWidth="1"/>
    <col min="14339" max="14339" width="0.5" style="237" customWidth="1"/>
    <col min="14340" max="14340" width="3.25" style="237" customWidth="1"/>
    <col min="14341" max="14341" width="15.25" style="237" customWidth="1"/>
    <col min="14342" max="14343" width="0.875" style="237" customWidth="1"/>
    <col min="14344" max="14344" width="7.375" style="237" customWidth="1"/>
    <col min="14345" max="14345" width="8.875" style="237" customWidth="1"/>
    <col min="14346" max="14346" width="8.125" style="237" customWidth="1"/>
    <col min="14347" max="14347" width="1.5" style="237" customWidth="1"/>
    <col min="14348" max="14348" width="3.375" style="237" customWidth="1"/>
    <col min="14349" max="14349" width="13.375" style="237" customWidth="1"/>
    <col min="14350" max="14350" width="4.375" style="237" customWidth="1"/>
    <col min="14351" max="14351" width="4.25" style="237" customWidth="1"/>
    <col min="14352" max="14352" width="28.125" style="237" customWidth="1"/>
    <col min="14353" max="14592" width="9" style="237"/>
    <col min="14593" max="14593" width="4.375" style="237" customWidth="1"/>
    <col min="14594" max="14594" width="15.375" style="237" customWidth="1"/>
    <col min="14595" max="14595" width="0.5" style="237" customWidth="1"/>
    <col min="14596" max="14596" width="3.25" style="237" customWidth="1"/>
    <col min="14597" max="14597" width="15.25" style="237" customWidth="1"/>
    <col min="14598" max="14599" width="0.875" style="237" customWidth="1"/>
    <col min="14600" max="14600" width="7.375" style="237" customWidth="1"/>
    <col min="14601" max="14601" width="8.875" style="237" customWidth="1"/>
    <col min="14602" max="14602" width="8.125" style="237" customWidth="1"/>
    <col min="14603" max="14603" width="1.5" style="237" customWidth="1"/>
    <col min="14604" max="14604" width="3.375" style="237" customWidth="1"/>
    <col min="14605" max="14605" width="13.375" style="237" customWidth="1"/>
    <col min="14606" max="14606" width="4.375" style="237" customWidth="1"/>
    <col min="14607" max="14607" width="4.25" style="237" customWidth="1"/>
    <col min="14608" max="14608" width="28.125" style="237" customWidth="1"/>
    <col min="14609" max="14848" width="9" style="237"/>
    <col min="14849" max="14849" width="4.375" style="237" customWidth="1"/>
    <col min="14850" max="14850" width="15.375" style="237" customWidth="1"/>
    <col min="14851" max="14851" width="0.5" style="237" customWidth="1"/>
    <col min="14852" max="14852" width="3.25" style="237" customWidth="1"/>
    <col min="14853" max="14853" width="15.25" style="237" customWidth="1"/>
    <col min="14854" max="14855" width="0.875" style="237" customWidth="1"/>
    <col min="14856" max="14856" width="7.375" style="237" customWidth="1"/>
    <col min="14857" max="14857" width="8.875" style="237" customWidth="1"/>
    <col min="14858" max="14858" width="8.125" style="237" customWidth="1"/>
    <col min="14859" max="14859" width="1.5" style="237" customWidth="1"/>
    <col min="14860" max="14860" width="3.375" style="237" customWidth="1"/>
    <col min="14861" max="14861" width="13.375" style="237" customWidth="1"/>
    <col min="14862" max="14862" width="4.375" style="237" customWidth="1"/>
    <col min="14863" max="14863" width="4.25" style="237" customWidth="1"/>
    <col min="14864" max="14864" width="28.125" style="237" customWidth="1"/>
    <col min="14865" max="15104" width="9" style="237"/>
    <col min="15105" max="15105" width="4.375" style="237" customWidth="1"/>
    <col min="15106" max="15106" width="15.375" style="237" customWidth="1"/>
    <col min="15107" max="15107" width="0.5" style="237" customWidth="1"/>
    <col min="15108" max="15108" width="3.25" style="237" customWidth="1"/>
    <col min="15109" max="15109" width="15.25" style="237" customWidth="1"/>
    <col min="15110" max="15111" width="0.875" style="237" customWidth="1"/>
    <col min="15112" max="15112" width="7.375" style="237" customWidth="1"/>
    <col min="15113" max="15113" width="8.875" style="237" customWidth="1"/>
    <col min="15114" max="15114" width="8.125" style="237" customWidth="1"/>
    <col min="15115" max="15115" width="1.5" style="237" customWidth="1"/>
    <col min="15116" max="15116" width="3.375" style="237" customWidth="1"/>
    <col min="15117" max="15117" width="13.375" style="237" customWidth="1"/>
    <col min="15118" max="15118" width="4.375" style="237" customWidth="1"/>
    <col min="15119" max="15119" width="4.25" style="237" customWidth="1"/>
    <col min="15120" max="15120" width="28.125" style="237" customWidth="1"/>
    <col min="15121" max="15360" width="9" style="237"/>
    <col min="15361" max="15361" width="4.375" style="237" customWidth="1"/>
    <col min="15362" max="15362" width="15.375" style="237" customWidth="1"/>
    <col min="15363" max="15363" width="0.5" style="237" customWidth="1"/>
    <col min="15364" max="15364" width="3.25" style="237" customWidth="1"/>
    <col min="15365" max="15365" width="15.25" style="237" customWidth="1"/>
    <col min="15366" max="15367" width="0.875" style="237" customWidth="1"/>
    <col min="15368" max="15368" width="7.375" style="237" customWidth="1"/>
    <col min="15369" max="15369" width="8.875" style="237" customWidth="1"/>
    <col min="15370" max="15370" width="8.125" style="237" customWidth="1"/>
    <col min="15371" max="15371" width="1.5" style="237" customWidth="1"/>
    <col min="15372" max="15372" width="3.375" style="237" customWidth="1"/>
    <col min="15373" max="15373" width="13.375" style="237" customWidth="1"/>
    <col min="15374" max="15374" width="4.375" style="237" customWidth="1"/>
    <col min="15375" max="15375" width="4.25" style="237" customWidth="1"/>
    <col min="15376" max="15376" width="28.125" style="237" customWidth="1"/>
    <col min="15377" max="15616" width="9" style="237"/>
    <col min="15617" max="15617" width="4.375" style="237" customWidth="1"/>
    <col min="15618" max="15618" width="15.375" style="237" customWidth="1"/>
    <col min="15619" max="15619" width="0.5" style="237" customWidth="1"/>
    <col min="15620" max="15620" width="3.25" style="237" customWidth="1"/>
    <col min="15621" max="15621" width="15.25" style="237" customWidth="1"/>
    <col min="15622" max="15623" width="0.875" style="237" customWidth="1"/>
    <col min="15624" max="15624" width="7.375" style="237" customWidth="1"/>
    <col min="15625" max="15625" width="8.875" style="237" customWidth="1"/>
    <col min="15626" max="15626" width="8.125" style="237" customWidth="1"/>
    <col min="15627" max="15627" width="1.5" style="237" customWidth="1"/>
    <col min="15628" max="15628" width="3.375" style="237" customWidth="1"/>
    <col min="15629" max="15629" width="13.375" style="237" customWidth="1"/>
    <col min="15630" max="15630" width="4.375" style="237" customWidth="1"/>
    <col min="15631" max="15631" width="4.25" style="237" customWidth="1"/>
    <col min="15632" max="15632" width="28.125" style="237" customWidth="1"/>
    <col min="15633" max="15872" width="9" style="237"/>
    <col min="15873" max="15873" width="4.375" style="237" customWidth="1"/>
    <col min="15874" max="15874" width="15.375" style="237" customWidth="1"/>
    <col min="15875" max="15875" width="0.5" style="237" customWidth="1"/>
    <col min="15876" max="15876" width="3.25" style="237" customWidth="1"/>
    <col min="15877" max="15877" width="15.25" style="237" customWidth="1"/>
    <col min="15878" max="15879" width="0.875" style="237" customWidth="1"/>
    <col min="15880" max="15880" width="7.375" style="237" customWidth="1"/>
    <col min="15881" max="15881" width="8.875" style="237" customWidth="1"/>
    <col min="15882" max="15882" width="8.125" style="237" customWidth="1"/>
    <col min="15883" max="15883" width="1.5" style="237" customWidth="1"/>
    <col min="15884" max="15884" width="3.375" style="237" customWidth="1"/>
    <col min="15885" max="15885" width="13.375" style="237" customWidth="1"/>
    <col min="15886" max="15886" width="4.375" style="237" customWidth="1"/>
    <col min="15887" max="15887" width="4.25" style="237" customWidth="1"/>
    <col min="15888" max="15888" width="28.125" style="237" customWidth="1"/>
    <col min="15889" max="16128" width="9" style="237"/>
    <col min="16129" max="16129" width="4.375" style="237" customWidth="1"/>
    <col min="16130" max="16130" width="15.375" style="237" customWidth="1"/>
    <col min="16131" max="16131" width="0.5" style="237" customWidth="1"/>
    <col min="16132" max="16132" width="3.25" style="237" customWidth="1"/>
    <col min="16133" max="16133" width="15.25" style="237" customWidth="1"/>
    <col min="16134" max="16135" width="0.875" style="237" customWidth="1"/>
    <col min="16136" max="16136" width="7.375" style="237" customWidth="1"/>
    <col min="16137" max="16137" width="8.875" style="237" customWidth="1"/>
    <col min="16138" max="16138" width="8.125" style="237" customWidth="1"/>
    <col min="16139" max="16139" width="1.5" style="237" customWidth="1"/>
    <col min="16140" max="16140" width="3.375" style="237" customWidth="1"/>
    <col min="16141" max="16141" width="13.375" style="237" customWidth="1"/>
    <col min="16142" max="16142" width="4.375" style="237" customWidth="1"/>
    <col min="16143" max="16143" width="4.25" style="237" customWidth="1"/>
    <col min="16144" max="16144" width="28.125" style="237" customWidth="1"/>
    <col min="16145" max="16384" width="9" style="237"/>
  </cols>
  <sheetData>
    <row r="1" spans="1:16" ht="20.100000000000001" customHeight="1">
      <c r="A1" s="236"/>
      <c r="B1" s="236"/>
      <c r="C1" s="236"/>
      <c r="D1" s="236"/>
      <c r="E1" s="236"/>
      <c r="F1" s="236"/>
      <c r="G1" s="236"/>
      <c r="H1" s="236"/>
      <c r="I1" s="236"/>
      <c r="J1" s="236"/>
      <c r="K1" s="236"/>
      <c r="L1" s="236"/>
      <c r="M1" s="236"/>
      <c r="N1" s="236"/>
      <c r="O1" s="236"/>
      <c r="P1" s="236"/>
    </row>
    <row r="2" spans="1:16" ht="21" customHeight="1">
      <c r="A2" s="236"/>
      <c r="B2" s="236"/>
      <c r="C2" s="236"/>
      <c r="D2" s="236"/>
      <c r="E2" s="238" t="s">
        <v>81</v>
      </c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6"/>
    </row>
    <row r="3" spans="1:16" ht="17.100000000000001" customHeight="1">
      <c r="A3" s="236"/>
      <c r="B3" s="236"/>
      <c r="C3" s="236"/>
      <c r="D3" s="236"/>
      <c r="E3" s="239" t="s">
        <v>515</v>
      </c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6"/>
    </row>
    <row r="4" spans="1:16" ht="17.100000000000001" customHeight="1">
      <c r="A4" s="236"/>
      <c r="B4" s="236"/>
      <c r="C4" s="236"/>
      <c r="D4" s="236"/>
      <c r="E4" s="239" t="s">
        <v>520</v>
      </c>
      <c r="F4" s="239"/>
      <c r="G4" s="239"/>
      <c r="H4" s="239"/>
      <c r="I4" s="239"/>
      <c r="J4" s="239"/>
      <c r="K4" s="239"/>
      <c r="L4" s="239"/>
      <c r="M4" s="239"/>
      <c r="N4" s="239"/>
      <c r="O4" s="239"/>
      <c r="P4" s="236"/>
    </row>
    <row r="5" spans="1:16" ht="15" customHeight="1">
      <c r="A5" s="236"/>
      <c r="B5" s="239" t="s">
        <v>84</v>
      </c>
      <c r="C5" s="239"/>
      <c r="D5" s="239"/>
      <c r="E5" s="239"/>
      <c r="F5" s="239"/>
      <c r="G5" s="239" t="s">
        <v>85</v>
      </c>
      <c r="H5" s="239"/>
      <c r="I5" s="239"/>
      <c r="J5" s="239"/>
      <c r="K5" s="239"/>
      <c r="L5" s="239"/>
      <c r="M5" s="239"/>
      <c r="N5" s="239"/>
      <c r="O5" s="239"/>
      <c r="P5" s="236"/>
    </row>
    <row r="6" spans="1:16" ht="15" customHeight="1">
      <c r="A6" s="236"/>
      <c r="B6" s="240" t="s">
        <v>86</v>
      </c>
      <c r="C6" s="240"/>
      <c r="D6" s="240"/>
      <c r="E6" s="240"/>
      <c r="F6" s="240"/>
      <c r="G6" s="236"/>
      <c r="H6" s="236"/>
      <c r="I6" s="236"/>
      <c r="J6" s="236"/>
      <c r="K6" s="236"/>
      <c r="L6" s="236"/>
      <c r="M6" s="236"/>
      <c r="N6" s="236"/>
      <c r="O6" s="236"/>
      <c r="P6" s="236"/>
    </row>
    <row r="7" spans="1:16" ht="3" customHeight="1">
      <c r="A7" s="236"/>
      <c r="B7" s="266" t="s">
        <v>87</v>
      </c>
      <c r="C7" s="236"/>
      <c r="D7" s="242" t="s">
        <v>522</v>
      </c>
      <c r="E7" s="242"/>
      <c r="F7" s="242"/>
      <c r="G7" s="242"/>
      <c r="H7" s="242"/>
      <c r="I7" s="242"/>
      <c r="J7" s="242"/>
      <c r="K7" s="236"/>
      <c r="L7" s="242" t="s">
        <v>89</v>
      </c>
      <c r="M7" s="242"/>
      <c r="N7" s="236"/>
      <c r="O7" s="236"/>
      <c r="P7" s="236"/>
    </row>
    <row r="8" spans="1:16" ht="12" customHeight="1">
      <c r="A8" s="236"/>
      <c r="B8" s="266"/>
      <c r="C8" s="236"/>
      <c r="D8" s="242"/>
      <c r="E8" s="242"/>
      <c r="F8" s="242"/>
      <c r="G8" s="242"/>
      <c r="H8" s="242"/>
      <c r="I8" s="242"/>
      <c r="J8" s="242"/>
      <c r="K8" s="236"/>
      <c r="L8" s="242"/>
      <c r="M8" s="242"/>
      <c r="N8" s="236"/>
      <c r="O8" s="236"/>
      <c r="P8" s="236"/>
    </row>
    <row r="9" spans="1:16" ht="3" customHeight="1">
      <c r="A9" s="236"/>
      <c r="B9" s="236"/>
      <c r="C9" s="236"/>
      <c r="D9" s="236"/>
      <c r="E9" s="236"/>
      <c r="F9" s="236"/>
      <c r="G9" s="236"/>
      <c r="H9" s="236"/>
      <c r="I9" s="236"/>
      <c r="J9" s="236"/>
      <c r="K9" s="236"/>
      <c r="L9" s="236"/>
      <c r="M9" s="236"/>
      <c r="N9" s="236"/>
      <c r="O9" s="236"/>
      <c r="P9" s="236"/>
    </row>
    <row r="10" spans="1:16" ht="30" customHeight="1">
      <c r="A10" s="236"/>
      <c r="B10" s="243" t="s">
        <v>8</v>
      </c>
      <c r="C10" s="243"/>
      <c r="D10" s="243"/>
      <c r="E10" s="243"/>
      <c r="F10" s="244" t="s">
        <v>90</v>
      </c>
      <c r="G10" s="244"/>
      <c r="H10" s="244"/>
      <c r="I10" s="245" t="s">
        <v>494</v>
      </c>
      <c r="J10" s="244" t="s">
        <v>92</v>
      </c>
      <c r="K10" s="244"/>
      <c r="L10" s="244"/>
      <c r="M10" s="245" t="s">
        <v>93</v>
      </c>
      <c r="N10" s="236"/>
      <c r="O10" s="236"/>
      <c r="P10" s="236"/>
    </row>
    <row r="11" spans="1:16" ht="9.9499999999999993" customHeight="1">
      <c r="A11" s="236"/>
      <c r="B11" s="246" t="s">
        <v>14</v>
      </c>
      <c r="C11" s="246"/>
      <c r="D11" s="246"/>
      <c r="E11" s="246"/>
      <c r="F11" s="246"/>
      <c r="G11" s="246"/>
      <c r="H11" s="246"/>
      <c r="I11" s="246"/>
      <c r="J11" s="246"/>
      <c r="K11" s="246"/>
      <c r="L11" s="246"/>
      <c r="M11" s="246"/>
      <c r="N11" s="236"/>
      <c r="O11" s="236"/>
      <c r="P11" s="236"/>
    </row>
    <row r="12" spans="1:16" ht="9.9499999999999993" customHeight="1">
      <c r="A12" s="236"/>
      <c r="B12" s="247" t="s">
        <v>94</v>
      </c>
      <c r="C12" s="247"/>
      <c r="D12" s="247"/>
      <c r="E12" s="247"/>
      <c r="F12" s="247"/>
      <c r="G12" s="247"/>
      <c r="H12" s="248">
        <v>0</v>
      </c>
      <c r="I12" s="248">
        <v>0</v>
      </c>
      <c r="J12" s="249">
        <v>0</v>
      </c>
      <c r="K12" s="249"/>
      <c r="L12" s="249"/>
      <c r="M12" s="248">
        <v>0</v>
      </c>
      <c r="N12" s="236"/>
      <c r="O12" s="236"/>
      <c r="P12" s="236"/>
    </row>
    <row r="13" spans="1:16" ht="9.9499999999999993" customHeight="1">
      <c r="A13" s="236"/>
      <c r="B13" s="247" t="s">
        <v>95</v>
      </c>
      <c r="C13" s="247"/>
      <c r="D13" s="247"/>
      <c r="E13" s="247"/>
      <c r="F13" s="247"/>
      <c r="G13" s="247"/>
      <c r="H13" s="248">
        <v>0</v>
      </c>
      <c r="I13" s="248">
        <v>0</v>
      </c>
      <c r="J13" s="249">
        <v>0</v>
      </c>
      <c r="K13" s="249"/>
      <c r="L13" s="249"/>
      <c r="M13" s="248">
        <v>0</v>
      </c>
      <c r="N13" s="236"/>
      <c r="O13" s="236"/>
      <c r="P13" s="236"/>
    </row>
    <row r="14" spans="1:16" ht="9.9499999999999993" customHeight="1">
      <c r="A14" s="236"/>
      <c r="B14" s="247" t="s">
        <v>96</v>
      </c>
      <c r="C14" s="247"/>
      <c r="D14" s="247"/>
      <c r="E14" s="247"/>
      <c r="F14" s="247"/>
      <c r="G14" s="247"/>
      <c r="H14" s="248"/>
      <c r="I14" s="248"/>
      <c r="J14" s="249"/>
      <c r="K14" s="249"/>
      <c r="L14" s="249"/>
      <c r="M14" s="248"/>
      <c r="N14" s="236"/>
      <c r="O14" s="236"/>
      <c r="P14" s="236"/>
    </row>
    <row r="15" spans="1:16" ht="9.9499999999999993" customHeight="1">
      <c r="A15" s="236"/>
      <c r="B15" s="247" t="s">
        <v>97</v>
      </c>
      <c r="C15" s="247"/>
      <c r="D15" s="247"/>
      <c r="E15" s="247"/>
      <c r="F15" s="247"/>
      <c r="G15" s="247"/>
      <c r="H15" s="248">
        <v>533.9</v>
      </c>
      <c r="I15" s="248">
        <v>16.13</v>
      </c>
      <c r="J15" s="249">
        <v>8.51</v>
      </c>
      <c r="K15" s="249"/>
      <c r="L15" s="249"/>
      <c r="M15" s="248">
        <v>6.54</v>
      </c>
      <c r="N15" s="236"/>
      <c r="O15" s="236"/>
      <c r="P15" s="236"/>
    </row>
    <row r="16" spans="1:16" ht="9.9499999999999993" customHeight="1">
      <c r="A16" s="236"/>
      <c r="B16" s="247" t="s">
        <v>98</v>
      </c>
      <c r="C16" s="247"/>
      <c r="D16" s="247"/>
      <c r="E16" s="247"/>
      <c r="F16" s="247"/>
      <c r="G16" s="247"/>
      <c r="H16" s="248">
        <v>0</v>
      </c>
      <c r="I16" s="248">
        <v>0</v>
      </c>
      <c r="J16" s="249">
        <v>0</v>
      </c>
      <c r="K16" s="249"/>
      <c r="L16" s="249"/>
      <c r="M16" s="248">
        <v>0</v>
      </c>
      <c r="N16" s="236"/>
      <c r="O16" s="236"/>
      <c r="P16" s="236"/>
    </row>
    <row r="17" spans="1:16" ht="9.9499999999999993" customHeight="1">
      <c r="A17" s="236"/>
      <c r="B17" s="247" t="s">
        <v>99</v>
      </c>
      <c r="C17" s="247"/>
      <c r="D17" s="247"/>
      <c r="E17" s="247"/>
      <c r="F17" s="247"/>
      <c r="G17" s="247"/>
      <c r="H17" s="248">
        <v>0</v>
      </c>
      <c r="I17" s="248">
        <v>0</v>
      </c>
      <c r="J17" s="249">
        <v>0</v>
      </c>
      <c r="K17" s="249"/>
      <c r="L17" s="249"/>
      <c r="M17" s="248">
        <v>0</v>
      </c>
      <c r="N17" s="236"/>
      <c r="O17" s="236"/>
      <c r="P17" s="236"/>
    </row>
    <row r="18" spans="1:16" ht="9.9499999999999993" customHeight="1">
      <c r="A18" s="236"/>
      <c r="B18" s="247" t="s">
        <v>100</v>
      </c>
      <c r="C18" s="247"/>
      <c r="D18" s="247"/>
      <c r="E18" s="247"/>
      <c r="F18" s="247"/>
      <c r="G18" s="247"/>
      <c r="H18" s="248">
        <v>0</v>
      </c>
      <c r="I18" s="248">
        <v>0</v>
      </c>
      <c r="J18" s="249">
        <v>0</v>
      </c>
      <c r="K18" s="249"/>
      <c r="L18" s="249"/>
      <c r="M18" s="248">
        <v>0</v>
      </c>
      <c r="N18" s="236"/>
      <c r="O18" s="236"/>
      <c r="P18" s="236"/>
    </row>
    <row r="19" spans="1:16" ht="9.9499999999999993" customHeight="1">
      <c r="A19" s="236"/>
      <c r="B19" s="247" t="s">
        <v>101</v>
      </c>
      <c r="C19" s="247"/>
      <c r="D19" s="247"/>
      <c r="E19" s="247"/>
      <c r="F19" s="247"/>
      <c r="G19" s="247"/>
      <c r="H19" s="248">
        <v>2566.59</v>
      </c>
      <c r="I19" s="248">
        <v>77.64</v>
      </c>
      <c r="J19" s="249">
        <v>40.93</v>
      </c>
      <c r="K19" s="249"/>
      <c r="L19" s="249"/>
      <c r="M19" s="248">
        <v>31.43</v>
      </c>
      <c r="N19" s="236"/>
      <c r="O19" s="236"/>
      <c r="P19" s="236"/>
    </row>
    <row r="20" spans="1:16" ht="9.9499999999999993" customHeight="1">
      <c r="A20" s="236"/>
      <c r="B20" s="247" t="s">
        <v>102</v>
      </c>
      <c r="C20" s="247"/>
      <c r="D20" s="247"/>
      <c r="E20" s="247"/>
      <c r="F20" s="247"/>
      <c r="G20" s="247"/>
      <c r="H20" s="248">
        <v>360</v>
      </c>
      <c r="I20" s="248">
        <v>10.88</v>
      </c>
      <c r="J20" s="249">
        <v>5.74</v>
      </c>
      <c r="K20" s="249"/>
      <c r="L20" s="249"/>
      <c r="M20" s="248">
        <v>4.41</v>
      </c>
      <c r="N20" s="236"/>
      <c r="O20" s="236"/>
      <c r="P20" s="236"/>
    </row>
    <row r="21" spans="1:16" ht="9.9499999999999993" customHeight="1">
      <c r="A21" s="236"/>
      <c r="B21" s="247" t="s">
        <v>103</v>
      </c>
      <c r="C21" s="247"/>
      <c r="D21" s="247"/>
      <c r="E21" s="247"/>
      <c r="F21" s="247"/>
      <c r="G21" s="247"/>
      <c r="H21" s="248">
        <v>198.36</v>
      </c>
      <c r="I21" s="248">
        <v>6</v>
      </c>
      <c r="J21" s="249">
        <v>3.16</v>
      </c>
      <c r="K21" s="249"/>
      <c r="L21" s="249"/>
      <c r="M21" s="248">
        <v>2.4300000000000002</v>
      </c>
      <c r="N21" s="236"/>
      <c r="O21" s="236"/>
      <c r="P21" s="236"/>
    </row>
    <row r="22" spans="1:16" ht="9.9499999999999993" customHeight="1">
      <c r="A22" s="236"/>
      <c r="B22" s="247" t="s">
        <v>104</v>
      </c>
      <c r="C22" s="247"/>
      <c r="D22" s="247"/>
      <c r="E22" s="247"/>
      <c r="F22" s="247"/>
      <c r="G22" s="247"/>
      <c r="H22" s="248">
        <v>0</v>
      </c>
      <c r="I22" s="248">
        <v>0</v>
      </c>
      <c r="J22" s="249">
        <v>0</v>
      </c>
      <c r="K22" s="249"/>
      <c r="L22" s="249"/>
      <c r="M22" s="248">
        <v>0</v>
      </c>
      <c r="N22" s="236"/>
      <c r="O22" s="236"/>
      <c r="P22" s="236"/>
    </row>
    <row r="23" spans="1:16" ht="9.9499999999999993" customHeight="1">
      <c r="A23" s="236"/>
      <c r="B23" s="247" t="s">
        <v>105</v>
      </c>
      <c r="C23" s="247"/>
      <c r="D23" s="247"/>
      <c r="E23" s="247"/>
      <c r="F23" s="247"/>
      <c r="G23" s="247"/>
      <c r="H23" s="248">
        <v>422.12</v>
      </c>
      <c r="I23" s="248">
        <v>12.77</v>
      </c>
      <c r="J23" s="249">
        <v>6.73</v>
      </c>
      <c r="K23" s="249"/>
      <c r="L23" s="249"/>
      <c r="M23" s="248">
        <v>5.17</v>
      </c>
      <c r="N23" s="236"/>
      <c r="O23" s="236"/>
      <c r="P23" s="236"/>
    </row>
    <row r="24" spans="1:16" ht="9.9499999999999993" customHeight="1">
      <c r="A24" s="236"/>
      <c r="B24" s="247" t="s">
        <v>106</v>
      </c>
      <c r="C24" s="247"/>
      <c r="D24" s="247"/>
      <c r="E24" s="247"/>
      <c r="F24" s="247"/>
      <c r="G24" s="247"/>
      <c r="H24" s="248">
        <v>323.77</v>
      </c>
      <c r="I24" s="248">
        <v>9.7899999999999991</v>
      </c>
      <c r="J24" s="249">
        <v>5.16</v>
      </c>
      <c r="K24" s="249"/>
      <c r="L24" s="249"/>
      <c r="M24" s="248">
        <v>3.97</v>
      </c>
      <c r="N24" s="236"/>
      <c r="O24" s="236"/>
      <c r="P24" s="236"/>
    </row>
    <row r="25" spans="1:16" ht="9.9499999999999993" customHeight="1">
      <c r="A25" s="236"/>
      <c r="B25" s="247" t="s">
        <v>107</v>
      </c>
      <c r="C25" s="247"/>
      <c r="D25" s="247"/>
      <c r="E25" s="247"/>
      <c r="F25" s="247"/>
      <c r="G25" s="247"/>
      <c r="H25" s="248">
        <v>0</v>
      </c>
      <c r="I25" s="248">
        <v>0</v>
      </c>
      <c r="J25" s="249">
        <v>0</v>
      </c>
      <c r="K25" s="249"/>
      <c r="L25" s="249"/>
      <c r="M25" s="248">
        <v>0</v>
      </c>
      <c r="N25" s="236"/>
      <c r="O25" s="236"/>
      <c r="P25" s="236"/>
    </row>
    <row r="26" spans="1:16" ht="9.9499999999999993" customHeight="1">
      <c r="A26" s="236"/>
      <c r="B26" s="247" t="s">
        <v>108</v>
      </c>
      <c r="C26" s="247"/>
      <c r="D26" s="247"/>
      <c r="E26" s="247"/>
      <c r="F26" s="247"/>
      <c r="G26" s="247"/>
      <c r="H26" s="248">
        <v>0</v>
      </c>
      <c r="I26" s="248">
        <v>0</v>
      </c>
      <c r="J26" s="249">
        <v>0</v>
      </c>
      <c r="K26" s="249"/>
      <c r="L26" s="249"/>
      <c r="M26" s="248">
        <v>0</v>
      </c>
      <c r="N26" s="236"/>
      <c r="O26" s="236"/>
      <c r="P26" s="236"/>
    </row>
    <row r="27" spans="1:16" ht="9.9499999999999993" customHeight="1">
      <c r="A27" s="236"/>
      <c r="B27" s="247" t="s">
        <v>109</v>
      </c>
      <c r="C27" s="247"/>
      <c r="D27" s="247"/>
      <c r="E27" s="247"/>
      <c r="F27" s="247"/>
      <c r="G27" s="247"/>
      <c r="H27" s="248"/>
      <c r="I27" s="248"/>
      <c r="J27" s="249"/>
      <c r="K27" s="249"/>
      <c r="L27" s="249"/>
      <c r="M27" s="248"/>
      <c r="N27" s="236"/>
      <c r="O27" s="236"/>
      <c r="P27" s="236"/>
    </row>
    <row r="28" spans="1:16" ht="9.9499999999999993" customHeight="1">
      <c r="A28" s="236"/>
      <c r="B28" s="247" t="s">
        <v>110</v>
      </c>
      <c r="C28" s="247"/>
      <c r="D28" s="247"/>
      <c r="E28" s="247"/>
      <c r="F28" s="247"/>
      <c r="G28" s="247"/>
      <c r="H28" s="248">
        <v>0</v>
      </c>
      <c r="I28" s="248">
        <v>0</v>
      </c>
      <c r="J28" s="249">
        <v>0</v>
      </c>
      <c r="K28" s="249"/>
      <c r="L28" s="249"/>
      <c r="M28" s="248">
        <v>0</v>
      </c>
      <c r="N28" s="236"/>
      <c r="O28" s="236"/>
      <c r="P28" s="236"/>
    </row>
    <row r="29" spans="1:16" ht="9.9499999999999993" customHeight="1">
      <c r="A29" s="236"/>
      <c r="B29" s="247" t="s">
        <v>111</v>
      </c>
      <c r="C29" s="247"/>
      <c r="D29" s="247"/>
      <c r="E29" s="247"/>
      <c r="F29" s="247"/>
      <c r="G29" s="247"/>
      <c r="H29" s="248">
        <v>0</v>
      </c>
      <c r="I29" s="248">
        <v>0</v>
      </c>
      <c r="J29" s="249">
        <v>0</v>
      </c>
      <c r="K29" s="249"/>
      <c r="L29" s="249"/>
      <c r="M29" s="248">
        <v>0</v>
      </c>
      <c r="N29" s="236"/>
      <c r="O29" s="236"/>
      <c r="P29" s="236"/>
    </row>
    <row r="30" spans="1:16" ht="9.9499999999999993" customHeight="1">
      <c r="A30" s="236"/>
      <c r="B30" s="247" t="s">
        <v>112</v>
      </c>
      <c r="C30" s="247"/>
      <c r="D30" s="247"/>
      <c r="E30" s="247"/>
      <c r="F30" s="247"/>
      <c r="G30" s="247"/>
      <c r="H30" s="248">
        <v>0</v>
      </c>
      <c r="I30" s="248">
        <v>0</v>
      </c>
      <c r="J30" s="249">
        <v>0</v>
      </c>
      <c r="K30" s="249"/>
      <c r="L30" s="249"/>
      <c r="M30" s="248">
        <v>0</v>
      </c>
      <c r="N30" s="236"/>
      <c r="O30" s="236"/>
      <c r="P30" s="236"/>
    </row>
    <row r="31" spans="1:16" ht="9.9499999999999993" customHeight="1">
      <c r="A31" s="236"/>
      <c r="B31" s="247" t="s">
        <v>113</v>
      </c>
      <c r="C31" s="247"/>
      <c r="D31" s="247"/>
      <c r="E31" s="247"/>
      <c r="F31" s="247"/>
      <c r="G31" s="247"/>
      <c r="H31" s="248">
        <v>2.0499999999999998</v>
      </c>
      <c r="I31" s="248">
        <v>0.06</v>
      </c>
      <c r="J31" s="249">
        <v>0.03</v>
      </c>
      <c r="K31" s="249"/>
      <c r="L31" s="249"/>
      <c r="M31" s="248">
        <v>0.03</v>
      </c>
      <c r="N31" s="236"/>
      <c r="O31" s="236"/>
      <c r="P31" s="236"/>
    </row>
    <row r="32" spans="1:16" ht="9.9499999999999993" customHeight="1">
      <c r="A32" s="236"/>
      <c r="B32" s="247" t="s">
        <v>114</v>
      </c>
      <c r="C32" s="247"/>
      <c r="D32" s="247"/>
      <c r="E32" s="247"/>
      <c r="F32" s="247"/>
      <c r="G32" s="247"/>
      <c r="H32" s="248">
        <v>0</v>
      </c>
      <c r="I32" s="248">
        <v>0</v>
      </c>
      <c r="J32" s="249">
        <v>0</v>
      </c>
      <c r="K32" s="249"/>
      <c r="L32" s="249"/>
      <c r="M32" s="248">
        <v>0</v>
      </c>
      <c r="N32" s="236"/>
      <c r="O32" s="236"/>
      <c r="P32" s="236"/>
    </row>
    <row r="33" spans="1:16" ht="9.9499999999999993" customHeight="1">
      <c r="A33" s="236"/>
      <c r="B33" s="247" t="s">
        <v>115</v>
      </c>
      <c r="C33" s="247"/>
      <c r="D33" s="247"/>
      <c r="E33" s="247"/>
      <c r="F33" s="247"/>
      <c r="G33" s="247"/>
      <c r="H33" s="248">
        <v>0</v>
      </c>
      <c r="I33" s="248">
        <v>0</v>
      </c>
      <c r="J33" s="249">
        <v>0</v>
      </c>
      <c r="K33" s="249"/>
      <c r="L33" s="249"/>
      <c r="M33" s="248">
        <v>0</v>
      </c>
      <c r="N33" s="236"/>
      <c r="O33" s="236"/>
      <c r="P33" s="236"/>
    </row>
    <row r="34" spans="1:16" ht="9.9499999999999993" customHeight="1">
      <c r="A34" s="236"/>
      <c r="B34" s="247" t="s">
        <v>116</v>
      </c>
      <c r="C34" s="247"/>
      <c r="D34" s="247"/>
      <c r="E34" s="247"/>
      <c r="F34" s="247"/>
      <c r="G34" s="247"/>
      <c r="H34" s="248">
        <v>0</v>
      </c>
      <c r="I34" s="248">
        <v>0</v>
      </c>
      <c r="J34" s="249">
        <v>0</v>
      </c>
      <c r="K34" s="249"/>
      <c r="L34" s="249"/>
      <c r="M34" s="248">
        <v>0</v>
      </c>
      <c r="N34" s="236"/>
      <c r="O34" s="236"/>
      <c r="P34" s="236"/>
    </row>
    <row r="35" spans="1:16" ht="9.9499999999999993" customHeight="1">
      <c r="A35" s="236"/>
      <c r="B35" s="247" t="s">
        <v>117</v>
      </c>
      <c r="C35" s="247"/>
      <c r="D35" s="247"/>
      <c r="E35" s="247"/>
      <c r="F35" s="247"/>
      <c r="G35" s="247"/>
      <c r="H35" s="248">
        <v>0</v>
      </c>
      <c r="I35" s="248">
        <v>0</v>
      </c>
      <c r="J35" s="249">
        <v>0</v>
      </c>
      <c r="K35" s="249"/>
      <c r="L35" s="249"/>
      <c r="M35" s="248">
        <v>0</v>
      </c>
      <c r="N35" s="236"/>
      <c r="O35" s="236"/>
      <c r="P35" s="236"/>
    </row>
    <row r="36" spans="1:16" ht="9.9499999999999993" customHeight="1">
      <c r="A36" s="236"/>
      <c r="B36" s="247" t="s">
        <v>118</v>
      </c>
      <c r="C36" s="247"/>
      <c r="D36" s="247"/>
      <c r="E36" s="247"/>
      <c r="F36" s="247"/>
      <c r="G36" s="247"/>
      <c r="H36" s="248">
        <v>103.57</v>
      </c>
      <c r="I36" s="248">
        <v>3.13</v>
      </c>
      <c r="J36" s="249">
        <v>1.65</v>
      </c>
      <c r="K36" s="249"/>
      <c r="L36" s="249"/>
      <c r="M36" s="248">
        <v>1.27</v>
      </c>
      <c r="N36" s="236"/>
      <c r="O36" s="236"/>
      <c r="P36" s="236"/>
    </row>
    <row r="37" spans="1:16" ht="9.9499999999999993" customHeight="1">
      <c r="A37" s="236"/>
      <c r="B37" s="250" t="s">
        <v>27</v>
      </c>
      <c r="C37" s="250"/>
      <c r="D37" s="250"/>
      <c r="E37" s="250"/>
      <c r="F37" s="251">
        <v>4510.3599999999997</v>
      </c>
      <c r="G37" s="251"/>
      <c r="H37" s="251"/>
      <c r="I37" s="252">
        <v>136.4</v>
      </c>
      <c r="J37" s="253">
        <v>71.91</v>
      </c>
      <c r="K37" s="253"/>
      <c r="L37" s="253"/>
      <c r="M37" s="252">
        <v>55.25</v>
      </c>
      <c r="N37" s="236"/>
      <c r="O37" s="236"/>
      <c r="P37" s="236"/>
    </row>
    <row r="38" spans="1:16" ht="9.9499999999999993" customHeight="1">
      <c r="A38" s="236"/>
      <c r="B38" s="246" t="s">
        <v>119</v>
      </c>
      <c r="C38" s="246"/>
      <c r="D38" s="246"/>
      <c r="E38" s="246"/>
      <c r="F38" s="246"/>
      <c r="G38" s="246"/>
      <c r="H38" s="246"/>
      <c r="I38" s="246"/>
      <c r="J38" s="246"/>
      <c r="K38" s="246"/>
      <c r="L38" s="246"/>
      <c r="M38" s="246"/>
      <c r="N38" s="236"/>
      <c r="O38" s="236"/>
      <c r="P38" s="236"/>
    </row>
    <row r="39" spans="1:16" ht="9.9499999999999993" customHeight="1">
      <c r="A39" s="236"/>
      <c r="B39" s="247" t="s">
        <v>120</v>
      </c>
      <c r="C39" s="247"/>
      <c r="D39" s="247"/>
      <c r="E39" s="247"/>
      <c r="F39" s="247"/>
      <c r="G39" s="247"/>
      <c r="H39" s="248">
        <v>760.33</v>
      </c>
      <c r="I39" s="248">
        <v>23</v>
      </c>
      <c r="J39" s="249">
        <v>12.13</v>
      </c>
      <c r="K39" s="249"/>
      <c r="L39" s="249"/>
      <c r="M39" s="248">
        <v>9.31</v>
      </c>
      <c r="N39" s="236"/>
      <c r="O39" s="236"/>
      <c r="P39" s="236"/>
    </row>
    <row r="40" spans="1:16" ht="9.9499999999999993" customHeight="1">
      <c r="A40" s="236"/>
      <c r="B40" s="247" t="s">
        <v>121</v>
      </c>
      <c r="C40" s="247"/>
      <c r="D40" s="247"/>
      <c r="E40" s="247"/>
      <c r="F40" s="247"/>
      <c r="G40" s="247"/>
      <c r="H40" s="248"/>
      <c r="I40" s="248"/>
      <c r="J40" s="249"/>
      <c r="K40" s="249"/>
      <c r="L40" s="249"/>
      <c r="M40" s="248"/>
      <c r="N40" s="236"/>
      <c r="O40" s="236"/>
      <c r="P40" s="236"/>
    </row>
    <row r="41" spans="1:16" ht="9.9499999999999993" customHeight="1">
      <c r="A41" s="236"/>
      <c r="B41" s="247" t="s">
        <v>122</v>
      </c>
      <c r="C41" s="247"/>
      <c r="D41" s="247"/>
      <c r="E41" s="247"/>
      <c r="F41" s="247"/>
      <c r="G41" s="247"/>
      <c r="H41" s="248">
        <v>135.31</v>
      </c>
      <c r="I41" s="248">
        <v>4.09</v>
      </c>
      <c r="J41" s="249">
        <v>2.16</v>
      </c>
      <c r="K41" s="249"/>
      <c r="L41" s="249"/>
      <c r="M41" s="248">
        <v>1.66</v>
      </c>
      <c r="N41" s="236"/>
      <c r="O41" s="236"/>
      <c r="P41" s="236"/>
    </row>
    <row r="42" spans="1:16" ht="9.9499999999999993" customHeight="1">
      <c r="A42" s="236"/>
      <c r="B42" s="247" t="s">
        <v>123</v>
      </c>
      <c r="C42" s="247"/>
      <c r="D42" s="247"/>
      <c r="E42" s="247"/>
      <c r="F42" s="247"/>
      <c r="G42" s="247"/>
      <c r="H42" s="248">
        <v>0</v>
      </c>
      <c r="I42" s="248">
        <v>0</v>
      </c>
      <c r="J42" s="249">
        <v>0</v>
      </c>
      <c r="K42" s="249"/>
      <c r="L42" s="249"/>
      <c r="M42" s="248">
        <v>0</v>
      </c>
      <c r="N42" s="236"/>
      <c r="O42" s="236"/>
      <c r="P42" s="236"/>
    </row>
    <row r="43" spans="1:16" ht="9.9499999999999993" customHeight="1">
      <c r="A43" s="236"/>
      <c r="B43" s="247" t="s">
        <v>124</v>
      </c>
      <c r="C43" s="247"/>
      <c r="D43" s="247"/>
      <c r="E43" s="247"/>
      <c r="F43" s="247"/>
      <c r="G43" s="247"/>
      <c r="H43" s="248">
        <v>0</v>
      </c>
      <c r="I43" s="248">
        <v>0</v>
      </c>
      <c r="J43" s="249">
        <v>0</v>
      </c>
      <c r="K43" s="249"/>
      <c r="L43" s="249"/>
      <c r="M43" s="248">
        <v>0</v>
      </c>
      <c r="N43" s="236"/>
      <c r="O43" s="236"/>
      <c r="P43" s="236"/>
    </row>
    <row r="44" spans="1:16" ht="9.9499999999999993" customHeight="1">
      <c r="A44" s="236"/>
      <c r="B44" s="247" t="s">
        <v>125</v>
      </c>
      <c r="C44" s="247"/>
      <c r="D44" s="247"/>
      <c r="E44" s="247"/>
      <c r="F44" s="247"/>
      <c r="G44" s="247"/>
      <c r="H44" s="248">
        <v>0</v>
      </c>
      <c r="I44" s="248">
        <v>0</v>
      </c>
      <c r="J44" s="249">
        <v>0</v>
      </c>
      <c r="K44" s="249"/>
      <c r="L44" s="249"/>
      <c r="M44" s="248">
        <v>0</v>
      </c>
      <c r="N44" s="236"/>
      <c r="O44" s="236"/>
      <c r="P44" s="236"/>
    </row>
    <row r="45" spans="1:16" ht="9.9499999999999993" customHeight="1">
      <c r="A45" s="236"/>
      <c r="B45" s="247" t="s">
        <v>126</v>
      </c>
      <c r="C45" s="247"/>
      <c r="D45" s="247"/>
      <c r="E45" s="247"/>
      <c r="F45" s="247"/>
      <c r="G45" s="247"/>
      <c r="H45" s="248">
        <v>0</v>
      </c>
      <c r="I45" s="248">
        <v>0</v>
      </c>
      <c r="J45" s="249">
        <v>0</v>
      </c>
      <c r="K45" s="249"/>
      <c r="L45" s="249"/>
      <c r="M45" s="248">
        <v>0</v>
      </c>
      <c r="N45" s="236"/>
      <c r="O45" s="236"/>
      <c r="P45" s="236"/>
    </row>
    <row r="46" spans="1:16" ht="9.9499999999999993" customHeight="1">
      <c r="A46" s="236"/>
      <c r="B46" s="247" t="s">
        <v>127</v>
      </c>
      <c r="C46" s="247"/>
      <c r="D46" s="247"/>
      <c r="E46" s="247"/>
      <c r="F46" s="247"/>
      <c r="G46" s="247"/>
      <c r="H46" s="248">
        <v>90.21</v>
      </c>
      <c r="I46" s="248">
        <v>2.73</v>
      </c>
      <c r="J46" s="249">
        <v>1.44</v>
      </c>
      <c r="K46" s="249"/>
      <c r="L46" s="249"/>
      <c r="M46" s="248">
        <v>1.1000000000000001</v>
      </c>
      <c r="N46" s="236"/>
      <c r="O46" s="236"/>
      <c r="P46" s="236"/>
    </row>
    <row r="47" spans="1:16" ht="9.9499999999999993" customHeight="1">
      <c r="A47" s="236"/>
      <c r="B47" s="247" t="s">
        <v>128</v>
      </c>
      <c r="C47" s="247"/>
      <c r="D47" s="247"/>
      <c r="E47" s="247"/>
      <c r="F47" s="247"/>
      <c r="G47" s="247"/>
      <c r="H47" s="248">
        <v>0</v>
      </c>
      <c r="I47" s="248">
        <v>0</v>
      </c>
      <c r="J47" s="249">
        <v>0</v>
      </c>
      <c r="K47" s="249"/>
      <c r="L47" s="249"/>
      <c r="M47" s="248">
        <v>0</v>
      </c>
      <c r="N47" s="236"/>
      <c r="O47" s="236"/>
      <c r="P47" s="236"/>
    </row>
    <row r="48" spans="1:16" ht="9.9499999999999993" customHeight="1">
      <c r="A48" s="236"/>
      <c r="B48" s="247" t="s">
        <v>129</v>
      </c>
      <c r="C48" s="247"/>
      <c r="D48" s="247"/>
      <c r="E48" s="247"/>
      <c r="F48" s="247"/>
      <c r="G48" s="247"/>
      <c r="H48" s="248">
        <v>0</v>
      </c>
      <c r="I48" s="248">
        <v>0</v>
      </c>
      <c r="J48" s="249">
        <v>0</v>
      </c>
      <c r="K48" s="249"/>
      <c r="L48" s="249"/>
      <c r="M48" s="248">
        <v>0</v>
      </c>
      <c r="N48" s="236"/>
      <c r="O48" s="236"/>
      <c r="P48" s="236"/>
    </row>
    <row r="49" spans="1:16" ht="9.9499999999999993" customHeight="1">
      <c r="A49" s="236"/>
      <c r="B49" s="247" t="s">
        <v>130</v>
      </c>
      <c r="C49" s="247"/>
      <c r="D49" s="247"/>
      <c r="E49" s="247"/>
      <c r="F49" s="247"/>
      <c r="G49" s="247"/>
      <c r="H49" s="248">
        <v>0</v>
      </c>
      <c r="I49" s="248">
        <v>0</v>
      </c>
      <c r="J49" s="249">
        <v>0</v>
      </c>
      <c r="K49" s="249"/>
      <c r="L49" s="249"/>
      <c r="M49" s="248">
        <v>0</v>
      </c>
      <c r="N49" s="236"/>
      <c r="O49" s="236"/>
      <c r="P49" s="236"/>
    </row>
    <row r="50" spans="1:16" ht="9.9499999999999993" customHeight="1">
      <c r="A50" s="236"/>
      <c r="B50" s="247" t="s">
        <v>131</v>
      </c>
      <c r="C50" s="247"/>
      <c r="D50" s="247"/>
      <c r="E50" s="247"/>
      <c r="F50" s="247"/>
      <c r="G50" s="247"/>
      <c r="H50" s="248">
        <v>409.49</v>
      </c>
      <c r="I50" s="248">
        <v>12.39</v>
      </c>
      <c r="J50" s="249">
        <v>6.53</v>
      </c>
      <c r="K50" s="249"/>
      <c r="L50" s="249"/>
      <c r="M50" s="248">
        <v>5.0199999999999996</v>
      </c>
      <c r="N50" s="236"/>
      <c r="O50" s="236"/>
      <c r="P50" s="236"/>
    </row>
    <row r="51" spans="1:16" ht="9.9499999999999993" customHeight="1">
      <c r="A51" s="236"/>
      <c r="B51" s="247" t="s">
        <v>132</v>
      </c>
      <c r="C51" s="247"/>
      <c r="D51" s="247"/>
      <c r="E51" s="247"/>
      <c r="F51" s="247"/>
      <c r="G51" s="247"/>
      <c r="H51" s="248">
        <v>0</v>
      </c>
      <c r="I51" s="248">
        <v>0</v>
      </c>
      <c r="J51" s="249">
        <v>0</v>
      </c>
      <c r="K51" s="249"/>
      <c r="L51" s="249"/>
      <c r="M51" s="248">
        <v>0</v>
      </c>
      <c r="N51" s="236"/>
      <c r="O51" s="236"/>
      <c r="P51" s="236"/>
    </row>
    <row r="52" spans="1:16" ht="9.9499999999999993" customHeight="1">
      <c r="A52" s="236"/>
      <c r="B52" s="250" t="s">
        <v>133</v>
      </c>
      <c r="C52" s="250"/>
      <c r="D52" s="250"/>
      <c r="E52" s="250"/>
      <c r="F52" s="251">
        <v>1395.34</v>
      </c>
      <c r="G52" s="251"/>
      <c r="H52" s="251"/>
      <c r="I52" s="252">
        <v>42.21</v>
      </c>
      <c r="J52" s="253">
        <v>22.26</v>
      </c>
      <c r="K52" s="253"/>
      <c r="L52" s="253"/>
      <c r="M52" s="252">
        <v>17.09</v>
      </c>
      <c r="N52" s="236"/>
      <c r="O52" s="236"/>
      <c r="P52" s="236"/>
    </row>
    <row r="53" spans="1:16" ht="9.9499999999999993" customHeight="1">
      <c r="A53" s="236"/>
      <c r="B53" s="246" t="s">
        <v>38</v>
      </c>
      <c r="C53" s="246"/>
      <c r="D53" s="246"/>
      <c r="E53" s="246"/>
      <c r="F53" s="246"/>
      <c r="G53" s="246"/>
      <c r="H53" s="246"/>
      <c r="I53" s="246"/>
      <c r="J53" s="246"/>
      <c r="K53" s="246"/>
      <c r="L53" s="246"/>
      <c r="M53" s="246"/>
      <c r="N53" s="236"/>
      <c r="O53" s="236"/>
      <c r="P53" s="236"/>
    </row>
    <row r="54" spans="1:16" ht="9.9499999999999993" customHeight="1">
      <c r="A54" s="236"/>
      <c r="B54" s="247" t="s">
        <v>134</v>
      </c>
      <c r="C54" s="247"/>
      <c r="D54" s="247"/>
      <c r="E54" s="247"/>
      <c r="F54" s="247"/>
      <c r="G54" s="247"/>
      <c r="H54" s="248">
        <v>364.88</v>
      </c>
      <c r="I54" s="248">
        <v>11.04</v>
      </c>
      <c r="J54" s="249">
        <v>5.82</v>
      </c>
      <c r="K54" s="249"/>
      <c r="L54" s="249"/>
      <c r="M54" s="248">
        <v>4.47</v>
      </c>
      <c r="N54" s="236"/>
      <c r="O54" s="236"/>
      <c r="P54" s="236"/>
    </row>
    <row r="55" spans="1:16" ht="9.9499999999999993" customHeight="1">
      <c r="A55" s="236"/>
      <c r="B55" s="250" t="s">
        <v>135</v>
      </c>
      <c r="C55" s="250"/>
      <c r="D55" s="250"/>
      <c r="E55" s="250"/>
      <c r="F55" s="251">
        <v>364.88</v>
      </c>
      <c r="G55" s="251"/>
      <c r="H55" s="251"/>
      <c r="I55" s="252">
        <v>11.04</v>
      </c>
      <c r="J55" s="253">
        <v>5.82</v>
      </c>
      <c r="K55" s="253"/>
      <c r="L55" s="253"/>
      <c r="M55" s="252">
        <v>4.47</v>
      </c>
      <c r="N55" s="236"/>
      <c r="O55" s="236"/>
      <c r="P55" s="236"/>
    </row>
    <row r="56" spans="1:16" ht="9.9499999999999993" customHeight="1">
      <c r="A56" s="236"/>
      <c r="B56" s="254" t="s">
        <v>136</v>
      </c>
      <c r="C56" s="254"/>
      <c r="D56" s="254"/>
      <c r="E56" s="254"/>
      <c r="F56" s="255">
        <v>6270.58</v>
      </c>
      <c r="G56" s="255"/>
      <c r="H56" s="255"/>
      <c r="I56" s="256">
        <v>189.65</v>
      </c>
      <c r="J56" s="257">
        <v>99.99</v>
      </c>
      <c r="K56" s="257"/>
      <c r="L56" s="257"/>
      <c r="M56" s="256">
        <v>76.81</v>
      </c>
      <c r="N56" s="236"/>
      <c r="O56" s="236"/>
      <c r="P56" s="236"/>
    </row>
    <row r="57" spans="1:16" ht="9.9499999999999993" customHeight="1">
      <c r="A57" s="236"/>
      <c r="B57" s="246" t="s">
        <v>137</v>
      </c>
      <c r="C57" s="246"/>
      <c r="D57" s="246"/>
      <c r="E57" s="246"/>
      <c r="F57" s="246"/>
      <c r="G57" s="246"/>
      <c r="H57" s="246"/>
      <c r="I57" s="246"/>
      <c r="J57" s="246"/>
      <c r="K57" s="246"/>
      <c r="L57" s="246"/>
      <c r="M57" s="246"/>
      <c r="N57" s="236"/>
      <c r="O57" s="236"/>
      <c r="P57" s="236"/>
    </row>
    <row r="58" spans="1:16" ht="9.9499999999999993" customHeight="1">
      <c r="A58" s="236"/>
      <c r="B58" s="247" t="s">
        <v>138</v>
      </c>
      <c r="C58" s="247"/>
      <c r="D58" s="247"/>
      <c r="E58" s="247"/>
      <c r="F58" s="247"/>
      <c r="G58" s="247"/>
      <c r="H58" s="248">
        <v>671.89</v>
      </c>
      <c r="I58" s="248">
        <v>20.32</v>
      </c>
      <c r="J58" s="249">
        <v>10.71</v>
      </c>
      <c r="K58" s="249"/>
      <c r="L58" s="249"/>
      <c r="M58" s="248">
        <v>8.23</v>
      </c>
      <c r="N58" s="236"/>
      <c r="O58" s="236"/>
      <c r="P58" s="236"/>
    </row>
    <row r="59" spans="1:16" ht="9.9499999999999993" customHeight="1">
      <c r="A59" s="236"/>
      <c r="B59" s="247" t="s">
        <v>139</v>
      </c>
      <c r="C59" s="247"/>
      <c r="D59" s="247"/>
      <c r="E59" s="247"/>
      <c r="F59" s="247"/>
      <c r="G59" s="247"/>
      <c r="H59" s="248">
        <v>111.21</v>
      </c>
      <c r="I59" s="248">
        <v>3.36</v>
      </c>
      <c r="J59" s="249">
        <v>1.77</v>
      </c>
      <c r="K59" s="249"/>
      <c r="L59" s="249"/>
      <c r="M59" s="248">
        <v>1.36</v>
      </c>
      <c r="N59" s="236"/>
      <c r="O59" s="236"/>
      <c r="P59" s="236"/>
    </row>
    <row r="60" spans="1:16" ht="9.9499999999999993" customHeight="1">
      <c r="A60" s="236"/>
      <c r="B60" s="247" t="s">
        <v>140</v>
      </c>
      <c r="C60" s="247"/>
      <c r="D60" s="247"/>
      <c r="E60" s="247"/>
      <c r="F60" s="247"/>
      <c r="G60" s="247"/>
      <c r="H60" s="248">
        <v>107.01</v>
      </c>
      <c r="I60" s="248">
        <v>3.24</v>
      </c>
      <c r="J60" s="249">
        <v>1.71</v>
      </c>
      <c r="K60" s="249"/>
      <c r="L60" s="249"/>
      <c r="M60" s="248">
        <v>1.31</v>
      </c>
      <c r="N60" s="236"/>
      <c r="O60" s="236"/>
      <c r="P60" s="236"/>
    </row>
    <row r="61" spans="1:16" ht="9.9499999999999993" customHeight="1">
      <c r="A61" s="236"/>
      <c r="B61" s="250" t="s">
        <v>141</v>
      </c>
      <c r="C61" s="250"/>
      <c r="D61" s="250"/>
      <c r="E61" s="250"/>
      <c r="F61" s="251">
        <v>890.11</v>
      </c>
      <c r="G61" s="251"/>
      <c r="H61" s="251"/>
      <c r="I61" s="252">
        <v>26.92</v>
      </c>
      <c r="J61" s="253">
        <v>14.19</v>
      </c>
      <c r="K61" s="253"/>
      <c r="L61" s="253"/>
      <c r="M61" s="252">
        <v>10.9</v>
      </c>
      <c r="N61" s="236"/>
      <c r="O61" s="236"/>
      <c r="P61" s="236"/>
    </row>
    <row r="62" spans="1:16" ht="9.9499999999999993" customHeight="1">
      <c r="A62" s="236"/>
      <c r="B62" s="246" t="s">
        <v>142</v>
      </c>
      <c r="C62" s="246"/>
      <c r="D62" s="246"/>
      <c r="E62" s="246"/>
      <c r="F62" s="246"/>
      <c r="G62" s="246"/>
      <c r="H62" s="246"/>
      <c r="I62" s="246"/>
      <c r="J62" s="246"/>
      <c r="K62" s="246"/>
      <c r="L62" s="246"/>
      <c r="M62" s="246"/>
      <c r="N62" s="236"/>
      <c r="O62" s="236"/>
      <c r="P62" s="236"/>
    </row>
    <row r="63" spans="1:16" ht="9.9499999999999993" customHeight="1">
      <c r="A63" s="236"/>
      <c r="B63" s="247" t="s">
        <v>143</v>
      </c>
      <c r="C63" s="247"/>
      <c r="D63" s="247"/>
      <c r="E63" s="247"/>
      <c r="F63" s="247"/>
      <c r="G63" s="247"/>
      <c r="H63" s="248">
        <v>50.81</v>
      </c>
      <c r="I63" s="248">
        <v>1.54</v>
      </c>
      <c r="J63" s="249">
        <v>0.81</v>
      </c>
      <c r="K63" s="249"/>
      <c r="L63" s="249"/>
      <c r="M63" s="248">
        <v>0.62</v>
      </c>
      <c r="N63" s="236"/>
      <c r="O63" s="236"/>
      <c r="P63" s="236"/>
    </row>
    <row r="64" spans="1:16" ht="9.9499999999999993" customHeight="1">
      <c r="A64" s="236"/>
      <c r="B64" s="247" t="s">
        <v>144</v>
      </c>
      <c r="C64" s="247"/>
      <c r="D64" s="247"/>
      <c r="E64" s="247"/>
      <c r="F64" s="247"/>
      <c r="G64" s="247"/>
      <c r="H64" s="248">
        <v>164.12</v>
      </c>
      <c r="I64" s="248">
        <v>4.96</v>
      </c>
      <c r="J64" s="249">
        <v>2.62</v>
      </c>
      <c r="K64" s="249"/>
      <c r="L64" s="249"/>
      <c r="M64" s="248">
        <v>2.0099999999999998</v>
      </c>
      <c r="N64" s="236"/>
      <c r="O64" s="236"/>
      <c r="P64" s="236"/>
    </row>
    <row r="65" spans="1:16" ht="9.9499999999999993" customHeight="1">
      <c r="A65" s="236"/>
      <c r="B65" s="247" t="s">
        <v>145</v>
      </c>
      <c r="C65" s="247"/>
      <c r="D65" s="247"/>
      <c r="E65" s="247"/>
      <c r="F65" s="247"/>
      <c r="G65" s="247"/>
      <c r="H65" s="248">
        <v>15.49</v>
      </c>
      <c r="I65" s="248">
        <v>0.47</v>
      </c>
      <c r="J65" s="249">
        <v>0.25</v>
      </c>
      <c r="K65" s="249"/>
      <c r="L65" s="249"/>
      <c r="M65" s="248">
        <v>0.19</v>
      </c>
      <c r="N65" s="236"/>
      <c r="O65" s="236"/>
      <c r="P65" s="236"/>
    </row>
    <row r="66" spans="1:16" ht="9.9499999999999993" customHeight="1">
      <c r="A66" s="236"/>
      <c r="B66" s="250" t="s">
        <v>146</v>
      </c>
      <c r="C66" s="250"/>
      <c r="D66" s="250"/>
      <c r="E66" s="250"/>
      <c r="F66" s="251">
        <v>230.42</v>
      </c>
      <c r="G66" s="251"/>
      <c r="H66" s="251"/>
      <c r="I66" s="252">
        <v>6.97</v>
      </c>
      <c r="J66" s="253">
        <v>3.68</v>
      </c>
      <c r="K66" s="253"/>
      <c r="L66" s="253"/>
      <c r="M66" s="252">
        <v>2.82</v>
      </c>
      <c r="N66" s="236"/>
      <c r="O66" s="236"/>
      <c r="P66" s="236"/>
    </row>
    <row r="67" spans="1:16" ht="9.9499999999999993" customHeight="1">
      <c r="A67" s="236"/>
      <c r="B67" s="254" t="s">
        <v>147</v>
      </c>
      <c r="C67" s="254"/>
      <c r="D67" s="254"/>
      <c r="E67" s="254"/>
      <c r="F67" s="257">
        <v>1120.53</v>
      </c>
      <c r="G67" s="257"/>
      <c r="H67" s="257"/>
      <c r="I67" s="256">
        <v>33.89</v>
      </c>
      <c r="J67" s="257">
        <v>17.87</v>
      </c>
      <c r="K67" s="257"/>
      <c r="L67" s="257"/>
      <c r="M67" s="256">
        <v>13.72</v>
      </c>
      <c r="N67" s="236"/>
      <c r="O67" s="236"/>
      <c r="P67" s="236"/>
    </row>
    <row r="68" spans="1:16" ht="9.9499999999999993" customHeight="1">
      <c r="A68" s="236"/>
      <c r="B68" s="254" t="s">
        <v>148</v>
      </c>
      <c r="C68" s="254"/>
      <c r="D68" s="254"/>
      <c r="E68" s="254"/>
      <c r="F68" s="255">
        <v>7391.11</v>
      </c>
      <c r="G68" s="255"/>
      <c r="H68" s="255"/>
      <c r="I68" s="256">
        <v>223.54</v>
      </c>
      <c r="J68" s="257">
        <v>117.86</v>
      </c>
      <c r="K68" s="257"/>
      <c r="L68" s="257"/>
      <c r="M68" s="256">
        <v>90.53</v>
      </c>
      <c r="N68" s="236"/>
      <c r="O68" s="236"/>
      <c r="P68" s="236"/>
    </row>
    <row r="69" spans="1:16" ht="9.9499999999999993" customHeight="1">
      <c r="A69" s="236"/>
      <c r="B69" s="246" t="s">
        <v>54</v>
      </c>
      <c r="C69" s="246"/>
      <c r="D69" s="246"/>
      <c r="E69" s="246"/>
      <c r="F69" s="246"/>
      <c r="G69" s="246"/>
      <c r="H69" s="246"/>
      <c r="I69" s="246"/>
      <c r="J69" s="246"/>
      <c r="K69" s="246"/>
      <c r="L69" s="246"/>
      <c r="M69" s="246"/>
      <c r="N69" s="236"/>
      <c r="O69" s="236"/>
      <c r="P69" s="236"/>
    </row>
    <row r="70" spans="1:16" ht="9.9499999999999993" customHeight="1">
      <c r="A70" s="236"/>
      <c r="B70" s="247" t="s">
        <v>149</v>
      </c>
      <c r="C70" s="247"/>
      <c r="D70" s="247"/>
      <c r="E70" s="247"/>
      <c r="F70" s="247"/>
      <c r="G70" s="247"/>
      <c r="H70" s="248">
        <v>167.03</v>
      </c>
      <c r="I70" s="248">
        <v>5.05</v>
      </c>
      <c r="J70" s="249">
        <v>2.66</v>
      </c>
      <c r="K70" s="249"/>
      <c r="L70" s="249"/>
      <c r="M70" s="248">
        <v>2.0499999999999998</v>
      </c>
      <c r="N70" s="236"/>
      <c r="O70" s="236"/>
      <c r="P70" s="236"/>
    </row>
    <row r="71" spans="1:16" ht="9.9499999999999993" customHeight="1">
      <c r="A71" s="236"/>
      <c r="B71" s="247" t="s">
        <v>150</v>
      </c>
      <c r="C71" s="247"/>
      <c r="D71" s="247"/>
      <c r="E71" s="247"/>
      <c r="F71" s="247"/>
      <c r="G71" s="247"/>
      <c r="H71" s="248">
        <v>606.75</v>
      </c>
      <c r="I71" s="248">
        <v>18.350000000000001</v>
      </c>
      <c r="J71" s="249">
        <v>9.68</v>
      </c>
      <c r="K71" s="249"/>
      <c r="L71" s="249"/>
      <c r="M71" s="248">
        <v>7.43</v>
      </c>
      <c r="N71" s="236"/>
      <c r="O71" s="236"/>
      <c r="P71" s="236"/>
    </row>
    <row r="72" spans="1:16" ht="9.9499999999999993" customHeight="1">
      <c r="A72" s="236"/>
      <c r="B72" s="247" t="s">
        <v>151</v>
      </c>
      <c r="C72" s="247"/>
      <c r="D72" s="247"/>
      <c r="E72" s="247"/>
      <c r="F72" s="247"/>
      <c r="G72" s="247"/>
      <c r="H72" s="248">
        <v>0</v>
      </c>
      <c r="I72" s="248">
        <v>0</v>
      </c>
      <c r="J72" s="249">
        <v>0</v>
      </c>
      <c r="K72" s="249"/>
      <c r="L72" s="249"/>
      <c r="M72" s="248">
        <v>0</v>
      </c>
      <c r="N72" s="236"/>
      <c r="O72" s="236"/>
      <c r="P72" s="236"/>
    </row>
    <row r="73" spans="1:16" ht="9.9499999999999993" customHeight="1">
      <c r="A73" s="236"/>
      <c r="B73" s="250" t="s">
        <v>152</v>
      </c>
      <c r="C73" s="250"/>
      <c r="D73" s="250"/>
      <c r="E73" s="250"/>
      <c r="F73" s="251">
        <v>773.78</v>
      </c>
      <c r="G73" s="251"/>
      <c r="H73" s="251"/>
      <c r="I73" s="252">
        <v>23.4</v>
      </c>
      <c r="J73" s="253">
        <v>12.34</v>
      </c>
      <c r="K73" s="253"/>
      <c r="L73" s="253"/>
      <c r="M73" s="252">
        <v>9.48</v>
      </c>
      <c r="N73" s="236"/>
      <c r="O73" s="236"/>
      <c r="P73" s="236"/>
    </row>
    <row r="74" spans="1:16" ht="9.9499999999999993" customHeight="1">
      <c r="A74" s="236"/>
      <c r="B74" s="254" t="s">
        <v>153</v>
      </c>
      <c r="C74" s="254"/>
      <c r="D74" s="254"/>
      <c r="E74" s="254"/>
      <c r="F74" s="255">
        <v>8164.89</v>
      </c>
      <c r="G74" s="255"/>
      <c r="H74" s="255"/>
      <c r="I74" s="256">
        <v>246.94</v>
      </c>
      <c r="J74" s="257">
        <v>130.19999999999999</v>
      </c>
      <c r="K74" s="257"/>
      <c r="L74" s="257"/>
      <c r="M74" s="258" t="s">
        <v>154</v>
      </c>
      <c r="N74" s="236"/>
      <c r="O74" s="236"/>
      <c r="P74" s="236"/>
    </row>
    <row r="75" spans="1:16" ht="14.1" customHeight="1">
      <c r="A75" s="236"/>
      <c r="B75" s="236"/>
      <c r="C75" s="236"/>
      <c r="D75" s="236"/>
      <c r="E75" s="236"/>
      <c r="F75" s="236"/>
      <c r="G75" s="236"/>
      <c r="H75" s="236"/>
      <c r="I75" s="236"/>
      <c r="J75" s="236"/>
      <c r="K75" s="236"/>
      <c r="L75" s="236"/>
      <c r="M75" s="236"/>
      <c r="N75" s="236"/>
      <c r="O75" s="236"/>
      <c r="P75" s="236"/>
    </row>
    <row r="76" spans="1:16" ht="15" customHeight="1">
      <c r="A76" s="236"/>
      <c r="B76" s="259" t="s">
        <v>59</v>
      </c>
      <c r="C76" s="259"/>
      <c r="D76" s="259"/>
      <c r="E76" s="259"/>
      <c r="F76" s="259"/>
      <c r="G76" s="259"/>
      <c r="H76" s="259"/>
      <c r="I76" s="259"/>
      <c r="J76" s="259"/>
      <c r="K76" s="259"/>
      <c r="L76" s="259"/>
      <c r="M76" s="259"/>
      <c r="N76" s="259"/>
      <c r="O76" s="259"/>
      <c r="P76" s="259"/>
    </row>
    <row r="77" spans="1:16" ht="20.100000000000001" customHeight="1">
      <c r="A77" s="236"/>
      <c r="B77" s="236"/>
      <c r="C77" s="236"/>
      <c r="D77" s="236"/>
      <c r="E77" s="236"/>
      <c r="F77" s="236"/>
      <c r="G77" s="236"/>
      <c r="H77" s="236"/>
      <c r="I77" s="236"/>
      <c r="J77" s="236"/>
      <c r="K77" s="236"/>
      <c r="L77" s="236"/>
      <c r="M77" s="236"/>
      <c r="N77" s="236"/>
      <c r="O77" s="236"/>
      <c r="P77" s="236"/>
    </row>
  </sheetData>
  <mergeCells count="145">
    <mergeCell ref="B76:P76"/>
    <mergeCell ref="B73:E73"/>
    <mergeCell ref="F73:H73"/>
    <mergeCell ref="J73:L73"/>
    <mergeCell ref="B74:E74"/>
    <mergeCell ref="F74:H74"/>
    <mergeCell ref="J74:L74"/>
    <mergeCell ref="B69:M69"/>
    <mergeCell ref="B70:G70"/>
    <mergeCell ref="J70:L70"/>
    <mergeCell ref="B71:G71"/>
    <mergeCell ref="J71:L71"/>
    <mergeCell ref="B72:G72"/>
    <mergeCell ref="J72:L72"/>
    <mergeCell ref="B67:E67"/>
    <mergeCell ref="F67:H67"/>
    <mergeCell ref="J67:L67"/>
    <mergeCell ref="B68:E68"/>
    <mergeCell ref="F68:H68"/>
    <mergeCell ref="J68:L68"/>
    <mergeCell ref="B64:G64"/>
    <mergeCell ref="J64:L64"/>
    <mergeCell ref="B65:G65"/>
    <mergeCell ref="J65:L65"/>
    <mergeCell ref="B66:E66"/>
    <mergeCell ref="F66:H66"/>
    <mergeCell ref="J66:L66"/>
    <mergeCell ref="B61:E61"/>
    <mergeCell ref="F61:H61"/>
    <mergeCell ref="J61:L61"/>
    <mergeCell ref="B62:M62"/>
    <mergeCell ref="B63:G63"/>
    <mergeCell ref="J63:L63"/>
    <mergeCell ref="B57:M57"/>
    <mergeCell ref="B58:G58"/>
    <mergeCell ref="J58:L58"/>
    <mergeCell ref="B59:G59"/>
    <mergeCell ref="J59:L59"/>
    <mergeCell ref="B60:G60"/>
    <mergeCell ref="J60:L60"/>
    <mergeCell ref="B54:G54"/>
    <mergeCell ref="J54:L54"/>
    <mergeCell ref="B55:E55"/>
    <mergeCell ref="F55:H55"/>
    <mergeCell ref="J55:L55"/>
    <mergeCell ref="B56:E56"/>
    <mergeCell ref="F56:H56"/>
    <mergeCell ref="J56:L56"/>
    <mergeCell ref="B51:G51"/>
    <mergeCell ref="J51:L51"/>
    <mergeCell ref="B52:E52"/>
    <mergeCell ref="F52:H52"/>
    <mergeCell ref="J52:L52"/>
    <mergeCell ref="B53:M53"/>
    <mergeCell ref="B48:G48"/>
    <mergeCell ref="J48:L48"/>
    <mergeCell ref="B49:G49"/>
    <mergeCell ref="J49:L49"/>
    <mergeCell ref="B50:G50"/>
    <mergeCell ref="J50:L50"/>
    <mergeCell ref="B45:G45"/>
    <mergeCell ref="J45:L45"/>
    <mergeCell ref="B46:G46"/>
    <mergeCell ref="J46:L46"/>
    <mergeCell ref="B47:G47"/>
    <mergeCell ref="J47:L47"/>
    <mergeCell ref="B42:G42"/>
    <mergeCell ref="J42:L42"/>
    <mergeCell ref="B43:G43"/>
    <mergeCell ref="J43:L43"/>
    <mergeCell ref="B44:G44"/>
    <mergeCell ref="J44:L44"/>
    <mergeCell ref="B39:G39"/>
    <mergeCell ref="J39:L39"/>
    <mergeCell ref="B40:G40"/>
    <mergeCell ref="J40:L40"/>
    <mergeCell ref="B41:G41"/>
    <mergeCell ref="J41:L41"/>
    <mergeCell ref="B36:G36"/>
    <mergeCell ref="J36:L36"/>
    <mergeCell ref="B37:E37"/>
    <mergeCell ref="F37:H37"/>
    <mergeCell ref="J37:L37"/>
    <mergeCell ref="B38:M38"/>
    <mergeCell ref="B33:G33"/>
    <mergeCell ref="J33:L33"/>
    <mergeCell ref="B34:G34"/>
    <mergeCell ref="J34:L34"/>
    <mergeCell ref="B35:G35"/>
    <mergeCell ref="J35:L35"/>
    <mergeCell ref="B30:G30"/>
    <mergeCell ref="J30:L30"/>
    <mergeCell ref="B31:G31"/>
    <mergeCell ref="J31:L31"/>
    <mergeCell ref="B32:G32"/>
    <mergeCell ref="J32:L32"/>
    <mergeCell ref="B27:G27"/>
    <mergeCell ref="J27:L27"/>
    <mergeCell ref="B28:G28"/>
    <mergeCell ref="J28:L28"/>
    <mergeCell ref="B29:G29"/>
    <mergeCell ref="J29:L29"/>
    <mergeCell ref="B24:G24"/>
    <mergeCell ref="J24:L24"/>
    <mergeCell ref="B25:G25"/>
    <mergeCell ref="J25:L25"/>
    <mergeCell ref="B26:G26"/>
    <mergeCell ref="J26:L26"/>
    <mergeCell ref="B21:G21"/>
    <mergeCell ref="J21:L21"/>
    <mergeCell ref="B22:G22"/>
    <mergeCell ref="J22:L22"/>
    <mergeCell ref="B23:G23"/>
    <mergeCell ref="J23:L23"/>
    <mergeCell ref="B18:G18"/>
    <mergeCell ref="J18:L18"/>
    <mergeCell ref="B19:G19"/>
    <mergeCell ref="J19:L19"/>
    <mergeCell ref="B20:G20"/>
    <mergeCell ref="J20:L20"/>
    <mergeCell ref="B15:G15"/>
    <mergeCell ref="J15:L15"/>
    <mergeCell ref="B16:G16"/>
    <mergeCell ref="J16:L16"/>
    <mergeCell ref="B17:G17"/>
    <mergeCell ref="J17:L17"/>
    <mergeCell ref="B11:M11"/>
    <mergeCell ref="B12:G12"/>
    <mergeCell ref="J12:L12"/>
    <mergeCell ref="B13:G13"/>
    <mergeCell ref="J13:L13"/>
    <mergeCell ref="B14:G14"/>
    <mergeCell ref="J14:L14"/>
    <mergeCell ref="B7:B8"/>
    <mergeCell ref="D7:J8"/>
    <mergeCell ref="L7:M8"/>
    <mergeCell ref="B10:E10"/>
    <mergeCell ref="F10:H10"/>
    <mergeCell ref="J10:L10"/>
    <mergeCell ref="E2:O2"/>
    <mergeCell ref="E3:O3"/>
    <mergeCell ref="E4:O4"/>
    <mergeCell ref="B5:F5"/>
    <mergeCell ref="G5:O5"/>
    <mergeCell ref="B6:F6"/>
  </mergeCells>
  <pageMargins left="0.78740157499999996" right="0.78740157499999996" top="0.984251969" bottom="0.984251969" header="0.5" footer="0.5"/>
  <pageSetup orientation="portrait" horizontalDpi="300" verticalDpi="300" copies="0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J59"/>
  <sheetViews>
    <sheetView zoomScaleNormal="100" workbookViewId="0">
      <selection activeCell="H17" sqref="H17"/>
    </sheetView>
  </sheetViews>
  <sheetFormatPr defaultColWidth="11.5" defaultRowHeight="12.75"/>
  <cols>
    <col min="1" max="1" width="45.625" style="3" customWidth="1"/>
    <col min="2" max="3" width="12.625" style="3" customWidth="1"/>
    <col min="4" max="4" width="8.625" style="3" customWidth="1"/>
    <col min="5" max="16384" width="11.5" style="3"/>
  </cols>
  <sheetData>
    <row r="1" spans="1:4">
      <c r="A1" s="1" t="s">
        <v>0</v>
      </c>
      <c r="B1" s="2"/>
      <c r="C1" s="2"/>
      <c r="D1" s="2"/>
    </row>
    <row r="2" spans="1:4">
      <c r="A2" s="1" t="s">
        <v>523</v>
      </c>
      <c r="B2" s="2"/>
      <c r="C2" s="2"/>
      <c r="D2" s="2"/>
    </row>
    <row r="3" spans="1:4">
      <c r="A3" s="1" t="s">
        <v>203</v>
      </c>
      <c r="B3" s="2"/>
      <c r="C3" s="2"/>
      <c r="D3" s="2"/>
    </row>
    <row r="4" spans="1:4">
      <c r="A4" s="1" t="s">
        <v>377</v>
      </c>
      <c r="B4" s="2"/>
      <c r="C4" s="2"/>
      <c r="D4" s="2"/>
    </row>
    <row r="5" spans="1:4">
      <c r="A5" s="1" t="s">
        <v>524</v>
      </c>
      <c r="B5" s="2"/>
      <c r="C5" s="2"/>
      <c r="D5" s="2"/>
    </row>
    <row r="6" spans="1:4" ht="13.5" thickBot="1">
      <c r="A6" s="4" t="s">
        <v>4</v>
      </c>
      <c r="B6" s="5">
        <v>23000</v>
      </c>
      <c r="C6" s="6" t="s">
        <v>5</v>
      </c>
    </row>
    <row r="7" spans="1:4">
      <c r="A7" s="7"/>
      <c r="B7" s="8" t="s">
        <v>6</v>
      </c>
      <c r="C7" s="50" t="s">
        <v>69</v>
      </c>
      <c r="D7" s="10" t="s">
        <v>7</v>
      </c>
    </row>
    <row r="8" spans="1:4">
      <c r="A8" s="11" t="s">
        <v>8</v>
      </c>
      <c r="D8" s="12" t="s">
        <v>9</v>
      </c>
    </row>
    <row r="9" spans="1:4" ht="13.5" thickBot="1">
      <c r="A9" s="13"/>
      <c r="B9" s="14" t="s">
        <v>10</v>
      </c>
      <c r="C9" s="14" t="s">
        <v>169</v>
      </c>
      <c r="D9" s="15" t="s">
        <v>13</v>
      </c>
    </row>
    <row r="10" spans="1:4">
      <c r="A10" s="11" t="s">
        <v>14</v>
      </c>
      <c r="B10" s="16"/>
    </row>
    <row r="11" spans="1:4">
      <c r="A11" s="18" t="s">
        <v>15</v>
      </c>
      <c r="B11" s="16">
        <v>0</v>
      </c>
      <c r="C11" s="16">
        <v>0</v>
      </c>
      <c r="D11" s="51">
        <v>0</v>
      </c>
    </row>
    <row r="12" spans="1:4">
      <c r="A12" s="18" t="s">
        <v>16</v>
      </c>
      <c r="B12" s="3">
        <v>0</v>
      </c>
      <c r="C12" s="3">
        <v>0</v>
      </c>
      <c r="D12" s="51">
        <v>0</v>
      </c>
    </row>
    <row r="13" spans="1:4">
      <c r="A13" s="18" t="s">
        <v>17</v>
      </c>
      <c r="B13" s="16">
        <v>840</v>
      </c>
      <c r="C13" s="16">
        <v>0.04</v>
      </c>
      <c r="D13" s="51">
        <v>2.9473640826701532E-2</v>
      </c>
    </row>
    <row r="14" spans="1:4">
      <c r="A14" s="18" t="s">
        <v>18</v>
      </c>
      <c r="B14" s="16">
        <v>0</v>
      </c>
      <c r="C14" s="16">
        <v>0</v>
      </c>
      <c r="D14" s="51">
        <v>0</v>
      </c>
    </row>
    <row r="15" spans="1:4">
      <c r="A15" s="18" t="s">
        <v>19</v>
      </c>
      <c r="B15" s="16">
        <v>0</v>
      </c>
      <c r="C15" s="16">
        <v>0</v>
      </c>
      <c r="D15" s="51">
        <v>0</v>
      </c>
    </row>
    <row r="16" spans="1:4">
      <c r="A16" s="6" t="s">
        <v>206</v>
      </c>
      <c r="B16" s="16">
        <v>7370</v>
      </c>
      <c r="C16" s="16">
        <v>0.31</v>
      </c>
      <c r="D16" s="51">
        <v>0.2585961105866551</v>
      </c>
    </row>
    <row r="17" spans="1:4">
      <c r="A17" s="6" t="s">
        <v>207</v>
      </c>
      <c r="B17" s="16">
        <v>104.94</v>
      </c>
      <c r="C17" s="16">
        <v>0</v>
      </c>
      <c r="D17" s="51">
        <v>3.6820998432786412E-3</v>
      </c>
    </row>
    <row r="18" spans="1:4">
      <c r="A18" s="6" t="s">
        <v>208</v>
      </c>
      <c r="B18" s="16">
        <v>0</v>
      </c>
      <c r="C18" s="16">
        <v>0</v>
      </c>
      <c r="D18" s="51">
        <v>0</v>
      </c>
    </row>
    <row r="19" spans="1:4">
      <c r="A19" s="6" t="s">
        <v>23</v>
      </c>
      <c r="B19" s="16">
        <v>2501.1</v>
      </c>
      <c r="C19" s="16">
        <v>0.11</v>
      </c>
      <c r="D19" s="51">
        <v>8.7757765561503803E-2</v>
      </c>
    </row>
    <row r="20" spans="1:4">
      <c r="A20" s="6" t="s">
        <v>24</v>
      </c>
      <c r="B20" s="16">
        <v>3778.88</v>
      </c>
      <c r="C20" s="16">
        <v>0.16</v>
      </c>
      <c r="D20" s="51">
        <v>0.13259208553238797</v>
      </c>
    </row>
    <row r="21" spans="1:4">
      <c r="A21" s="6" t="s">
        <v>25</v>
      </c>
      <c r="B21" s="16">
        <v>734.69</v>
      </c>
      <c r="C21" s="16">
        <v>0.03</v>
      </c>
      <c r="D21" s="51">
        <v>2.5778558546392084E-2</v>
      </c>
    </row>
    <row r="22" spans="1:4">
      <c r="A22" s="6" t="s">
        <v>209</v>
      </c>
      <c r="B22" s="16">
        <v>1900</v>
      </c>
      <c r="C22" s="16">
        <v>0.08</v>
      </c>
      <c r="D22" s="51">
        <v>6.6666568536586798E-2</v>
      </c>
    </row>
    <row r="23" spans="1:4">
      <c r="A23" s="6" t="s">
        <v>525</v>
      </c>
      <c r="B23" s="16">
        <v>7994.83</v>
      </c>
      <c r="C23" s="16">
        <v>0.35000000000000003</v>
      </c>
      <c r="D23" s="51">
        <v>0.28051993796492641</v>
      </c>
    </row>
    <row r="24" spans="1:4">
      <c r="A24" s="22" t="s">
        <v>27</v>
      </c>
      <c r="B24" s="155">
        <v>25224.440000000002</v>
      </c>
      <c r="C24" s="155">
        <v>1.08</v>
      </c>
      <c r="D24" s="52">
        <v>0.88506676739843249</v>
      </c>
    </row>
    <row r="25" spans="1:4">
      <c r="A25" s="25" t="s">
        <v>28</v>
      </c>
    </row>
    <row r="26" spans="1:4">
      <c r="A26" s="18" t="s">
        <v>29</v>
      </c>
      <c r="B26" s="16">
        <v>0</v>
      </c>
      <c r="C26" s="16">
        <v>0</v>
      </c>
      <c r="D26" s="51">
        <v>0</v>
      </c>
    </row>
    <row r="27" spans="1:4">
      <c r="A27" s="18" t="s">
        <v>30</v>
      </c>
      <c r="B27" s="16">
        <v>0</v>
      </c>
      <c r="C27" s="16">
        <v>0</v>
      </c>
      <c r="D27" s="51">
        <v>0</v>
      </c>
    </row>
    <row r="28" spans="1:4">
      <c r="A28" s="18" t="s">
        <v>31</v>
      </c>
      <c r="B28" s="16">
        <v>0</v>
      </c>
      <c r="C28" s="16">
        <v>0</v>
      </c>
      <c r="D28" s="51">
        <v>0</v>
      </c>
    </row>
    <row r="29" spans="1:4">
      <c r="A29" s="18" t="s">
        <v>32</v>
      </c>
      <c r="B29" s="16">
        <v>0</v>
      </c>
      <c r="C29" s="16">
        <v>0</v>
      </c>
      <c r="D29" s="51">
        <v>0</v>
      </c>
    </row>
    <row r="30" spans="1:4">
      <c r="A30" s="18" t="s">
        <v>33</v>
      </c>
      <c r="B30" s="16">
        <v>448.5</v>
      </c>
      <c r="C30" s="16">
        <v>0.02</v>
      </c>
      <c r="D30" s="51">
        <v>1.5736818941399569E-2</v>
      </c>
    </row>
    <row r="31" spans="1:4">
      <c r="A31" s="18" t="s">
        <v>34</v>
      </c>
      <c r="B31" s="16">
        <v>0</v>
      </c>
      <c r="C31" s="16">
        <v>0</v>
      </c>
      <c r="D31" s="51">
        <v>0</v>
      </c>
    </row>
    <row r="32" spans="1:4">
      <c r="A32" s="18" t="s">
        <v>35</v>
      </c>
      <c r="B32" s="16">
        <v>0</v>
      </c>
      <c r="C32" s="16">
        <v>0</v>
      </c>
      <c r="D32" s="51">
        <v>0</v>
      </c>
    </row>
    <row r="33" spans="1:244">
      <c r="A33" s="18" t="s">
        <v>36</v>
      </c>
      <c r="B33" s="16">
        <v>0</v>
      </c>
      <c r="C33" s="16">
        <v>0</v>
      </c>
      <c r="D33" s="51">
        <v>0</v>
      </c>
    </row>
    <row r="34" spans="1:244">
      <c r="A34" s="27" t="s">
        <v>37</v>
      </c>
      <c r="B34" s="156">
        <v>448.5</v>
      </c>
      <c r="C34" s="156">
        <v>0.02</v>
      </c>
      <c r="D34" s="53">
        <v>1.5736818941399569E-2</v>
      </c>
    </row>
    <row r="35" spans="1:244" s="30" customFormat="1">
      <c r="A35" s="11" t="s">
        <v>38</v>
      </c>
      <c r="B35" s="3"/>
      <c r="C35" s="3"/>
      <c r="D35" s="3"/>
    </row>
    <row r="36" spans="1:244" s="30" customFormat="1">
      <c r="A36" s="18" t="s">
        <v>39</v>
      </c>
      <c r="B36" s="16">
        <v>483.00179385103422</v>
      </c>
      <c r="C36" s="16">
        <v>0.02</v>
      </c>
      <c r="D36" s="51">
        <v>1.6947406417402285E-2</v>
      </c>
    </row>
    <row r="37" spans="1:244" s="30" customFormat="1">
      <c r="A37" s="6" t="s">
        <v>40</v>
      </c>
      <c r="B37" s="16">
        <v>483.00179385103422</v>
      </c>
      <c r="C37" s="16">
        <v>0.02</v>
      </c>
      <c r="D37" s="51">
        <v>1.6947406417402285E-2</v>
      </c>
    </row>
    <row r="38" spans="1:244" s="31" customFormat="1">
      <c r="A38" s="22" t="s">
        <v>41</v>
      </c>
      <c r="B38" s="155">
        <v>26155.941793851038</v>
      </c>
      <c r="C38" s="155">
        <v>1.1200000000000001</v>
      </c>
      <c r="D38" s="52">
        <v>0.91775099275723437</v>
      </c>
    </row>
    <row r="39" spans="1:244" s="30" customFormat="1">
      <c r="A39" s="11" t="s">
        <v>42</v>
      </c>
      <c r="B39" s="3"/>
      <c r="C39" s="3"/>
      <c r="D39" s="3"/>
    </row>
    <row r="40" spans="1:244" s="30" customFormat="1">
      <c r="A40" s="6" t="s">
        <v>43</v>
      </c>
      <c r="B40" s="16">
        <v>0</v>
      </c>
      <c r="C40" s="16">
        <v>0</v>
      </c>
      <c r="D40" s="51">
        <v>0</v>
      </c>
    </row>
    <row r="41" spans="1:244" s="30" customFormat="1">
      <c r="A41" s="6" t="s">
        <v>44</v>
      </c>
      <c r="B41" s="16">
        <v>0</v>
      </c>
      <c r="C41" s="16">
        <v>0</v>
      </c>
      <c r="D41" s="51">
        <v>0</v>
      </c>
    </row>
    <row r="42" spans="1:244" s="30" customFormat="1">
      <c r="A42" s="18" t="s">
        <v>45</v>
      </c>
      <c r="B42" s="16">
        <v>0</v>
      </c>
      <c r="C42" s="16">
        <v>0</v>
      </c>
      <c r="D42" s="51">
        <v>0</v>
      </c>
    </row>
    <row r="43" spans="1:244" s="30" customFormat="1">
      <c r="A43" s="18" t="s">
        <v>79</v>
      </c>
      <c r="B43" s="16">
        <v>0</v>
      </c>
      <c r="C43" s="16">
        <v>0</v>
      </c>
      <c r="D43" s="51">
        <v>0</v>
      </c>
    </row>
    <row r="44" spans="1:244" s="30" customFormat="1">
      <c r="A44" s="18" t="s">
        <v>211</v>
      </c>
      <c r="B44" s="16">
        <v>1940.4402511685607</v>
      </c>
      <c r="C44" s="16">
        <v>0.08</v>
      </c>
      <c r="D44" s="51">
        <v>6.8085522629305562E-2</v>
      </c>
    </row>
    <row r="45" spans="1:244" s="30" customFormat="1">
      <c r="A45" s="27" t="s">
        <v>46</v>
      </c>
      <c r="B45" s="156">
        <v>1940.4402511685607</v>
      </c>
      <c r="C45" s="156">
        <v>0.08</v>
      </c>
      <c r="D45" s="53">
        <v>6.8085522629305562E-2</v>
      </c>
      <c r="E45" s="32"/>
      <c r="F45" s="33"/>
      <c r="G45" s="33"/>
      <c r="H45" s="34"/>
      <c r="I45" s="32"/>
      <c r="J45" s="33"/>
      <c r="K45" s="33"/>
      <c r="L45" s="34"/>
      <c r="M45" s="32"/>
      <c r="N45" s="33"/>
      <c r="O45" s="33"/>
      <c r="P45" s="34"/>
      <c r="Q45" s="32"/>
      <c r="R45" s="33"/>
      <c r="S45" s="33"/>
      <c r="T45" s="34"/>
      <c r="U45" s="32"/>
      <c r="V45" s="33"/>
      <c r="W45" s="33"/>
      <c r="X45" s="34"/>
      <c r="Y45" s="32"/>
      <c r="Z45" s="33"/>
      <c r="AA45" s="33"/>
      <c r="AB45" s="34"/>
      <c r="AC45" s="32"/>
      <c r="AD45" s="33"/>
      <c r="AE45" s="33"/>
      <c r="AF45" s="34"/>
      <c r="AG45" s="32"/>
      <c r="AH45" s="33"/>
      <c r="AI45" s="33"/>
      <c r="AJ45" s="34"/>
      <c r="AK45" s="32"/>
      <c r="AL45" s="33"/>
      <c r="AM45" s="33"/>
      <c r="AN45" s="34"/>
      <c r="AO45" s="32"/>
      <c r="AP45" s="33"/>
      <c r="AQ45" s="33"/>
      <c r="AR45" s="34"/>
      <c r="AS45" s="32"/>
      <c r="AT45" s="33"/>
      <c r="AU45" s="33"/>
      <c r="AV45" s="34"/>
      <c r="AW45" s="32"/>
      <c r="AX45" s="33"/>
      <c r="AY45" s="33"/>
      <c r="AZ45" s="34"/>
      <c r="BA45" s="32"/>
      <c r="BB45" s="33"/>
      <c r="BC45" s="33"/>
      <c r="BD45" s="34"/>
      <c r="BE45" s="32"/>
      <c r="BF45" s="33"/>
      <c r="BG45" s="33"/>
      <c r="BH45" s="34"/>
      <c r="BI45" s="32"/>
      <c r="BJ45" s="33"/>
      <c r="BK45" s="33"/>
      <c r="BL45" s="34"/>
      <c r="BM45" s="32"/>
      <c r="BN45" s="33"/>
      <c r="BO45" s="33"/>
      <c r="BP45" s="34"/>
      <c r="BQ45" s="32"/>
      <c r="BR45" s="33"/>
      <c r="BS45" s="33"/>
      <c r="BT45" s="34"/>
      <c r="BU45" s="32"/>
      <c r="BV45" s="33"/>
      <c r="BW45" s="33"/>
      <c r="BX45" s="34"/>
      <c r="BY45" s="32"/>
      <c r="BZ45" s="33"/>
      <c r="CA45" s="33"/>
      <c r="CB45" s="34"/>
      <c r="CC45" s="32"/>
      <c r="CD45" s="33"/>
      <c r="CE45" s="33"/>
      <c r="CF45" s="34"/>
      <c r="CG45" s="32"/>
      <c r="CH45" s="33"/>
      <c r="CI45" s="33"/>
      <c r="CJ45" s="34"/>
      <c r="CK45" s="32"/>
      <c r="CL45" s="33"/>
      <c r="CM45" s="33"/>
      <c r="CN45" s="34"/>
      <c r="CO45" s="32"/>
      <c r="CP45" s="33"/>
      <c r="CQ45" s="33"/>
      <c r="CR45" s="34"/>
      <c r="CS45" s="32"/>
      <c r="CT45" s="33"/>
      <c r="CU45" s="33"/>
      <c r="CV45" s="34"/>
      <c r="CW45" s="32"/>
      <c r="CX45" s="33"/>
      <c r="CY45" s="33"/>
      <c r="CZ45" s="34"/>
      <c r="DA45" s="32"/>
      <c r="DB45" s="33"/>
      <c r="DC45" s="33"/>
      <c r="DD45" s="34"/>
      <c r="DE45" s="32"/>
      <c r="DF45" s="33"/>
      <c r="DG45" s="33"/>
      <c r="DH45" s="34"/>
      <c r="DI45" s="32"/>
      <c r="DJ45" s="33"/>
      <c r="DK45" s="33"/>
      <c r="DL45" s="34"/>
      <c r="DM45" s="32"/>
      <c r="DN45" s="33"/>
      <c r="DO45" s="33"/>
      <c r="DP45" s="34"/>
      <c r="DQ45" s="32"/>
      <c r="DR45" s="33"/>
      <c r="DS45" s="33"/>
      <c r="DT45" s="34"/>
      <c r="DU45" s="32"/>
      <c r="DV45" s="33"/>
      <c r="DW45" s="33"/>
      <c r="DX45" s="34"/>
      <c r="DY45" s="32"/>
      <c r="DZ45" s="33"/>
      <c r="EA45" s="33"/>
      <c r="EB45" s="34"/>
      <c r="EC45" s="32"/>
      <c r="ED45" s="33"/>
      <c r="EE45" s="33"/>
      <c r="EF45" s="34"/>
      <c r="EG45" s="32"/>
      <c r="EH45" s="33"/>
      <c r="EI45" s="33"/>
      <c r="EJ45" s="34"/>
      <c r="EK45" s="32"/>
      <c r="EL45" s="33"/>
      <c r="EM45" s="33"/>
      <c r="EN45" s="34"/>
      <c r="EO45" s="32"/>
      <c r="EP45" s="33"/>
      <c r="EQ45" s="33"/>
      <c r="ER45" s="34"/>
      <c r="ES45" s="32"/>
      <c r="ET45" s="33"/>
      <c r="EU45" s="33"/>
      <c r="EV45" s="34"/>
      <c r="EW45" s="32"/>
      <c r="EX45" s="33"/>
      <c r="EY45" s="33"/>
      <c r="EZ45" s="34"/>
      <c r="FA45" s="32"/>
      <c r="FB45" s="33"/>
      <c r="FC45" s="33"/>
      <c r="FD45" s="34"/>
      <c r="FE45" s="32"/>
      <c r="FF45" s="33"/>
      <c r="FG45" s="33"/>
      <c r="FH45" s="34"/>
      <c r="FI45" s="32"/>
      <c r="FJ45" s="33"/>
      <c r="FK45" s="33"/>
      <c r="FL45" s="34"/>
      <c r="FM45" s="32"/>
      <c r="FN45" s="33"/>
      <c r="FO45" s="33"/>
      <c r="FP45" s="34"/>
      <c r="FQ45" s="32"/>
      <c r="FR45" s="33"/>
      <c r="FS45" s="33"/>
      <c r="FT45" s="34"/>
      <c r="FU45" s="32"/>
      <c r="FV45" s="33"/>
      <c r="FW45" s="33"/>
      <c r="FX45" s="34"/>
      <c r="FY45" s="32"/>
      <c r="FZ45" s="33"/>
      <c r="GA45" s="33"/>
      <c r="GB45" s="34"/>
      <c r="GC45" s="32"/>
      <c r="GD45" s="33"/>
      <c r="GE45" s="33"/>
      <c r="GF45" s="34"/>
      <c r="GG45" s="32"/>
      <c r="GH45" s="33"/>
      <c r="GI45" s="33"/>
      <c r="GJ45" s="34"/>
      <c r="GK45" s="32"/>
      <c r="GL45" s="33"/>
      <c r="GM45" s="33"/>
      <c r="GN45" s="34"/>
      <c r="GO45" s="32"/>
      <c r="GP45" s="33"/>
      <c r="GQ45" s="33"/>
      <c r="GR45" s="34"/>
      <c r="GS45" s="32"/>
      <c r="GT45" s="33"/>
      <c r="GU45" s="33"/>
      <c r="GV45" s="34"/>
      <c r="GW45" s="32"/>
      <c r="GX45" s="33"/>
      <c r="GY45" s="33"/>
      <c r="GZ45" s="34"/>
      <c r="HA45" s="32"/>
      <c r="HB45" s="33"/>
      <c r="HC45" s="33"/>
      <c r="HD45" s="34"/>
      <c r="HE45" s="32"/>
      <c r="HF45" s="33"/>
      <c r="HG45" s="33"/>
      <c r="HH45" s="34"/>
      <c r="HI45" s="32"/>
      <c r="HJ45" s="33"/>
      <c r="HK45" s="33"/>
      <c r="HL45" s="34"/>
      <c r="HM45" s="32"/>
      <c r="HN45" s="33"/>
      <c r="HO45" s="33"/>
      <c r="HP45" s="34"/>
      <c r="HQ45" s="32"/>
      <c r="HR45" s="33"/>
      <c r="HS45" s="33"/>
      <c r="HT45" s="34"/>
      <c r="HU45" s="32"/>
      <c r="HV45" s="33"/>
      <c r="HW45" s="33"/>
      <c r="HX45" s="34"/>
      <c r="HY45" s="32"/>
      <c r="HZ45" s="33"/>
      <c r="IA45" s="33"/>
      <c r="IB45" s="34"/>
      <c r="IC45" s="32"/>
      <c r="ID45" s="33"/>
      <c r="IE45" s="33"/>
      <c r="IF45" s="34"/>
      <c r="IG45" s="32"/>
      <c r="IH45" s="33"/>
      <c r="II45" s="33"/>
      <c r="IJ45" s="34"/>
    </row>
    <row r="46" spans="1:244" s="30" customFormat="1">
      <c r="A46" s="11" t="s">
        <v>47</v>
      </c>
      <c r="B46" s="3"/>
      <c r="C46" s="3"/>
      <c r="D46" s="3"/>
    </row>
    <row r="47" spans="1:244" s="30" customFormat="1">
      <c r="A47" s="18" t="s">
        <v>80</v>
      </c>
      <c r="B47" s="16">
        <v>0</v>
      </c>
      <c r="C47" s="16">
        <v>0</v>
      </c>
      <c r="D47" s="51">
        <v>0</v>
      </c>
    </row>
    <row r="48" spans="1:244" s="30" customFormat="1">
      <c r="A48" s="18" t="s">
        <v>49</v>
      </c>
      <c r="B48" s="16">
        <v>0</v>
      </c>
      <c r="C48" s="16">
        <v>0</v>
      </c>
      <c r="D48" s="51">
        <v>0</v>
      </c>
    </row>
    <row r="49" spans="1:244" s="30" customFormat="1">
      <c r="A49" s="18" t="s">
        <v>50</v>
      </c>
      <c r="B49" s="16">
        <v>0</v>
      </c>
      <c r="C49" s="16">
        <v>0</v>
      </c>
      <c r="D49" s="51">
        <v>0</v>
      </c>
    </row>
    <row r="50" spans="1:244" s="30" customFormat="1">
      <c r="A50" s="27" t="s">
        <v>51</v>
      </c>
      <c r="B50" s="156">
        <v>0</v>
      </c>
      <c r="C50" s="156">
        <v>0</v>
      </c>
      <c r="D50" s="53">
        <v>0</v>
      </c>
      <c r="E50" s="32"/>
      <c r="F50" s="33"/>
      <c r="G50" s="33"/>
      <c r="H50" s="34"/>
      <c r="I50" s="32"/>
      <c r="J50" s="33"/>
      <c r="K50" s="33"/>
      <c r="L50" s="34"/>
      <c r="M50" s="32"/>
      <c r="N50" s="33"/>
      <c r="O50" s="33"/>
      <c r="P50" s="34"/>
      <c r="Q50" s="32"/>
      <c r="R50" s="33"/>
      <c r="S50" s="33"/>
      <c r="T50" s="34"/>
      <c r="U50" s="32"/>
      <c r="V50" s="33"/>
      <c r="W50" s="33"/>
      <c r="X50" s="34"/>
      <c r="Y50" s="32"/>
      <c r="Z50" s="33"/>
      <c r="AA50" s="33"/>
      <c r="AB50" s="34"/>
      <c r="AC50" s="32"/>
      <c r="AD50" s="33"/>
      <c r="AE50" s="33"/>
      <c r="AF50" s="34"/>
      <c r="AG50" s="32"/>
      <c r="AH50" s="33"/>
      <c r="AI50" s="33"/>
      <c r="AJ50" s="34"/>
      <c r="AK50" s="32"/>
      <c r="AL50" s="33"/>
      <c r="AM50" s="33"/>
      <c r="AN50" s="34"/>
      <c r="AO50" s="32"/>
      <c r="AP50" s="33"/>
      <c r="AQ50" s="33"/>
      <c r="AR50" s="34"/>
      <c r="AS50" s="32"/>
      <c r="AT50" s="33"/>
      <c r="AU50" s="33"/>
      <c r="AV50" s="34"/>
      <c r="AW50" s="32"/>
      <c r="AX50" s="33"/>
      <c r="AY50" s="33"/>
      <c r="AZ50" s="34"/>
      <c r="BA50" s="32"/>
      <c r="BB50" s="33"/>
      <c r="BC50" s="33"/>
      <c r="BD50" s="34"/>
      <c r="BE50" s="32"/>
      <c r="BF50" s="33"/>
      <c r="BG50" s="33"/>
      <c r="BH50" s="34"/>
      <c r="BI50" s="32"/>
      <c r="BJ50" s="33"/>
      <c r="BK50" s="33"/>
      <c r="BL50" s="34"/>
      <c r="BM50" s="32"/>
      <c r="BN50" s="33"/>
      <c r="BO50" s="33"/>
      <c r="BP50" s="34"/>
      <c r="BQ50" s="32"/>
      <c r="BR50" s="33"/>
      <c r="BS50" s="33"/>
      <c r="BT50" s="34"/>
      <c r="BU50" s="32"/>
      <c r="BV50" s="33"/>
      <c r="BW50" s="33"/>
      <c r="BX50" s="34"/>
      <c r="BY50" s="32"/>
      <c r="BZ50" s="33"/>
      <c r="CA50" s="33"/>
      <c r="CB50" s="34"/>
      <c r="CC50" s="32"/>
      <c r="CD50" s="33"/>
      <c r="CE50" s="33"/>
      <c r="CF50" s="34"/>
      <c r="CG50" s="32"/>
      <c r="CH50" s="33"/>
      <c r="CI50" s="33"/>
      <c r="CJ50" s="34"/>
      <c r="CK50" s="32"/>
      <c r="CL50" s="33"/>
      <c r="CM50" s="33"/>
      <c r="CN50" s="34"/>
      <c r="CO50" s="32"/>
      <c r="CP50" s="33"/>
      <c r="CQ50" s="33"/>
      <c r="CR50" s="34"/>
      <c r="CS50" s="32"/>
      <c r="CT50" s="33"/>
      <c r="CU50" s="33"/>
      <c r="CV50" s="34"/>
      <c r="CW50" s="32"/>
      <c r="CX50" s="33"/>
      <c r="CY50" s="33"/>
      <c r="CZ50" s="34"/>
      <c r="DA50" s="32"/>
      <c r="DB50" s="33"/>
      <c r="DC50" s="33"/>
      <c r="DD50" s="34"/>
      <c r="DE50" s="32"/>
      <c r="DF50" s="33"/>
      <c r="DG50" s="33"/>
      <c r="DH50" s="34"/>
      <c r="DI50" s="32"/>
      <c r="DJ50" s="33"/>
      <c r="DK50" s="33"/>
      <c r="DL50" s="34"/>
      <c r="DM50" s="32"/>
      <c r="DN50" s="33"/>
      <c r="DO50" s="33"/>
      <c r="DP50" s="34"/>
      <c r="DQ50" s="32"/>
      <c r="DR50" s="33"/>
      <c r="DS50" s="33"/>
      <c r="DT50" s="34"/>
      <c r="DU50" s="32"/>
      <c r="DV50" s="33"/>
      <c r="DW50" s="33"/>
      <c r="DX50" s="34"/>
      <c r="DY50" s="32"/>
      <c r="DZ50" s="33"/>
      <c r="EA50" s="33"/>
      <c r="EB50" s="34"/>
      <c r="EC50" s="32"/>
      <c r="ED50" s="33"/>
      <c r="EE50" s="33"/>
      <c r="EF50" s="34"/>
      <c r="EG50" s="32"/>
      <c r="EH50" s="33"/>
      <c r="EI50" s="33"/>
      <c r="EJ50" s="34"/>
      <c r="EK50" s="32"/>
      <c r="EL50" s="33"/>
      <c r="EM50" s="33"/>
      <c r="EN50" s="34"/>
      <c r="EO50" s="32"/>
      <c r="EP50" s="33"/>
      <c r="EQ50" s="33"/>
      <c r="ER50" s="34"/>
      <c r="ES50" s="32"/>
      <c r="ET50" s="33"/>
      <c r="EU50" s="33"/>
      <c r="EV50" s="34"/>
      <c r="EW50" s="32"/>
      <c r="EX50" s="33"/>
      <c r="EY50" s="33"/>
      <c r="EZ50" s="34"/>
      <c r="FA50" s="32"/>
      <c r="FB50" s="33"/>
      <c r="FC50" s="33"/>
      <c r="FD50" s="34"/>
      <c r="FE50" s="32"/>
      <c r="FF50" s="33"/>
      <c r="FG50" s="33"/>
      <c r="FH50" s="34"/>
      <c r="FI50" s="32"/>
      <c r="FJ50" s="33"/>
      <c r="FK50" s="33"/>
      <c r="FL50" s="34"/>
      <c r="FM50" s="32"/>
      <c r="FN50" s="33"/>
      <c r="FO50" s="33"/>
      <c r="FP50" s="34"/>
      <c r="FQ50" s="32"/>
      <c r="FR50" s="33"/>
      <c r="FS50" s="33"/>
      <c r="FT50" s="34"/>
      <c r="FU50" s="32"/>
      <c r="FV50" s="33"/>
      <c r="FW50" s="33"/>
      <c r="FX50" s="34"/>
      <c r="FY50" s="32"/>
      <c r="FZ50" s="33"/>
      <c r="GA50" s="33"/>
      <c r="GB50" s="34"/>
      <c r="GC50" s="32"/>
      <c r="GD50" s="33"/>
      <c r="GE50" s="33"/>
      <c r="GF50" s="34"/>
      <c r="GG50" s="32"/>
      <c r="GH50" s="33"/>
      <c r="GI50" s="33"/>
      <c r="GJ50" s="34"/>
      <c r="GK50" s="32"/>
      <c r="GL50" s="33"/>
      <c r="GM50" s="33"/>
      <c r="GN50" s="34"/>
      <c r="GO50" s="32"/>
      <c r="GP50" s="33"/>
      <c r="GQ50" s="33"/>
      <c r="GR50" s="34"/>
      <c r="GS50" s="32"/>
      <c r="GT50" s="33"/>
      <c r="GU50" s="33"/>
      <c r="GV50" s="34"/>
      <c r="GW50" s="32"/>
      <c r="GX50" s="33"/>
      <c r="GY50" s="33"/>
      <c r="GZ50" s="34"/>
      <c r="HA50" s="32"/>
      <c r="HB50" s="33"/>
      <c r="HC50" s="33"/>
      <c r="HD50" s="34"/>
      <c r="HE50" s="32"/>
      <c r="HF50" s="33"/>
      <c r="HG50" s="33"/>
      <c r="HH50" s="34"/>
      <c r="HI50" s="32"/>
      <c r="HJ50" s="33"/>
      <c r="HK50" s="33"/>
      <c r="HL50" s="34"/>
      <c r="HM50" s="32"/>
      <c r="HN50" s="33"/>
      <c r="HO50" s="33"/>
      <c r="HP50" s="34"/>
      <c r="HQ50" s="32"/>
      <c r="HR50" s="33"/>
      <c r="HS50" s="33"/>
      <c r="HT50" s="34"/>
      <c r="HU50" s="32"/>
      <c r="HV50" s="33"/>
      <c r="HW50" s="33"/>
      <c r="HX50" s="34"/>
      <c r="HY50" s="32"/>
      <c r="HZ50" s="33"/>
      <c r="IA50" s="33"/>
      <c r="IB50" s="34"/>
      <c r="IC50" s="32"/>
      <c r="ID50" s="33"/>
      <c r="IE50" s="33"/>
      <c r="IF50" s="34"/>
      <c r="IG50" s="32"/>
      <c r="IH50" s="33"/>
      <c r="II50" s="33"/>
      <c r="IJ50" s="34"/>
    </row>
    <row r="51" spans="1:244" s="30" customFormat="1">
      <c r="A51" s="35" t="s">
        <v>52</v>
      </c>
      <c r="B51" s="157">
        <v>1940.4402511685607</v>
      </c>
      <c r="C51" s="157">
        <v>0.08</v>
      </c>
      <c r="D51" s="54">
        <v>6.8085522629305562E-2</v>
      </c>
      <c r="E51" s="33"/>
      <c r="F51" s="33"/>
      <c r="G51" s="32"/>
      <c r="H51" s="33"/>
      <c r="I51" s="33"/>
      <c r="J51" s="33"/>
      <c r="K51" s="32"/>
      <c r="L51" s="33"/>
      <c r="M51" s="33"/>
      <c r="N51" s="33"/>
      <c r="O51" s="32"/>
      <c r="P51" s="33"/>
      <c r="Q51" s="33"/>
      <c r="R51" s="33"/>
      <c r="S51" s="32"/>
      <c r="T51" s="33"/>
      <c r="U51" s="33"/>
      <c r="V51" s="33"/>
      <c r="W51" s="32"/>
      <c r="X51" s="33"/>
      <c r="Y51" s="33"/>
      <c r="Z51" s="33"/>
      <c r="AA51" s="32"/>
      <c r="AB51" s="33"/>
      <c r="AC51" s="33"/>
      <c r="AD51" s="33"/>
      <c r="AE51" s="32"/>
      <c r="AF51" s="33"/>
      <c r="AG51" s="33"/>
      <c r="AH51" s="33"/>
      <c r="AI51" s="32"/>
      <c r="AJ51" s="33"/>
      <c r="AK51" s="33"/>
      <c r="AL51" s="33"/>
      <c r="AM51" s="32"/>
      <c r="AN51" s="33"/>
      <c r="AO51" s="33"/>
      <c r="AP51" s="33"/>
      <c r="AQ51" s="32"/>
      <c r="AR51" s="33"/>
      <c r="AS51" s="33"/>
      <c r="AT51" s="33"/>
      <c r="AU51" s="32"/>
      <c r="AV51" s="33"/>
      <c r="AW51" s="33"/>
      <c r="AX51" s="33"/>
      <c r="AY51" s="32"/>
      <c r="AZ51" s="33"/>
      <c r="BA51" s="33"/>
      <c r="BB51" s="33"/>
      <c r="BC51" s="32"/>
      <c r="BD51" s="33"/>
      <c r="BE51" s="33"/>
      <c r="BF51" s="33"/>
      <c r="BG51" s="32"/>
      <c r="BH51" s="33"/>
      <c r="BI51" s="33"/>
      <c r="BJ51" s="33"/>
      <c r="BK51" s="32"/>
      <c r="BL51" s="33"/>
      <c r="BM51" s="33"/>
      <c r="BN51" s="33"/>
      <c r="BO51" s="32"/>
      <c r="BP51" s="33"/>
      <c r="BQ51" s="33"/>
      <c r="BR51" s="33"/>
      <c r="BS51" s="32"/>
      <c r="BT51" s="33"/>
      <c r="BU51" s="33"/>
      <c r="BV51" s="33"/>
      <c r="BW51" s="32"/>
      <c r="BX51" s="33"/>
      <c r="BY51" s="33"/>
      <c r="BZ51" s="33"/>
      <c r="CA51" s="32"/>
      <c r="CB51" s="33"/>
      <c r="CC51" s="33"/>
      <c r="CD51" s="33"/>
      <c r="CE51" s="32"/>
      <c r="CF51" s="33"/>
      <c r="CG51" s="33"/>
      <c r="CH51" s="33"/>
      <c r="CI51" s="32"/>
      <c r="CJ51" s="33"/>
      <c r="CK51" s="33"/>
      <c r="CL51" s="33"/>
      <c r="CM51" s="32"/>
      <c r="CN51" s="33"/>
      <c r="CO51" s="33"/>
      <c r="CP51" s="33"/>
      <c r="CQ51" s="32"/>
      <c r="CR51" s="33"/>
      <c r="CS51" s="33"/>
      <c r="CT51" s="33"/>
      <c r="CU51" s="32"/>
      <c r="CV51" s="33"/>
      <c r="CW51" s="33"/>
      <c r="CX51" s="33"/>
      <c r="CY51" s="32"/>
      <c r="CZ51" s="33"/>
      <c r="DA51" s="33"/>
      <c r="DB51" s="33"/>
      <c r="DC51" s="32"/>
      <c r="DD51" s="33"/>
      <c r="DE51" s="33"/>
      <c r="DF51" s="33"/>
      <c r="DG51" s="32"/>
      <c r="DH51" s="33"/>
      <c r="DI51" s="33"/>
      <c r="DJ51" s="33"/>
      <c r="DK51" s="32"/>
      <c r="DL51" s="33"/>
      <c r="DM51" s="33"/>
      <c r="DN51" s="33"/>
      <c r="DO51" s="32"/>
      <c r="DP51" s="33"/>
      <c r="DQ51" s="33"/>
      <c r="DR51" s="33"/>
      <c r="DS51" s="32"/>
      <c r="DT51" s="33"/>
      <c r="DU51" s="33"/>
      <c r="DV51" s="33"/>
      <c r="DW51" s="32"/>
      <c r="DX51" s="33"/>
      <c r="DY51" s="33"/>
      <c r="DZ51" s="33"/>
      <c r="EA51" s="32"/>
      <c r="EB51" s="33"/>
      <c r="EC51" s="33"/>
      <c r="ED51" s="33"/>
      <c r="EE51" s="32"/>
      <c r="EF51" s="33"/>
      <c r="EG51" s="33"/>
      <c r="EH51" s="33"/>
      <c r="EI51" s="32"/>
      <c r="EJ51" s="33"/>
      <c r="EK51" s="33"/>
      <c r="EL51" s="33"/>
      <c r="EM51" s="32"/>
      <c r="EN51" s="33"/>
      <c r="EO51" s="33"/>
      <c r="EP51" s="33"/>
      <c r="EQ51" s="32"/>
      <c r="ER51" s="33"/>
      <c r="ES51" s="33"/>
      <c r="ET51" s="33"/>
      <c r="EU51" s="32"/>
      <c r="EV51" s="33"/>
      <c r="EW51" s="33"/>
      <c r="EX51" s="33"/>
      <c r="EY51" s="32"/>
      <c r="EZ51" s="33"/>
      <c r="FA51" s="33"/>
      <c r="FB51" s="33"/>
      <c r="FC51" s="32"/>
      <c r="FD51" s="33"/>
      <c r="FE51" s="33"/>
      <c r="FF51" s="33"/>
      <c r="FG51" s="32"/>
      <c r="FH51" s="33"/>
      <c r="FI51" s="33"/>
      <c r="FJ51" s="33"/>
      <c r="FK51" s="32"/>
      <c r="FL51" s="33"/>
      <c r="FM51" s="33"/>
      <c r="FN51" s="33"/>
      <c r="FO51" s="32"/>
      <c r="FP51" s="33"/>
      <c r="FQ51" s="33"/>
      <c r="FR51" s="33"/>
      <c r="FS51" s="32"/>
      <c r="FT51" s="33"/>
      <c r="FU51" s="33"/>
      <c r="FV51" s="33"/>
      <c r="FW51" s="32"/>
      <c r="FX51" s="33"/>
      <c r="FY51" s="33"/>
      <c r="FZ51" s="33"/>
      <c r="GA51" s="32"/>
      <c r="GB51" s="33"/>
      <c r="GC51" s="33"/>
      <c r="GD51" s="33"/>
      <c r="GE51" s="32"/>
      <c r="GF51" s="33"/>
      <c r="GG51" s="33"/>
      <c r="GH51" s="33"/>
      <c r="GI51" s="32"/>
      <c r="GJ51" s="33"/>
      <c r="GK51" s="33"/>
      <c r="GL51" s="33"/>
      <c r="GM51" s="32"/>
      <c r="GN51" s="33"/>
      <c r="GO51" s="33"/>
      <c r="GP51" s="33"/>
      <c r="GQ51" s="32"/>
      <c r="GR51" s="33"/>
      <c r="GS51" s="33"/>
      <c r="GT51" s="33"/>
      <c r="GU51" s="32"/>
      <c r="GV51" s="33"/>
      <c r="GW51" s="33"/>
      <c r="GX51" s="33"/>
      <c r="GY51" s="32"/>
      <c r="GZ51" s="33"/>
      <c r="HA51" s="33"/>
      <c r="HB51" s="33"/>
      <c r="HC51" s="32"/>
      <c r="HD51" s="33"/>
      <c r="HE51" s="33"/>
      <c r="HF51" s="33"/>
      <c r="HG51" s="32"/>
      <c r="HH51" s="33"/>
      <c r="HI51" s="33"/>
      <c r="HJ51" s="33"/>
      <c r="HK51" s="32"/>
      <c r="HL51" s="33"/>
      <c r="HM51" s="33"/>
      <c r="HN51" s="33"/>
      <c r="HO51" s="32"/>
      <c r="HP51" s="33"/>
      <c r="HQ51" s="33"/>
      <c r="HR51" s="33"/>
      <c r="HS51" s="32"/>
      <c r="HT51" s="33"/>
      <c r="HU51" s="33"/>
      <c r="HV51" s="33"/>
      <c r="HW51" s="32"/>
      <c r="HX51" s="33"/>
      <c r="HY51" s="33"/>
      <c r="HZ51" s="33"/>
      <c r="IA51" s="32"/>
      <c r="IB51" s="33"/>
      <c r="IC51" s="33"/>
      <c r="ID51" s="33"/>
      <c r="IE51" s="32"/>
      <c r="IF51" s="33"/>
      <c r="IG51" s="33"/>
      <c r="IH51" s="33"/>
    </row>
    <row r="52" spans="1:244" s="31" customFormat="1">
      <c r="A52" s="22" t="s">
        <v>53</v>
      </c>
      <c r="B52" s="155">
        <v>28096.3820450196</v>
      </c>
      <c r="C52" s="155">
        <v>1.2000000000000002</v>
      </c>
      <c r="D52" s="52">
        <v>0.98583651538653994</v>
      </c>
    </row>
    <row r="53" spans="1:244" s="30" customFormat="1">
      <c r="A53" s="11" t="s">
        <v>54</v>
      </c>
      <c r="B53" s="3"/>
      <c r="C53" s="3"/>
      <c r="D53" s="3"/>
    </row>
    <row r="54" spans="1:244" s="30" customFormat="1">
      <c r="A54" s="6" t="s">
        <v>55</v>
      </c>
      <c r="B54" s="16">
        <v>0</v>
      </c>
      <c r="C54" s="16">
        <v>0</v>
      </c>
      <c r="D54" s="51">
        <v>0</v>
      </c>
    </row>
    <row r="55" spans="1:244" s="30" customFormat="1">
      <c r="A55" s="6" t="s">
        <v>212</v>
      </c>
      <c r="B55" s="16">
        <v>43.659905651292618</v>
      </c>
      <c r="C55" s="16">
        <v>0</v>
      </c>
      <c r="D55" s="51">
        <v>1.531924259159375E-3</v>
      </c>
    </row>
    <row r="56" spans="1:244" s="30" customFormat="1">
      <c r="A56" s="6" t="s">
        <v>213</v>
      </c>
      <c r="B56" s="16">
        <v>360</v>
      </c>
      <c r="C56" s="16">
        <v>0.02</v>
      </c>
      <c r="D56" s="51">
        <v>1.2631560354300657E-2</v>
      </c>
    </row>
    <row r="57" spans="1:244" s="30" customFormat="1">
      <c r="A57" s="27" t="s">
        <v>57</v>
      </c>
      <c r="B57" s="156">
        <v>403.6599056512926</v>
      </c>
      <c r="C57" s="156">
        <v>0.02</v>
      </c>
      <c r="D57" s="53">
        <v>1.4163484613460032E-2</v>
      </c>
      <c r="E57" s="32"/>
      <c r="F57" s="33"/>
      <c r="G57" s="33"/>
      <c r="H57" s="34"/>
      <c r="I57" s="32"/>
      <c r="J57" s="33"/>
      <c r="K57" s="33"/>
      <c r="L57" s="34"/>
      <c r="M57" s="32"/>
      <c r="N57" s="33"/>
      <c r="O57" s="33"/>
      <c r="P57" s="34"/>
      <c r="Q57" s="32"/>
      <c r="R57" s="33"/>
      <c r="S57" s="33"/>
      <c r="T57" s="34"/>
      <c r="U57" s="32"/>
      <c r="V57" s="33"/>
      <c r="W57" s="33"/>
      <c r="X57" s="34"/>
      <c r="Y57" s="32"/>
      <c r="Z57" s="33"/>
      <c r="AA57" s="33"/>
      <c r="AB57" s="34"/>
      <c r="AC57" s="32"/>
      <c r="AD57" s="33"/>
      <c r="AE57" s="33"/>
      <c r="AF57" s="34"/>
      <c r="AG57" s="32"/>
      <c r="AH57" s="33"/>
      <c r="AI57" s="33"/>
      <c r="AJ57" s="34"/>
      <c r="AK57" s="32"/>
      <c r="AL57" s="33"/>
      <c r="AM57" s="33"/>
      <c r="AN57" s="34"/>
      <c r="AO57" s="32"/>
      <c r="AP57" s="33"/>
      <c r="AQ57" s="33"/>
      <c r="AR57" s="34"/>
      <c r="AS57" s="32"/>
      <c r="AT57" s="33"/>
      <c r="AU57" s="33"/>
      <c r="AV57" s="34"/>
      <c r="AW57" s="32"/>
      <c r="AX57" s="33"/>
      <c r="AY57" s="33"/>
      <c r="AZ57" s="34"/>
      <c r="BA57" s="32"/>
      <c r="BB57" s="33"/>
      <c r="BC57" s="33"/>
      <c r="BD57" s="34"/>
      <c r="BE57" s="32"/>
      <c r="BF57" s="33"/>
      <c r="BG57" s="33"/>
      <c r="BH57" s="34"/>
      <c r="BI57" s="32"/>
      <c r="BJ57" s="33"/>
      <c r="BK57" s="33"/>
      <c r="BL57" s="34"/>
      <c r="BM57" s="32"/>
      <c r="BN57" s="33"/>
      <c r="BO57" s="33"/>
      <c r="BP57" s="34"/>
      <c r="BQ57" s="32"/>
      <c r="BR57" s="33"/>
      <c r="BS57" s="33"/>
      <c r="BT57" s="34"/>
      <c r="BU57" s="32"/>
      <c r="BV57" s="33"/>
      <c r="BW57" s="33"/>
      <c r="BX57" s="34"/>
      <c r="BY57" s="32"/>
      <c r="BZ57" s="33"/>
      <c r="CA57" s="33"/>
      <c r="CB57" s="34"/>
      <c r="CC57" s="32"/>
      <c r="CD57" s="33"/>
      <c r="CE57" s="33"/>
      <c r="CF57" s="34"/>
      <c r="CG57" s="32"/>
      <c r="CH57" s="33"/>
      <c r="CI57" s="33"/>
      <c r="CJ57" s="34"/>
      <c r="CK57" s="32"/>
      <c r="CL57" s="33"/>
      <c r="CM57" s="33"/>
      <c r="CN57" s="34"/>
      <c r="CO57" s="32"/>
      <c r="CP57" s="33"/>
      <c r="CQ57" s="33"/>
      <c r="CR57" s="34"/>
      <c r="CS57" s="32"/>
      <c r="CT57" s="33"/>
      <c r="CU57" s="33"/>
      <c r="CV57" s="34"/>
      <c r="CW57" s="32"/>
      <c r="CX57" s="33"/>
      <c r="CY57" s="33"/>
      <c r="CZ57" s="34"/>
      <c r="DA57" s="32"/>
      <c r="DB57" s="33"/>
      <c r="DC57" s="33"/>
      <c r="DD57" s="34"/>
      <c r="DE57" s="32"/>
      <c r="DF57" s="33"/>
      <c r="DG57" s="33"/>
      <c r="DH57" s="34"/>
      <c r="DI57" s="32"/>
      <c r="DJ57" s="33"/>
      <c r="DK57" s="33"/>
      <c r="DL57" s="34"/>
      <c r="DM57" s="32"/>
      <c r="DN57" s="33"/>
      <c r="DO57" s="33"/>
      <c r="DP57" s="34"/>
      <c r="DQ57" s="32"/>
      <c r="DR57" s="33"/>
      <c r="DS57" s="33"/>
      <c r="DT57" s="34"/>
      <c r="DU57" s="32"/>
      <c r="DV57" s="33"/>
      <c r="DW57" s="33"/>
      <c r="DX57" s="34"/>
      <c r="DY57" s="32"/>
      <c r="DZ57" s="33"/>
      <c r="EA57" s="33"/>
      <c r="EB57" s="34"/>
      <c r="EC57" s="32"/>
      <c r="ED57" s="33"/>
      <c r="EE57" s="33"/>
      <c r="EF57" s="34"/>
      <c r="EG57" s="32"/>
      <c r="EH57" s="33"/>
      <c r="EI57" s="33"/>
      <c r="EJ57" s="34"/>
      <c r="EK57" s="32"/>
      <c r="EL57" s="33"/>
      <c r="EM57" s="33"/>
      <c r="EN57" s="34"/>
      <c r="EO57" s="32"/>
      <c r="EP57" s="33"/>
      <c r="EQ57" s="33"/>
      <c r="ER57" s="34"/>
      <c r="ES57" s="32"/>
      <c r="ET57" s="33"/>
      <c r="EU57" s="33"/>
      <c r="EV57" s="34"/>
      <c r="EW57" s="32"/>
      <c r="EX57" s="33"/>
      <c r="EY57" s="33"/>
      <c r="EZ57" s="34"/>
      <c r="FA57" s="32"/>
      <c r="FB57" s="33"/>
      <c r="FC57" s="33"/>
      <c r="FD57" s="34"/>
      <c r="FE57" s="32"/>
      <c r="FF57" s="33"/>
      <c r="FG57" s="33"/>
      <c r="FH57" s="34"/>
      <c r="FI57" s="32"/>
      <c r="FJ57" s="33"/>
      <c r="FK57" s="33"/>
      <c r="FL57" s="34"/>
      <c r="FM57" s="32"/>
      <c r="FN57" s="33"/>
      <c r="FO57" s="33"/>
      <c r="FP57" s="34"/>
      <c r="FQ57" s="32"/>
      <c r="FR57" s="33"/>
      <c r="FS57" s="33"/>
      <c r="FT57" s="34"/>
      <c r="FU57" s="32"/>
      <c r="FV57" s="33"/>
      <c r="FW57" s="33"/>
      <c r="FX57" s="34"/>
      <c r="FY57" s="32"/>
      <c r="FZ57" s="33"/>
      <c r="GA57" s="33"/>
      <c r="GB57" s="34"/>
      <c r="GC57" s="32"/>
      <c r="GD57" s="33"/>
      <c r="GE57" s="33"/>
      <c r="GF57" s="34"/>
      <c r="GG57" s="32"/>
      <c r="GH57" s="33"/>
      <c r="GI57" s="33"/>
      <c r="GJ57" s="34"/>
      <c r="GK57" s="32"/>
      <c r="GL57" s="33"/>
      <c r="GM57" s="33"/>
      <c r="GN57" s="34"/>
      <c r="GO57" s="32"/>
      <c r="GP57" s="33"/>
      <c r="GQ57" s="33"/>
      <c r="GR57" s="34"/>
      <c r="GS57" s="32"/>
      <c r="GT57" s="33"/>
      <c r="GU57" s="33"/>
      <c r="GV57" s="34"/>
      <c r="GW57" s="32"/>
      <c r="GX57" s="33"/>
      <c r="GY57" s="33"/>
      <c r="GZ57" s="34"/>
      <c r="HA57" s="32"/>
      <c r="HB57" s="33"/>
      <c r="HC57" s="33"/>
      <c r="HD57" s="34"/>
      <c r="HE57" s="32"/>
      <c r="HF57" s="33"/>
      <c r="HG57" s="33"/>
      <c r="HH57" s="34"/>
      <c r="HI57" s="32"/>
      <c r="HJ57" s="33"/>
      <c r="HK57" s="33"/>
      <c r="HL57" s="34"/>
      <c r="HM57" s="32"/>
      <c r="HN57" s="33"/>
      <c r="HO57" s="33"/>
      <c r="HP57" s="34"/>
      <c r="HQ57" s="32"/>
      <c r="HR57" s="33"/>
      <c r="HS57" s="33"/>
      <c r="HT57" s="34"/>
      <c r="HU57" s="32"/>
      <c r="HV57" s="33"/>
      <c r="HW57" s="33"/>
      <c r="HX57" s="34"/>
      <c r="HY57" s="32"/>
      <c r="HZ57" s="33"/>
      <c r="IA57" s="33"/>
      <c r="IB57" s="34"/>
      <c r="IC57" s="32"/>
      <c r="ID57" s="33"/>
      <c r="IE57" s="33"/>
      <c r="IF57" s="34"/>
      <c r="IG57" s="32"/>
      <c r="IH57" s="33"/>
      <c r="II57" s="33"/>
      <c r="IJ57" s="34"/>
    </row>
    <row r="58" spans="1:244" s="41" customFormat="1" ht="13.5" thickBot="1">
      <c r="A58" s="38" t="s">
        <v>58</v>
      </c>
      <c r="B58" s="158">
        <v>28500.041950670893</v>
      </c>
      <c r="C58" s="158">
        <v>1.2200000000000002</v>
      </c>
      <c r="D58" s="55">
        <v>1</v>
      </c>
    </row>
    <row r="59" spans="1:244">
      <c r="A59" s="42" t="s">
        <v>59</v>
      </c>
      <c r="D59" s="43"/>
    </row>
  </sheetData>
  <printOptions horizontalCentered="1"/>
  <pageMargins left="0.78740157480314965" right="0.39370078740157483" top="0.78740157480314965" bottom="0.78740157480314965" header="0.59055118110236227" footer="0.59055118110236227"/>
  <pageSetup paperSize="9" orientation="portrait" horizontalDpi="300" verticalDpi="300" r:id="rId1"/>
  <headerFooter alignWithMargins="0">
    <oddHeader>&amp;L&amp;"Tahoma,Negrito"&amp;8Companhia Nacional de Abastecimento - CONAB</oddHeader>
    <oddFooter>&amp;R&amp;6&amp;F - &amp;A
versão - jan/2008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J56"/>
  <sheetViews>
    <sheetView zoomScaleNormal="100" workbookViewId="0">
      <selection activeCell="G1" sqref="G1"/>
    </sheetView>
  </sheetViews>
  <sheetFormatPr defaultColWidth="11.5" defaultRowHeight="12.75"/>
  <cols>
    <col min="1" max="1" width="45.625" style="3" customWidth="1"/>
    <col min="2" max="3" width="12.625" style="3" customWidth="1"/>
    <col min="4" max="4" width="8.625" style="3" customWidth="1"/>
    <col min="5" max="16384" width="11.5" style="3"/>
  </cols>
  <sheetData>
    <row r="1" spans="1:4">
      <c r="A1" s="1" t="s">
        <v>0</v>
      </c>
      <c r="B1" s="2"/>
      <c r="C1" s="2"/>
      <c r="D1" s="2"/>
    </row>
    <row r="2" spans="1:4">
      <c r="A2" s="1" t="s">
        <v>526</v>
      </c>
      <c r="B2" s="2"/>
      <c r="C2" s="2"/>
      <c r="D2" s="2"/>
    </row>
    <row r="3" spans="1:4">
      <c r="A3" s="1" t="s">
        <v>377</v>
      </c>
      <c r="B3" s="2"/>
      <c r="C3" s="2"/>
      <c r="D3" s="2"/>
    </row>
    <row r="4" spans="1:4">
      <c r="A4" s="1" t="s">
        <v>527</v>
      </c>
      <c r="B4" s="2"/>
      <c r="C4" s="2"/>
      <c r="D4" s="2"/>
    </row>
    <row r="5" spans="1:4">
      <c r="A5" s="1"/>
      <c r="B5" s="2"/>
      <c r="C5" s="2"/>
      <c r="D5" s="2"/>
    </row>
    <row r="6" spans="1:4" ht="13.5" thickBot="1">
      <c r="A6" s="4" t="s">
        <v>4</v>
      </c>
      <c r="B6" s="5">
        <v>20000</v>
      </c>
      <c r="C6" s="6" t="s">
        <v>5</v>
      </c>
    </row>
    <row r="7" spans="1:4">
      <c r="A7" s="7"/>
      <c r="B7" s="8" t="s">
        <v>6</v>
      </c>
      <c r="C7" s="9">
        <v>43160</v>
      </c>
      <c r="D7" s="10" t="s">
        <v>7</v>
      </c>
    </row>
    <row r="8" spans="1:4">
      <c r="A8" s="11" t="s">
        <v>8</v>
      </c>
      <c r="D8" s="12" t="s">
        <v>9</v>
      </c>
    </row>
    <row r="9" spans="1:4" ht="13.5" thickBot="1">
      <c r="A9" s="13"/>
      <c r="B9" s="14" t="s">
        <v>10</v>
      </c>
      <c r="C9" s="14" t="s">
        <v>169</v>
      </c>
      <c r="D9" s="15" t="s">
        <v>13</v>
      </c>
    </row>
    <row r="10" spans="1:4">
      <c r="A10" s="11" t="s">
        <v>14</v>
      </c>
      <c r="B10" s="16"/>
    </row>
    <row r="11" spans="1:4">
      <c r="A11" s="18" t="s">
        <v>15</v>
      </c>
      <c r="B11" s="16">
        <v>0</v>
      </c>
      <c r="C11" s="16">
        <v>0</v>
      </c>
      <c r="D11" s="51">
        <v>0</v>
      </c>
    </row>
    <row r="12" spans="1:4">
      <c r="A12" s="18" t="s">
        <v>16</v>
      </c>
      <c r="B12" s="3">
        <v>0</v>
      </c>
      <c r="C12" s="3">
        <v>0</v>
      </c>
      <c r="D12" s="51">
        <v>0</v>
      </c>
    </row>
    <row r="13" spans="1:4">
      <c r="A13" s="18" t="s">
        <v>17</v>
      </c>
      <c r="B13" s="16">
        <v>480</v>
      </c>
      <c r="C13" s="16">
        <v>0.02</v>
      </c>
      <c r="D13" s="51">
        <v>1.7761254590295764E-2</v>
      </c>
    </row>
    <row r="14" spans="1:4">
      <c r="A14" s="18" t="s">
        <v>18</v>
      </c>
      <c r="B14" s="16">
        <v>0</v>
      </c>
      <c r="C14" s="16">
        <v>0</v>
      </c>
      <c r="D14" s="51">
        <v>0</v>
      </c>
    </row>
    <row r="15" spans="1:4">
      <c r="A15" s="18" t="s">
        <v>19</v>
      </c>
      <c r="B15" s="16">
        <v>0</v>
      </c>
      <c r="C15" s="16">
        <v>0</v>
      </c>
      <c r="D15" s="51">
        <v>0</v>
      </c>
    </row>
    <row r="16" spans="1:4">
      <c r="A16" s="6" t="s">
        <v>20</v>
      </c>
      <c r="B16" s="16">
        <v>9850</v>
      </c>
      <c r="C16" s="16">
        <v>0.5</v>
      </c>
      <c r="D16" s="51">
        <v>0.36447574523836096</v>
      </c>
    </row>
    <row r="17" spans="1:4">
      <c r="A17" s="6" t="s">
        <v>70</v>
      </c>
      <c r="B17" s="16">
        <v>76.319999999999993</v>
      </c>
      <c r="C17" s="16">
        <v>0</v>
      </c>
      <c r="D17" s="51">
        <v>2.8240394798570261E-3</v>
      </c>
    </row>
    <row r="18" spans="1:4">
      <c r="A18" s="6" t="s">
        <v>22</v>
      </c>
      <c r="B18" s="16">
        <v>600</v>
      </c>
      <c r="C18" s="16">
        <v>0.03</v>
      </c>
      <c r="D18" s="51">
        <v>2.2201568237869704E-2</v>
      </c>
    </row>
    <row r="19" spans="1:4">
      <c r="A19" s="6" t="s">
        <v>23</v>
      </c>
      <c r="B19" s="16">
        <v>6645.2</v>
      </c>
      <c r="C19" s="16">
        <v>0.34</v>
      </c>
      <c r="D19" s="51">
        <v>0.2458897687571529</v>
      </c>
    </row>
    <row r="20" spans="1:4">
      <c r="A20" s="6" t="s">
        <v>24</v>
      </c>
      <c r="B20" s="16">
        <v>3875.76</v>
      </c>
      <c r="C20" s="16">
        <v>0.19</v>
      </c>
      <c r="D20" s="51">
        <v>0.14341325018934314</v>
      </c>
    </row>
    <row r="21" spans="1:4">
      <c r="A21" s="6" t="s">
        <v>71</v>
      </c>
      <c r="B21" s="16">
        <v>2916</v>
      </c>
      <c r="C21" s="16">
        <v>0.15000000000000002</v>
      </c>
      <c r="D21" s="51">
        <v>0.10789962163604676</v>
      </c>
    </row>
    <row r="22" spans="1:4">
      <c r="A22" s="22" t="s">
        <v>27</v>
      </c>
      <c r="B22" s="155">
        <v>24443.279999999999</v>
      </c>
      <c r="C22" s="155">
        <v>1.23</v>
      </c>
      <c r="D22" s="52">
        <v>0.90446524812892626</v>
      </c>
    </row>
    <row r="23" spans="1:4">
      <c r="A23" s="25" t="s">
        <v>28</v>
      </c>
    </row>
    <row r="24" spans="1:4">
      <c r="A24" s="18" t="s">
        <v>29</v>
      </c>
      <c r="B24" s="16">
        <v>0</v>
      </c>
      <c r="C24" s="16">
        <v>0</v>
      </c>
      <c r="D24" s="51">
        <v>0</v>
      </c>
    </row>
    <row r="25" spans="1:4">
      <c r="A25" s="18" t="s">
        <v>30</v>
      </c>
      <c r="B25" s="16">
        <v>0</v>
      </c>
      <c r="C25" s="16">
        <v>0</v>
      </c>
      <c r="D25" s="51">
        <v>0</v>
      </c>
    </row>
    <row r="26" spans="1:4">
      <c r="A26" s="6" t="s">
        <v>72</v>
      </c>
      <c r="B26" s="16">
        <v>733.3</v>
      </c>
      <c r="C26" s="16">
        <v>0.04</v>
      </c>
      <c r="D26" s="51">
        <v>2.7134016648049753E-2</v>
      </c>
    </row>
    <row r="27" spans="1:4">
      <c r="A27" s="18" t="s">
        <v>73</v>
      </c>
      <c r="B27" s="16">
        <v>0</v>
      </c>
      <c r="C27" s="16">
        <v>0</v>
      </c>
      <c r="D27" s="51">
        <v>0</v>
      </c>
    </row>
    <row r="28" spans="1:4">
      <c r="A28" s="18" t="s">
        <v>74</v>
      </c>
      <c r="B28" s="16">
        <v>0</v>
      </c>
      <c r="C28" s="16">
        <v>0</v>
      </c>
      <c r="D28" s="51">
        <v>0</v>
      </c>
    </row>
    <row r="29" spans="1:4">
      <c r="A29" s="18" t="s">
        <v>75</v>
      </c>
      <c r="B29" s="16">
        <v>540</v>
      </c>
      <c r="C29" s="16">
        <v>0.03</v>
      </c>
      <c r="D29" s="51">
        <v>1.9981411414082734E-2</v>
      </c>
    </row>
    <row r="30" spans="1:4">
      <c r="A30" s="18" t="s">
        <v>76</v>
      </c>
      <c r="B30" s="16">
        <v>0</v>
      </c>
      <c r="C30" s="16">
        <v>0</v>
      </c>
      <c r="D30" s="51">
        <v>0</v>
      </c>
    </row>
    <row r="31" spans="1:4">
      <c r="A31" s="18" t="s">
        <v>77</v>
      </c>
      <c r="B31" s="16">
        <v>0</v>
      </c>
      <c r="C31" s="16">
        <v>0</v>
      </c>
      <c r="D31" s="51">
        <v>0</v>
      </c>
    </row>
    <row r="32" spans="1:4">
      <c r="A32" s="18" t="s">
        <v>78</v>
      </c>
      <c r="B32" s="16">
        <v>0</v>
      </c>
      <c r="C32" s="16">
        <v>0</v>
      </c>
      <c r="D32" s="51">
        <v>0</v>
      </c>
    </row>
    <row r="33" spans="1:244">
      <c r="A33" s="27" t="s">
        <v>37</v>
      </c>
      <c r="B33" s="156">
        <v>1273.3</v>
      </c>
      <c r="C33" s="156">
        <v>7.0000000000000007E-2</v>
      </c>
      <c r="D33" s="53">
        <v>4.7115428062132488E-2</v>
      </c>
    </row>
    <row r="34" spans="1:244" s="30" customFormat="1">
      <c r="A34" s="11" t="s">
        <v>38</v>
      </c>
      <c r="B34" s="3"/>
      <c r="C34" s="3"/>
      <c r="D34" s="3"/>
    </row>
    <row r="35" spans="1:244" s="30" customFormat="1">
      <c r="A35" s="18" t="s">
        <v>39</v>
      </c>
      <c r="B35" s="16">
        <v>756.537936334194</v>
      </c>
      <c r="C35" s="16">
        <v>0.04</v>
      </c>
      <c r="D35" s="51">
        <v>2.7993881030101222E-2</v>
      </c>
    </row>
    <row r="36" spans="1:244" s="30" customFormat="1">
      <c r="A36" s="6" t="s">
        <v>40</v>
      </c>
      <c r="B36" s="16">
        <v>756.537936334194</v>
      </c>
      <c r="C36" s="16">
        <v>0.04</v>
      </c>
      <c r="D36" s="51">
        <v>2.7993881030101222E-2</v>
      </c>
    </row>
    <row r="37" spans="1:244" s="31" customFormat="1">
      <c r="A37" s="22" t="s">
        <v>41</v>
      </c>
      <c r="B37" s="155">
        <v>26473.117936334191</v>
      </c>
      <c r="C37" s="155">
        <v>1.34</v>
      </c>
      <c r="D37" s="52">
        <v>0.97957455722116005</v>
      </c>
    </row>
    <row r="38" spans="1:244" s="30" customFormat="1">
      <c r="A38" s="11" t="s">
        <v>42</v>
      </c>
      <c r="B38" s="3"/>
      <c r="C38" s="3"/>
      <c r="D38" s="3"/>
    </row>
    <row r="39" spans="1:244" s="30" customFormat="1">
      <c r="A39" s="6" t="s">
        <v>43</v>
      </c>
      <c r="B39" s="16">
        <v>106.5</v>
      </c>
      <c r="C39" s="16">
        <v>0.01</v>
      </c>
      <c r="D39" s="51">
        <v>3.9407783622218721E-3</v>
      </c>
    </row>
    <row r="40" spans="1:244" s="30" customFormat="1">
      <c r="A40" s="6" t="s">
        <v>44</v>
      </c>
      <c r="B40" s="16">
        <v>0</v>
      </c>
      <c r="C40" s="16">
        <v>0</v>
      </c>
      <c r="D40" s="51">
        <v>0</v>
      </c>
    </row>
    <row r="41" spans="1:244" s="30" customFormat="1">
      <c r="A41" s="18" t="s">
        <v>45</v>
      </c>
      <c r="B41" s="16">
        <v>0</v>
      </c>
      <c r="C41" s="16">
        <v>0</v>
      </c>
      <c r="D41" s="51">
        <v>0</v>
      </c>
    </row>
    <row r="42" spans="1:244" s="30" customFormat="1">
      <c r="A42" s="18" t="s">
        <v>79</v>
      </c>
      <c r="B42" s="16">
        <v>0</v>
      </c>
      <c r="C42" s="16">
        <v>0</v>
      </c>
      <c r="D42" s="51">
        <v>0</v>
      </c>
    </row>
    <row r="43" spans="1:244" s="30" customFormat="1">
      <c r="A43" s="27" t="s">
        <v>46</v>
      </c>
      <c r="B43" s="156">
        <v>106.5</v>
      </c>
      <c r="C43" s="156">
        <v>0.01</v>
      </c>
      <c r="D43" s="53">
        <v>3.9407783622218721E-3</v>
      </c>
      <c r="E43" s="32"/>
      <c r="F43" s="33"/>
      <c r="G43" s="33"/>
      <c r="H43" s="34"/>
      <c r="I43" s="32"/>
      <c r="J43" s="33"/>
      <c r="K43" s="33"/>
      <c r="L43" s="34"/>
      <c r="M43" s="32"/>
      <c r="N43" s="33"/>
      <c r="O43" s="33"/>
      <c r="P43" s="34"/>
      <c r="Q43" s="32"/>
      <c r="R43" s="33"/>
      <c r="S43" s="33"/>
      <c r="T43" s="34"/>
      <c r="U43" s="32"/>
      <c r="V43" s="33"/>
      <c r="W43" s="33"/>
      <c r="X43" s="34"/>
      <c r="Y43" s="32"/>
      <c r="Z43" s="33"/>
      <c r="AA43" s="33"/>
      <c r="AB43" s="34"/>
      <c r="AC43" s="32"/>
      <c r="AD43" s="33"/>
      <c r="AE43" s="33"/>
      <c r="AF43" s="34"/>
      <c r="AG43" s="32"/>
      <c r="AH43" s="33"/>
      <c r="AI43" s="33"/>
      <c r="AJ43" s="34"/>
      <c r="AK43" s="32"/>
      <c r="AL43" s="33"/>
      <c r="AM43" s="33"/>
      <c r="AN43" s="34"/>
      <c r="AO43" s="32"/>
      <c r="AP43" s="33"/>
      <c r="AQ43" s="33"/>
      <c r="AR43" s="34"/>
      <c r="AS43" s="32"/>
      <c r="AT43" s="33"/>
      <c r="AU43" s="33"/>
      <c r="AV43" s="34"/>
      <c r="AW43" s="32"/>
      <c r="AX43" s="33"/>
      <c r="AY43" s="33"/>
      <c r="AZ43" s="34"/>
      <c r="BA43" s="32"/>
      <c r="BB43" s="33"/>
      <c r="BC43" s="33"/>
      <c r="BD43" s="34"/>
      <c r="BE43" s="32"/>
      <c r="BF43" s="33"/>
      <c r="BG43" s="33"/>
      <c r="BH43" s="34"/>
      <c r="BI43" s="32"/>
      <c r="BJ43" s="33"/>
      <c r="BK43" s="33"/>
      <c r="BL43" s="34"/>
      <c r="BM43" s="32"/>
      <c r="BN43" s="33"/>
      <c r="BO43" s="33"/>
      <c r="BP43" s="34"/>
      <c r="BQ43" s="32"/>
      <c r="BR43" s="33"/>
      <c r="BS43" s="33"/>
      <c r="BT43" s="34"/>
      <c r="BU43" s="32"/>
      <c r="BV43" s="33"/>
      <c r="BW43" s="33"/>
      <c r="BX43" s="34"/>
      <c r="BY43" s="32"/>
      <c r="BZ43" s="33"/>
      <c r="CA43" s="33"/>
      <c r="CB43" s="34"/>
      <c r="CC43" s="32"/>
      <c r="CD43" s="33"/>
      <c r="CE43" s="33"/>
      <c r="CF43" s="34"/>
      <c r="CG43" s="32"/>
      <c r="CH43" s="33"/>
      <c r="CI43" s="33"/>
      <c r="CJ43" s="34"/>
      <c r="CK43" s="32"/>
      <c r="CL43" s="33"/>
      <c r="CM43" s="33"/>
      <c r="CN43" s="34"/>
      <c r="CO43" s="32"/>
      <c r="CP43" s="33"/>
      <c r="CQ43" s="33"/>
      <c r="CR43" s="34"/>
      <c r="CS43" s="32"/>
      <c r="CT43" s="33"/>
      <c r="CU43" s="33"/>
      <c r="CV43" s="34"/>
      <c r="CW43" s="32"/>
      <c r="CX43" s="33"/>
      <c r="CY43" s="33"/>
      <c r="CZ43" s="34"/>
      <c r="DA43" s="32"/>
      <c r="DB43" s="33"/>
      <c r="DC43" s="33"/>
      <c r="DD43" s="34"/>
      <c r="DE43" s="32"/>
      <c r="DF43" s="33"/>
      <c r="DG43" s="33"/>
      <c r="DH43" s="34"/>
      <c r="DI43" s="32"/>
      <c r="DJ43" s="33"/>
      <c r="DK43" s="33"/>
      <c r="DL43" s="34"/>
      <c r="DM43" s="32"/>
      <c r="DN43" s="33"/>
      <c r="DO43" s="33"/>
      <c r="DP43" s="34"/>
      <c r="DQ43" s="32"/>
      <c r="DR43" s="33"/>
      <c r="DS43" s="33"/>
      <c r="DT43" s="34"/>
      <c r="DU43" s="32"/>
      <c r="DV43" s="33"/>
      <c r="DW43" s="33"/>
      <c r="DX43" s="34"/>
      <c r="DY43" s="32"/>
      <c r="DZ43" s="33"/>
      <c r="EA43" s="33"/>
      <c r="EB43" s="34"/>
      <c r="EC43" s="32"/>
      <c r="ED43" s="33"/>
      <c r="EE43" s="33"/>
      <c r="EF43" s="34"/>
      <c r="EG43" s="32"/>
      <c r="EH43" s="33"/>
      <c r="EI43" s="33"/>
      <c r="EJ43" s="34"/>
      <c r="EK43" s="32"/>
      <c r="EL43" s="33"/>
      <c r="EM43" s="33"/>
      <c r="EN43" s="34"/>
      <c r="EO43" s="32"/>
      <c r="EP43" s="33"/>
      <c r="EQ43" s="33"/>
      <c r="ER43" s="34"/>
      <c r="ES43" s="32"/>
      <c r="ET43" s="33"/>
      <c r="EU43" s="33"/>
      <c r="EV43" s="34"/>
      <c r="EW43" s="32"/>
      <c r="EX43" s="33"/>
      <c r="EY43" s="33"/>
      <c r="EZ43" s="34"/>
      <c r="FA43" s="32"/>
      <c r="FB43" s="33"/>
      <c r="FC43" s="33"/>
      <c r="FD43" s="34"/>
      <c r="FE43" s="32"/>
      <c r="FF43" s="33"/>
      <c r="FG43" s="33"/>
      <c r="FH43" s="34"/>
      <c r="FI43" s="32"/>
      <c r="FJ43" s="33"/>
      <c r="FK43" s="33"/>
      <c r="FL43" s="34"/>
      <c r="FM43" s="32"/>
      <c r="FN43" s="33"/>
      <c r="FO43" s="33"/>
      <c r="FP43" s="34"/>
      <c r="FQ43" s="32"/>
      <c r="FR43" s="33"/>
      <c r="FS43" s="33"/>
      <c r="FT43" s="34"/>
      <c r="FU43" s="32"/>
      <c r="FV43" s="33"/>
      <c r="FW43" s="33"/>
      <c r="FX43" s="34"/>
      <c r="FY43" s="32"/>
      <c r="FZ43" s="33"/>
      <c r="GA43" s="33"/>
      <c r="GB43" s="34"/>
      <c r="GC43" s="32"/>
      <c r="GD43" s="33"/>
      <c r="GE43" s="33"/>
      <c r="GF43" s="34"/>
      <c r="GG43" s="32"/>
      <c r="GH43" s="33"/>
      <c r="GI43" s="33"/>
      <c r="GJ43" s="34"/>
      <c r="GK43" s="32"/>
      <c r="GL43" s="33"/>
      <c r="GM43" s="33"/>
      <c r="GN43" s="34"/>
      <c r="GO43" s="32"/>
      <c r="GP43" s="33"/>
      <c r="GQ43" s="33"/>
      <c r="GR43" s="34"/>
      <c r="GS43" s="32"/>
      <c r="GT43" s="33"/>
      <c r="GU43" s="33"/>
      <c r="GV43" s="34"/>
      <c r="GW43" s="32"/>
      <c r="GX43" s="33"/>
      <c r="GY43" s="33"/>
      <c r="GZ43" s="34"/>
      <c r="HA43" s="32"/>
      <c r="HB43" s="33"/>
      <c r="HC43" s="33"/>
      <c r="HD43" s="34"/>
      <c r="HE43" s="32"/>
      <c r="HF43" s="33"/>
      <c r="HG43" s="33"/>
      <c r="HH43" s="34"/>
      <c r="HI43" s="32"/>
      <c r="HJ43" s="33"/>
      <c r="HK43" s="33"/>
      <c r="HL43" s="34"/>
      <c r="HM43" s="32"/>
      <c r="HN43" s="33"/>
      <c r="HO43" s="33"/>
      <c r="HP43" s="34"/>
      <c r="HQ43" s="32"/>
      <c r="HR43" s="33"/>
      <c r="HS43" s="33"/>
      <c r="HT43" s="34"/>
      <c r="HU43" s="32"/>
      <c r="HV43" s="33"/>
      <c r="HW43" s="33"/>
      <c r="HX43" s="34"/>
      <c r="HY43" s="32"/>
      <c r="HZ43" s="33"/>
      <c r="IA43" s="33"/>
      <c r="IB43" s="34"/>
      <c r="IC43" s="32"/>
      <c r="ID43" s="33"/>
      <c r="IE43" s="33"/>
      <c r="IF43" s="34"/>
      <c r="IG43" s="32"/>
      <c r="IH43" s="33"/>
      <c r="II43" s="33"/>
      <c r="IJ43" s="34"/>
    </row>
    <row r="44" spans="1:244" s="30" customFormat="1">
      <c r="A44" s="11" t="s">
        <v>47</v>
      </c>
      <c r="B44" s="3"/>
      <c r="C44" s="3"/>
      <c r="D44" s="3"/>
    </row>
    <row r="45" spans="1:244" s="30" customFormat="1">
      <c r="A45" s="18" t="s">
        <v>80</v>
      </c>
      <c r="B45" s="16">
        <v>0</v>
      </c>
      <c r="C45" s="16">
        <v>0</v>
      </c>
      <c r="D45" s="51">
        <v>0</v>
      </c>
    </row>
    <row r="46" spans="1:244" s="30" customFormat="1">
      <c r="A46" s="18" t="s">
        <v>49</v>
      </c>
      <c r="B46" s="16">
        <v>0</v>
      </c>
      <c r="C46" s="16">
        <v>0</v>
      </c>
      <c r="D46" s="51">
        <v>0</v>
      </c>
    </row>
    <row r="47" spans="1:244" s="30" customFormat="1">
      <c r="A47" s="18" t="s">
        <v>50</v>
      </c>
      <c r="B47" s="16">
        <v>0</v>
      </c>
      <c r="C47" s="16">
        <v>0</v>
      </c>
      <c r="D47" s="51">
        <v>0</v>
      </c>
    </row>
    <row r="48" spans="1:244" s="30" customFormat="1">
      <c r="A48" s="27" t="s">
        <v>51</v>
      </c>
      <c r="B48" s="156">
        <v>0</v>
      </c>
      <c r="C48" s="156">
        <v>0</v>
      </c>
      <c r="D48" s="53">
        <v>0</v>
      </c>
      <c r="E48" s="32"/>
      <c r="F48" s="33"/>
      <c r="G48" s="33"/>
      <c r="H48" s="34"/>
      <c r="I48" s="32"/>
      <c r="J48" s="33"/>
      <c r="K48" s="33"/>
      <c r="L48" s="34"/>
      <c r="M48" s="32"/>
      <c r="N48" s="33"/>
      <c r="O48" s="33"/>
      <c r="P48" s="34"/>
      <c r="Q48" s="32"/>
      <c r="R48" s="33"/>
      <c r="S48" s="33"/>
      <c r="T48" s="34"/>
      <c r="U48" s="32"/>
      <c r="V48" s="33"/>
      <c r="W48" s="33"/>
      <c r="X48" s="34"/>
      <c r="Y48" s="32"/>
      <c r="Z48" s="33"/>
      <c r="AA48" s="33"/>
      <c r="AB48" s="34"/>
      <c r="AC48" s="32"/>
      <c r="AD48" s="33"/>
      <c r="AE48" s="33"/>
      <c r="AF48" s="34"/>
      <c r="AG48" s="32"/>
      <c r="AH48" s="33"/>
      <c r="AI48" s="33"/>
      <c r="AJ48" s="34"/>
      <c r="AK48" s="32"/>
      <c r="AL48" s="33"/>
      <c r="AM48" s="33"/>
      <c r="AN48" s="34"/>
      <c r="AO48" s="32"/>
      <c r="AP48" s="33"/>
      <c r="AQ48" s="33"/>
      <c r="AR48" s="34"/>
      <c r="AS48" s="32"/>
      <c r="AT48" s="33"/>
      <c r="AU48" s="33"/>
      <c r="AV48" s="34"/>
      <c r="AW48" s="32"/>
      <c r="AX48" s="33"/>
      <c r="AY48" s="33"/>
      <c r="AZ48" s="34"/>
      <c r="BA48" s="32"/>
      <c r="BB48" s="33"/>
      <c r="BC48" s="33"/>
      <c r="BD48" s="34"/>
      <c r="BE48" s="32"/>
      <c r="BF48" s="33"/>
      <c r="BG48" s="33"/>
      <c r="BH48" s="34"/>
      <c r="BI48" s="32"/>
      <c r="BJ48" s="33"/>
      <c r="BK48" s="33"/>
      <c r="BL48" s="34"/>
      <c r="BM48" s="32"/>
      <c r="BN48" s="33"/>
      <c r="BO48" s="33"/>
      <c r="BP48" s="34"/>
      <c r="BQ48" s="32"/>
      <c r="BR48" s="33"/>
      <c r="BS48" s="33"/>
      <c r="BT48" s="34"/>
      <c r="BU48" s="32"/>
      <c r="BV48" s="33"/>
      <c r="BW48" s="33"/>
      <c r="BX48" s="34"/>
      <c r="BY48" s="32"/>
      <c r="BZ48" s="33"/>
      <c r="CA48" s="33"/>
      <c r="CB48" s="34"/>
      <c r="CC48" s="32"/>
      <c r="CD48" s="33"/>
      <c r="CE48" s="33"/>
      <c r="CF48" s="34"/>
      <c r="CG48" s="32"/>
      <c r="CH48" s="33"/>
      <c r="CI48" s="33"/>
      <c r="CJ48" s="34"/>
      <c r="CK48" s="32"/>
      <c r="CL48" s="33"/>
      <c r="CM48" s="33"/>
      <c r="CN48" s="34"/>
      <c r="CO48" s="32"/>
      <c r="CP48" s="33"/>
      <c r="CQ48" s="33"/>
      <c r="CR48" s="34"/>
      <c r="CS48" s="32"/>
      <c r="CT48" s="33"/>
      <c r="CU48" s="33"/>
      <c r="CV48" s="34"/>
      <c r="CW48" s="32"/>
      <c r="CX48" s="33"/>
      <c r="CY48" s="33"/>
      <c r="CZ48" s="34"/>
      <c r="DA48" s="32"/>
      <c r="DB48" s="33"/>
      <c r="DC48" s="33"/>
      <c r="DD48" s="34"/>
      <c r="DE48" s="32"/>
      <c r="DF48" s="33"/>
      <c r="DG48" s="33"/>
      <c r="DH48" s="34"/>
      <c r="DI48" s="32"/>
      <c r="DJ48" s="33"/>
      <c r="DK48" s="33"/>
      <c r="DL48" s="34"/>
      <c r="DM48" s="32"/>
      <c r="DN48" s="33"/>
      <c r="DO48" s="33"/>
      <c r="DP48" s="34"/>
      <c r="DQ48" s="32"/>
      <c r="DR48" s="33"/>
      <c r="DS48" s="33"/>
      <c r="DT48" s="34"/>
      <c r="DU48" s="32"/>
      <c r="DV48" s="33"/>
      <c r="DW48" s="33"/>
      <c r="DX48" s="34"/>
      <c r="DY48" s="32"/>
      <c r="DZ48" s="33"/>
      <c r="EA48" s="33"/>
      <c r="EB48" s="34"/>
      <c r="EC48" s="32"/>
      <c r="ED48" s="33"/>
      <c r="EE48" s="33"/>
      <c r="EF48" s="34"/>
      <c r="EG48" s="32"/>
      <c r="EH48" s="33"/>
      <c r="EI48" s="33"/>
      <c r="EJ48" s="34"/>
      <c r="EK48" s="32"/>
      <c r="EL48" s="33"/>
      <c r="EM48" s="33"/>
      <c r="EN48" s="34"/>
      <c r="EO48" s="32"/>
      <c r="EP48" s="33"/>
      <c r="EQ48" s="33"/>
      <c r="ER48" s="34"/>
      <c r="ES48" s="32"/>
      <c r="ET48" s="33"/>
      <c r="EU48" s="33"/>
      <c r="EV48" s="34"/>
      <c r="EW48" s="32"/>
      <c r="EX48" s="33"/>
      <c r="EY48" s="33"/>
      <c r="EZ48" s="34"/>
      <c r="FA48" s="32"/>
      <c r="FB48" s="33"/>
      <c r="FC48" s="33"/>
      <c r="FD48" s="34"/>
      <c r="FE48" s="32"/>
      <c r="FF48" s="33"/>
      <c r="FG48" s="33"/>
      <c r="FH48" s="34"/>
      <c r="FI48" s="32"/>
      <c r="FJ48" s="33"/>
      <c r="FK48" s="33"/>
      <c r="FL48" s="34"/>
      <c r="FM48" s="32"/>
      <c r="FN48" s="33"/>
      <c r="FO48" s="33"/>
      <c r="FP48" s="34"/>
      <c r="FQ48" s="32"/>
      <c r="FR48" s="33"/>
      <c r="FS48" s="33"/>
      <c r="FT48" s="34"/>
      <c r="FU48" s="32"/>
      <c r="FV48" s="33"/>
      <c r="FW48" s="33"/>
      <c r="FX48" s="34"/>
      <c r="FY48" s="32"/>
      <c r="FZ48" s="33"/>
      <c r="GA48" s="33"/>
      <c r="GB48" s="34"/>
      <c r="GC48" s="32"/>
      <c r="GD48" s="33"/>
      <c r="GE48" s="33"/>
      <c r="GF48" s="34"/>
      <c r="GG48" s="32"/>
      <c r="GH48" s="33"/>
      <c r="GI48" s="33"/>
      <c r="GJ48" s="34"/>
      <c r="GK48" s="32"/>
      <c r="GL48" s="33"/>
      <c r="GM48" s="33"/>
      <c r="GN48" s="34"/>
      <c r="GO48" s="32"/>
      <c r="GP48" s="33"/>
      <c r="GQ48" s="33"/>
      <c r="GR48" s="34"/>
      <c r="GS48" s="32"/>
      <c r="GT48" s="33"/>
      <c r="GU48" s="33"/>
      <c r="GV48" s="34"/>
      <c r="GW48" s="32"/>
      <c r="GX48" s="33"/>
      <c r="GY48" s="33"/>
      <c r="GZ48" s="34"/>
      <c r="HA48" s="32"/>
      <c r="HB48" s="33"/>
      <c r="HC48" s="33"/>
      <c r="HD48" s="34"/>
      <c r="HE48" s="32"/>
      <c r="HF48" s="33"/>
      <c r="HG48" s="33"/>
      <c r="HH48" s="34"/>
      <c r="HI48" s="32"/>
      <c r="HJ48" s="33"/>
      <c r="HK48" s="33"/>
      <c r="HL48" s="34"/>
      <c r="HM48" s="32"/>
      <c r="HN48" s="33"/>
      <c r="HO48" s="33"/>
      <c r="HP48" s="34"/>
      <c r="HQ48" s="32"/>
      <c r="HR48" s="33"/>
      <c r="HS48" s="33"/>
      <c r="HT48" s="34"/>
      <c r="HU48" s="32"/>
      <c r="HV48" s="33"/>
      <c r="HW48" s="33"/>
      <c r="HX48" s="34"/>
      <c r="HY48" s="32"/>
      <c r="HZ48" s="33"/>
      <c r="IA48" s="33"/>
      <c r="IB48" s="34"/>
      <c r="IC48" s="32"/>
      <c r="ID48" s="33"/>
      <c r="IE48" s="33"/>
      <c r="IF48" s="34"/>
      <c r="IG48" s="32"/>
      <c r="IH48" s="33"/>
      <c r="II48" s="33"/>
      <c r="IJ48" s="34"/>
    </row>
    <row r="49" spans="1:244" s="30" customFormat="1">
      <c r="A49" s="35" t="s">
        <v>52</v>
      </c>
      <c r="B49" s="157">
        <v>106.5</v>
      </c>
      <c r="C49" s="157">
        <v>0.01</v>
      </c>
      <c r="D49" s="54">
        <v>3.9407783622218721E-3</v>
      </c>
      <c r="E49" s="33"/>
      <c r="F49" s="33"/>
      <c r="G49" s="32"/>
      <c r="H49" s="33"/>
      <c r="I49" s="33"/>
      <c r="J49" s="33"/>
      <c r="K49" s="32"/>
      <c r="L49" s="33"/>
      <c r="M49" s="33"/>
      <c r="N49" s="33"/>
      <c r="O49" s="32"/>
      <c r="P49" s="33"/>
      <c r="Q49" s="33"/>
      <c r="R49" s="33"/>
      <c r="S49" s="32"/>
      <c r="T49" s="33"/>
      <c r="U49" s="33"/>
      <c r="V49" s="33"/>
      <c r="W49" s="32"/>
      <c r="X49" s="33"/>
      <c r="Y49" s="33"/>
      <c r="Z49" s="33"/>
      <c r="AA49" s="32"/>
      <c r="AB49" s="33"/>
      <c r="AC49" s="33"/>
      <c r="AD49" s="33"/>
      <c r="AE49" s="32"/>
      <c r="AF49" s="33"/>
      <c r="AG49" s="33"/>
      <c r="AH49" s="33"/>
      <c r="AI49" s="32"/>
      <c r="AJ49" s="33"/>
      <c r="AK49" s="33"/>
      <c r="AL49" s="33"/>
      <c r="AM49" s="32"/>
      <c r="AN49" s="33"/>
      <c r="AO49" s="33"/>
      <c r="AP49" s="33"/>
      <c r="AQ49" s="32"/>
      <c r="AR49" s="33"/>
      <c r="AS49" s="33"/>
      <c r="AT49" s="33"/>
      <c r="AU49" s="32"/>
      <c r="AV49" s="33"/>
      <c r="AW49" s="33"/>
      <c r="AX49" s="33"/>
      <c r="AY49" s="32"/>
      <c r="AZ49" s="33"/>
      <c r="BA49" s="33"/>
      <c r="BB49" s="33"/>
      <c r="BC49" s="32"/>
      <c r="BD49" s="33"/>
      <c r="BE49" s="33"/>
      <c r="BF49" s="33"/>
      <c r="BG49" s="32"/>
      <c r="BH49" s="33"/>
      <c r="BI49" s="33"/>
      <c r="BJ49" s="33"/>
      <c r="BK49" s="32"/>
      <c r="BL49" s="33"/>
      <c r="BM49" s="33"/>
      <c r="BN49" s="33"/>
      <c r="BO49" s="32"/>
      <c r="BP49" s="33"/>
      <c r="BQ49" s="33"/>
      <c r="BR49" s="33"/>
      <c r="BS49" s="32"/>
      <c r="BT49" s="33"/>
      <c r="BU49" s="33"/>
      <c r="BV49" s="33"/>
      <c r="BW49" s="32"/>
      <c r="BX49" s="33"/>
      <c r="BY49" s="33"/>
      <c r="BZ49" s="33"/>
      <c r="CA49" s="32"/>
      <c r="CB49" s="33"/>
      <c r="CC49" s="33"/>
      <c r="CD49" s="33"/>
      <c r="CE49" s="32"/>
      <c r="CF49" s="33"/>
      <c r="CG49" s="33"/>
      <c r="CH49" s="33"/>
      <c r="CI49" s="32"/>
      <c r="CJ49" s="33"/>
      <c r="CK49" s="33"/>
      <c r="CL49" s="33"/>
      <c r="CM49" s="32"/>
      <c r="CN49" s="33"/>
      <c r="CO49" s="33"/>
      <c r="CP49" s="33"/>
      <c r="CQ49" s="32"/>
      <c r="CR49" s="33"/>
      <c r="CS49" s="33"/>
      <c r="CT49" s="33"/>
      <c r="CU49" s="32"/>
      <c r="CV49" s="33"/>
      <c r="CW49" s="33"/>
      <c r="CX49" s="33"/>
      <c r="CY49" s="32"/>
      <c r="CZ49" s="33"/>
      <c r="DA49" s="33"/>
      <c r="DB49" s="33"/>
      <c r="DC49" s="32"/>
      <c r="DD49" s="33"/>
      <c r="DE49" s="33"/>
      <c r="DF49" s="33"/>
      <c r="DG49" s="32"/>
      <c r="DH49" s="33"/>
      <c r="DI49" s="33"/>
      <c r="DJ49" s="33"/>
      <c r="DK49" s="32"/>
      <c r="DL49" s="33"/>
      <c r="DM49" s="33"/>
      <c r="DN49" s="33"/>
      <c r="DO49" s="32"/>
      <c r="DP49" s="33"/>
      <c r="DQ49" s="33"/>
      <c r="DR49" s="33"/>
      <c r="DS49" s="32"/>
      <c r="DT49" s="33"/>
      <c r="DU49" s="33"/>
      <c r="DV49" s="33"/>
      <c r="DW49" s="32"/>
      <c r="DX49" s="33"/>
      <c r="DY49" s="33"/>
      <c r="DZ49" s="33"/>
      <c r="EA49" s="32"/>
      <c r="EB49" s="33"/>
      <c r="EC49" s="33"/>
      <c r="ED49" s="33"/>
      <c r="EE49" s="32"/>
      <c r="EF49" s="33"/>
      <c r="EG49" s="33"/>
      <c r="EH49" s="33"/>
      <c r="EI49" s="32"/>
      <c r="EJ49" s="33"/>
      <c r="EK49" s="33"/>
      <c r="EL49" s="33"/>
      <c r="EM49" s="32"/>
      <c r="EN49" s="33"/>
      <c r="EO49" s="33"/>
      <c r="EP49" s="33"/>
      <c r="EQ49" s="32"/>
      <c r="ER49" s="33"/>
      <c r="ES49" s="33"/>
      <c r="ET49" s="33"/>
      <c r="EU49" s="32"/>
      <c r="EV49" s="33"/>
      <c r="EW49" s="33"/>
      <c r="EX49" s="33"/>
      <c r="EY49" s="32"/>
      <c r="EZ49" s="33"/>
      <c r="FA49" s="33"/>
      <c r="FB49" s="33"/>
      <c r="FC49" s="32"/>
      <c r="FD49" s="33"/>
      <c r="FE49" s="33"/>
      <c r="FF49" s="33"/>
      <c r="FG49" s="32"/>
      <c r="FH49" s="33"/>
      <c r="FI49" s="33"/>
      <c r="FJ49" s="33"/>
      <c r="FK49" s="32"/>
      <c r="FL49" s="33"/>
      <c r="FM49" s="33"/>
      <c r="FN49" s="33"/>
      <c r="FO49" s="32"/>
      <c r="FP49" s="33"/>
      <c r="FQ49" s="33"/>
      <c r="FR49" s="33"/>
      <c r="FS49" s="32"/>
      <c r="FT49" s="33"/>
      <c r="FU49" s="33"/>
      <c r="FV49" s="33"/>
      <c r="FW49" s="32"/>
      <c r="FX49" s="33"/>
      <c r="FY49" s="33"/>
      <c r="FZ49" s="33"/>
      <c r="GA49" s="32"/>
      <c r="GB49" s="33"/>
      <c r="GC49" s="33"/>
      <c r="GD49" s="33"/>
      <c r="GE49" s="32"/>
      <c r="GF49" s="33"/>
      <c r="GG49" s="33"/>
      <c r="GH49" s="33"/>
      <c r="GI49" s="32"/>
      <c r="GJ49" s="33"/>
      <c r="GK49" s="33"/>
      <c r="GL49" s="33"/>
      <c r="GM49" s="32"/>
      <c r="GN49" s="33"/>
      <c r="GO49" s="33"/>
      <c r="GP49" s="33"/>
      <c r="GQ49" s="32"/>
      <c r="GR49" s="33"/>
      <c r="GS49" s="33"/>
      <c r="GT49" s="33"/>
      <c r="GU49" s="32"/>
      <c r="GV49" s="33"/>
      <c r="GW49" s="33"/>
      <c r="GX49" s="33"/>
      <c r="GY49" s="32"/>
      <c r="GZ49" s="33"/>
      <c r="HA49" s="33"/>
      <c r="HB49" s="33"/>
      <c r="HC49" s="32"/>
      <c r="HD49" s="33"/>
      <c r="HE49" s="33"/>
      <c r="HF49" s="33"/>
      <c r="HG49" s="32"/>
      <c r="HH49" s="33"/>
      <c r="HI49" s="33"/>
      <c r="HJ49" s="33"/>
      <c r="HK49" s="32"/>
      <c r="HL49" s="33"/>
      <c r="HM49" s="33"/>
      <c r="HN49" s="33"/>
      <c r="HO49" s="32"/>
      <c r="HP49" s="33"/>
      <c r="HQ49" s="33"/>
      <c r="HR49" s="33"/>
      <c r="HS49" s="32"/>
      <c r="HT49" s="33"/>
      <c r="HU49" s="33"/>
      <c r="HV49" s="33"/>
      <c r="HW49" s="32"/>
      <c r="HX49" s="33"/>
      <c r="HY49" s="33"/>
      <c r="HZ49" s="33"/>
      <c r="IA49" s="32"/>
      <c r="IB49" s="33"/>
      <c r="IC49" s="33"/>
      <c r="ID49" s="33"/>
      <c r="IE49" s="32"/>
      <c r="IF49" s="33"/>
      <c r="IG49" s="33"/>
      <c r="IH49" s="33"/>
    </row>
    <row r="50" spans="1:244" s="31" customFormat="1">
      <c r="A50" s="22" t="s">
        <v>53</v>
      </c>
      <c r="B50" s="155">
        <v>26579.617936334191</v>
      </c>
      <c r="C50" s="155">
        <v>1.35</v>
      </c>
      <c r="D50" s="52">
        <v>0.98351533558338189</v>
      </c>
    </row>
    <row r="51" spans="1:244" s="30" customFormat="1">
      <c r="A51" s="11" t="s">
        <v>54</v>
      </c>
      <c r="B51" s="3"/>
      <c r="C51" s="3"/>
      <c r="D51" s="3"/>
    </row>
    <row r="52" spans="1:244" s="30" customFormat="1">
      <c r="A52" s="6" t="s">
        <v>55</v>
      </c>
      <c r="B52" s="16">
        <v>0</v>
      </c>
      <c r="C52" s="16">
        <v>0</v>
      </c>
      <c r="D52" s="51">
        <v>0</v>
      </c>
    </row>
    <row r="53" spans="1:244" s="30" customFormat="1">
      <c r="A53" s="6" t="s">
        <v>56</v>
      </c>
      <c r="B53" s="16">
        <v>445.5</v>
      </c>
      <c r="C53" s="16">
        <v>0.02</v>
      </c>
      <c r="D53" s="51">
        <v>1.6484664416618253E-2</v>
      </c>
    </row>
    <row r="54" spans="1:244" s="30" customFormat="1">
      <c r="A54" s="27" t="s">
        <v>57</v>
      </c>
      <c r="B54" s="156">
        <v>445.5</v>
      </c>
      <c r="C54" s="156">
        <v>0.02</v>
      </c>
      <c r="D54" s="53">
        <v>1.6484664416618253E-2</v>
      </c>
      <c r="E54" s="32"/>
      <c r="F54" s="33"/>
      <c r="G54" s="33"/>
      <c r="H54" s="34"/>
      <c r="I54" s="32"/>
      <c r="J54" s="33"/>
      <c r="K54" s="33"/>
      <c r="L54" s="34"/>
      <c r="M54" s="32"/>
      <c r="N54" s="33"/>
      <c r="O54" s="33"/>
      <c r="P54" s="34"/>
      <c r="Q54" s="32"/>
      <c r="R54" s="33"/>
      <c r="S54" s="33"/>
      <c r="T54" s="34"/>
      <c r="U54" s="32"/>
      <c r="V54" s="33"/>
      <c r="W54" s="33"/>
      <c r="X54" s="34"/>
      <c r="Y54" s="32"/>
      <c r="Z54" s="33"/>
      <c r="AA54" s="33"/>
      <c r="AB54" s="34"/>
      <c r="AC54" s="32"/>
      <c r="AD54" s="33"/>
      <c r="AE54" s="33"/>
      <c r="AF54" s="34"/>
      <c r="AG54" s="32"/>
      <c r="AH54" s="33"/>
      <c r="AI54" s="33"/>
      <c r="AJ54" s="34"/>
      <c r="AK54" s="32"/>
      <c r="AL54" s="33"/>
      <c r="AM54" s="33"/>
      <c r="AN54" s="34"/>
      <c r="AO54" s="32"/>
      <c r="AP54" s="33"/>
      <c r="AQ54" s="33"/>
      <c r="AR54" s="34"/>
      <c r="AS54" s="32"/>
      <c r="AT54" s="33"/>
      <c r="AU54" s="33"/>
      <c r="AV54" s="34"/>
      <c r="AW54" s="32"/>
      <c r="AX54" s="33"/>
      <c r="AY54" s="33"/>
      <c r="AZ54" s="34"/>
      <c r="BA54" s="32"/>
      <c r="BB54" s="33"/>
      <c r="BC54" s="33"/>
      <c r="BD54" s="34"/>
      <c r="BE54" s="32"/>
      <c r="BF54" s="33"/>
      <c r="BG54" s="33"/>
      <c r="BH54" s="34"/>
      <c r="BI54" s="32"/>
      <c r="BJ54" s="33"/>
      <c r="BK54" s="33"/>
      <c r="BL54" s="34"/>
      <c r="BM54" s="32"/>
      <c r="BN54" s="33"/>
      <c r="BO54" s="33"/>
      <c r="BP54" s="34"/>
      <c r="BQ54" s="32"/>
      <c r="BR54" s="33"/>
      <c r="BS54" s="33"/>
      <c r="BT54" s="34"/>
      <c r="BU54" s="32"/>
      <c r="BV54" s="33"/>
      <c r="BW54" s="33"/>
      <c r="BX54" s="34"/>
      <c r="BY54" s="32"/>
      <c r="BZ54" s="33"/>
      <c r="CA54" s="33"/>
      <c r="CB54" s="34"/>
      <c r="CC54" s="32"/>
      <c r="CD54" s="33"/>
      <c r="CE54" s="33"/>
      <c r="CF54" s="34"/>
      <c r="CG54" s="32"/>
      <c r="CH54" s="33"/>
      <c r="CI54" s="33"/>
      <c r="CJ54" s="34"/>
      <c r="CK54" s="32"/>
      <c r="CL54" s="33"/>
      <c r="CM54" s="33"/>
      <c r="CN54" s="34"/>
      <c r="CO54" s="32"/>
      <c r="CP54" s="33"/>
      <c r="CQ54" s="33"/>
      <c r="CR54" s="34"/>
      <c r="CS54" s="32"/>
      <c r="CT54" s="33"/>
      <c r="CU54" s="33"/>
      <c r="CV54" s="34"/>
      <c r="CW54" s="32"/>
      <c r="CX54" s="33"/>
      <c r="CY54" s="33"/>
      <c r="CZ54" s="34"/>
      <c r="DA54" s="32"/>
      <c r="DB54" s="33"/>
      <c r="DC54" s="33"/>
      <c r="DD54" s="34"/>
      <c r="DE54" s="32"/>
      <c r="DF54" s="33"/>
      <c r="DG54" s="33"/>
      <c r="DH54" s="34"/>
      <c r="DI54" s="32"/>
      <c r="DJ54" s="33"/>
      <c r="DK54" s="33"/>
      <c r="DL54" s="34"/>
      <c r="DM54" s="32"/>
      <c r="DN54" s="33"/>
      <c r="DO54" s="33"/>
      <c r="DP54" s="34"/>
      <c r="DQ54" s="32"/>
      <c r="DR54" s="33"/>
      <c r="DS54" s="33"/>
      <c r="DT54" s="34"/>
      <c r="DU54" s="32"/>
      <c r="DV54" s="33"/>
      <c r="DW54" s="33"/>
      <c r="DX54" s="34"/>
      <c r="DY54" s="32"/>
      <c r="DZ54" s="33"/>
      <c r="EA54" s="33"/>
      <c r="EB54" s="34"/>
      <c r="EC54" s="32"/>
      <c r="ED54" s="33"/>
      <c r="EE54" s="33"/>
      <c r="EF54" s="34"/>
      <c r="EG54" s="32"/>
      <c r="EH54" s="33"/>
      <c r="EI54" s="33"/>
      <c r="EJ54" s="34"/>
      <c r="EK54" s="32"/>
      <c r="EL54" s="33"/>
      <c r="EM54" s="33"/>
      <c r="EN54" s="34"/>
      <c r="EO54" s="32"/>
      <c r="EP54" s="33"/>
      <c r="EQ54" s="33"/>
      <c r="ER54" s="34"/>
      <c r="ES54" s="32"/>
      <c r="ET54" s="33"/>
      <c r="EU54" s="33"/>
      <c r="EV54" s="34"/>
      <c r="EW54" s="32"/>
      <c r="EX54" s="33"/>
      <c r="EY54" s="33"/>
      <c r="EZ54" s="34"/>
      <c r="FA54" s="32"/>
      <c r="FB54" s="33"/>
      <c r="FC54" s="33"/>
      <c r="FD54" s="34"/>
      <c r="FE54" s="32"/>
      <c r="FF54" s="33"/>
      <c r="FG54" s="33"/>
      <c r="FH54" s="34"/>
      <c r="FI54" s="32"/>
      <c r="FJ54" s="33"/>
      <c r="FK54" s="33"/>
      <c r="FL54" s="34"/>
      <c r="FM54" s="32"/>
      <c r="FN54" s="33"/>
      <c r="FO54" s="33"/>
      <c r="FP54" s="34"/>
      <c r="FQ54" s="32"/>
      <c r="FR54" s="33"/>
      <c r="FS54" s="33"/>
      <c r="FT54" s="34"/>
      <c r="FU54" s="32"/>
      <c r="FV54" s="33"/>
      <c r="FW54" s="33"/>
      <c r="FX54" s="34"/>
      <c r="FY54" s="32"/>
      <c r="FZ54" s="33"/>
      <c r="GA54" s="33"/>
      <c r="GB54" s="34"/>
      <c r="GC54" s="32"/>
      <c r="GD54" s="33"/>
      <c r="GE54" s="33"/>
      <c r="GF54" s="34"/>
      <c r="GG54" s="32"/>
      <c r="GH54" s="33"/>
      <c r="GI54" s="33"/>
      <c r="GJ54" s="34"/>
      <c r="GK54" s="32"/>
      <c r="GL54" s="33"/>
      <c r="GM54" s="33"/>
      <c r="GN54" s="34"/>
      <c r="GO54" s="32"/>
      <c r="GP54" s="33"/>
      <c r="GQ54" s="33"/>
      <c r="GR54" s="34"/>
      <c r="GS54" s="32"/>
      <c r="GT54" s="33"/>
      <c r="GU54" s="33"/>
      <c r="GV54" s="34"/>
      <c r="GW54" s="32"/>
      <c r="GX54" s="33"/>
      <c r="GY54" s="33"/>
      <c r="GZ54" s="34"/>
      <c r="HA54" s="32"/>
      <c r="HB54" s="33"/>
      <c r="HC54" s="33"/>
      <c r="HD54" s="34"/>
      <c r="HE54" s="32"/>
      <c r="HF54" s="33"/>
      <c r="HG54" s="33"/>
      <c r="HH54" s="34"/>
      <c r="HI54" s="32"/>
      <c r="HJ54" s="33"/>
      <c r="HK54" s="33"/>
      <c r="HL54" s="34"/>
      <c r="HM54" s="32"/>
      <c r="HN54" s="33"/>
      <c r="HO54" s="33"/>
      <c r="HP54" s="34"/>
      <c r="HQ54" s="32"/>
      <c r="HR54" s="33"/>
      <c r="HS54" s="33"/>
      <c r="HT54" s="34"/>
      <c r="HU54" s="32"/>
      <c r="HV54" s="33"/>
      <c r="HW54" s="33"/>
      <c r="HX54" s="34"/>
      <c r="HY54" s="32"/>
      <c r="HZ54" s="33"/>
      <c r="IA54" s="33"/>
      <c r="IB54" s="34"/>
      <c r="IC54" s="32"/>
      <c r="ID54" s="33"/>
      <c r="IE54" s="33"/>
      <c r="IF54" s="34"/>
      <c r="IG54" s="32"/>
      <c r="IH54" s="33"/>
      <c r="II54" s="33"/>
      <c r="IJ54" s="34"/>
    </row>
    <row r="55" spans="1:244" s="41" customFormat="1" ht="13.5" thickBot="1">
      <c r="A55" s="38" t="s">
        <v>58</v>
      </c>
      <c r="B55" s="158">
        <v>27025.117936334191</v>
      </c>
      <c r="C55" s="158">
        <v>1.37</v>
      </c>
      <c r="D55" s="55">
        <v>1.0000000000000002</v>
      </c>
    </row>
    <row r="56" spans="1:244">
      <c r="A56" s="42" t="s">
        <v>59</v>
      </c>
      <c r="D56" s="43"/>
    </row>
  </sheetData>
  <printOptions horizontalCentered="1"/>
  <pageMargins left="0.78740157480314965" right="0.39370078740157483" top="0.78740157480314965" bottom="0.78740157480314965" header="0.59055118110236227" footer="0.59055118110236227"/>
  <pageSetup paperSize="9" orientation="portrait" horizontalDpi="300" verticalDpi="300" r:id="rId1"/>
  <headerFooter alignWithMargins="0">
    <oddHeader>&amp;L&amp;"Tahoma,Negrito"&amp;8Companhia Nacional de Abastecimento - CONAB</oddHeader>
    <oddFooter>&amp;R&amp;6&amp;F - &amp;A
versão - jan/2008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5"/>
  <sheetViews>
    <sheetView workbookViewId="0"/>
  </sheetViews>
  <sheetFormatPr defaultRowHeight="12.75"/>
  <cols>
    <col min="1" max="1" width="4.375" style="57" customWidth="1"/>
    <col min="2" max="2" width="15.375" style="57" customWidth="1"/>
    <col min="3" max="3" width="0.5" style="57" customWidth="1"/>
    <col min="4" max="4" width="3.25" style="57" customWidth="1"/>
    <col min="5" max="5" width="15.25" style="57" customWidth="1"/>
    <col min="6" max="7" width="0.875" style="57" customWidth="1"/>
    <col min="8" max="8" width="7.375" style="57" customWidth="1"/>
    <col min="9" max="9" width="8.875" style="57" customWidth="1"/>
    <col min="10" max="10" width="8.125" style="57" customWidth="1"/>
    <col min="11" max="11" width="1.5" style="57" customWidth="1"/>
    <col min="12" max="12" width="3.375" style="57" customWidth="1"/>
    <col min="13" max="13" width="13.375" style="57" customWidth="1"/>
    <col min="14" max="14" width="4.375" style="57" customWidth="1"/>
    <col min="15" max="15" width="4.25" style="57" customWidth="1"/>
    <col min="16" max="16" width="28.125" style="57" customWidth="1"/>
    <col min="17" max="16384" width="9" style="57"/>
  </cols>
  <sheetData>
    <row r="1" spans="1:16" ht="20.100000000000001" customHeight="1">
      <c r="A1" s="56"/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</row>
    <row r="2" spans="1:16" ht="21" customHeight="1">
      <c r="A2" s="56"/>
      <c r="B2" s="56"/>
      <c r="C2" s="56"/>
      <c r="D2" s="56"/>
      <c r="E2" s="58" t="s">
        <v>81</v>
      </c>
      <c r="F2" s="58"/>
      <c r="G2" s="58"/>
      <c r="H2" s="58"/>
      <c r="I2" s="58"/>
      <c r="J2" s="58"/>
      <c r="K2" s="58"/>
      <c r="L2" s="58"/>
      <c r="M2" s="58"/>
      <c r="N2" s="58"/>
      <c r="O2" s="58"/>
      <c r="P2" s="56"/>
    </row>
    <row r="3" spans="1:16" ht="17.100000000000001" customHeight="1">
      <c r="A3" s="56"/>
      <c r="B3" s="56"/>
      <c r="C3" s="56"/>
      <c r="D3" s="56"/>
      <c r="E3" s="59" t="s">
        <v>82</v>
      </c>
      <c r="F3" s="59"/>
      <c r="G3" s="59"/>
      <c r="H3" s="59"/>
      <c r="I3" s="59"/>
      <c r="J3" s="59"/>
      <c r="K3" s="59"/>
      <c r="L3" s="59"/>
      <c r="M3" s="59"/>
      <c r="N3" s="59"/>
      <c r="O3" s="59"/>
      <c r="P3" s="56"/>
    </row>
    <row r="4" spans="1:16" ht="17.100000000000001" customHeight="1">
      <c r="A4" s="56"/>
      <c r="B4" s="56"/>
      <c r="C4" s="56"/>
      <c r="D4" s="56"/>
      <c r="E4" s="59" t="s">
        <v>161</v>
      </c>
      <c r="F4" s="59"/>
      <c r="G4" s="59"/>
      <c r="H4" s="59"/>
      <c r="I4" s="59"/>
      <c r="J4" s="59"/>
      <c r="K4" s="59"/>
      <c r="L4" s="59"/>
      <c r="M4" s="59"/>
      <c r="N4" s="59"/>
      <c r="O4" s="59"/>
      <c r="P4" s="56"/>
    </row>
    <row r="5" spans="1:16" ht="15" customHeight="1">
      <c r="A5" s="56"/>
      <c r="B5" s="59" t="s">
        <v>84</v>
      </c>
      <c r="C5" s="59"/>
      <c r="D5" s="59"/>
      <c r="E5" s="59"/>
      <c r="F5" s="59"/>
      <c r="G5" s="59" t="s">
        <v>85</v>
      </c>
      <c r="H5" s="59"/>
      <c r="I5" s="59"/>
      <c r="J5" s="59"/>
      <c r="K5" s="59"/>
      <c r="L5" s="59"/>
      <c r="M5" s="59"/>
      <c r="N5" s="59"/>
      <c r="O5" s="59"/>
      <c r="P5" s="56"/>
    </row>
    <row r="6" spans="1:16" ht="15" customHeight="1">
      <c r="A6" s="56"/>
      <c r="B6" s="60" t="s">
        <v>86</v>
      </c>
      <c r="C6" s="60"/>
      <c r="D6" s="60"/>
      <c r="E6" s="60"/>
      <c r="F6" s="60"/>
      <c r="G6" s="56"/>
      <c r="H6" s="56"/>
      <c r="I6" s="56"/>
      <c r="J6" s="56"/>
      <c r="K6" s="56"/>
      <c r="L6" s="56"/>
      <c r="M6" s="56"/>
      <c r="N6" s="56"/>
      <c r="O6" s="56"/>
      <c r="P6" s="56"/>
    </row>
    <row r="7" spans="1:16" ht="15" customHeight="1">
      <c r="A7" s="56"/>
      <c r="B7" s="61" t="s">
        <v>87</v>
      </c>
      <c r="C7" s="56"/>
      <c r="D7" s="62" t="s">
        <v>162</v>
      </c>
      <c r="E7" s="62"/>
      <c r="F7" s="62"/>
      <c r="G7" s="62"/>
      <c r="H7" s="62"/>
      <c r="I7" s="62"/>
      <c r="J7" s="62"/>
      <c r="K7" s="56"/>
      <c r="L7" s="62" t="s">
        <v>89</v>
      </c>
      <c r="M7" s="62"/>
      <c r="N7" s="56"/>
      <c r="O7" s="56"/>
      <c r="P7" s="56"/>
    </row>
    <row r="8" spans="1:16" ht="30" customHeight="1">
      <c r="A8" s="56"/>
      <c r="B8" s="63" t="s">
        <v>8</v>
      </c>
      <c r="C8" s="63"/>
      <c r="D8" s="63"/>
      <c r="E8" s="63"/>
      <c r="F8" s="64" t="s">
        <v>90</v>
      </c>
      <c r="G8" s="64"/>
      <c r="H8" s="64"/>
      <c r="I8" s="65" t="s">
        <v>91</v>
      </c>
      <c r="J8" s="64" t="s">
        <v>92</v>
      </c>
      <c r="K8" s="64"/>
      <c r="L8" s="64"/>
      <c r="M8" s="65" t="s">
        <v>93</v>
      </c>
      <c r="N8" s="56"/>
      <c r="O8" s="56"/>
      <c r="P8" s="56"/>
    </row>
    <row r="9" spans="1:16" ht="9.9499999999999993" customHeight="1">
      <c r="A9" s="56"/>
      <c r="B9" s="66" t="s">
        <v>14</v>
      </c>
      <c r="C9" s="66"/>
      <c r="D9" s="66"/>
      <c r="E9" s="66"/>
      <c r="F9" s="66"/>
      <c r="G9" s="66"/>
      <c r="H9" s="66"/>
      <c r="I9" s="66"/>
      <c r="J9" s="66"/>
      <c r="K9" s="66"/>
      <c r="L9" s="66"/>
      <c r="M9" s="66"/>
      <c r="N9" s="56"/>
      <c r="O9" s="56"/>
      <c r="P9" s="56"/>
    </row>
    <row r="10" spans="1:16" ht="9.9499999999999993" customHeight="1">
      <c r="A10" s="56"/>
      <c r="B10" s="67" t="s">
        <v>94</v>
      </c>
      <c r="C10" s="67"/>
      <c r="D10" s="67"/>
      <c r="E10" s="67"/>
      <c r="F10" s="67"/>
      <c r="G10" s="67"/>
      <c r="H10" s="68">
        <v>0</v>
      </c>
      <c r="I10" s="68">
        <v>0</v>
      </c>
      <c r="J10" s="69">
        <v>0</v>
      </c>
      <c r="K10" s="69"/>
      <c r="L10" s="69"/>
      <c r="M10" s="68">
        <v>0</v>
      </c>
      <c r="N10" s="56"/>
      <c r="O10" s="56"/>
      <c r="P10" s="56"/>
    </row>
    <row r="11" spans="1:16" ht="9.9499999999999993" customHeight="1">
      <c r="A11" s="56"/>
      <c r="B11" s="67" t="s">
        <v>95</v>
      </c>
      <c r="C11" s="67"/>
      <c r="D11" s="67"/>
      <c r="E11" s="67"/>
      <c r="F11" s="67"/>
      <c r="G11" s="67"/>
      <c r="H11" s="68">
        <v>0</v>
      </c>
      <c r="I11" s="68">
        <v>0</v>
      </c>
      <c r="J11" s="69">
        <v>0</v>
      </c>
      <c r="K11" s="69"/>
      <c r="L11" s="69"/>
      <c r="M11" s="68">
        <v>0</v>
      </c>
      <c r="N11" s="56"/>
      <c r="O11" s="56"/>
      <c r="P11" s="56"/>
    </row>
    <row r="12" spans="1:16" ht="9.9499999999999993" customHeight="1">
      <c r="A12" s="56"/>
      <c r="B12" s="67" t="s">
        <v>96</v>
      </c>
      <c r="C12" s="67"/>
      <c r="D12" s="67"/>
      <c r="E12" s="67"/>
      <c r="F12" s="67"/>
      <c r="G12" s="67"/>
      <c r="H12" s="68"/>
      <c r="I12" s="68"/>
      <c r="J12" s="69"/>
      <c r="K12" s="69"/>
      <c r="L12" s="69"/>
      <c r="M12" s="68"/>
      <c r="N12" s="56"/>
      <c r="O12" s="56"/>
      <c r="P12" s="56"/>
    </row>
    <row r="13" spans="1:16" ht="9.9499999999999993" customHeight="1">
      <c r="A13" s="56"/>
      <c r="B13" s="67" t="s">
        <v>97</v>
      </c>
      <c r="C13" s="67"/>
      <c r="D13" s="67"/>
      <c r="E13" s="67"/>
      <c r="F13" s="67"/>
      <c r="G13" s="67"/>
      <c r="H13" s="68">
        <v>0</v>
      </c>
      <c r="I13" s="68">
        <v>0</v>
      </c>
      <c r="J13" s="69">
        <v>0</v>
      </c>
      <c r="K13" s="69"/>
      <c r="L13" s="69"/>
      <c r="M13" s="68">
        <v>0</v>
      </c>
      <c r="N13" s="56"/>
      <c r="O13" s="56"/>
      <c r="P13" s="56"/>
    </row>
    <row r="14" spans="1:16" ht="9.9499999999999993" customHeight="1">
      <c r="A14" s="56"/>
      <c r="B14" s="67" t="s">
        <v>98</v>
      </c>
      <c r="C14" s="67"/>
      <c r="D14" s="67"/>
      <c r="E14" s="67"/>
      <c r="F14" s="67"/>
      <c r="G14" s="67"/>
      <c r="H14" s="68">
        <v>0</v>
      </c>
      <c r="I14" s="68">
        <v>0</v>
      </c>
      <c r="J14" s="69">
        <v>0</v>
      </c>
      <c r="K14" s="69"/>
      <c r="L14" s="69"/>
      <c r="M14" s="68">
        <v>0</v>
      </c>
      <c r="N14" s="56"/>
      <c r="O14" s="56"/>
      <c r="P14" s="56"/>
    </row>
    <row r="15" spans="1:16" ht="9.9499999999999993" customHeight="1">
      <c r="A15" s="56"/>
      <c r="B15" s="67" t="s">
        <v>99</v>
      </c>
      <c r="C15" s="67"/>
      <c r="D15" s="67"/>
      <c r="E15" s="67"/>
      <c r="F15" s="67"/>
      <c r="G15" s="67"/>
      <c r="H15" s="68">
        <v>0</v>
      </c>
      <c r="I15" s="68">
        <v>0</v>
      </c>
      <c r="J15" s="69">
        <v>0</v>
      </c>
      <c r="K15" s="69"/>
      <c r="L15" s="69"/>
      <c r="M15" s="68">
        <v>0</v>
      </c>
      <c r="N15" s="56"/>
      <c r="O15" s="56"/>
      <c r="P15" s="56"/>
    </row>
    <row r="16" spans="1:16" ht="9.9499999999999993" customHeight="1">
      <c r="A16" s="56"/>
      <c r="B16" s="67" t="s">
        <v>100</v>
      </c>
      <c r="C16" s="67"/>
      <c r="D16" s="67"/>
      <c r="E16" s="67"/>
      <c r="F16" s="67"/>
      <c r="G16" s="67"/>
      <c r="H16" s="68">
        <v>0</v>
      </c>
      <c r="I16" s="68">
        <v>0</v>
      </c>
      <c r="J16" s="69">
        <v>0</v>
      </c>
      <c r="K16" s="69"/>
      <c r="L16" s="69"/>
      <c r="M16" s="68">
        <v>0</v>
      </c>
      <c r="N16" s="56"/>
      <c r="O16" s="56"/>
      <c r="P16" s="56"/>
    </row>
    <row r="17" spans="1:16" ht="9.9499999999999993" customHeight="1">
      <c r="A17" s="56"/>
      <c r="B17" s="67" t="s">
        <v>101</v>
      </c>
      <c r="C17" s="67"/>
      <c r="D17" s="67"/>
      <c r="E17" s="67"/>
      <c r="F17" s="67"/>
      <c r="G17" s="67"/>
      <c r="H17" s="68">
        <v>2220</v>
      </c>
      <c r="I17" s="68">
        <v>1.32</v>
      </c>
      <c r="J17" s="69">
        <v>79.069999999999993</v>
      </c>
      <c r="K17" s="69"/>
      <c r="L17" s="69"/>
      <c r="M17" s="68">
        <v>74.95</v>
      </c>
      <c r="N17" s="56"/>
      <c r="O17" s="56"/>
      <c r="P17" s="56"/>
    </row>
    <row r="18" spans="1:16" ht="9.9499999999999993" customHeight="1">
      <c r="A18" s="56"/>
      <c r="B18" s="67" t="s">
        <v>102</v>
      </c>
      <c r="C18" s="67"/>
      <c r="D18" s="67"/>
      <c r="E18" s="67"/>
      <c r="F18" s="67"/>
      <c r="G18" s="67"/>
      <c r="H18" s="68">
        <v>28.62</v>
      </c>
      <c r="I18" s="68">
        <v>0.02</v>
      </c>
      <c r="J18" s="69">
        <v>1.02</v>
      </c>
      <c r="K18" s="69"/>
      <c r="L18" s="69"/>
      <c r="M18" s="68">
        <v>0.97</v>
      </c>
      <c r="N18" s="56"/>
      <c r="O18" s="56"/>
      <c r="P18" s="56"/>
    </row>
    <row r="19" spans="1:16" ht="9.9499999999999993" customHeight="1">
      <c r="A19" s="56"/>
      <c r="B19" s="67" t="s">
        <v>103</v>
      </c>
      <c r="C19" s="67"/>
      <c r="D19" s="67"/>
      <c r="E19" s="67"/>
      <c r="F19" s="67"/>
      <c r="G19" s="67"/>
      <c r="H19" s="68">
        <v>0</v>
      </c>
      <c r="I19" s="68">
        <v>0</v>
      </c>
      <c r="J19" s="69">
        <v>0</v>
      </c>
      <c r="K19" s="69"/>
      <c r="L19" s="69"/>
      <c r="M19" s="68">
        <v>0</v>
      </c>
      <c r="N19" s="56"/>
      <c r="O19" s="56"/>
      <c r="P19" s="56"/>
    </row>
    <row r="20" spans="1:16" ht="9.9499999999999993" customHeight="1">
      <c r="A20" s="56"/>
      <c r="B20" s="67" t="s">
        <v>104</v>
      </c>
      <c r="C20" s="67"/>
      <c r="D20" s="67"/>
      <c r="E20" s="67"/>
      <c r="F20" s="67"/>
      <c r="G20" s="67"/>
      <c r="H20" s="68">
        <v>0</v>
      </c>
      <c r="I20" s="68">
        <v>0</v>
      </c>
      <c r="J20" s="69">
        <v>0</v>
      </c>
      <c r="K20" s="69"/>
      <c r="L20" s="69"/>
      <c r="M20" s="68">
        <v>0</v>
      </c>
      <c r="N20" s="56"/>
      <c r="O20" s="56"/>
      <c r="P20" s="56"/>
    </row>
    <row r="21" spans="1:16" ht="9.9499999999999993" customHeight="1">
      <c r="A21" s="56"/>
      <c r="B21" s="67" t="s">
        <v>105</v>
      </c>
      <c r="C21" s="67"/>
      <c r="D21" s="67"/>
      <c r="E21" s="67"/>
      <c r="F21" s="67"/>
      <c r="G21" s="67"/>
      <c r="H21" s="68">
        <v>0</v>
      </c>
      <c r="I21" s="68">
        <v>0</v>
      </c>
      <c r="J21" s="69">
        <v>0</v>
      </c>
      <c r="K21" s="69"/>
      <c r="L21" s="69"/>
      <c r="M21" s="68">
        <v>0</v>
      </c>
      <c r="N21" s="56"/>
      <c r="O21" s="56"/>
      <c r="P21" s="56"/>
    </row>
    <row r="22" spans="1:16" ht="9.9499999999999993" customHeight="1">
      <c r="A22" s="56"/>
      <c r="B22" s="67" t="s">
        <v>106</v>
      </c>
      <c r="C22" s="67"/>
      <c r="D22" s="67"/>
      <c r="E22" s="67"/>
      <c r="F22" s="67"/>
      <c r="G22" s="67"/>
      <c r="H22" s="68">
        <v>0</v>
      </c>
      <c r="I22" s="68">
        <v>0</v>
      </c>
      <c r="J22" s="69">
        <v>0</v>
      </c>
      <c r="K22" s="69"/>
      <c r="L22" s="69"/>
      <c r="M22" s="68">
        <v>0</v>
      </c>
      <c r="N22" s="56"/>
      <c r="O22" s="56"/>
      <c r="P22" s="56"/>
    </row>
    <row r="23" spans="1:16" ht="9.9499999999999993" customHeight="1">
      <c r="A23" s="56"/>
      <c r="B23" s="67" t="s">
        <v>107</v>
      </c>
      <c r="C23" s="67"/>
      <c r="D23" s="67"/>
      <c r="E23" s="67"/>
      <c r="F23" s="67"/>
      <c r="G23" s="67"/>
      <c r="H23" s="68">
        <v>0</v>
      </c>
      <c r="I23" s="68">
        <v>0</v>
      </c>
      <c r="J23" s="69">
        <v>0</v>
      </c>
      <c r="K23" s="69"/>
      <c r="L23" s="69"/>
      <c r="M23" s="68">
        <v>0</v>
      </c>
      <c r="N23" s="56"/>
      <c r="O23" s="56"/>
      <c r="P23" s="56"/>
    </row>
    <row r="24" spans="1:16" ht="9.9499999999999993" customHeight="1">
      <c r="A24" s="56"/>
      <c r="B24" s="67" t="s">
        <v>108</v>
      </c>
      <c r="C24" s="67"/>
      <c r="D24" s="67"/>
      <c r="E24" s="67"/>
      <c r="F24" s="67"/>
      <c r="G24" s="67"/>
      <c r="H24" s="68">
        <v>0</v>
      </c>
      <c r="I24" s="68">
        <v>0</v>
      </c>
      <c r="J24" s="69">
        <v>0</v>
      </c>
      <c r="K24" s="69"/>
      <c r="L24" s="69"/>
      <c r="M24" s="68">
        <v>0</v>
      </c>
      <c r="N24" s="56"/>
      <c r="O24" s="56"/>
      <c r="P24" s="56"/>
    </row>
    <row r="25" spans="1:16" ht="9.9499999999999993" customHeight="1">
      <c r="A25" s="56"/>
      <c r="B25" s="67" t="s">
        <v>109</v>
      </c>
      <c r="C25" s="67"/>
      <c r="D25" s="67"/>
      <c r="E25" s="67"/>
      <c r="F25" s="67"/>
      <c r="G25" s="67"/>
      <c r="H25" s="68"/>
      <c r="I25" s="68"/>
      <c r="J25" s="69"/>
      <c r="K25" s="69"/>
      <c r="L25" s="69"/>
      <c r="M25" s="68"/>
      <c r="N25" s="56"/>
      <c r="O25" s="56"/>
      <c r="P25" s="56"/>
    </row>
    <row r="26" spans="1:16" ht="9.9499999999999993" customHeight="1">
      <c r="A26" s="56"/>
      <c r="B26" s="67" t="s">
        <v>110</v>
      </c>
      <c r="C26" s="67"/>
      <c r="D26" s="67"/>
      <c r="E26" s="67"/>
      <c r="F26" s="67"/>
      <c r="G26" s="67"/>
      <c r="H26" s="68">
        <v>0</v>
      </c>
      <c r="I26" s="68">
        <v>0</v>
      </c>
      <c r="J26" s="69">
        <v>0</v>
      </c>
      <c r="K26" s="69"/>
      <c r="L26" s="69"/>
      <c r="M26" s="68">
        <v>0</v>
      </c>
      <c r="N26" s="56"/>
      <c r="O26" s="56"/>
      <c r="P26" s="56"/>
    </row>
    <row r="27" spans="1:16" ht="9.9499999999999993" customHeight="1">
      <c r="A27" s="56"/>
      <c r="B27" s="67" t="s">
        <v>111</v>
      </c>
      <c r="C27" s="67"/>
      <c r="D27" s="67"/>
      <c r="E27" s="67"/>
      <c r="F27" s="67"/>
      <c r="G27" s="67"/>
      <c r="H27" s="68">
        <v>0</v>
      </c>
      <c r="I27" s="68">
        <v>0</v>
      </c>
      <c r="J27" s="69">
        <v>0</v>
      </c>
      <c r="K27" s="69"/>
      <c r="L27" s="69"/>
      <c r="M27" s="68">
        <v>0</v>
      </c>
      <c r="N27" s="56"/>
      <c r="O27" s="56"/>
      <c r="P27" s="56"/>
    </row>
    <row r="28" spans="1:16" ht="9.9499999999999993" customHeight="1">
      <c r="A28" s="56"/>
      <c r="B28" s="67" t="s">
        <v>112</v>
      </c>
      <c r="C28" s="67"/>
      <c r="D28" s="67"/>
      <c r="E28" s="67"/>
      <c r="F28" s="67"/>
      <c r="G28" s="67"/>
      <c r="H28" s="68">
        <v>0</v>
      </c>
      <c r="I28" s="68">
        <v>0</v>
      </c>
      <c r="J28" s="69">
        <v>0</v>
      </c>
      <c r="K28" s="69"/>
      <c r="L28" s="69"/>
      <c r="M28" s="68">
        <v>0</v>
      </c>
      <c r="N28" s="56"/>
      <c r="O28" s="56"/>
      <c r="P28" s="56"/>
    </row>
    <row r="29" spans="1:16" ht="9.9499999999999993" customHeight="1">
      <c r="A29" s="56"/>
      <c r="B29" s="67" t="s">
        <v>113</v>
      </c>
      <c r="C29" s="67"/>
      <c r="D29" s="67"/>
      <c r="E29" s="67"/>
      <c r="F29" s="67"/>
      <c r="G29" s="67"/>
      <c r="H29" s="68">
        <v>0</v>
      </c>
      <c r="I29" s="68">
        <v>0</v>
      </c>
      <c r="J29" s="69">
        <v>0</v>
      </c>
      <c r="K29" s="69"/>
      <c r="L29" s="69"/>
      <c r="M29" s="68">
        <v>0</v>
      </c>
      <c r="N29" s="56"/>
      <c r="O29" s="56"/>
      <c r="P29" s="56"/>
    </row>
    <row r="30" spans="1:16" ht="9.9499999999999993" customHeight="1">
      <c r="A30" s="56"/>
      <c r="B30" s="67" t="s">
        <v>114</v>
      </c>
      <c r="C30" s="67"/>
      <c r="D30" s="67"/>
      <c r="E30" s="67"/>
      <c r="F30" s="67"/>
      <c r="G30" s="67"/>
      <c r="H30" s="68">
        <v>0</v>
      </c>
      <c r="I30" s="68">
        <v>0</v>
      </c>
      <c r="J30" s="69">
        <v>0</v>
      </c>
      <c r="K30" s="69"/>
      <c r="L30" s="69"/>
      <c r="M30" s="68">
        <v>0</v>
      </c>
      <c r="N30" s="56"/>
      <c r="O30" s="56"/>
      <c r="P30" s="56"/>
    </row>
    <row r="31" spans="1:16" ht="9.9499999999999993" customHeight="1">
      <c r="A31" s="56"/>
      <c r="B31" s="67" t="s">
        <v>115</v>
      </c>
      <c r="C31" s="67"/>
      <c r="D31" s="67"/>
      <c r="E31" s="67"/>
      <c r="F31" s="67"/>
      <c r="G31" s="67"/>
      <c r="H31" s="68">
        <v>0</v>
      </c>
      <c r="I31" s="68">
        <v>0</v>
      </c>
      <c r="J31" s="69">
        <v>0</v>
      </c>
      <c r="K31" s="69"/>
      <c r="L31" s="69"/>
      <c r="M31" s="68">
        <v>0</v>
      </c>
      <c r="N31" s="56"/>
      <c r="O31" s="56"/>
      <c r="P31" s="56"/>
    </row>
    <row r="32" spans="1:16" ht="9.9499999999999993" customHeight="1">
      <c r="A32" s="56"/>
      <c r="B32" s="67" t="s">
        <v>116</v>
      </c>
      <c r="C32" s="67"/>
      <c r="D32" s="67"/>
      <c r="E32" s="67"/>
      <c r="F32" s="67"/>
      <c r="G32" s="67"/>
      <c r="H32" s="68">
        <v>0</v>
      </c>
      <c r="I32" s="68">
        <v>0</v>
      </c>
      <c r="J32" s="69">
        <v>0</v>
      </c>
      <c r="K32" s="69"/>
      <c r="L32" s="69"/>
      <c r="M32" s="68">
        <v>0</v>
      </c>
      <c r="N32" s="56"/>
      <c r="O32" s="56"/>
      <c r="P32" s="56"/>
    </row>
    <row r="33" spans="1:16" ht="9.9499999999999993" customHeight="1">
      <c r="A33" s="56"/>
      <c r="B33" s="67" t="s">
        <v>117</v>
      </c>
      <c r="C33" s="67"/>
      <c r="D33" s="67"/>
      <c r="E33" s="67"/>
      <c r="F33" s="67"/>
      <c r="G33" s="67"/>
      <c r="H33" s="68">
        <v>0</v>
      </c>
      <c r="I33" s="68">
        <v>0</v>
      </c>
      <c r="J33" s="69">
        <v>0</v>
      </c>
      <c r="K33" s="69"/>
      <c r="L33" s="69"/>
      <c r="M33" s="68">
        <v>0</v>
      </c>
      <c r="N33" s="56"/>
      <c r="O33" s="56"/>
      <c r="P33" s="56"/>
    </row>
    <row r="34" spans="1:16" ht="9.9499999999999993" customHeight="1">
      <c r="A34" s="56"/>
      <c r="B34" s="67" t="s">
        <v>118</v>
      </c>
      <c r="C34" s="67"/>
      <c r="D34" s="67"/>
      <c r="E34" s="67"/>
      <c r="F34" s="67"/>
      <c r="G34" s="67"/>
      <c r="H34" s="68">
        <v>0</v>
      </c>
      <c r="I34" s="68">
        <v>0</v>
      </c>
      <c r="J34" s="69">
        <v>0</v>
      </c>
      <c r="K34" s="69"/>
      <c r="L34" s="69"/>
      <c r="M34" s="68">
        <v>0</v>
      </c>
      <c r="N34" s="56"/>
      <c r="O34" s="56"/>
      <c r="P34" s="56"/>
    </row>
    <row r="35" spans="1:16" ht="9.9499999999999993" customHeight="1">
      <c r="A35" s="56"/>
      <c r="B35" s="70" t="s">
        <v>27</v>
      </c>
      <c r="C35" s="70"/>
      <c r="D35" s="70"/>
      <c r="E35" s="70"/>
      <c r="F35" s="71">
        <v>2248.62</v>
      </c>
      <c r="G35" s="71"/>
      <c r="H35" s="71"/>
      <c r="I35" s="72">
        <v>1.34</v>
      </c>
      <c r="J35" s="73">
        <v>80.09</v>
      </c>
      <c r="K35" s="73"/>
      <c r="L35" s="73"/>
      <c r="M35" s="72">
        <v>75.92</v>
      </c>
      <c r="N35" s="56"/>
      <c r="O35" s="56"/>
      <c r="P35" s="56"/>
    </row>
    <row r="36" spans="1:16" ht="9.9499999999999993" customHeight="1">
      <c r="A36" s="56"/>
      <c r="B36" s="66" t="s">
        <v>119</v>
      </c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56"/>
      <c r="O36" s="56"/>
      <c r="P36" s="56"/>
    </row>
    <row r="37" spans="1:16" ht="9.9499999999999993" customHeight="1">
      <c r="A37" s="56"/>
      <c r="B37" s="67" t="s">
        <v>120</v>
      </c>
      <c r="C37" s="67"/>
      <c r="D37" s="67"/>
      <c r="E37" s="67"/>
      <c r="F37" s="67"/>
      <c r="G37" s="67"/>
      <c r="H37" s="68">
        <v>360.01</v>
      </c>
      <c r="I37" s="68">
        <v>0.21</v>
      </c>
      <c r="J37" s="69">
        <v>12.82</v>
      </c>
      <c r="K37" s="69"/>
      <c r="L37" s="69"/>
      <c r="M37" s="68">
        <v>12.15</v>
      </c>
      <c r="N37" s="56"/>
      <c r="O37" s="56"/>
      <c r="P37" s="56"/>
    </row>
    <row r="38" spans="1:16" ht="9.9499999999999993" customHeight="1">
      <c r="A38" s="56"/>
      <c r="B38" s="67" t="s">
        <v>121</v>
      </c>
      <c r="C38" s="67"/>
      <c r="D38" s="67"/>
      <c r="E38" s="67"/>
      <c r="F38" s="67"/>
      <c r="G38" s="67"/>
      <c r="H38" s="68"/>
      <c r="I38" s="68"/>
      <c r="J38" s="69"/>
      <c r="K38" s="69"/>
      <c r="L38" s="69"/>
      <c r="M38" s="68"/>
      <c r="N38" s="56"/>
      <c r="O38" s="56"/>
      <c r="P38" s="56"/>
    </row>
    <row r="39" spans="1:16" ht="9.9499999999999993" customHeight="1">
      <c r="A39" s="56"/>
      <c r="B39" s="67" t="s">
        <v>122</v>
      </c>
      <c r="C39" s="67"/>
      <c r="D39" s="67"/>
      <c r="E39" s="67"/>
      <c r="F39" s="67"/>
      <c r="G39" s="67"/>
      <c r="H39" s="68">
        <v>67.459999999999994</v>
      </c>
      <c r="I39" s="68">
        <v>0.04</v>
      </c>
      <c r="J39" s="69">
        <v>2.4</v>
      </c>
      <c r="K39" s="69"/>
      <c r="L39" s="69"/>
      <c r="M39" s="68">
        <v>2.2799999999999998</v>
      </c>
      <c r="N39" s="56"/>
      <c r="O39" s="56"/>
      <c r="P39" s="56"/>
    </row>
    <row r="40" spans="1:16" ht="9.9499999999999993" customHeight="1">
      <c r="A40" s="56"/>
      <c r="B40" s="67" t="s">
        <v>123</v>
      </c>
      <c r="C40" s="67"/>
      <c r="D40" s="67"/>
      <c r="E40" s="67"/>
      <c r="F40" s="67"/>
      <c r="G40" s="67"/>
      <c r="H40" s="68">
        <v>0</v>
      </c>
      <c r="I40" s="68">
        <v>0</v>
      </c>
      <c r="J40" s="69">
        <v>0</v>
      </c>
      <c r="K40" s="69"/>
      <c r="L40" s="69"/>
      <c r="M40" s="68">
        <v>0</v>
      </c>
      <c r="N40" s="56"/>
      <c r="O40" s="56"/>
      <c r="P40" s="56"/>
    </row>
    <row r="41" spans="1:16" ht="9.9499999999999993" customHeight="1">
      <c r="A41" s="56"/>
      <c r="B41" s="67" t="s">
        <v>124</v>
      </c>
      <c r="C41" s="67"/>
      <c r="D41" s="67"/>
      <c r="E41" s="67"/>
      <c r="F41" s="67"/>
      <c r="G41" s="67"/>
      <c r="H41" s="68">
        <v>0</v>
      </c>
      <c r="I41" s="68">
        <v>0</v>
      </c>
      <c r="J41" s="69">
        <v>0</v>
      </c>
      <c r="K41" s="69"/>
      <c r="L41" s="69"/>
      <c r="M41" s="68">
        <v>0</v>
      </c>
      <c r="N41" s="56"/>
      <c r="O41" s="56"/>
      <c r="P41" s="56"/>
    </row>
    <row r="42" spans="1:16" ht="9.9499999999999993" customHeight="1">
      <c r="A42" s="56"/>
      <c r="B42" s="67" t="s">
        <v>125</v>
      </c>
      <c r="C42" s="67"/>
      <c r="D42" s="67"/>
      <c r="E42" s="67"/>
      <c r="F42" s="67"/>
      <c r="G42" s="67"/>
      <c r="H42" s="68">
        <v>0</v>
      </c>
      <c r="I42" s="68">
        <v>0</v>
      </c>
      <c r="J42" s="69">
        <v>0</v>
      </c>
      <c r="K42" s="69"/>
      <c r="L42" s="69"/>
      <c r="M42" s="68">
        <v>0</v>
      </c>
      <c r="N42" s="56"/>
      <c r="O42" s="56"/>
      <c r="P42" s="56"/>
    </row>
    <row r="43" spans="1:16" ht="9.9499999999999993" customHeight="1">
      <c r="A43" s="56"/>
      <c r="B43" s="67" t="s">
        <v>126</v>
      </c>
      <c r="C43" s="67"/>
      <c r="D43" s="67"/>
      <c r="E43" s="67"/>
      <c r="F43" s="67"/>
      <c r="G43" s="67"/>
      <c r="H43" s="68">
        <v>0</v>
      </c>
      <c r="I43" s="68">
        <v>0</v>
      </c>
      <c r="J43" s="69">
        <v>0</v>
      </c>
      <c r="K43" s="69"/>
      <c r="L43" s="69"/>
      <c r="M43" s="68">
        <v>0</v>
      </c>
      <c r="N43" s="56"/>
      <c r="O43" s="56"/>
      <c r="P43" s="56"/>
    </row>
    <row r="44" spans="1:16" ht="9.9499999999999993" customHeight="1">
      <c r="A44" s="56"/>
      <c r="B44" s="67" t="s">
        <v>127</v>
      </c>
      <c r="C44" s="67"/>
      <c r="D44" s="67"/>
      <c r="E44" s="67"/>
      <c r="F44" s="67"/>
      <c r="G44" s="67"/>
      <c r="H44" s="68">
        <v>0</v>
      </c>
      <c r="I44" s="68">
        <v>0</v>
      </c>
      <c r="J44" s="69">
        <v>0</v>
      </c>
      <c r="K44" s="69"/>
      <c r="L44" s="69"/>
      <c r="M44" s="68">
        <v>0</v>
      </c>
      <c r="N44" s="56"/>
      <c r="O44" s="56"/>
      <c r="P44" s="56"/>
    </row>
    <row r="45" spans="1:16" ht="9.9499999999999993" customHeight="1">
      <c r="A45" s="56"/>
      <c r="B45" s="67" t="s">
        <v>128</v>
      </c>
      <c r="C45" s="67"/>
      <c r="D45" s="67"/>
      <c r="E45" s="67"/>
      <c r="F45" s="67"/>
      <c r="G45" s="67"/>
      <c r="H45" s="68">
        <v>0</v>
      </c>
      <c r="I45" s="68">
        <v>0</v>
      </c>
      <c r="J45" s="69">
        <v>0</v>
      </c>
      <c r="K45" s="69"/>
      <c r="L45" s="69"/>
      <c r="M45" s="68">
        <v>0</v>
      </c>
      <c r="N45" s="56"/>
      <c r="O45" s="56"/>
      <c r="P45" s="56"/>
    </row>
    <row r="46" spans="1:16" ht="9.9499999999999993" customHeight="1">
      <c r="A46" s="56"/>
      <c r="B46" s="67" t="s">
        <v>129</v>
      </c>
      <c r="C46" s="67"/>
      <c r="D46" s="67"/>
      <c r="E46" s="67"/>
      <c r="F46" s="67"/>
      <c r="G46" s="67"/>
      <c r="H46" s="68">
        <v>0</v>
      </c>
      <c r="I46" s="68">
        <v>0</v>
      </c>
      <c r="J46" s="69">
        <v>0</v>
      </c>
      <c r="K46" s="69"/>
      <c r="L46" s="69"/>
      <c r="M46" s="68">
        <v>0</v>
      </c>
      <c r="N46" s="56"/>
      <c r="O46" s="56"/>
      <c r="P46" s="56"/>
    </row>
    <row r="47" spans="1:16" ht="9.9499999999999993" customHeight="1">
      <c r="A47" s="56"/>
      <c r="B47" s="67" t="s">
        <v>130</v>
      </c>
      <c r="C47" s="67"/>
      <c r="D47" s="67"/>
      <c r="E47" s="67"/>
      <c r="F47" s="67"/>
      <c r="G47" s="67"/>
      <c r="H47" s="68">
        <v>0</v>
      </c>
      <c r="I47" s="68">
        <v>0</v>
      </c>
      <c r="J47" s="69">
        <v>0</v>
      </c>
      <c r="K47" s="69"/>
      <c r="L47" s="69"/>
      <c r="M47" s="68">
        <v>0</v>
      </c>
      <c r="N47" s="56"/>
      <c r="O47" s="56"/>
      <c r="P47" s="56"/>
    </row>
    <row r="48" spans="1:16" ht="9.9499999999999993" customHeight="1">
      <c r="A48" s="56"/>
      <c r="B48" s="67" t="s">
        <v>131</v>
      </c>
      <c r="C48" s="67"/>
      <c r="D48" s="67"/>
      <c r="E48" s="67"/>
      <c r="F48" s="67"/>
      <c r="G48" s="67"/>
      <c r="H48" s="68">
        <v>107.1</v>
      </c>
      <c r="I48" s="68">
        <v>0.06</v>
      </c>
      <c r="J48" s="69">
        <v>3.81</v>
      </c>
      <c r="K48" s="69"/>
      <c r="L48" s="69"/>
      <c r="M48" s="68">
        <v>3.62</v>
      </c>
      <c r="N48" s="56"/>
      <c r="O48" s="56"/>
      <c r="P48" s="56"/>
    </row>
    <row r="49" spans="1:16" ht="9.9499999999999993" customHeight="1">
      <c r="A49" s="56"/>
      <c r="B49" s="67" t="s">
        <v>132</v>
      </c>
      <c r="C49" s="67"/>
      <c r="D49" s="67"/>
      <c r="E49" s="67"/>
      <c r="F49" s="67"/>
      <c r="G49" s="67"/>
      <c r="H49" s="68">
        <v>0</v>
      </c>
      <c r="I49" s="68">
        <v>0</v>
      </c>
      <c r="J49" s="69">
        <v>0</v>
      </c>
      <c r="K49" s="69"/>
      <c r="L49" s="69"/>
      <c r="M49" s="68">
        <v>0</v>
      </c>
      <c r="N49" s="56"/>
      <c r="O49" s="56"/>
      <c r="P49" s="56"/>
    </row>
    <row r="50" spans="1:16" ht="9.9499999999999993" customHeight="1">
      <c r="A50" s="56"/>
      <c r="B50" s="70" t="s">
        <v>133</v>
      </c>
      <c r="C50" s="70"/>
      <c r="D50" s="70"/>
      <c r="E50" s="70"/>
      <c r="F50" s="71">
        <v>534.57000000000005</v>
      </c>
      <c r="G50" s="71"/>
      <c r="H50" s="71"/>
      <c r="I50" s="72">
        <v>0.31</v>
      </c>
      <c r="J50" s="73">
        <v>19.03</v>
      </c>
      <c r="K50" s="73"/>
      <c r="L50" s="73"/>
      <c r="M50" s="72">
        <v>18.05</v>
      </c>
      <c r="N50" s="56"/>
      <c r="O50" s="56"/>
      <c r="P50" s="56"/>
    </row>
    <row r="51" spans="1:16" ht="9.9499999999999993" customHeight="1">
      <c r="A51" s="56"/>
      <c r="B51" s="66" t="s">
        <v>38</v>
      </c>
      <c r="C51" s="66"/>
      <c r="D51" s="66"/>
      <c r="E51" s="66"/>
      <c r="F51" s="66"/>
      <c r="G51" s="66"/>
      <c r="H51" s="66"/>
      <c r="I51" s="66"/>
      <c r="J51" s="66"/>
      <c r="K51" s="66"/>
      <c r="L51" s="66"/>
      <c r="M51" s="66"/>
      <c r="N51" s="56"/>
      <c r="O51" s="56"/>
      <c r="P51" s="56"/>
    </row>
    <row r="52" spans="1:16" ht="9.9499999999999993" customHeight="1">
      <c r="A52" s="56"/>
      <c r="B52" s="67" t="s">
        <v>134</v>
      </c>
      <c r="C52" s="67"/>
      <c r="D52" s="67"/>
      <c r="E52" s="67"/>
      <c r="F52" s="67"/>
      <c r="G52" s="67"/>
      <c r="H52" s="68">
        <v>24.3</v>
      </c>
      <c r="I52" s="68">
        <v>0.02</v>
      </c>
      <c r="J52" s="69">
        <v>0.87</v>
      </c>
      <c r="K52" s="69"/>
      <c r="L52" s="69"/>
      <c r="M52" s="68">
        <v>0.82</v>
      </c>
      <c r="N52" s="56"/>
      <c r="O52" s="56"/>
      <c r="P52" s="56"/>
    </row>
    <row r="53" spans="1:16" ht="9.9499999999999993" customHeight="1">
      <c r="A53" s="56"/>
      <c r="B53" s="70" t="s">
        <v>135</v>
      </c>
      <c r="C53" s="70"/>
      <c r="D53" s="70"/>
      <c r="E53" s="70"/>
      <c r="F53" s="71">
        <v>24.3</v>
      </c>
      <c r="G53" s="71"/>
      <c r="H53" s="71"/>
      <c r="I53" s="72">
        <v>0.02</v>
      </c>
      <c r="J53" s="73">
        <v>0.87</v>
      </c>
      <c r="K53" s="73"/>
      <c r="L53" s="73"/>
      <c r="M53" s="72">
        <v>0.82</v>
      </c>
      <c r="N53" s="56"/>
      <c r="O53" s="56"/>
      <c r="P53" s="56"/>
    </row>
    <row r="54" spans="1:16" ht="9.9499999999999993" customHeight="1">
      <c r="A54" s="56"/>
      <c r="B54" s="74" t="s">
        <v>136</v>
      </c>
      <c r="C54" s="74"/>
      <c r="D54" s="74"/>
      <c r="E54" s="74"/>
      <c r="F54" s="75">
        <v>2807.49</v>
      </c>
      <c r="G54" s="75"/>
      <c r="H54" s="75"/>
      <c r="I54" s="76">
        <v>1.67</v>
      </c>
      <c r="J54" s="77">
        <v>99.99</v>
      </c>
      <c r="K54" s="77"/>
      <c r="L54" s="77"/>
      <c r="M54" s="76">
        <v>94.79</v>
      </c>
      <c r="N54" s="56"/>
      <c r="O54" s="56"/>
      <c r="P54" s="56"/>
    </row>
    <row r="55" spans="1:16" ht="9.9499999999999993" customHeight="1">
      <c r="A55" s="56"/>
      <c r="B55" s="66" t="s">
        <v>137</v>
      </c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56"/>
      <c r="O55" s="56"/>
      <c r="P55" s="56"/>
    </row>
    <row r="56" spans="1:16" ht="9.9499999999999993" customHeight="1">
      <c r="A56" s="56"/>
      <c r="B56" s="67" t="s">
        <v>138</v>
      </c>
      <c r="C56" s="67"/>
      <c r="D56" s="67"/>
      <c r="E56" s="67"/>
      <c r="F56" s="67"/>
      <c r="G56" s="67"/>
      <c r="H56" s="68">
        <v>0</v>
      </c>
      <c r="I56" s="68">
        <v>0</v>
      </c>
      <c r="J56" s="69">
        <v>0</v>
      </c>
      <c r="K56" s="69"/>
      <c r="L56" s="69"/>
      <c r="M56" s="68">
        <v>0</v>
      </c>
      <c r="N56" s="56"/>
      <c r="O56" s="56"/>
      <c r="P56" s="56"/>
    </row>
    <row r="57" spans="1:16" ht="9.9499999999999993" customHeight="1">
      <c r="A57" s="56"/>
      <c r="B57" s="67" t="s">
        <v>139</v>
      </c>
      <c r="C57" s="67"/>
      <c r="D57" s="67"/>
      <c r="E57" s="67"/>
      <c r="F57" s="67"/>
      <c r="G57" s="67"/>
      <c r="H57" s="68">
        <v>0</v>
      </c>
      <c r="I57" s="68">
        <v>0</v>
      </c>
      <c r="J57" s="69">
        <v>0</v>
      </c>
      <c r="K57" s="69"/>
      <c r="L57" s="69"/>
      <c r="M57" s="68">
        <v>0</v>
      </c>
      <c r="N57" s="56"/>
      <c r="O57" s="56"/>
      <c r="P57" s="56"/>
    </row>
    <row r="58" spans="1:16" ht="9.9499999999999993" customHeight="1">
      <c r="A58" s="56"/>
      <c r="B58" s="67" t="s">
        <v>140</v>
      </c>
      <c r="C58" s="67"/>
      <c r="D58" s="67"/>
      <c r="E58" s="67"/>
      <c r="F58" s="67"/>
      <c r="G58" s="67"/>
      <c r="H58" s="68">
        <v>0</v>
      </c>
      <c r="I58" s="68">
        <v>0</v>
      </c>
      <c r="J58" s="69">
        <v>0</v>
      </c>
      <c r="K58" s="69"/>
      <c r="L58" s="69"/>
      <c r="M58" s="68">
        <v>0</v>
      </c>
      <c r="N58" s="56"/>
      <c r="O58" s="56"/>
      <c r="P58" s="56"/>
    </row>
    <row r="59" spans="1:16" ht="9.9499999999999993" customHeight="1">
      <c r="A59" s="56"/>
      <c r="B59" s="70" t="s">
        <v>141</v>
      </c>
      <c r="C59" s="70"/>
      <c r="D59" s="70"/>
      <c r="E59" s="70"/>
      <c r="F59" s="71">
        <v>0</v>
      </c>
      <c r="G59" s="71"/>
      <c r="H59" s="71"/>
      <c r="I59" s="72">
        <v>0</v>
      </c>
      <c r="J59" s="73">
        <v>0</v>
      </c>
      <c r="K59" s="73"/>
      <c r="L59" s="73"/>
      <c r="M59" s="72">
        <v>0</v>
      </c>
      <c r="N59" s="56"/>
      <c r="O59" s="56"/>
      <c r="P59" s="56"/>
    </row>
    <row r="60" spans="1:16" ht="9.9499999999999993" customHeight="1">
      <c r="A60" s="56"/>
      <c r="B60" s="66" t="s">
        <v>142</v>
      </c>
      <c r="C60" s="66"/>
      <c r="D60" s="66"/>
      <c r="E60" s="66"/>
      <c r="F60" s="66"/>
      <c r="G60" s="66"/>
      <c r="H60" s="66"/>
      <c r="I60" s="66"/>
      <c r="J60" s="66"/>
      <c r="K60" s="66"/>
      <c r="L60" s="66"/>
      <c r="M60" s="66"/>
      <c r="N60" s="56"/>
      <c r="O60" s="56"/>
      <c r="P60" s="56"/>
    </row>
    <row r="61" spans="1:16" ht="9.9499999999999993" customHeight="1">
      <c r="A61" s="56"/>
      <c r="B61" s="67" t="s">
        <v>143</v>
      </c>
      <c r="C61" s="67"/>
      <c r="D61" s="67"/>
      <c r="E61" s="67"/>
      <c r="F61" s="67"/>
      <c r="G61" s="67"/>
      <c r="H61" s="68">
        <v>0</v>
      </c>
      <c r="I61" s="68">
        <v>0</v>
      </c>
      <c r="J61" s="69">
        <v>0</v>
      </c>
      <c r="K61" s="69"/>
      <c r="L61" s="69"/>
      <c r="M61" s="68">
        <v>0</v>
      </c>
      <c r="N61" s="56"/>
      <c r="O61" s="56"/>
      <c r="P61" s="56"/>
    </row>
    <row r="62" spans="1:16" ht="9.9499999999999993" customHeight="1">
      <c r="A62" s="56"/>
      <c r="B62" s="67" t="s">
        <v>144</v>
      </c>
      <c r="C62" s="67"/>
      <c r="D62" s="67"/>
      <c r="E62" s="67"/>
      <c r="F62" s="67"/>
      <c r="G62" s="67"/>
      <c r="H62" s="68">
        <v>13.05</v>
      </c>
      <c r="I62" s="68">
        <v>0.01</v>
      </c>
      <c r="J62" s="69">
        <v>0.46</v>
      </c>
      <c r="K62" s="69"/>
      <c r="L62" s="69"/>
      <c r="M62" s="68">
        <v>0.44</v>
      </c>
      <c r="N62" s="56"/>
      <c r="O62" s="56"/>
      <c r="P62" s="56"/>
    </row>
    <row r="63" spans="1:16" ht="9.9499999999999993" customHeight="1">
      <c r="A63" s="56"/>
      <c r="B63" s="67" t="s">
        <v>145</v>
      </c>
      <c r="C63" s="67"/>
      <c r="D63" s="67"/>
      <c r="E63" s="67"/>
      <c r="F63" s="67"/>
      <c r="G63" s="67"/>
      <c r="H63" s="68">
        <v>0</v>
      </c>
      <c r="I63" s="68">
        <v>0</v>
      </c>
      <c r="J63" s="69">
        <v>0</v>
      </c>
      <c r="K63" s="69"/>
      <c r="L63" s="69"/>
      <c r="M63" s="68">
        <v>0</v>
      </c>
      <c r="N63" s="56"/>
      <c r="O63" s="56"/>
      <c r="P63" s="56"/>
    </row>
    <row r="64" spans="1:16" ht="9.9499999999999993" customHeight="1">
      <c r="A64" s="56"/>
      <c r="B64" s="70" t="s">
        <v>146</v>
      </c>
      <c r="C64" s="70"/>
      <c r="D64" s="70"/>
      <c r="E64" s="70"/>
      <c r="F64" s="71">
        <v>13.05</v>
      </c>
      <c r="G64" s="71"/>
      <c r="H64" s="71"/>
      <c r="I64" s="72">
        <v>0.01</v>
      </c>
      <c r="J64" s="73">
        <v>0.46</v>
      </c>
      <c r="K64" s="73"/>
      <c r="L64" s="73"/>
      <c r="M64" s="72">
        <v>0.44</v>
      </c>
      <c r="N64" s="56"/>
      <c r="O64" s="56"/>
      <c r="P64" s="56"/>
    </row>
    <row r="65" spans="1:16" ht="9.9499999999999993" customHeight="1">
      <c r="A65" s="56"/>
      <c r="B65" s="74" t="s">
        <v>147</v>
      </c>
      <c r="C65" s="74"/>
      <c r="D65" s="74"/>
      <c r="E65" s="74"/>
      <c r="F65" s="77">
        <v>13.05</v>
      </c>
      <c r="G65" s="77"/>
      <c r="H65" s="77"/>
      <c r="I65" s="76">
        <v>0.01</v>
      </c>
      <c r="J65" s="77">
        <v>0.46</v>
      </c>
      <c r="K65" s="77"/>
      <c r="L65" s="77"/>
      <c r="M65" s="76">
        <v>0.44</v>
      </c>
      <c r="N65" s="56"/>
      <c r="O65" s="56"/>
      <c r="P65" s="56"/>
    </row>
    <row r="66" spans="1:16" ht="9.9499999999999993" customHeight="1">
      <c r="A66" s="56"/>
      <c r="B66" s="74" t="s">
        <v>148</v>
      </c>
      <c r="C66" s="74"/>
      <c r="D66" s="74"/>
      <c r="E66" s="74"/>
      <c r="F66" s="75">
        <v>2820.54</v>
      </c>
      <c r="G66" s="75"/>
      <c r="H66" s="75"/>
      <c r="I66" s="76">
        <v>1.68</v>
      </c>
      <c r="J66" s="77">
        <v>100.45</v>
      </c>
      <c r="K66" s="77"/>
      <c r="L66" s="77"/>
      <c r="M66" s="76">
        <v>95.23</v>
      </c>
      <c r="N66" s="56"/>
      <c r="O66" s="56"/>
      <c r="P66" s="56"/>
    </row>
    <row r="67" spans="1:16" ht="9.9499999999999993" customHeight="1">
      <c r="A67" s="56"/>
      <c r="B67" s="66" t="s">
        <v>54</v>
      </c>
      <c r="C67" s="66"/>
      <c r="D67" s="66"/>
      <c r="E67" s="66"/>
      <c r="F67" s="66"/>
      <c r="G67" s="66"/>
      <c r="H67" s="66"/>
      <c r="I67" s="66"/>
      <c r="J67" s="66"/>
      <c r="K67" s="66"/>
      <c r="L67" s="66"/>
      <c r="M67" s="66"/>
      <c r="N67" s="56"/>
      <c r="O67" s="56"/>
      <c r="P67" s="56"/>
    </row>
    <row r="68" spans="1:16" ht="9.9499999999999993" customHeight="1">
      <c r="A68" s="56"/>
      <c r="B68" s="67" t="s">
        <v>149</v>
      </c>
      <c r="C68" s="67"/>
      <c r="D68" s="67"/>
      <c r="E68" s="67"/>
      <c r="F68" s="67"/>
      <c r="G68" s="67"/>
      <c r="H68" s="68">
        <v>0</v>
      </c>
      <c r="I68" s="68">
        <v>0</v>
      </c>
      <c r="J68" s="69">
        <v>0</v>
      </c>
      <c r="K68" s="69"/>
      <c r="L68" s="69"/>
      <c r="M68" s="68">
        <v>0</v>
      </c>
      <c r="N68" s="56"/>
      <c r="O68" s="56"/>
      <c r="P68" s="56"/>
    </row>
    <row r="69" spans="1:16" ht="9.9499999999999993" customHeight="1">
      <c r="A69" s="56"/>
      <c r="B69" s="67" t="s">
        <v>150</v>
      </c>
      <c r="C69" s="67"/>
      <c r="D69" s="67"/>
      <c r="E69" s="67"/>
      <c r="F69" s="67"/>
      <c r="G69" s="67"/>
      <c r="H69" s="68">
        <v>141.58000000000001</v>
      </c>
      <c r="I69" s="68">
        <v>0.08</v>
      </c>
      <c r="J69" s="69">
        <v>5.04</v>
      </c>
      <c r="K69" s="69"/>
      <c r="L69" s="69"/>
      <c r="M69" s="68">
        <v>4.78</v>
      </c>
      <c r="N69" s="56"/>
      <c r="O69" s="56"/>
      <c r="P69" s="56"/>
    </row>
    <row r="70" spans="1:16" ht="9.9499999999999993" customHeight="1">
      <c r="A70" s="56"/>
      <c r="B70" s="67" t="s">
        <v>151</v>
      </c>
      <c r="C70" s="67"/>
      <c r="D70" s="67"/>
      <c r="E70" s="67"/>
      <c r="F70" s="67"/>
      <c r="G70" s="67"/>
      <c r="H70" s="68">
        <v>0</v>
      </c>
      <c r="I70" s="68">
        <v>0</v>
      </c>
      <c r="J70" s="69">
        <v>0</v>
      </c>
      <c r="K70" s="69"/>
      <c r="L70" s="69"/>
      <c r="M70" s="68">
        <v>0</v>
      </c>
      <c r="N70" s="56"/>
      <c r="O70" s="56"/>
      <c r="P70" s="56"/>
    </row>
    <row r="71" spans="1:16" ht="9.9499999999999993" customHeight="1">
      <c r="A71" s="56"/>
      <c r="B71" s="70" t="s">
        <v>152</v>
      </c>
      <c r="C71" s="70"/>
      <c r="D71" s="70"/>
      <c r="E71" s="70"/>
      <c r="F71" s="71">
        <v>141.58000000000001</v>
      </c>
      <c r="G71" s="71"/>
      <c r="H71" s="71"/>
      <c r="I71" s="72">
        <v>0.08</v>
      </c>
      <c r="J71" s="73">
        <v>5.04</v>
      </c>
      <c r="K71" s="73"/>
      <c r="L71" s="73"/>
      <c r="M71" s="72">
        <v>4.78</v>
      </c>
      <c r="N71" s="56"/>
      <c r="O71" s="56"/>
      <c r="P71" s="56"/>
    </row>
    <row r="72" spans="1:16" ht="9.9499999999999993" customHeight="1">
      <c r="A72" s="56"/>
      <c r="B72" s="74" t="s">
        <v>153</v>
      </c>
      <c r="C72" s="74"/>
      <c r="D72" s="74"/>
      <c r="E72" s="74"/>
      <c r="F72" s="75">
        <v>2962.12</v>
      </c>
      <c r="G72" s="75"/>
      <c r="H72" s="75"/>
      <c r="I72" s="76">
        <v>1.76</v>
      </c>
      <c r="J72" s="77">
        <v>105.49</v>
      </c>
      <c r="K72" s="77"/>
      <c r="L72" s="77"/>
      <c r="M72" s="78" t="s">
        <v>154</v>
      </c>
      <c r="N72" s="56"/>
      <c r="O72" s="56"/>
      <c r="P72" s="56"/>
    </row>
    <row r="73" spans="1:16" ht="17.100000000000001" customHeight="1">
      <c r="A73" s="56"/>
      <c r="B73" s="5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</row>
    <row r="74" spans="1:16" ht="15" customHeight="1">
      <c r="A74" s="56"/>
      <c r="B74" s="79" t="s">
        <v>59</v>
      </c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</row>
    <row r="75" spans="1:16" ht="20.100000000000001" customHeight="1">
      <c r="A75" s="56"/>
      <c r="B75" s="56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</row>
  </sheetData>
  <mergeCells count="144">
    <mergeCell ref="B74:P74"/>
    <mergeCell ref="B71:E71"/>
    <mergeCell ref="F71:H71"/>
    <mergeCell ref="J71:L71"/>
    <mergeCell ref="B72:E72"/>
    <mergeCell ref="F72:H72"/>
    <mergeCell ref="J72:L72"/>
    <mergeCell ref="B67:M67"/>
    <mergeCell ref="B68:G68"/>
    <mergeCell ref="J68:L68"/>
    <mergeCell ref="B69:G69"/>
    <mergeCell ref="J69:L69"/>
    <mergeCell ref="B70:G70"/>
    <mergeCell ref="J70:L70"/>
    <mergeCell ref="B65:E65"/>
    <mergeCell ref="F65:H65"/>
    <mergeCell ref="J65:L65"/>
    <mergeCell ref="B66:E66"/>
    <mergeCell ref="F66:H66"/>
    <mergeCell ref="J66:L66"/>
    <mergeCell ref="B62:G62"/>
    <mergeCell ref="J62:L62"/>
    <mergeCell ref="B63:G63"/>
    <mergeCell ref="J63:L63"/>
    <mergeCell ref="B64:E64"/>
    <mergeCell ref="F64:H64"/>
    <mergeCell ref="J64:L64"/>
    <mergeCell ref="B59:E59"/>
    <mergeCell ref="F59:H59"/>
    <mergeCell ref="J59:L59"/>
    <mergeCell ref="B60:M60"/>
    <mergeCell ref="B61:G61"/>
    <mergeCell ref="J61:L61"/>
    <mergeCell ref="B55:M55"/>
    <mergeCell ref="B56:G56"/>
    <mergeCell ref="J56:L56"/>
    <mergeCell ref="B57:G57"/>
    <mergeCell ref="J57:L57"/>
    <mergeCell ref="B58:G58"/>
    <mergeCell ref="J58:L58"/>
    <mergeCell ref="B52:G52"/>
    <mergeCell ref="J52:L52"/>
    <mergeCell ref="B53:E53"/>
    <mergeCell ref="F53:H53"/>
    <mergeCell ref="J53:L53"/>
    <mergeCell ref="B54:E54"/>
    <mergeCell ref="F54:H54"/>
    <mergeCell ref="J54:L54"/>
    <mergeCell ref="B49:G49"/>
    <mergeCell ref="J49:L49"/>
    <mergeCell ref="B50:E50"/>
    <mergeCell ref="F50:H50"/>
    <mergeCell ref="J50:L50"/>
    <mergeCell ref="B51:M51"/>
    <mergeCell ref="B46:G46"/>
    <mergeCell ref="J46:L46"/>
    <mergeCell ref="B47:G47"/>
    <mergeCell ref="J47:L47"/>
    <mergeCell ref="B48:G48"/>
    <mergeCell ref="J48:L48"/>
    <mergeCell ref="B43:G43"/>
    <mergeCell ref="J43:L43"/>
    <mergeCell ref="B44:G44"/>
    <mergeCell ref="J44:L44"/>
    <mergeCell ref="B45:G45"/>
    <mergeCell ref="J45:L45"/>
    <mergeCell ref="B40:G40"/>
    <mergeCell ref="J40:L40"/>
    <mergeCell ref="B41:G41"/>
    <mergeCell ref="J41:L41"/>
    <mergeCell ref="B42:G42"/>
    <mergeCell ref="J42:L42"/>
    <mergeCell ref="B37:G37"/>
    <mergeCell ref="J37:L37"/>
    <mergeCell ref="B38:G38"/>
    <mergeCell ref="J38:L38"/>
    <mergeCell ref="B39:G39"/>
    <mergeCell ref="J39:L39"/>
    <mergeCell ref="B34:G34"/>
    <mergeCell ref="J34:L34"/>
    <mergeCell ref="B35:E35"/>
    <mergeCell ref="F35:H35"/>
    <mergeCell ref="J35:L35"/>
    <mergeCell ref="B36:M36"/>
    <mergeCell ref="B31:G31"/>
    <mergeCell ref="J31:L31"/>
    <mergeCell ref="B32:G32"/>
    <mergeCell ref="J32:L32"/>
    <mergeCell ref="B33:G33"/>
    <mergeCell ref="J33:L33"/>
    <mergeCell ref="B28:G28"/>
    <mergeCell ref="J28:L28"/>
    <mergeCell ref="B29:G29"/>
    <mergeCell ref="J29:L29"/>
    <mergeCell ref="B30:G30"/>
    <mergeCell ref="J30:L30"/>
    <mergeCell ref="B25:G25"/>
    <mergeCell ref="J25:L25"/>
    <mergeCell ref="B26:G26"/>
    <mergeCell ref="J26:L26"/>
    <mergeCell ref="B27:G27"/>
    <mergeCell ref="J27:L27"/>
    <mergeCell ref="B22:G22"/>
    <mergeCell ref="J22:L22"/>
    <mergeCell ref="B23:G23"/>
    <mergeCell ref="J23:L23"/>
    <mergeCell ref="B24:G24"/>
    <mergeCell ref="J24:L24"/>
    <mergeCell ref="B19:G19"/>
    <mergeCell ref="J19:L19"/>
    <mergeCell ref="B20:G20"/>
    <mergeCell ref="J20:L20"/>
    <mergeCell ref="B21:G21"/>
    <mergeCell ref="J21:L21"/>
    <mergeCell ref="B16:G16"/>
    <mergeCell ref="J16:L16"/>
    <mergeCell ref="B17:G17"/>
    <mergeCell ref="J17:L17"/>
    <mergeCell ref="B18:G18"/>
    <mergeCell ref="J18:L18"/>
    <mergeCell ref="B13:G13"/>
    <mergeCell ref="J13:L13"/>
    <mergeCell ref="B14:G14"/>
    <mergeCell ref="J14:L14"/>
    <mergeCell ref="B15:G15"/>
    <mergeCell ref="J15:L15"/>
    <mergeCell ref="B10:G10"/>
    <mergeCell ref="J10:L10"/>
    <mergeCell ref="B11:G11"/>
    <mergeCell ref="J11:L11"/>
    <mergeCell ref="B12:G12"/>
    <mergeCell ref="J12:L12"/>
    <mergeCell ref="D7:J7"/>
    <mergeCell ref="L7:M7"/>
    <mergeCell ref="B8:E8"/>
    <mergeCell ref="F8:H8"/>
    <mergeCell ref="J8:L8"/>
    <mergeCell ref="B9:M9"/>
    <mergeCell ref="E2:O2"/>
    <mergeCell ref="E3:O3"/>
    <mergeCell ref="E4:O4"/>
    <mergeCell ref="B5:F5"/>
    <mergeCell ref="G5:O5"/>
    <mergeCell ref="B6:F6"/>
  </mergeCells>
  <pageMargins left="0.78740157499999996" right="0.78740157499999996" top="0.984251969" bottom="0.984251969" header="0.5" footer="0.5"/>
  <pageSetup orientation="portrait" horizontalDpi="300" verticalDpi="300" copies="0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J55"/>
  <sheetViews>
    <sheetView zoomScaleNormal="100" workbookViewId="0">
      <selection activeCell="F29" sqref="F29"/>
    </sheetView>
  </sheetViews>
  <sheetFormatPr defaultColWidth="11.5" defaultRowHeight="12.75"/>
  <cols>
    <col min="1" max="1" width="45.625" style="3" customWidth="1"/>
    <col min="2" max="3" width="12.625" style="3" customWidth="1"/>
    <col min="4" max="4" width="8.625" style="3" customWidth="1"/>
    <col min="5" max="16384" width="11.5" style="3"/>
  </cols>
  <sheetData>
    <row r="1" spans="1:4">
      <c r="A1" s="1" t="s">
        <v>0</v>
      </c>
      <c r="B1" s="2"/>
      <c r="C1" s="2"/>
      <c r="D1" s="2"/>
    </row>
    <row r="2" spans="1:4">
      <c r="A2" s="1" t="s">
        <v>528</v>
      </c>
      <c r="B2" s="2"/>
      <c r="C2" s="2"/>
      <c r="D2" s="2"/>
    </row>
    <row r="3" spans="1:4">
      <c r="A3" s="1" t="s">
        <v>377</v>
      </c>
      <c r="B3" s="2"/>
      <c r="C3" s="2"/>
      <c r="D3" s="2"/>
    </row>
    <row r="4" spans="1:4">
      <c r="A4" s="1" t="s">
        <v>529</v>
      </c>
      <c r="B4" s="2"/>
      <c r="C4" s="2"/>
      <c r="D4" s="2"/>
    </row>
    <row r="5" spans="1:4" ht="13.5" thickBot="1">
      <c r="A5" s="4" t="s">
        <v>4</v>
      </c>
      <c r="B5" s="5">
        <v>16000</v>
      </c>
      <c r="C5" s="6" t="s">
        <v>5</v>
      </c>
    </row>
    <row r="6" spans="1:4">
      <c r="A6" s="7"/>
      <c r="B6" s="8" t="s">
        <v>6</v>
      </c>
      <c r="C6" s="9">
        <v>43160</v>
      </c>
      <c r="D6" s="10" t="s">
        <v>7</v>
      </c>
    </row>
    <row r="7" spans="1:4">
      <c r="A7" s="11" t="s">
        <v>8</v>
      </c>
      <c r="D7" s="12" t="s">
        <v>9</v>
      </c>
    </row>
    <row r="8" spans="1:4" ht="13.5" thickBot="1">
      <c r="A8" s="13"/>
      <c r="B8" s="14" t="s">
        <v>10</v>
      </c>
      <c r="C8" s="14" t="s">
        <v>169</v>
      </c>
      <c r="D8" s="15" t="s">
        <v>13</v>
      </c>
    </row>
    <row r="9" spans="1:4">
      <c r="A9" s="11" t="s">
        <v>14</v>
      </c>
      <c r="B9" s="16"/>
    </row>
    <row r="10" spans="1:4">
      <c r="A10" s="18" t="s">
        <v>15</v>
      </c>
      <c r="B10" s="16">
        <v>0</v>
      </c>
      <c r="C10" s="16">
        <v>0</v>
      </c>
      <c r="D10" s="51">
        <v>0</v>
      </c>
    </row>
    <row r="11" spans="1:4">
      <c r="A11" s="18" t="s">
        <v>16</v>
      </c>
      <c r="B11" s="3">
        <v>0</v>
      </c>
      <c r="C11" s="3">
        <v>0</v>
      </c>
      <c r="D11" s="51">
        <v>0</v>
      </c>
    </row>
    <row r="12" spans="1:4">
      <c r="A12" s="18" t="s">
        <v>17</v>
      </c>
      <c r="B12" s="16">
        <v>495</v>
      </c>
      <c r="C12" s="16">
        <v>0.03</v>
      </c>
      <c r="D12" s="51">
        <v>2.5232113884616568E-2</v>
      </c>
    </row>
    <row r="13" spans="1:4">
      <c r="A13" s="18" t="s">
        <v>18</v>
      </c>
      <c r="B13" s="16">
        <v>0</v>
      </c>
      <c r="C13" s="16">
        <v>0</v>
      </c>
      <c r="D13" s="51">
        <v>0</v>
      </c>
    </row>
    <row r="14" spans="1:4">
      <c r="A14" s="18" t="s">
        <v>19</v>
      </c>
      <c r="B14" s="16">
        <v>0</v>
      </c>
      <c r="C14" s="16">
        <v>0</v>
      </c>
      <c r="D14" s="51">
        <v>0</v>
      </c>
    </row>
    <row r="15" spans="1:4">
      <c r="A15" s="6" t="s">
        <v>20</v>
      </c>
      <c r="B15" s="16">
        <v>6760</v>
      </c>
      <c r="C15" s="16">
        <v>0.44999999999999996</v>
      </c>
      <c r="D15" s="51">
        <v>0.34458401991920806</v>
      </c>
    </row>
    <row r="16" spans="1:4">
      <c r="A16" s="6" t="s">
        <v>70</v>
      </c>
      <c r="B16" s="16">
        <v>50.88</v>
      </c>
      <c r="C16" s="16">
        <v>0</v>
      </c>
      <c r="D16" s="51">
        <v>2.5935554635339213E-3</v>
      </c>
    </row>
    <row r="17" spans="1:4">
      <c r="A17" s="6" t="s">
        <v>22</v>
      </c>
      <c r="B17" s="16">
        <v>1666.5</v>
      </c>
      <c r="C17" s="16">
        <v>0.1</v>
      </c>
      <c r="D17" s="51">
        <v>8.4948116744875776E-2</v>
      </c>
    </row>
    <row r="18" spans="1:4">
      <c r="A18" s="6" t="s">
        <v>23</v>
      </c>
      <c r="B18" s="16">
        <v>1491.12</v>
      </c>
      <c r="C18" s="16">
        <v>0.09</v>
      </c>
      <c r="D18" s="51">
        <v>7.6008302334604955E-2</v>
      </c>
    </row>
    <row r="19" spans="1:4">
      <c r="A19" s="6" t="s">
        <v>24</v>
      </c>
      <c r="B19" s="16">
        <v>1108</v>
      </c>
      <c r="C19" s="16">
        <v>7.0000000000000007E-2</v>
      </c>
      <c r="D19" s="51">
        <v>5.6479155927586178E-2</v>
      </c>
    </row>
    <row r="20" spans="1:4">
      <c r="A20" s="6" t="s">
        <v>71</v>
      </c>
      <c r="B20" s="16">
        <v>6393.3</v>
      </c>
      <c r="C20" s="16">
        <v>0.4</v>
      </c>
      <c r="D20" s="51">
        <v>0.32589186605761439</v>
      </c>
    </row>
    <row r="21" spans="1:4">
      <c r="A21" s="22" t="s">
        <v>27</v>
      </c>
      <c r="B21" s="155">
        <v>17964.8</v>
      </c>
      <c r="C21" s="155">
        <v>1.1400000000000001</v>
      </c>
      <c r="D21" s="52">
        <v>0.91573713033203985</v>
      </c>
    </row>
    <row r="22" spans="1:4">
      <c r="A22" s="25" t="s">
        <v>28</v>
      </c>
    </row>
    <row r="23" spans="1:4">
      <c r="A23" s="18" t="s">
        <v>29</v>
      </c>
      <c r="B23" s="16">
        <v>0</v>
      </c>
      <c r="C23" s="16">
        <v>0</v>
      </c>
      <c r="D23" s="51">
        <v>0</v>
      </c>
    </row>
    <row r="24" spans="1:4">
      <c r="A24" s="18" t="s">
        <v>30</v>
      </c>
      <c r="B24" s="16">
        <v>0</v>
      </c>
      <c r="C24" s="16">
        <v>0</v>
      </c>
      <c r="D24" s="51">
        <v>0</v>
      </c>
    </row>
    <row r="25" spans="1:4">
      <c r="A25" s="6" t="s">
        <v>72</v>
      </c>
      <c r="B25" s="16">
        <v>538.94000000000005</v>
      </c>
      <c r="C25" s="16">
        <v>0.03</v>
      </c>
      <c r="D25" s="51">
        <v>2.7471910014091425E-2</v>
      </c>
    </row>
    <row r="26" spans="1:4">
      <c r="A26" s="18" t="s">
        <v>73</v>
      </c>
      <c r="B26" s="16">
        <v>0</v>
      </c>
      <c r="C26" s="16">
        <v>0</v>
      </c>
      <c r="D26" s="51">
        <v>0</v>
      </c>
    </row>
    <row r="27" spans="1:4">
      <c r="A27" s="18" t="s">
        <v>74</v>
      </c>
      <c r="B27" s="16">
        <v>0</v>
      </c>
      <c r="C27" s="16">
        <v>0</v>
      </c>
      <c r="D27" s="51">
        <v>0</v>
      </c>
    </row>
    <row r="28" spans="1:4">
      <c r="A28" s="18" t="s">
        <v>75</v>
      </c>
      <c r="B28" s="16">
        <v>288</v>
      </c>
      <c r="C28" s="16">
        <v>0.02</v>
      </c>
      <c r="D28" s="51">
        <v>1.4680502623776912E-2</v>
      </c>
    </row>
    <row r="29" spans="1:4">
      <c r="A29" s="18" t="s">
        <v>76</v>
      </c>
      <c r="B29" s="16">
        <v>0</v>
      </c>
      <c r="C29" s="16">
        <v>0</v>
      </c>
      <c r="D29" s="51">
        <v>0</v>
      </c>
    </row>
    <row r="30" spans="1:4">
      <c r="A30" s="18" t="s">
        <v>77</v>
      </c>
      <c r="B30" s="16">
        <v>0</v>
      </c>
      <c r="C30" s="16">
        <v>0</v>
      </c>
      <c r="D30" s="51">
        <v>0</v>
      </c>
    </row>
    <row r="31" spans="1:4">
      <c r="A31" s="18" t="s">
        <v>78</v>
      </c>
      <c r="B31" s="16">
        <v>0</v>
      </c>
      <c r="C31" s="16">
        <v>0</v>
      </c>
      <c r="D31" s="51">
        <v>0</v>
      </c>
    </row>
    <row r="32" spans="1:4">
      <c r="A32" s="27" t="s">
        <v>37</v>
      </c>
      <c r="B32" s="156">
        <v>826.94</v>
      </c>
      <c r="C32" s="156">
        <v>0.05</v>
      </c>
      <c r="D32" s="53">
        <v>4.2152412637868335E-2</v>
      </c>
    </row>
    <row r="33" spans="1:244" s="30" customFormat="1">
      <c r="A33" s="11" t="s">
        <v>38</v>
      </c>
      <c r="B33" s="3"/>
      <c r="C33" s="3"/>
      <c r="D33" s="3"/>
    </row>
    <row r="34" spans="1:244" s="30" customFormat="1">
      <c r="A34" s="18" t="s">
        <v>39</v>
      </c>
      <c r="B34" s="16">
        <v>736.06656088961142</v>
      </c>
      <c r="C34" s="16">
        <v>0.05</v>
      </c>
      <c r="D34" s="51">
        <v>3.7520232911161071E-2</v>
      </c>
    </row>
    <row r="35" spans="1:244" s="30" customFormat="1">
      <c r="A35" s="6" t="s">
        <v>40</v>
      </c>
      <c r="B35" s="16">
        <v>736.06656088961142</v>
      </c>
      <c r="C35" s="16">
        <v>0.05</v>
      </c>
      <c r="D35" s="51">
        <v>3.7520232911161071E-2</v>
      </c>
    </row>
    <row r="36" spans="1:244" s="31" customFormat="1">
      <c r="A36" s="22" t="s">
        <v>41</v>
      </c>
      <c r="B36" s="155">
        <v>19527.80656088961</v>
      </c>
      <c r="C36" s="155">
        <v>1.2400000000000002</v>
      </c>
      <c r="D36" s="52">
        <v>0.99540977588106916</v>
      </c>
    </row>
    <row r="37" spans="1:244" s="30" customFormat="1">
      <c r="A37" s="11" t="s">
        <v>42</v>
      </c>
      <c r="B37" s="3"/>
      <c r="C37" s="3"/>
      <c r="D37" s="3"/>
    </row>
    <row r="38" spans="1:244" s="30" customFormat="1">
      <c r="A38" s="6" t="s">
        <v>43</v>
      </c>
      <c r="B38" s="16">
        <v>0.03</v>
      </c>
      <c r="C38" s="16">
        <v>0</v>
      </c>
      <c r="D38" s="51">
        <v>1.5292190233100949E-6</v>
      </c>
    </row>
    <row r="39" spans="1:244" s="30" customFormat="1">
      <c r="A39" s="6" t="s">
        <v>44</v>
      </c>
      <c r="B39" s="16">
        <v>0</v>
      </c>
      <c r="C39" s="16">
        <v>0</v>
      </c>
      <c r="D39" s="51">
        <v>0</v>
      </c>
    </row>
    <row r="40" spans="1:244" s="30" customFormat="1">
      <c r="A40" s="18" t="s">
        <v>45</v>
      </c>
      <c r="B40" s="16">
        <v>0</v>
      </c>
      <c r="C40" s="16">
        <v>0</v>
      </c>
      <c r="D40" s="51">
        <v>0</v>
      </c>
    </row>
    <row r="41" spans="1:244" s="30" customFormat="1">
      <c r="A41" s="18" t="s">
        <v>79</v>
      </c>
      <c r="B41" s="16">
        <v>0</v>
      </c>
      <c r="C41" s="16">
        <v>0</v>
      </c>
      <c r="D41" s="51">
        <v>0</v>
      </c>
    </row>
    <row r="42" spans="1:244" s="30" customFormat="1">
      <c r="A42" s="27" t="s">
        <v>46</v>
      </c>
      <c r="B42" s="156">
        <v>0.03</v>
      </c>
      <c r="C42" s="156">
        <v>0</v>
      </c>
      <c r="D42" s="53">
        <v>1.5292190233100949E-6</v>
      </c>
      <c r="E42" s="32"/>
      <c r="F42" s="33"/>
      <c r="G42" s="33"/>
      <c r="H42" s="34"/>
      <c r="I42" s="32"/>
      <c r="J42" s="33"/>
      <c r="K42" s="33"/>
      <c r="L42" s="34"/>
      <c r="M42" s="32"/>
      <c r="N42" s="33"/>
      <c r="O42" s="33"/>
      <c r="P42" s="34"/>
      <c r="Q42" s="32"/>
      <c r="R42" s="33"/>
      <c r="S42" s="33"/>
      <c r="T42" s="34"/>
      <c r="U42" s="32"/>
      <c r="V42" s="33"/>
      <c r="W42" s="33"/>
      <c r="X42" s="34"/>
      <c r="Y42" s="32"/>
      <c r="Z42" s="33"/>
      <c r="AA42" s="33"/>
      <c r="AB42" s="34"/>
      <c r="AC42" s="32"/>
      <c r="AD42" s="33"/>
      <c r="AE42" s="33"/>
      <c r="AF42" s="34"/>
      <c r="AG42" s="32"/>
      <c r="AH42" s="33"/>
      <c r="AI42" s="33"/>
      <c r="AJ42" s="34"/>
      <c r="AK42" s="32"/>
      <c r="AL42" s="33"/>
      <c r="AM42" s="33"/>
      <c r="AN42" s="34"/>
      <c r="AO42" s="32"/>
      <c r="AP42" s="33"/>
      <c r="AQ42" s="33"/>
      <c r="AR42" s="34"/>
      <c r="AS42" s="32"/>
      <c r="AT42" s="33"/>
      <c r="AU42" s="33"/>
      <c r="AV42" s="34"/>
      <c r="AW42" s="32"/>
      <c r="AX42" s="33"/>
      <c r="AY42" s="33"/>
      <c r="AZ42" s="34"/>
      <c r="BA42" s="32"/>
      <c r="BB42" s="33"/>
      <c r="BC42" s="33"/>
      <c r="BD42" s="34"/>
      <c r="BE42" s="32"/>
      <c r="BF42" s="33"/>
      <c r="BG42" s="33"/>
      <c r="BH42" s="34"/>
      <c r="BI42" s="32"/>
      <c r="BJ42" s="33"/>
      <c r="BK42" s="33"/>
      <c r="BL42" s="34"/>
      <c r="BM42" s="32"/>
      <c r="BN42" s="33"/>
      <c r="BO42" s="33"/>
      <c r="BP42" s="34"/>
      <c r="BQ42" s="32"/>
      <c r="BR42" s="33"/>
      <c r="BS42" s="33"/>
      <c r="BT42" s="34"/>
      <c r="BU42" s="32"/>
      <c r="BV42" s="33"/>
      <c r="BW42" s="33"/>
      <c r="BX42" s="34"/>
      <c r="BY42" s="32"/>
      <c r="BZ42" s="33"/>
      <c r="CA42" s="33"/>
      <c r="CB42" s="34"/>
      <c r="CC42" s="32"/>
      <c r="CD42" s="33"/>
      <c r="CE42" s="33"/>
      <c r="CF42" s="34"/>
      <c r="CG42" s="32"/>
      <c r="CH42" s="33"/>
      <c r="CI42" s="33"/>
      <c r="CJ42" s="34"/>
      <c r="CK42" s="32"/>
      <c r="CL42" s="33"/>
      <c r="CM42" s="33"/>
      <c r="CN42" s="34"/>
      <c r="CO42" s="32"/>
      <c r="CP42" s="33"/>
      <c r="CQ42" s="33"/>
      <c r="CR42" s="34"/>
      <c r="CS42" s="32"/>
      <c r="CT42" s="33"/>
      <c r="CU42" s="33"/>
      <c r="CV42" s="34"/>
      <c r="CW42" s="32"/>
      <c r="CX42" s="33"/>
      <c r="CY42" s="33"/>
      <c r="CZ42" s="34"/>
      <c r="DA42" s="32"/>
      <c r="DB42" s="33"/>
      <c r="DC42" s="33"/>
      <c r="DD42" s="34"/>
      <c r="DE42" s="32"/>
      <c r="DF42" s="33"/>
      <c r="DG42" s="33"/>
      <c r="DH42" s="34"/>
      <c r="DI42" s="32"/>
      <c r="DJ42" s="33"/>
      <c r="DK42" s="33"/>
      <c r="DL42" s="34"/>
      <c r="DM42" s="32"/>
      <c r="DN42" s="33"/>
      <c r="DO42" s="33"/>
      <c r="DP42" s="34"/>
      <c r="DQ42" s="32"/>
      <c r="DR42" s="33"/>
      <c r="DS42" s="33"/>
      <c r="DT42" s="34"/>
      <c r="DU42" s="32"/>
      <c r="DV42" s="33"/>
      <c r="DW42" s="33"/>
      <c r="DX42" s="34"/>
      <c r="DY42" s="32"/>
      <c r="DZ42" s="33"/>
      <c r="EA42" s="33"/>
      <c r="EB42" s="34"/>
      <c r="EC42" s="32"/>
      <c r="ED42" s="33"/>
      <c r="EE42" s="33"/>
      <c r="EF42" s="34"/>
      <c r="EG42" s="32"/>
      <c r="EH42" s="33"/>
      <c r="EI42" s="33"/>
      <c r="EJ42" s="34"/>
      <c r="EK42" s="32"/>
      <c r="EL42" s="33"/>
      <c r="EM42" s="33"/>
      <c r="EN42" s="34"/>
      <c r="EO42" s="32"/>
      <c r="EP42" s="33"/>
      <c r="EQ42" s="33"/>
      <c r="ER42" s="34"/>
      <c r="ES42" s="32"/>
      <c r="ET42" s="33"/>
      <c r="EU42" s="33"/>
      <c r="EV42" s="34"/>
      <c r="EW42" s="32"/>
      <c r="EX42" s="33"/>
      <c r="EY42" s="33"/>
      <c r="EZ42" s="34"/>
      <c r="FA42" s="32"/>
      <c r="FB42" s="33"/>
      <c r="FC42" s="33"/>
      <c r="FD42" s="34"/>
      <c r="FE42" s="32"/>
      <c r="FF42" s="33"/>
      <c r="FG42" s="33"/>
      <c r="FH42" s="34"/>
      <c r="FI42" s="32"/>
      <c r="FJ42" s="33"/>
      <c r="FK42" s="33"/>
      <c r="FL42" s="34"/>
      <c r="FM42" s="32"/>
      <c r="FN42" s="33"/>
      <c r="FO42" s="33"/>
      <c r="FP42" s="34"/>
      <c r="FQ42" s="32"/>
      <c r="FR42" s="33"/>
      <c r="FS42" s="33"/>
      <c r="FT42" s="34"/>
      <c r="FU42" s="32"/>
      <c r="FV42" s="33"/>
      <c r="FW42" s="33"/>
      <c r="FX42" s="34"/>
      <c r="FY42" s="32"/>
      <c r="FZ42" s="33"/>
      <c r="GA42" s="33"/>
      <c r="GB42" s="34"/>
      <c r="GC42" s="32"/>
      <c r="GD42" s="33"/>
      <c r="GE42" s="33"/>
      <c r="GF42" s="34"/>
      <c r="GG42" s="32"/>
      <c r="GH42" s="33"/>
      <c r="GI42" s="33"/>
      <c r="GJ42" s="34"/>
      <c r="GK42" s="32"/>
      <c r="GL42" s="33"/>
      <c r="GM42" s="33"/>
      <c r="GN42" s="34"/>
      <c r="GO42" s="32"/>
      <c r="GP42" s="33"/>
      <c r="GQ42" s="33"/>
      <c r="GR42" s="34"/>
      <c r="GS42" s="32"/>
      <c r="GT42" s="33"/>
      <c r="GU42" s="33"/>
      <c r="GV42" s="34"/>
      <c r="GW42" s="32"/>
      <c r="GX42" s="33"/>
      <c r="GY42" s="33"/>
      <c r="GZ42" s="34"/>
      <c r="HA42" s="32"/>
      <c r="HB42" s="33"/>
      <c r="HC42" s="33"/>
      <c r="HD42" s="34"/>
      <c r="HE42" s="32"/>
      <c r="HF42" s="33"/>
      <c r="HG42" s="33"/>
      <c r="HH42" s="34"/>
      <c r="HI42" s="32"/>
      <c r="HJ42" s="33"/>
      <c r="HK42" s="33"/>
      <c r="HL42" s="34"/>
      <c r="HM42" s="32"/>
      <c r="HN42" s="33"/>
      <c r="HO42" s="33"/>
      <c r="HP42" s="34"/>
      <c r="HQ42" s="32"/>
      <c r="HR42" s="33"/>
      <c r="HS42" s="33"/>
      <c r="HT42" s="34"/>
      <c r="HU42" s="32"/>
      <c r="HV42" s="33"/>
      <c r="HW42" s="33"/>
      <c r="HX42" s="34"/>
      <c r="HY42" s="32"/>
      <c r="HZ42" s="33"/>
      <c r="IA42" s="33"/>
      <c r="IB42" s="34"/>
      <c r="IC42" s="32"/>
      <c r="ID42" s="33"/>
      <c r="IE42" s="33"/>
      <c r="IF42" s="34"/>
      <c r="IG42" s="32"/>
      <c r="IH42" s="33"/>
      <c r="II42" s="33"/>
      <c r="IJ42" s="34"/>
    </row>
    <row r="43" spans="1:244" s="30" customFormat="1">
      <c r="A43" s="11" t="s">
        <v>47</v>
      </c>
      <c r="B43" s="3"/>
      <c r="C43" s="3"/>
      <c r="D43" s="3"/>
    </row>
    <row r="44" spans="1:244" s="30" customFormat="1">
      <c r="A44" s="18" t="s">
        <v>80</v>
      </c>
      <c r="B44" s="16">
        <v>3.5999999999999997E-4</v>
      </c>
      <c r="C44" s="16">
        <v>0</v>
      </c>
      <c r="D44" s="51">
        <v>1.835062827972114E-8</v>
      </c>
    </row>
    <row r="45" spans="1:244" s="30" customFormat="1">
      <c r="A45" s="18" t="s">
        <v>49</v>
      </c>
      <c r="B45" s="16">
        <v>0</v>
      </c>
      <c r="C45" s="16">
        <v>0</v>
      </c>
      <c r="D45" s="51">
        <v>0</v>
      </c>
    </row>
    <row r="46" spans="1:244" s="30" customFormat="1">
      <c r="A46" s="18" t="s">
        <v>50</v>
      </c>
      <c r="B46" s="16">
        <v>0</v>
      </c>
      <c r="C46" s="16">
        <v>0</v>
      </c>
      <c r="D46" s="51">
        <v>0</v>
      </c>
    </row>
    <row r="47" spans="1:244" s="30" customFormat="1">
      <c r="A47" s="27" t="s">
        <v>51</v>
      </c>
      <c r="B47" s="156">
        <v>3.5999999999999997E-4</v>
      </c>
      <c r="C47" s="156">
        <v>0</v>
      </c>
      <c r="D47" s="53">
        <v>1.835062827972114E-8</v>
      </c>
      <c r="E47" s="32"/>
      <c r="F47" s="33"/>
      <c r="G47" s="33"/>
      <c r="H47" s="34"/>
      <c r="I47" s="32"/>
      <c r="J47" s="33"/>
      <c r="K47" s="33"/>
      <c r="L47" s="34"/>
      <c r="M47" s="32"/>
      <c r="N47" s="33"/>
      <c r="O47" s="33"/>
      <c r="P47" s="34"/>
      <c r="Q47" s="32"/>
      <c r="R47" s="33"/>
      <c r="S47" s="33"/>
      <c r="T47" s="34"/>
      <c r="U47" s="32"/>
      <c r="V47" s="33"/>
      <c r="W47" s="33"/>
      <c r="X47" s="34"/>
      <c r="Y47" s="32"/>
      <c r="Z47" s="33"/>
      <c r="AA47" s="33"/>
      <c r="AB47" s="34"/>
      <c r="AC47" s="32"/>
      <c r="AD47" s="33"/>
      <c r="AE47" s="33"/>
      <c r="AF47" s="34"/>
      <c r="AG47" s="32"/>
      <c r="AH47" s="33"/>
      <c r="AI47" s="33"/>
      <c r="AJ47" s="34"/>
      <c r="AK47" s="32"/>
      <c r="AL47" s="33"/>
      <c r="AM47" s="33"/>
      <c r="AN47" s="34"/>
      <c r="AO47" s="32"/>
      <c r="AP47" s="33"/>
      <c r="AQ47" s="33"/>
      <c r="AR47" s="34"/>
      <c r="AS47" s="32"/>
      <c r="AT47" s="33"/>
      <c r="AU47" s="33"/>
      <c r="AV47" s="34"/>
      <c r="AW47" s="32"/>
      <c r="AX47" s="33"/>
      <c r="AY47" s="33"/>
      <c r="AZ47" s="34"/>
      <c r="BA47" s="32"/>
      <c r="BB47" s="33"/>
      <c r="BC47" s="33"/>
      <c r="BD47" s="34"/>
      <c r="BE47" s="32"/>
      <c r="BF47" s="33"/>
      <c r="BG47" s="33"/>
      <c r="BH47" s="34"/>
      <c r="BI47" s="32"/>
      <c r="BJ47" s="33"/>
      <c r="BK47" s="33"/>
      <c r="BL47" s="34"/>
      <c r="BM47" s="32"/>
      <c r="BN47" s="33"/>
      <c r="BO47" s="33"/>
      <c r="BP47" s="34"/>
      <c r="BQ47" s="32"/>
      <c r="BR47" s="33"/>
      <c r="BS47" s="33"/>
      <c r="BT47" s="34"/>
      <c r="BU47" s="32"/>
      <c r="BV47" s="33"/>
      <c r="BW47" s="33"/>
      <c r="BX47" s="34"/>
      <c r="BY47" s="32"/>
      <c r="BZ47" s="33"/>
      <c r="CA47" s="33"/>
      <c r="CB47" s="34"/>
      <c r="CC47" s="32"/>
      <c r="CD47" s="33"/>
      <c r="CE47" s="33"/>
      <c r="CF47" s="34"/>
      <c r="CG47" s="32"/>
      <c r="CH47" s="33"/>
      <c r="CI47" s="33"/>
      <c r="CJ47" s="34"/>
      <c r="CK47" s="32"/>
      <c r="CL47" s="33"/>
      <c r="CM47" s="33"/>
      <c r="CN47" s="34"/>
      <c r="CO47" s="32"/>
      <c r="CP47" s="33"/>
      <c r="CQ47" s="33"/>
      <c r="CR47" s="34"/>
      <c r="CS47" s="32"/>
      <c r="CT47" s="33"/>
      <c r="CU47" s="33"/>
      <c r="CV47" s="34"/>
      <c r="CW47" s="32"/>
      <c r="CX47" s="33"/>
      <c r="CY47" s="33"/>
      <c r="CZ47" s="34"/>
      <c r="DA47" s="32"/>
      <c r="DB47" s="33"/>
      <c r="DC47" s="33"/>
      <c r="DD47" s="34"/>
      <c r="DE47" s="32"/>
      <c r="DF47" s="33"/>
      <c r="DG47" s="33"/>
      <c r="DH47" s="34"/>
      <c r="DI47" s="32"/>
      <c r="DJ47" s="33"/>
      <c r="DK47" s="33"/>
      <c r="DL47" s="34"/>
      <c r="DM47" s="32"/>
      <c r="DN47" s="33"/>
      <c r="DO47" s="33"/>
      <c r="DP47" s="34"/>
      <c r="DQ47" s="32"/>
      <c r="DR47" s="33"/>
      <c r="DS47" s="33"/>
      <c r="DT47" s="34"/>
      <c r="DU47" s="32"/>
      <c r="DV47" s="33"/>
      <c r="DW47" s="33"/>
      <c r="DX47" s="34"/>
      <c r="DY47" s="32"/>
      <c r="DZ47" s="33"/>
      <c r="EA47" s="33"/>
      <c r="EB47" s="34"/>
      <c r="EC47" s="32"/>
      <c r="ED47" s="33"/>
      <c r="EE47" s="33"/>
      <c r="EF47" s="34"/>
      <c r="EG47" s="32"/>
      <c r="EH47" s="33"/>
      <c r="EI47" s="33"/>
      <c r="EJ47" s="34"/>
      <c r="EK47" s="32"/>
      <c r="EL47" s="33"/>
      <c r="EM47" s="33"/>
      <c r="EN47" s="34"/>
      <c r="EO47" s="32"/>
      <c r="EP47" s="33"/>
      <c r="EQ47" s="33"/>
      <c r="ER47" s="34"/>
      <c r="ES47" s="32"/>
      <c r="ET47" s="33"/>
      <c r="EU47" s="33"/>
      <c r="EV47" s="34"/>
      <c r="EW47" s="32"/>
      <c r="EX47" s="33"/>
      <c r="EY47" s="33"/>
      <c r="EZ47" s="34"/>
      <c r="FA47" s="32"/>
      <c r="FB47" s="33"/>
      <c r="FC47" s="33"/>
      <c r="FD47" s="34"/>
      <c r="FE47" s="32"/>
      <c r="FF47" s="33"/>
      <c r="FG47" s="33"/>
      <c r="FH47" s="34"/>
      <c r="FI47" s="32"/>
      <c r="FJ47" s="33"/>
      <c r="FK47" s="33"/>
      <c r="FL47" s="34"/>
      <c r="FM47" s="32"/>
      <c r="FN47" s="33"/>
      <c r="FO47" s="33"/>
      <c r="FP47" s="34"/>
      <c r="FQ47" s="32"/>
      <c r="FR47" s="33"/>
      <c r="FS47" s="33"/>
      <c r="FT47" s="34"/>
      <c r="FU47" s="32"/>
      <c r="FV47" s="33"/>
      <c r="FW47" s="33"/>
      <c r="FX47" s="34"/>
      <c r="FY47" s="32"/>
      <c r="FZ47" s="33"/>
      <c r="GA47" s="33"/>
      <c r="GB47" s="34"/>
      <c r="GC47" s="32"/>
      <c r="GD47" s="33"/>
      <c r="GE47" s="33"/>
      <c r="GF47" s="34"/>
      <c r="GG47" s="32"/>
      <c r="GH47" s="33"/>
      <c r="GI47" s="33"/>
      <c r="GJ47" s="34"/>
      <c r="GK47" s="32"/>
      <c r="GL47" s="33"/>
      <c r="GM47" s="33"/>
      <c r="GN47" s="34"/>
      <c r="GO47" s="32"/>
      <c r="GP47" s="33"/>
      <c r="GQ47" s="33"/>
      <c r="GR47" s="34"/>
      <c r="GS47" s="32"/>
      <c r="GT47" s="33"/>
      <c r="GU47" s="33"/>
      <c r="GV47" s="34"/>
      <c r="GW47" s="32"/>
      <c r="GX47" s="33"/>
      <c r="GY47" s="33"/>
      <c r="GZ47" s="34"/>
      <c r="HA47" s="32"/>
      <c r="HB47" s="33"/>
      <c r="HC47" s="33"/>
      <c r="HD47" s="34"/>
      <c r="HE47" s="32"/>
      <c r="HF47" s="33"/>
      <c r="HG47" s="33"/>
      <c r="HH47" s="34"/>
      <c r="HI47" s="32"/>
      <c r="HJ47" s="33"/>
      <c r="HK47" s="33"/>
      <c r="HL47" s="34"/>
      <c r="HM47" s="32"/>
      <c r="HN47" s="33"/>
      <c r="HO47" s="33"/>
      <c r="HP47" s="34"/>
      <c r="HQ47" s="32"/>
      <c r="HR47" s="33"/>
      <c r="HS47" s="33"/>
      <c r="HT47" s="34"/>
      <c r="HU47" s="32"/>
      <c r="HV47" s="33"/>
      <c r="HW47" s="33"/>
      <c r="HX47" s="34"/>
      <c r="HY47" s="32"/>
      <c r="HZ47" s="33"/>
      <c r="IA47" s="33"/>
      <c r="IB47" s="34"/>
      <c r="IC47" s="32"/>
      <c r="ID47" s="33"/>
      <c r="IE47" s="33"/>
      <c r="IF47" s="34"/>
      <c r="IG47" s="32"/>
      <c r="IH47" s="33"/>
      <c r="II47" s="33"/>
      <c r="IJ47" s="34"/>
    </row>
    <row r="48" spans="1:244" s="30" customFormat="1">
      <c r="A48" s="35" t="s">
        <v>52</v>
      </c>
      <c r="B48" s="157">
        <v>3.0359999999999998E-2</v>
      </c>
      <c r="C48" s="157">
        <v>0</v>
      </c>
      <c r="D48" s="54">
        <v>1.5475696515898161E-6</v>
      </c>
      <c r="E48" s="33"/>
      <c r="F48" s="33"/>
      <c r="G48" s="32"/>
      <c r="H48" s="33"/>
      <c r="I48" s="33"/>
      <c r="J48" s="33"/>
      <c r="K48" s="32"/>
      <c r="L48" s="33"/>
      <c r="M48" s="33"/>
      <c r="N48" s="33"/>
      <c r="O48" s="32"/>
      <c r="P48" s="33"/>
      <c r="Q48" s="33"/>
      <c r="R48" s="33"/>
      <c r="S48" s="32"/>
      <c r="T48" s="33"/>
      <c r="U48" s="33"/>
      <c r="V48" s="33"/>
      <c r="W48" s="32"/>
      <c r="X48" s="33"/>
      <c r="Y48" s="33"/>
      <c r="Z48" s="33"/>
      <c r="AA48" s="32"/>
      <c r="AB48" s="33"/>
      <c r="AC48" s="33"/>
      <c r="AD48" s="33"/>
      <c r="AE48" s="32"/>
      <c r="AF48" s="33"/>
      <c r="AG48" s="33"/>
      <c r="AH48" s="33"/>
      <c r="AI48" s="32"/>
      <c r="AJ48" s="33"/>
      <c r="AK48" s="33"/>
      <c r="AL48" s="33"/>
      <c r="AM48" s="32"/>
      <c r="AN48" s="33"/>
      <c r="AO48" s="33"/>
      <c r="AP48" s="33"/>
      <c r="AQ48" s="32"/>
      <c r="AR48" s="33"/>
      <c r="AS48" s="33"/>
      <c r="AT48" s="33"/>
      <c r="AU48" s="32"/>
      <c r="AV48" s="33"/>
      <c r="AW48" s="33"/>
      <c r="AX48" s="33"/>
      <c r="AY48" s="32"/>
      <c r="AZ48" s="33"/>
      <c r="BA48" s="33"/>
      <c r="BB48" s="33"/>
      <c r="BC48" s="32"/>
      <c r="BD48" s="33"/>
      <c r="BE48" s="33"/>
      <c r="BF48" s="33"/>
      <c r="BG48" s="32"/>
      <c r="BH48" s="33"/>
      <c r="BI48" s="33"/>
      <c r="BJ48" s="33"/>
      <c r="BK48" s="32"/>
      <c r="BL48" s="33"/>
      <c r="BM48" s="33"/>
      <c r="BN48" s="33"/>
      <c r="BO48" s="32"/>
      <c r="BP48" s="33"/>
      <c r="BQ48" s="33"/>
      <c r="BR48" s="33"/>
      <c r="BS48" s="32"/>
      <c r="BT48" s="33"/>
      <c r="BU48" s="33"/>
      <c r="BV48" s="33"/>
      <c r="BW48" s="32"/>
      <c r="BX48" s="33"/>
      <c r="BY48" s="33"/>
      <c r="BZ48" s="33"/>
      <c r="CA48" s="32"/>
      <c r="CB48" s="33"/>
      <c r="CC48" s="33"/>
      <c r="CD48" s="33"/>
      <c r="CE48" s="32"/>
      <c r="CF48" s="33"/>
      <c r="CG48" s="33"/>
      <c r="CH48" s="33"/>
      <c r="CI48" s="32"/>
      <c r="CJ48" s="33"/>
      <c r="CK48" s="33"/>
      <c r="CL48" s="33"/>
      <c r="CM48" s="32"/>
      <c r="CN48" s="33"/>
      <c r="CO48" s="33"/>
      <c r="CP48" s="33"/>
      <c r="CQ48" s="32"/>
      <c r="CR48" s="33"/>
      <c r="CS48" s="33"/>
      <c r="CT48" s="33"/>
      <c r="CU48" s="32"/>
      <c r="CV48" s="33"/>
      <c r="CW48" s="33"/>
      <c r="CX48" s="33"/>
      <c r="CY48" s="32"/>
      <c r="CZ48" s="33"/>
      <c r="DA48" s="33"/>
      <c r="DB48" s="33"/>
      <c r="DC48" s="32"/>
      <c r="DD48" s="33"/>
      <c r="DE48" s="33"/>
      <c r="DF48" s="33"/>
      <c r="DG48" s="32"/>
      <c r="DH48" s="33"/>
      <c r="DI48" s="33"/>
      <c r="DJ48" s="33"/>
      <c r="DK48" s="32"/>
      <c r="DL48" s="33"/>
      <c r="DM48" s="33"/>
      <c r="DN48" s="33"/>
      <c r="DO48" s="32"/>
      <c r="DP48" s="33"/>
      <c r="DQ48" s="33"/>
      <c r="DR48" s="33"/>
      <c r="DS48" s="32"/>
      <c r="DT48" s="33"/>
      <c r="DU48" s="33"/>
      <c r="DV48" s="33"/>
      <c r="DW48" s="32"/>
      <c r="DX48" s="33"/>
      <c r="DY48" s="33"/>
      <c r="DZ48" s="33"/>
      <c r="EA48" s="32"/>
      <c r="EB48" s="33"/>
      <c r="EC48" s="33"/>
      <c r="ED48" s="33"/>
      <c r="EE48" s="32"/>
      <c r="EF48" s="33"/>
      <c r="EG48" s="33"/>
      <c r="EH48" s="33"/>
      <c r="EI48" s="32"/>
      <c r="EJ48" s="33"/>
      <c r="EK48" s="33"/>
      <c r="EL48" s="33"/>
      <c r="EM48" s="32"/>
      <c r="EN48" s="33"/>
      <c r="EO48" s="33"/>
      <c r="EP48" s="33"/>
      <c r="EQ48" s="32"/>
      <c r="ER48" s="33"/>
      <c r="ES48" s="33"/>
      <c r="ET48" s="33"/>
      <c r="EU48" s="32"/>
      <c r="EV48" s="33"/>
      <c r="EW48" s="33"/>
      <c r="EX48" s="33"/>
      <c r="EY48" s="32"/>
      <c r="EZ48" s="33"/>
      <c r="FA48" s="33"/>
      <c r="FB48" s="33"/>
      <c r="FC48" s="32"/>
      <c r="FD48" s="33"/>
      <c r="FE48" s="33"/>
      <c r="FF48" s="33"/>
      <c r="FG48" s="32"/>
      <c r="FH48" s="33"/>
      <c r="FI48" s="33"/>
      <c r="FJ48" s="33"/>
      <c r="FK48" s="32"/>
      <c r="FL48" s="33"/>
      <c r="FM48" s="33"/>
      <c r="FN48" s="33"/>
      <c r="FO48" s="32"/>
      <c r="FP48" s="33"/>
      <c r="FQ48" s="33"/>
      <c r="FR48" s="33"/>
      <c r="FS48" s="32"/>
      <c r="FT48" s="33"/>
      <c r="FU48" s="33"/>
      <c r="FV48" s="33"/>
      <c r="FW48" s="32"/>
      <c r="FX48" s="33"/>
      <c r="FY48" s="33"/>
      <c r="FZ48" s="33"/>
      <c r="GA48" s="32"/>
      <c r="GB48" s="33"/>
      <c r="GC48" s="33"/>
      <c r="GD48" s="33"/>
      <c r="GE48" s="32"/>
      <c r="GF48" s="33"/>
      <c r="GG48" s="33"/>
      <c r="GH48" s="33"/>
      <c r="GI48" s="32"/>
      <c r="GJ48" s="33"/>
      <c r="GK48" s="33"/>
      <c r="GL48" s="33"/>
      <c r="GM48" s="32"/>
      <c r="GN48" s="33"/>
      <c r="GO48" s="33"/>
      <c r="GP48" s="33"/>
      <c r="GQ48" s="32"/>
      <c r="GR48" s="33"/>
      <c r="GS48" s="33"/>
      <c r="GT48" s="33"/>
      <c r="GU48" s="32"/>
      <c r="GV48" s="33"/>
      <c r="GW48" s="33"/>
      <c r="GX48" s="33"/>
      <c r="GY48" s="32"/>
      <c r="GZ48" s="33"/>
      <c r="HA48" s="33"/>
      <c r="HB48" s="33"/>
      <c r="HC48" s="32"/>
      <c r="HD48" s="33"/>
      <c r="HE48" s="33"/>
      <c r="HF48" s="33"/>
      <c r="HG48" s="32"/>
      <c r="HH48" s="33"/>
      <c r="HI48" s="33"/>
      <c r="HJ48" s="33"/>
      <c r="HK48" s="32"/>
      <c r="HL48" s="33"/>
      <c r="HM48" s="33"/>
      <c r="HN48" s="33"/>
      <c r="HO48" s="32"/>
      <c r="HP48" s="33"/>
      <c r="HQ48" s="33"/>
      <c r="HR48" s="33"/>
      <c r="HS48" s="32"/>
      <c r="HT48" s="33"/>
      <c r="HU48" s="33"/>
      <c r="HV48" s="33"/>
      <c r="HW48" s="32"/>
      <c r="HX48" s="33"/>
      <c r="HY48" s="33"/>
      <c r="HZ48" s="33"/>
      <c r="IA48" s="32"/>
      <c r="IB48" s="33"/>
      <c r="IC48" s="33"/>
      <c r="ID48" s="33"/>
      <c r="IE48" s="32"/>
      <c r="IF48" s="33"/>
      <c r="IG48" s="33"/>
      <c r="IH48" s="33"/>
    </row>
    <row r="49" spans="1:244" s="31" customFormat="1">
      <c r="A49" s="22" t="s">
        <v>53</v>
      </c>
      <c r="B49" s="155">
        <v>19527.836920889611</v>
      </c>
      <c r="C49" s="155">
        <v>1.2400000000000002</v>
      </c>
      <c r="D49" s="52">
        <v>0.9954113234507207</v>
      </c>
    </row>
    <row r="50" spans="1:244" s="30" customFormat="1">
      <c r="A50" s="11" t="s">
        <v>54</v>
      </c>
      <c r="B50" s="3"/>
      <c r="C50" s="3"/>
      <c r="D50" s="3"/>
    </row>
    <row r="51" spans="1:244" s="30" customFormat="1">
      <c r="A51" s="6" t="s">
        <v>55</v>
      </c>
      <c r="B51" s="16">
        <v>0.02</v>
      </c>
      <c r="C51" s="16">
        <v>0</v>
      </c>
      <c r="D51" s="51">
        <v>1.0194793488733966E-6</v>
      </c>
    </row>
    <row r="52" spans="1:244" s="30" customFormat="1">
      <c r="A52" s="6" t="s">
        <v>56</v>
      </c>
      <c r="B52" s="16">
        <v>90</v>
      </c>
      <c r="C52" s="16">
        <v>0.01</v>
      </c>
      <c r="D52" s="51">
        <v>4.5876570699302848E-3</v>
      </c>
    </row>
    <row r="53" spans="1:244" s="30" customFormat="1">
      <c r="A53" s="27" t="s">
        <v>57</v>
      </c>
      <c r="B53" s="156">
        <v>90.02</v>
      </c>
      <c r="C53" s="156">
        <v>0.01</v>
      </c>
      <c r="D53" s="53">
        <v>4.5886765492791585E-3</v>
      </c>
      <c r="E53" s="32"/>
      <c r="F53" s="33"/>
      <c r="G53" s="33"/>
      <c r="H53" s="34"/>
      <c r="I53" s="32"/>
      <c r="J53" s="33"/>
      <c r="K53" s="33"/>
      <c r="L53" s="34"/>
      <c r="M53" s="32"/>
      <c r="N53" s="33"/>
      <c r="O53" s="33"/>
      <c r="P53" s="34"/>
      <c r="Q53" s="32"/>
      <c r="R53" s="33"/>
      <c r="S53" s="33"/>
      <c r="T53" s="34"/>
      <c r="U53" s="32"/>
      <c r="V53" s="33"/>
      <c r="W53" s="33"/>
      <c r="X53" s="34"/>
      <c r="Y53" s="32"/>
      <c r="Z53" s="33"/>
      <c r="AA53" s="33"/>
      <c r="AB53" s="34"/>
      <c r="AC53" s="32"/>
      <c r="AD53" s="33"/>
      <c r="AE53" s="33"/>
      <c r="AF53" s="34"/>
      <c r="AG53" s="32"/>
      <c r="AH53" s="33"/>
      <c r="AI53" s="33"/>
      <c r="AJ53" s="34"/>
      <c r="AK53" s="32"/>
      <c r="AL53" s="33"/>
      <c r="AM53" s="33"/>
      <c r="AN53" s="34"/>
      <c r="AO53" s="32"/>
      <c r="AP53" s="33"/>
      <c r="AQ53" s="33"/>
      <c r="AR53" s="34"/>
      <c r="AS53" s="32"/>
      <c r="AT53" s="33"/>
      <c r="AU53" s="33"/>
      <c r="AV53" s="34"/>
      <c r="AW53" s="32"/>
      <c r="AX53" s="33"/>
      <c r="AY53" s="33"/>
      <c r="AZ53" s="34"/>
      <c r="BA53" s="32"/>
      <c r="BB53" s="33"/>
      <c r="BC53" s="33"/>
      <c r="BD53" s="34"/>
      <c r="BE53" s="32"/>
      <c r="BF53" s="33"/>
      <c r="BG53" s="33"/>
      <c r="BH53" s="34"/>
      <c r="BI53" s="32"/>
      <c r="BJ53" s="33"/>
      <c r="BK53" s="33"/>
      <c r="BL53" s="34"/>
      <c r="BM53" s="32"/>
      <c r="BN53" s="33"/>
      <c r="BO53" s="33"/>
      <c r="BP53" s="34"/>
      <c r="BQ53" s="32"/>
      <c r="BR53" s="33"/>
      <c r="BS53" s="33"/>
      <c r="BT53" s="34"/>
      <c r="BU53" s="32"/>
      <c r="BV53" s="33"/>
      <c r="BW53" s="33"/>
      <c r="BX53" s="34"/>
      <c r="BY53" s="32"/>
      <c r="BZ53" s="33"/>
      <c r="CA53" s="33"/>
      <c r="CB53" s="34"/>
      <c r="CC53" s="32"/>
      <c r="CD53" s="33"/>
      <c r="CE53" s="33"/>
      <c r="CF53" s="34"/>
      <c r="CG53" s="32"/>
      <c r="CH53" s="33"/>
      <c r="CI53" s="33"/>
      <c r="CJ53" s="34"/>
      <c r="CK53" s="32"/>
      <c r="CL53" s="33"/>
      <c r="CM53" s="33"/>
      <c r="CN53" s="34"/>
      <c r="CO53" s="32"/>
      <c r="CP53" s="33"/>
      <c r="CQ53" s="33"/>
      <c r="CR53" s="34"/>
      <c r="CS53" s="32"/>
      <c r="CT53" s="33"/>
      <c r="CU53" s="33"/>
      <c r="CV53" s="34"/>
      <c r="CW53" s="32"/>
      <c r="CX53" s="33"/>
      <c r="CY53" s="33"/>
      <c r="CZ53" s="34"/>
      <c r="DA53" s="32"/>
      <c r="DB53" s="33"/>
      <c r="DC53" s="33"/>
      <c r="DD53" s="34"/>
      <c r="DE53" s="32"/>
      <c r="DF53" s="33"/>
      <c r="DG53" s="33"/>
      <c r="DH53" s="34"/>
      <c r="DI53" s="32"/>
      <c r="DJ53" s="33"/>
      <c r="DK53" s="33"/>
      <c r="DL53" s="34"/>
      <c r="DM53" s="32"/>
      <c r="DN53" s="33"/>
      <c r="DO53" s="33"/>
      <c r="DP53" s="34"/>
      <c r="DQ53" s="32"/>
      <c r="DR53" s="33"/>
      <c r="DS53" s="33"/>
      <c r="DT53" s="34"/>
      <c r="DU53" s="32"/>
      <c r="DV53" s="33"/>
      <c r="DW53" s="33"/>
      <c r="DX53" s="34"/>
      <c r="DY53" s="32"/>
      <c r="DZ53" s="33"/>
      <c r="EA53" s="33"/>
      <c r="EB53" s="34"/>
      <c r="EC53" s="32"/>
      <c r="ED53" s="33"/>
      <c r="EE53" s="33"/>
      <c r="EF53" s="34"/>
      <c r="EG53" s="32"/>
      <c r="EH53" s="33"/>
      <c r="EI53" s="33"/>
      <c r="EJ53" s="34"/>
      <c r="EK53" s="32"/>
      <c r="EL53" s="33"/>
      <c r="EM53" s="33"/>
      <c r="EN53" s="34"/>
      <c r="EO53" s="32"/>
      <c r="EP53" s="33"/>
      <c r="EQ53" s="33"/>
      <c r="ER53" s="34"/>
      <c r="ES53" s="32"/>
      <c r="ET53" s="33"/>
      <c r="EU53" s="33"/>
      <c r="EV53" s="34"/>
      <c r="EW53" s="32"/>
      <c r="EX53" s="33"/>
      <c r="EY53" s="33"/>
      <c r="EZ53" s="34"/>
      <c r="FA53" s="32"/>
      <c r="FB53" s="33"/>
      <c r="FC53" s="33"/>
      <c r="FD53" s="34"/>
      <c r="FE53" s="32"/>
      <c r="FF53" s="33"/>
      <c r="FG53" s="33"/>
      <c r="FH53" s="34"/>
      <c r="FI53" s="32"/>
      <c r="FJ53" s="33"/>
      <c r="FK53" s="33"/>
      <c r="FL53" s="34"/>
      <c r="FM53" s="32"/>
      <c r="FN53" s="33"/>
      <c r="FO53" s="33"/>
      <c r="FP53" s="34"/>
      <c r="FQ53" s="32"/>
      <c r="FR53" s="33"/>
      <c r="FS53" s="33"/>
      <c r="FT53" s="34"/>
      <c r="FU53" s="32"/>
      <c r="FV53" s="33"/>
      <c r="FW53" s="33"/>
      <c r="FX53" s="34"/>
      <c r="FY53" s="32"/>
      <c r="FZ53" s="33"/>
      <c r="GA53" s="33"/>
      <c r="GB53" s="34"/>
      <c r="GC53" s="32"/>
      <c r="GD53" s="33"/>
      <c r="GE53" s="33"/>
      <c r="GF53" s="34"/>
      <c r="GG53" s="32"/>
      <c r="GH53" s="33"/>
      <c r="GI53" s="33"/>
      <c r="GJ53" s="34"/>
      <c r="GK53" s="32"/>
      <c r="GL53" s="33"/>
      <c r="GM53" s="33"/>
      <c r="GN53" s="34"/>
      <c r="GO53" s="32"/>
      <c r="GP53" s="33"/>
      <c r="GQ53" s="33"/>
      <c r="GR53" s="34"/>
      <c r="GS53" s="32"/>
      <c r="GT53" s="33"/>
      <c r="GU53" s="33"/>
      <c r="GV53" s="34"/>
      <c r="GW53" s="32"/>
      <c r="GX53" s="33"/>
      <c r="GY53" s="33"/>
      <c r="GZ53" s="34"/>
      <c r="HA53" s="32"/>
      <c r="HB53" s="33"/>
      <c r="HC53" s="33"/>
      <c r="HD53" s="34"/>
      <c r="HE53" s="32"/>
      <c r="HF53" s="33"/>
      <c r="HG53" s="33"/>
      <c r="HH53" s="34"/>
      <c r="HI53" s="32"/>
      <c r="HJ53" s="33"/>
      <c r="HK53" s="33"/>
      <c r="HL53" s="34"/>
      <c r="HM53" s="32"/>
      <c r="HN53" s="33"/>
      <c r="HO53" s="33"/>
      <c r="HP53" s="34"/>
      <c r="HQ53" s="32"/>
      <c r="HR53" s="33"/>
      <c r="HS53" s="33"/>
      <c r="HT53" s="34"/>
      <c r="HU53" s="32"/>
      <c r="HV53" s="33"/>
      <c r="HW53" s="33"/>
      <c r="HX53" s="34"/>
      <c r="HY53" s="32"/>
      <c r="HZ53" s="33"/>
      <c r="IA53" s="33"/>
      <c r="IB53" s="34"/>
      <c r="IC53" s="32"/>
      <c r="ID53" s="33"/>
      <c r="IE53" s="33"/>
      <c r="IF53" s="34"/>
      <c r="IG53" s="32"/>
      <c r="IH53" s="33"/>
      <c r="II53" s="33"/>
      <c r="IJ53" s="34"/>
    </row>
    <row r="54" spans="1:244" s="41" customFormat="1" ht="13.5" thickBot="1">
      <c r="A54" s="38" t="s">
        <v>58</v>
      </c>
      <c r="B54" s="158">
        <v>19617.856920889612</v>
      </c>
      <c r="C54" s="158">
        <v>1.2500000000000002</v>
      </c>
      <c r="D54" s="55">
        <v>0.99999999999999989</v>
      </c>
    </row>
    <row r="55" spans="1:244">
      <c r="A55" s="42" t="s">
        <v>59</v>
      </c>
      <c r="D55" s="43"/>
    </row>
  </sheetData>
  <printOptions horizontalCentered="1"/>
  <pageMargins left="0.78740157480314965" right="0.39370078740157483" top="0.78740157480314965" bottom="0.78740157480314965" header="0.59055118110236227" footer="0.59055118110236227"/>
  <pageSetup paperSize="9" orientation="portrait" horizontalDpi="300" verticalDpi="300" r:id="rId1"/>
  <headerFooter alignWithMargins="0">
    <oddHeader>&amp;L&amp;"Tahoma,Negrito"&amp;8Companhia Nacional de Abastecimento - CONAB</oddHeader>
    <oddFooter>&amp;R&amp;6&amp;F - &amp;A
versão - jan/2008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I48"/>
  <sheetViews>
    <sheetView zoomScaleNormal="100" workbookViewId="0">
      <selection activeCell="F29" sqref="F29"/>
    </sheetView>
  </sheetViews>
  <sheetFormatPr defaultColWidth="11.5" defaultRowHeight="15" customHeight="1"/>
  <cols>
    <col min="1" max="1" width="45.625" style="3" customWidth="1"/>
    <col min="2" max="3" width="12.625" style="3" customWidth="1"/>
    <col min="4" max="4" width="8.625" style="3" customWidth="1"/>
    <col min="5" max="16384" width="11.5" style="3"/>
  </cols>
  <sheetData>
    <row r="1" spans="1:4" ht="15" customHeight="1">
      <c r="A1" s="1" t="s">
        <v>223</v>
      </c>
      <c r="B1" s="2"/>
      <c r="C1" s="2"/>
      <c r="D1" s="2"/>
    </row>
    <row r="2" spans="1:4" ht="15" customHeight="1">
      <c r="A2" s="1" t="s">
        <v>530</v>
      </c>
      <c r="B2" s="2"/>
      <c r="C2" s="2"/>
      <c r="D2" s="2"/>
    </row>
    <row r="3" spans="1:4" ht="15" customHeight="1">
      <c r="A3" s="1" t="s">
        <v>377</v>
      </c>
      <c r="B3" s="2"/>
      <c r="C3" s="2"/>
      <c r="D3" s="2"/>
    </row>
    <row r="4" spans="1:4" ht="15" customHeight="1">
      <c r="A4" s="1" t="s">
        <v>531</v>
      </c>
      <c r="B4" s="2"/>
      <c r="C4" s="2"/>
      <c r="D4" s="2"/>
    </row>
    <row r="5" spans="1:4" ht="15" customHeight="1" thickBot="1">
      <c r="A5" s="4" t="s">
        <v>532</v>
      </c>
      <c r="B5" s="5">
        <v>29000</v>
      </c>
      <c r="C5" s="6" t="s">
        <v>5</v>
      </c>
    </row>
    <row r="6" spans="1:4" ht="15" customHeight="1">
      <c r="A6" s="7"/>
      <c r="B6" s="8" t="s">
        <v>6</v>
      </c>
      <c r="C6" s="50" t="s">
        <v>69</v>
      </c>
      <c r="D6" s="10" t="s">
        <v>7</v>
      </c>
    </row>
    <row r="7" spans="1:4" ht="15" customHeight="1">
      <c r="A7" s="11" t="s">
        <v>8</v>
      </c>
      <c r="D7" s="12" t="s">
        <v>9</v>
      </c>
    </row>
    <row r="8" spans="1:4" ht="15" customHeight="1" thickBot="1">
      <c r="A8" s="13"/>
      <c r="B8" s="14" t="s">
        <v>479</v>
      </c>
      <c r="C8" s="14" t="s">
        <v>205</v>
      </c>
      <c r="D8" s="15" t="s">
        <v>13</v>
      </c>
    </row>
    <row r="9" spans="1:4" ht="15" customHeight="1">
      <c r="A9" s="11" t="s">
        <v>14</v>
      </c>
      <c r="B9" s="16"/>
    </row>
    <row r="10" spans="1:4" ht="15" customHeight="1">
      <c r="A10" s="18" t="s">
        <v>432</v>
      </c>
      <c r="B10" s="16">
        <v>325</v>
      </c>
      <c r="C10" s="16">
        <v>0.22</v>
      </c>
      <c r="D10" s="51">
        <v>7.4474727424083354E-3</v>
      </c>
    </row>
    <row r="11" spans="1:4" ht="15" customHeight="1">
      <c r="A11" s="6" t="s">
        <v>231</v>
      </c>
      <c r="B11" s="16">
        <v>12556.8</v>
      </c>
      <c r="C11" s="16">
        <v>8.66</v>
      </c>
      <c r="D11" s="51">
        <v>0.28774284840576303</v>
      </c>
    </row>
    <row r="12" spans="1:4" ht="15" customHeight="1">
      <c r="A12" s="6" t="s">
        <v>232</v>
      </c>
      <c r="B12" s="16">
        <v>95.600000000000009</v>
      </c>
      <c r="C12" s="16">
        <v>6.9999999999999993E-2</v>
      </c>
      <c r="D12" s="51">
        <v>2.1907027513053444E-3</v>
      </c>
    </row>
    <row r="13" spans="1:4" ht="15" customHeight="1">
      <c r="A13" s="6" t="s">
        <v>533</v>
      </c>
      <c r="B13" s="16">
        <v>500</v>
      </c>
      <c r="C13" s="16">
        <v>0.34</v>
      </c>
      <c r="D13" s="51">
        <v>1.1457650372935901E-2</v>
      </c>
    </row>
    <row r="14" spans="1:4" ht="15" customHeight="1">
      <c r="A14" s="6" t="s">
        <v>436</v>
      </c>
      <c r="B14" s="16">
        <v>13568</v>
      </c>
      <c r="C14" s="16">
        <v>9.370000000000001</v>
      </c>
      <c r="D14" s="51">
        <v>0.3109148005199886</v>
      </c>
    </row>
    <row r="15" spans="1:4" ht="15" customHeight="1">
      <c r="A15" s="6" t="s">
        <v>437</v>
      </c>
      <c r="B15" s="16">
        <v>3102</v>
      </c>
      <c r="C15" s="16">
        <v>2.14</v>
      </c>
      <c r="D15" s="51">
        <v>7.1083262913694323E-2</v>
      </c>
    </row>
    <row r="16" spans="1:4" ht="15" customHeight="1">
      <c r="A16" s="6" t="s">
        <v>534</v>
      </c>
      <c r="B16" s="16">
        <v>6840.4</v>
      </c>
      <c r="C16" s="16">
        <v>4.72</v>
      </c>
      <c r="D16" s="51">
        <v>0.15674982322206146</v>
      </c>
    </row>
    <row r="17" spans="1:4" ht="15" customHeight="1">
      <c r="A17" s="6" t="s">
        <v>535</v>
      </c>
      <c r="B17" s="16">
        <v>1849.39</v>
      </c>
      <c r="C17" s="16">
        <v>2.85</v>
      </c>
      <c r="D17" s="51">
        <v>4.2379328046407851E-2</v>
      </c>
    </row>
    <row r="18" spans="1:4" ht="15" customHeight="1">
      <c r="A18" s="22" t="s">
        <v>27</v>
      </c>
      <c r="B18" s="155">
        <v>38837.19</v>
      </c>
      <c r="C18" s="155">
        <v>28.370000000000005</v>
      </c>
      <c r="D18" s="52">
        <v>0.88996588897456486</v>
      </c>
    </row>
    <row r="19" spans="1:4" ht="15" customHeight="1">
      <c r="A19" s="25" t="s">
        <v>28</v>
      </c>
    </row>
    <row r="20" spans="1:4" ht="15" customHeight="1">
      <c r="A20" s="6" t="s">
        <v>536</v>
      </c>
      <c r="B20" s="16">
        <v>0</v>
      </c>
      <c r="C20" s="16">
        <v>0</v>
      </c>
      <c r="D20" s="51">
        <v>0</v>
      </c>
    </row>
    <row r="21" spans="1:4" ht="15" customHeight="1">
      <c r="A21" s="18" t="s">
        <v>537</v>
      </c>
      <c r="B21" s="16">
        <v>10.35</v>
      </c>
      <c r="C21" s="16">
        <v>0.01</v>
      </c>
      <c r="D21" s="51">
        <v>2.3717336271977314E-4</v>
      </c>
    </row>
    <row r="22" spans="1:4" ht="15" customHeight="1">
      <c r="A22" s="18" t="s">
        <v>538</v>
      </c>
      <c r="B22" s="16">
        <v>0</v>
      </c>
      <c r="C22" s="16">
        <v>0</v>
      </c>
      <c r="D22" s="51">
        <v>0</v>
      </c>
    </row>
    <row r="23" spans="1:4" ht="15" customHeight="1">
      <c r="A23" s="18" t="s">
        <v>539</v>
      </c>
      <c r="B23" s="16">
        <v>0</v>
      </c>
      <c r="C23" s="16">
        <v>0</v>
      </c>
      <c r="D23" s="51">
        <v>0</v>
      </c>
    </row>
    <row r="24" spans="1:4" ht="15" customHeight="1">
      <c r="A24" s="27" t="s">
        <v>37</v>
      </c>
      <c r="B24" s="156">
        <v>10.35</v>
      </c>
      <c r="C24" s="156">
        <v>0.01</v>
      </c>
      <c r="D24" s="53">
        <v>2.3717336271977314E-4</v>
      </c>
    </row>
    <row r="25" spans="1:4" s="30" customFormat="1" ht="15" customHeight="1">
      <c r="A25" s="11" t="s">
        <v>38</v>
      </c>
      <c r="B25" s="3"/>
      <c r="C25" s="3"/>
      <c r="D25" s="3"/>
    </row>
    <row r="26" spans="1:4" s="30" customFormat="1" ht="15" customHeight="1">
      <c r="A26" s="18" t="s">
        <v>39</v>
      </c>
      <c r="B26" s="16">
        <v>3108.228685207117</v>
      </c>
      <c r="C26" s="16">
        <v>2.14</v>
      </c>
      <c r="D26" s="51">
        <v>7.1225995108466778E-2</v>
      </c>
    </row>
    <row r="27" spans="1:4" s="30" customFormat="1" ht="15" customHeight="1">
      <c r="A27" s="6" t="s">
        <v>40</v>
      </c>
      <c r="B27" s="16">
        <v>3108.228685207117</v>
      </c>
      <c r="C27" s="16">
        <v>2.14</v>
      </c>
      <c r="D27" s="51">
        <v>7.1225995108466778E-2</v>
      </c>
    </row>
    <row r="28" spans="1:4" s="31" customFormat="1" ht="15" customHeight="1">
      <c r="A28" s="22" t="s">
        <v>41</v>
      </c>
      <c r="B28" s="155">
        <v>41955.76868520712</v>
      </c>
      <c r="C28" s="155">
        <v>30.520000000000007</v>
      </c>
      <c r="D28" s="52">
        <v>0.96142905744575136</v>
      </c>
    </row>
    <row r="29" spans="1:4" s="30" customFormat="1" ht="15" customHeight="1">
      <c r="A29" s="11" t="s">
        <v>42</v>
      </c>
      <c r="B29" s="3"/>
      <c r="C29" s="3"/>
      <c r="D29" s="3"/>
    </row>
    <row r="30" spans="1:4" s="30" customFormat="1" ht="15" customHeight="1">
      <c r="A30" s="6" t="s">
        <v>43</v>
      </c>
      <c r="B30" s="16">
        <v>0.57999999999999996</v>
      </c>
      <c r="C30" s="16">
        <v>0</v>
      </c>
      <c r="D30" s="51">
        <v>1.3290874432605644E-5</v>
      </c>
    </row>
    <row r="31" spans="1:4" s="30" customFormat="1" ht="15" customHeight="1">
      <c r="A31" s="6" t="s">
        <v>44</v>
      </c>
      <c r="B31" s="16">
        <v>964.22</v>
      </c>
      <c r="C31" s="16">
        <v>0.66</v>
      </c>
      <c r="D31" s="51">
        <v>2.209539128518451E-2</v>
      </c>
    </row>
    <row r="32" spans="1:4" s="30" customFormat="1" ht="15" customHeight="1">
      <c r="A32" s="18" t="s">
        <v>45</v>
      </c>
      <c r="B32" s="16">
        <v>0</v>
      </c>
      <c r="C32" s="16">
        <v>0</v>
      </c>
      <c r="D32" s="51">
        <v>0</v>
      </c>
    </row>
    <row r="33" spans="1:243" s="30" customFormat="1" ht="15" customHeight="1">
      <c r="A33" s="27" t="s">
        <v>46</v>
      </c>
      <c r="B33" s="156">
        <v>964.80000000000007</v>
      </c>
      <c r="C33" s="156">
        <v>0.66</v>
      </c>
      <c r="D33" s="53">
        <v>2.2108682159617116E-2</v>
      </c>
      <c r="E33" s="33"/>
      <c r="F33" s="33"/>
      <c r="G33" s="34"/>
      <c r="H33" s="32"/>
      <c r="I33" s="33"/>
      <c r="J33" s="33"/>
      <c r="K33" s="34"/>
      <c r="L33" s="32"/>
      <c r="M33" s="33"/>
      <c r="N33" s="33"/>
      <c r="O33" s="34"/>
      <c r="P33" s="32"/>
      <c r="Q33" s="33"/>
      <c r="R33" s="33"/>
      <c r="S33" s="34"/>
      <c r="T33" s="32"/>
      <c r="U33" s="33"/>
      <c r="V33" s="33"/>
      <c r="W33" s="34"/>
      <c r="X33" s="32"/>
      <c r="Y33" s="33"/>
      <c r="Z33" s="33"/>
      <c r="AA33" s="34"/>
      <c r="AB33" s="32"/>
      <c r="AC33" s="33"/>
      <c r="AD33" s="33"/>
      <c r="AE33" s="34"/>
      <c r="AF33" s="32"/>
      <c r="AG33" s="33"/>
      <c r="AH33" s="33"/>
      <c r="AI33" s="34"/>
      <c r="AJ33" s="32"/>
      <c r="AK33" s="33"/>
      <c r="AL33" s="33"/>
      <c r="AM33" s="34"/>
      <c r="AN33" s="32"/>
      <c r="AO33" s="33"/>
      <c r="AP33" s="33"/>
      <c r="AQ33" s="34"/>
      <c r="AR33" s="32"/>
      <c r="AS33" s="33"/>
      <c r="AT33" s="33"/>
      <c r="AU33" s="34"/>
      <c r="AV33" s="32"/>
      <c r="AW33" s="33"/>
      <c r="AX33" s="33"/>
      <c r="AY33" s="34"/>
      <c r="AZ33" s="32"/>
      <c r="BA33" s="33"/>
      <c r="BB33" s="33"/>
      <c r="BC33" s="34"/>
      <c r="BD33" s="32"/>
      <c r="BE33" s="33"/>
      <c r="BF33" s="33"/>
      <c r="BG33" s="34"/>
      <c r="BH33" s="32"/>
      <c r="BI33" s="33"/>
      <c r="BJ33" s="33"/>
      <c r="BK33" s="34"/>
      <c r="BL33" s="32"/>
      <c r="BM33" s="33"/>
      <c r="BN33" s="33"/>
      <c r="BO33" s="34"/>
      <c r="BP33" s="32"/>
      <c r="BQ33" s="33"/>
      <c r="BR33" s="33"/>
      <c r="BS33" s="34"/>
      <c r="BT33" s="32"/>
      <c r="BU33" s="33"/>
      <c r="BV33" s="33"/>
      <c r="BW33" s="34"/>
      <c r="BX33" s="32"/>
      <c r="BY33" s="33"/>
      <c r="BZ33" s="33"/>
      <c r="CA33" s="34"/>
      <c r="CB33" s="32"/>
      <c r="CC33" s="33"/>
      <c r="CD33" s="33"/>
      <c r="CE33" s="34"/>
      <c r="CF33" s="32"/>
      <c r="CG33" s="33"/>
      <c r="CH33" s="33"/>
      <c r="CI33" s="34"/>
      <c r="CJ33" s="32"/>
      <c r="CK33" s="33"/>
      <c r="CL33" s="33"/>
      <c r="CM33" s="34"/>
      <c r="CN33" s="32"/>
      <c r="CO33" s="33"/>
      <c r="CP33" s="33"/>
      <c r="CQ33" s="34"/>
      <c r="CR33" s="32"/>
      <c r="CS33" s="33"/>
      <c r="CT33" s="33"/>
      <c r="CU33" s="34"/>
      <c r="CV33" s="32"/>
      <c r="CW33" s="33"/>
      <c r="CX33" s="33"/>
      <c r="CY33" s="34"/>
      <c r="CZ33" s="32"/>
      <c r="DA33" s="33"/>
      <c r="DB33" s="33"/>
      <c r="DC33" s="34"/>
      <c r="DD33" s="32"/>
      <c r="DE33" s="33"/>
      <c r="DF33" s="33"/>
      <c r="DG33" s="34"/>
      <c r="DH33" s="32"/>
      <c r="DI33" s="33"/>
      <c r="DJ33" s="33"/>
      <c r="DK33" s="34"/>
      <c r="DL33" s="32"/>
      <c r="DM33" s="33"/>
      <c r="DN33" s="33"/>
      <c r="DO33" s="34"/>
      <c r="DP33" s="32"/>
      <c r="DQ33" s="33"/>
      <c r="DR33" s="33"/>
      <c r="DS33" s="34"/>
      <c r="DT33" s="32"/>
      <c r="DU33" s="33"/>
      <c r="DV33" s="33"/>
      <c r="DW33" s="34"/>
      <c r="DX33" s="32"/>
      <c r="DY33" s="33"/>
      <c r="DZ33" s="33"/>
      <c r="EA33" s="34"/>
      <c r="EB33" s="32"/>
      <c r="EC33" s="33"/>
      <c r="ED33" s="33"/>
      <c r="EE33" s="34"/>
      <c r="EF33" s="32"/>
      <c r="EG33" s="33"/>
      <c r="EH33" s="33"/>
      <c r="EI33" s="34"/>
      <c r="EJ33" s="32"/>
      <c r="EK33" s="33"/>
      <c r="EL33" s="33"/>
      <c r="EM33" s="34"/>
      <c r="EN33" s="32"/>
      <c r="EO33" s="33"/>
      <c r="EP33" s="33"/>
      <c r="EQ33" s="34"/>
      <c r="ER33" s="32"/>
      <c r="ES33" s="33"/>
      <c r="ET33" s="33"/>
      <c r="EU33" s="34"/>
      <c r="EV33" s="32"/>
      <c r="EW33" s="33"/>
      <c r="EX33" s="33"/>
      <c r="EY33" s="34"/>
      <c r="EZ33" s="32"/>
      <c r="FA33" s="33"/>
      <c r="FB33" s="33"/>
      <c r="FC33" s="34"/>
      <c r="FD33" s="32"/>
      <c r="FE33" s="33"/>
      <c r="FF33" s="33"/>
      <c r="FG33" s="34"/>
      <c r="FH33" s="32"/>
      <c r="FI33" s="33"/>
      <c r="FJ33" s="33"/>
      <c r="FK33" s="34"/>
      <c r="FL33" s="32"/>
      <c r="FM33" s="33"/>
      <c r="FN33" s="33"/>
      <c r="FO33" s="34"/>
      <c r="FP33" s="32"/>
      <c r="FQ33" s="33"/>
      <c r="FR33" s="33"/>
      <c r="FS33" s="34"/>
      <c r="FT33" s="32"/>
      <c r="FU33" s="33"/>
      <c r="FV33" s="33"/>
      <c r="FW33" s="34"/>
      <c r="FX33" s="32"/>
      <c r="FY33" s="33"/>
      <c r="FZ33" s="33"/>
      <c r="GA33" s="34"/>
      <c r="GB33" s="32"/>
      <c r="GC33" s="33"/>
      <c r="GD33" s="33"/>
      <c r="GE33" s="34"/>
      <c r="GF33" s="32"/>
      <c r="GG33" s="33"/>
      <c r="GH33" s="33"/>
      <c r="GI33" s="34"/>
      <c r="GJ33" s="32"/>
      <c r="GK33" s="33"/>
      <c r="GL33" s="33"/>
      <c r="GM33" s="34"/>
      <c r="GN33" s="32"/>
      <c r="GO33" s="33"/>
      <c r="GP33" s="33"/>
      <c r="GQ33" s="34"/>
      <c r="GR33" s="32"/>
      <c r="GS33" s="33"/>
      <c r="GT33" s="33"/>
      <c r="GU33" s="34"/>
      <c r="GV33" s="32"/>
      <c r="GW33" s="33"/>
      <c r="GX33" s="33"/>
      <c r="GY33" s="34"/>
      <c r="GZ33" s="32"/>
      <c r="HA33" s="33"/>
      <c r="HB33" s="33"/>
      <c r="HC33" s="34"/>
      <c r="HD33" s="32"/>
      <c r="HE33" s="33"/>
      <c r="HF33" s="33"/>
      <c r="HG33" s="34"/>
      <c r="HH33" s="32"/>
      <c r="HI33" s="33"/>
      <c r="HJ33" s="33"/>
      <c r="HK33" s="34"/>
      <c r="HL33" s="32"/>
      <c r="HM33" s="33"/>
      <c r="HN33" s="33"/>
      <c r="HO33" s="34"/>
      <c r="HP33" s="32"/>
      <c r="HQ33" s="33"/>
      <c r="HR33" s="33"/>
      <c r="HS33" s="34"/>
      <c r="HT33" s="32"/>
      <c r="HU33" s="33"/>
      <c r="HV33" s="33"/>
      <c r="HW33" s="34"/>
      <c r="HX33" s="32"/>
      <c r="HY33" s="33"/>
      <c r="HZ33" s="33"/>
      <c r="IA33" s="34"/>
      <c r="IB33" s="32"/>
      <c r="IC33" s="33"/>
      <c r="ID33" s="33"/>
      <c r="IE33" s="34"/>
      <c r="IF33" s="32"/>
      <c r="IG33" s="33"/>
      <c r="IH33" s="33"/>
      <c r="II33" s="34"/>
    </row>
    <row r="34" spans="1:243" s="30" customFormat="1" ht="15" customHeight="1">
      <c r="A34" s="11" t="s">
        <v>47</v>
      </c>
      <c r="B34" s="3"/>
      <c r="C34" s="3"/>
      <c r="D34" s="3"/>
    </row>
    <row r="35" spans="1:243" s="30" customFormat="1" ht="15" customHeight="1">
      <c r="A35" s="18" t="s">
        <v>48</v>
      </c>
      <c r="B35" s="16">
        <v>213.196</v>
      </c>
      <c r="C35" s="16">
        <v>0.15</v>
      </c>
      <c r="D35" s="51">
        <v>4.8854504578168846E-3</v>
      </c>
    </row>
    <row r="36" spans="1:243" s="30" customFormat="1" ht="15" customHeight="1">
      <c r="A36" s="18" t="s">
        <v>49</v>
      </c>
      <c r="B36" s="16">
        <v>0</v>
      </c>
      <c r="C36" s="16">
        <v>0</v>
      </c>
      <c r="D36" s="51">
        <v>0</v>
      </c>
    </row>
    <row r="37" spans="1:243" s="30" customFormat="1" ht="15" customHeight="1">
      <c r="A37" s="18" t="s">
        <v>50</v>
      </c>
      <c r="B37" s="16">
        <v>39.97</v>
      </c>
      <c r="C37" s="16">
        <v>0.03</v>
      </c>
      <c r="D37" s="51">
        <v>9.1592457081249583E-4</v>
      </c>
    </row>
    <row r="38" spans="1:243" s="30" customFormat="1" ht="15" customHeight="1">
      <c r="A38" s="27" t="s">
        <v>51</v>
      </c>
      <c r="B38" s="156">
        <v>253.166</v>
      </c>
      <c r="C38" s="156">
        <v>0.18</v>
      </c>
      <c r="D38" s="53">
        <v>5.8013750286293802E-3</v>
      </c>
      <c r="E38" s="33"/>
      <c r="F38" s="33"/>
      <c r="G38" s="34"/>
      <c r="H38" s="32"/>
      <c r="I38" s="33"/>
      <c r="J38" s="33"/>
      <c r="K38" s="34"/>
      <c r="L38" s="32"/>
      <c r="M38" s="33"/>
      <c r="N38" s="33"/>
      <c r="O38" s="34"/>
      <c r="P38" s="32"/>
      <c r="Q38" s="33"/>
      <c r="R38" s="33"/>
      <c r="S38" s="34"/>
      <c r="T38" s="32"/>
      <c r="U38" s="33"/>
      <c r="V38" s="33"/>
      <c r="W38" s="34"/>
      <c r="X38" s="32"/>
      <c r="Y38" s="33"/>
      <c r="Z38" s="33"/>
      <c r="AA38" s="34"/>
      <c r="AB38" s="32"/>
      <c r="AC38" s="33"/>
      <c r="AD38" s="33"/>
      <c r="AE38" s="34"/>
      <c r="AF38" s="32"/>
      <c r="AG38" s="33"/>
      <c r="AH38" s="33"/>
      <c r="AI38" s="34"/>
      <c r="AJ38" s="32"/>
      <c r="AK38" s="33"/>
      <c r="AL38" s="33"/>
      <c r="AM38" s="34"/>
      <c r="AN38" s="32"/>
      <c r="AO38" s="33"/>
      <c r="AP38" s="33"/>
      <c r="AQ38" s="34"/>
      <c r="AR38" s="32"/>
      <c r="AS38" s="33"/>
      <c r="AT38" s="33"/>
      <c r="AU38" s="34"/>
      <c r="AV38" s="32"/>
      <c r="AW38" s="33"/>
      <c r="AX38" s="33"/>
      <c r="AY38" s="34"/>
      <c r="AZ38" s="32"/>
      <c r="BA38" s="33"/>
      <c r="BB38" s="33"/>
      <c r="BC38" s="34"/>
      <c r="BD38" s="32"/>
      <c r="BE38" s="33"/>
      <c r="BF38" s="33"/>
      <c r="BG38" s="34"/>
      <c r="BH38" s="32"/>
      <c r="BI38" s="33"/>
      <c r="BJ38" s="33"/>
      <c r="BK38" s="34"/>
      <c r="BL38" s="32"/>
      <c r="BM38" s="33"/>
      <c r="BN38" s="33"/>
      <c r="BO38" s="34"/>
      <c r="BP38" s="32"/>
      <c r="BQ38" s="33"/>
      <c r="BR38" s="33"/>
      <c r="BS38" s="34"/>
      <c r="BT38" s="32"/>
      <c r="BU38" s="33"/>
      <c r="BV38" s="33"/>
      <c r="BW38" s="34"/>
      <c r="BX38" s="32"/>
      <c r="BY38" s="33"/>
      <c r="BZ38" s="33"/>
      <c r="CA38" s="34"/>
      <c r="CB38" s="32"/>
      <c r="CC38" s="33"/>
      <c r="CD38" s="33"/>
      <c r="CE38" s="34"/>
      <c r="CF38" s="32"/>
      <c r="CG38" s="33"/>
      <c r="CH38" s="33"/>
      <c r="CI38" s="34"/>
      <c r="CJ38" s="32"/>
      <c r="CK38" s="33"/>
      <c r="CL38" s="33"/>
      <c r="CM38" s="34"/>
      <c r="CN38" s="32"/>
      <c r="CO38" s="33"/>
      <c r="CP38" s="33"/>
      <c r="CQ38" s="34"/>
      <c r="CR38" s="32"/>
      <c r="CS38" s="33"/>
      <c r="CT38" s="33"/>
      <c r="CU38" s="34"/>
      <c r="CV38" s="32"/>
      <c r="CW38" s="33"/>
      <c r="CX38" s="33"/>
      <c r="CY38" s="34"/>
      <c r="CZ38" s="32"/>
      <c r="DA38" s="33"/>
      <c r="DB38" s="33"/>
      <c r="DC38" s="34"/>
      <c r="DD38" s="32"/>
      <c r="DE38" s="33"/>
      <c r="DF38" s="33"/>
      <c r="DG38" s="34"/>
      <c r="DH38" s="32"/>
      <c r="DI38" s="33"/>
      <c r="DJ38" s="33"/>
      <c r="DK38" s="34"/>
      <c r="DL38" s="32"/>
      <c r="DM38" s="33"/>
      <c r="DN38" s="33"/>
      <c r="DO38" s="34"/>
      <c r="DP38" s="32"/>
      <c r="DQ38" s="33"/>
      <c r="DR38" s="33"/>
      <c r="DS38" s="34"/>
      <c r="DT38" s="32"/>
      <c r="DU38" s="33"/>
      <c r="DV38" s="33"/>
      <c r="DW38" s="34"/>
      <c r="DX38" s="32"/>
      <c r="DY38" s="33"/>
      <c r="DZ38" s="33"/>
      <c r="EA38" s="34"/>
      <c r="EB38" s="32"/>
      <c r="EC38" s="33"/>
      <c r="ED38" s="33"/>
      <c r="EE38" s="34"/>
      <c r="EF38" s="32"/>
      <c r="EG38" s="33"/>
      <c r="EH38" s="33"/>
      <c r="EI38" s="34"/>
      <c r="EJ38" s="32"/>
      <c r="EK38" s="33"/>
      <c r="EL38" s="33"/>
      <c r="EM38" s="34"/>
      <c r="EN38" s="32"/>
      <c r="EO38" s="33"/>
      <c r="EP38" s="33"/>
      <c r="EQ38" s="34"/>
      <c r="ER38" s="32"/>
      <c r="ES38" s="33"/>
      <c r="ET38" s="33"/>
      <c r="EU38" s="34"/>
      <c r="EV38" s="32"/>
      <c r="EW38" s="33"/>
      <c r="EX38" s="33"/>
      <c r="EY38" s="34"/>
      <c r="EZ38" s="32"/>
      <c r="FA38" s="33"/>
      <c r="FB38" s="33"/>
      <c r="FC38" s="34"/>
      <c r="FD38" s="32"/>
      <c r="FE38" s="33"/>
      <c r="FF38" s="33"/>
      <c r="FG38" s="34"/>
      <c r="FH38" s="32"/>
      <c r="FI38" s="33"/>
      <c r="FJ38" s="33"/>
      <c r="FK38" s="34"/>
      <c r="FL38" s="32"/>
      <c r="FM38" s="33"/>
      <c r="FN38" s="33"/>
      <c r="FO38" s="34"/>
      <c r="FP38" s="32"/>
      <c r="FQ38" s="33"/>
      <c r="FR38" s="33"/>
      <c r="FS38" s="34"/>
      <c r="FT38" s="32"/>
      <c r="FU38" s="33"/>
      <c r="FV38" s="33"/>
      <c r="FW38" s="34"/>
      <c r="FX38" s="32"/>
      <c r="FY38" s="33"/>
      <c r="FZ38" s="33"/>
      <c r="GA38" s="34"/>
      <c r="GB38" s="32"/>
      <c r="GC38" s="33"/>
      <c r="GD38" s="33"/>
      <c r="GE38" s="34"/>
      <c r="GF38" s="32"/>
      <c r="GG38" s="33"/>
      <c r="GH38" s="33"/>
      <c r="GI38" s="34"/>
      <c r="GJ38" s="32"/>
      <c r="GK38" s="33"/>
      <c r="GL38" s="33"/>
      <c r="GM38" s="34"/>
      <c r="GN38" s="32"/>
      <c r="GO38" s="33"/>
      <c r="GP38" s="33"/>
      <c r="GQ38" s="34"/>
      <c r="GR38" s="32"/>
      <c r="GS38" s="33"/>
      <c r="GT38" s="33"/>
      <c r="GU38" s="34"/>
      <c r="GV38" s="32"/>
      <c r="GW38" s="33"/>
      <c r="GX38" s="33"/>
      <c r="GY38" s="34"/>
      <c r="GZ38" s="32"/>
      <c r="HA38" s="33"/>
      <c r="HB38" s="33"/>
      <c r="HC38" s="34"/>
      <c r="HD38" s="32"/>
      <c r="HE38" s="33"/>
      <c r="HF38" s="33"/>
      <c r="HG38" s="34"/>
      <c r="HH38" s="32"/>
      <c r="HI38" s="33"/>
      <c r="HJ38" s="33"/>
      <c r="HK38" s="34"/>
      <c r="HL38" s="32"/>
      <c r="HM38" s="33"/>
      <c r="HN38" s="33"/>
      <c r="HO38" s="34"/>
      <c r="HP38" s="32"/>
      <c r="HQ38" s="33"/>
      <c r="HR38" s="33"/>
      <c r="HS38" s="34"/>
      <c r="HT38" s="32"/>
      <c r="HU38" s="33"/>
      <c r="HV38" s="33"/>
      <c r="HW38" s="34"/>
      <c r="HX38" s="32"/>
      <c r="HY38" s="33"/>
      <c r="HZ38" s="33"/>
      <c r="IA38" s="34"/>
      <c r="IB38" s="32"/>
      <c r="IC38" s="33"/>
      <c r="ID38" s="33"/>
      <c r="IE38" s="34"/>
      <c r="IF38" s="32"/>
      <c r="IG38" s="33"/>
      <c r="IH38" s="33"/>
      <c r="II38" s="34"/>
    </row>
    <row r="39" spans="1:243" s="30" customFormat="1" ht="15" customHeight="1">
      <c r="A39" s="35" t="s">
        <v>52</v>
      </c>
      <c r="B39" s="157">
        <v>1217.9660000000001</v>
      </c>
      <c r="C39" s="157">
        <v>0.84000000000000008</v>
      </c>
      <c r="D39" s="54">
        <v>2.7910057188246497E-2</v>
      </c>
      <c r="E39" s="33"/>
      <c r="F39" s="32"/>
      <c r="G39" s="33"/>
      <c r="H39" s="33"/>
      <c r="I39" s="33"/>
      <c r="J39" s="32"/>
      <c r="K39" s="33"/>
      <c r="L39" s="33"/>
      <c r="M39" s="33"/>
      <c r="N39" s="32"/>
      <c r="O39" s="33"/>
      <c r="P39" s="33"/>
      <c r="Q39" s="33"/>
      <c r="R39" s="32"/>
      <c r="S39" s="33"/>
      <c r="T39" s="33"/>
      <c r="U39" s="33"/>
      <c r="V39" s="32"/>
      <c r="W39" s="33"/>
      <c r="X39" s="33"/>
      <c r="Y39" s="33"/>
      <c r="Z39" s="32"/>
      <c r="AA39" s="33"/>
      <c r="AB39" s="33"/>
      <c r="AC39" s="33"/>
      <c r="AD39" s="32"/>
      <c r="AE39" s="33"/>
      <c r="AF39" s="33"/>
      <c r="AG39" s="33"/>
      <c r="AH39" s="32"/>
      <c r="AI39" s="33"/>
      <c r="AJ39" s="33"/>
      <c r="AK39" s="33"/>
      <c r="AL39" s="32"/>
      <c r="AM39" s="33"/>
      <c r="AN39" s="33"/>
      <c r="AO39" s="33"/>
      <c r="AP39" s="32"/>
      <c r="AQ39" s="33"/>
      <c r="AR39" s="33"/>
      <c r="AS39" s="33"/>
      <c r="AT39" s="32"/>
      <c r="AU39" s="33"/>
      <c r="AV39" s="33"/>
      <c r="AW39" s="33"/>
      <c r="AX39" s="32"/>
      <c r="AY39" s="33"/>
      <c r="AZ39" s="33"/>
      <c r="BA39" s="33"/>
      <c r="BB39" s="32"/>
      <c r="BC39" s="33"/>
      <c r="BD39" s="33"/>
      <c r="BE39" s="33"/>
      <c r="BF39" s="32"/>
      <c r="BG39" s="33"/>
      <c r="BH39" s="33"/>
      <c r="BI39" s="33"/>
      <c r="BJ39" s="32"/>
      <c r="BK39" s="33"/>
      <c r="BL39" s="33"/>
      <c r="BM39" s="33"/>
      <c r="BN39" s="32"/>
      <c r="BO39" s="33"/>
      <c r="BP39" s="33"/>
      <c r="BQ39" s="33"/>
      <c r="BR39" s="32"/>
      <c r="BS39" s="33"/>
      <c r="BT39" s="33"/>
      <c r="BU39" s="33"/>
      <c r="BV39" s="32"/>
      <c r="BW39" s="33"/>
      <c r="BX39" s="33"/>
      <c r="BY39" s="33"/>
      <c r="BZ39" s="32"/>
      <c r="CA39" s="33"/>
      <c r="CB39" s="33"/>
      <c r="CC39" s="33"/>
      <c r="CD39" s="32"/>
      <c r="CE39" s="33"/>
      <c r="CF39" s="33"/>
      <c r="CG39" s="33"/>
      <c r="CH39" s="32"/>
      <c r="CI39" s="33"/>
      <c r="CJ39" s="33"/>
      <c r="CK39" s="33"/>
      <c r="CL39" s="32"/>
      <c r="CM39" s="33"/>
      <c r="CN39" s="33"/>
      <c r="CO39" s="33"/>
      <c r="CP39" s="32"/>
      <c r="CQ39" s="33"/>
      <c r="CR39" s="33"/>
      <c r="CS39" s="33"/>
      <c r="CT39" s="32"/>
      <c r="CU39" s="33"/>
      <c r="CV39" s="33"/>
      <c r="CW39" s="33"/>
      <c r="CX39" s="32"/>
      <c r="CY39" s="33"/>
      <c r="CZ39" s="33"/>
      <c r="DA39" s="33"/>
      <c r="DB39" s="32"/>
      <c r="DC39" s="33"/>
      <c r="DD39" s="33"/>
      <c r="DE39" s="33"/>
      <c r="DF39" s="32"/>
      <c r="DG39" s="33"/>
      <c r="DH39" s="33"/>
      <c r="DI39" s="33"/>
      <c r="DJ39" s="32"/>
      <c r="DK39" s="33"/>
      <c r="DL39" s="33"/>
      <c r="DM39" s="33"/>
      <c r="DN39" s="32"/>
      <c r="DO39" s="33"/>
      <c r="DP39" s="33"/>
      <c r="DQ39" s="33"/>
      <c r="DR39" s="32"/>
      <c r="DS39" s="33"/>
      <c r="DT39" s="33"/>
      <c r="DU39" s="33"/>
      <c r="DV39" s="32"/>
      <c r="DW39" s="33"/>
      <c r="DX39" s="33"/>
      <c r="DY39" s="33"/>
      <c r="DZ39" s="32"/>
      <c r="EA39" s="33"/>
      <c r="EB39" s="33"/>
      <c r="EC39" s="33"/>
      <c r="ED39" s="32"/>
      <c r="EE39" s="33"/>
      <c r="EF39" s="33"/>
      <c r="EG39" s="33"/>
      <c r="EH39" s="32"/>
      <c r="EI39" s="33"/>
      <c r="EJ39" s="33"/>
      <c r="EK39" s="33"/>
      <c r="EL39" s="32"/>
      <c r="EM39" s="33"/>
      <c r="EN39" s="33"/>
      <c r="EO39" s="33"/>
      <c r="EP39" s="32"/>
      <c r="EQ39" s="33"/>
      <c r="ER39" s="33"/>
      <c r="ES39" s="33"/>
      <c r="ET39" s="32"/>
      <c r="EU39" s="33"/>
      <c r="EV39" s="33"/>
      <c r="EW39" s="33"/>
      <c r="EX39" s="32"/>
      <c r="EY39" s="33"/>
      <c r="EZ39" s="33"/>
      <c r="FA39" s="33"/>
      <c r="FB39" s="32"/>
      <c r="FC39" s="33"/>
      <c r="FD39" s="33"/>
      <c r="FE39" s="33"/>
      <c r="FF39" s="32"/>
      <c r="FG39" s="33"/>
      <c r="FH39" s="33"/>
      <c r="FI39" s="33"/>
      <c r="FJ39" s="32"/>
      <c r="FK39" s="33"/>
      <c r="FL39" s="33"/>
      <c r="FM39" s="33"/>
      <c r="FN39" s="32"/>
      <c r="FO39" s="33"/>
      <c r="FP39" s="33"/>
      <c r="FQ39" s="33"/>
      <c r="FR39" s="32"/>
      <c r="FS39" s="33"/>
      <c r="FT39" s="33"/>
      <c r="FU39" s="33"/>
      <c r="FV39" s="32"/>
      <c r="FW39" s="33"/>
      <c r="FX39" s="33"/>
      <c r="FY39" s="33"/>
      <c r="FZ39" s="32"/>
      <c r="GA39" s="33"/>
      <c r="GB39" s="33"/>
      <c r="GC39" s="33"/>
      <c r="GD39" s="32"/>
      <c r="GE39" s="33"/>
      <c r="GF39" s="33"/>
      <c r="GG39" s="33"/>
      <c r="GH39" s="32"/>
      <c r="GI39" s="33"/>
      <c r="GJ39" s="33"/>
      <c r="GK39" s="33"/>
      <c r="GL39" s="32"/>
      <c r="GM39" s="33"/>
      <c r="GN39" s="33"/>
      <c r="GO39" s="33"/>
      <c r="GP39" s="32"/>
      <c r="GQ39" s="33"/>
      <c r="GR39" s="33"/>
      <c r="GS39" s="33"/>
      <c r="GT39" s="32"/>
      <c r="GU39" s="33"/>
      <c r="GV39" s="33"/>
      <c r="GW39" s="33"/>
      <c r="GX39" s="32"/>
      <c r="GY39" s="33"/>
      <c r="GZ39" s="33"/>
      <c r="HA39" s="33"/>
      <c r="HB39" s="32"/>
      <c r="HC39" s="33"/>
      <c r="HD39" s="33"/>
      <c r="HE39" s="33"/>
      <c r="HF39" s="32"/>
      <c r="HG39" s="33"/>
      <c r="HH39" s="33"/>
      <c r="HI39" s="33"/>
      <c r="HJ39" s="32"/>
      <c r="HK39" s="33"/>
      <c r="HL39" s="33"/>
      <c r="HM39" s="33"/>
      <c r="HN39" s="32"/>
      <c r="HO39" s="33"/>
      <c r="HP39" s="33"/>
      <c r="HQ39" s="33"/>
      <c r="HR39" s="32"/>
      <c r="HS39" s="33"/>
      <c r="HT39" s="33"/>
      <c r="HU39" s="33"/>
      <c r="HV39" s="32"/>
      <c r="HW39" s="33"/>
      <c r="HX39" s="33"/>
      <c r="HY39" s="33"/>
      <c r="HZ39" s="32"/>
      <c r="IA39" s="33"/>
      <c r="IB39" s="33"/>
      <c r="IC39" s="33"/>
      <c r="ID39" s="32"/>
      <c r="IE39" s="33"/>
      <c r="IF39" s="33"/>
      <c r="IG39" s="33"/>
    </row>
    <row r="40" spans="1:243" s="31" customFormat="1" ht="15" customHeight="1">
      <c r="A40" s="22" t="s">
        <v>53</v>
      </c>
      <c r="B40" s="155">
        <v>43173.73468520712</v>
      </c>
      <c r="C40" s="155">
        <v>31.360000000000007</v>
      </c>
      <c r="D40" s="52">
        <v>0.98933911463399782</v>
      </c>
    </row>
    <row r="41" spans="1:243" s="30" customFormat="1" ht="15" customHeight="1">
      <c r="A41" s="11" t="s">
        <v>54</v>
      </c>
      <c r="B41" s="3"/>
      <c r="C41" s="3"/>
      <c r="D41" s="3"/>
    </row>
    <row r="42" spans="1:243" s="30" customFormat="1" ht="15" customHeight="1">
      <c r="A42" s="6" t="s">
        <v>55</v>
      </c>
      <c r="B42" s="16">
        <v>240.22999999999996</v>
      </c>
      <c r="C42" s="16">
        <v>0.17</v>
      </c>
      <c r="D42" s="51">
        <v>5.5049426981807819E-3</v>
      </c>
    </row>
    <row r="43" spans="1:243" s="30" customFormat="1" ht="15" customHeight="1">
      <c r="A43" s="6" t="s">
        <v>56</v>
      </c>
      <c r="B43" s="16">
        <v>225</v>
      </c>
      <c r="C43" s="16">
        <v>0.16</v>
      </c>
      <c r="D43" s="51">
        <v>5.1559426678211553E-3</v>
      </c>
    </row>
    <row r="44" spans="1:243" s="30" customFormat="1" ht="15" customHeight="1">
      <c r="A44" s="27" t="s">
        <v>57</v>
      </c>
      <c r="B44" s="156">
        <v>465.22999999999996</v>
      </c>
      <c r="C44" s="156">
        <v>0.33</v>
      </c>
      <c r="D44" s="53">
        <v>1.0660885366001937E-2</v>
      </c>
      <c r="E44" s="33"/>
      <c r="F44" s="33"/>
      <c r="G44" s="34"/>
      <c r="H44" s="32"/>
      <c r="I44" s="33"/>
      <c r="J44" s="33"/>
      <c r="K44" s="34"/>
      <c r="L44" s="32"/>
      <c r="M44" s="33"/>
      <c r="N44" s="33"/>
      <c r="O44" s="34"/>
      <c r="P44" s="32"/>
      <c r="Q44" s="33"/>
      <c r="R44" s="33"/>
      <c r="S44" s="34"/>
      <c r="T44" s="32"/>
      <c r="U44" s="33"/>
      <c r="V44" s="33"/>
      <c r="W44" s="34"/>
      <c r="X44" s="32"/>
      <c r="Y44" s="33"/>
      <c r="Z44" s="33"/>
      <c r="AA44" s="34"/>
      <c r="AB44" s="32"/>
      <c r="AC44" s="33"/>
      <c r="AD44" s="33"/>
      <c r="AE44" s="34"/>
      <c r="AF44" s="32"/>
      <c r="AG44" s="33"/>
      <c r="AH44" s="33"/>
      <c r="AI44" s="34"/>
      <c r="AJ44" s="32"/>
      <c r="AK44" s="33"/>
      <c r="AL44" s="33"/>
      <c r="AM44" s="34"/>
      <c r="AN44" s="32"/>
      <c r="AO44" s="33"/>
      <c r="AP44" s="33"/>
      <c r="AQ44" s="34"/>
      <c r="AR44" s="32"/>
      <c r="AS44" s="33"/>
      <c r="AT44" s="33"/>
      <c r="AU44" s="34"/>
      <c r="AV44" s="32"/>
      <c r="AW44" s="33"/>
      <c r="AX44" s="33"/>
      <c r="AY44" s="34"/>
      <c r="AZ44" s="32"/>
      <c r="BA44" s="33"/>
      <c r="BB44" s="33"/>
      <c r="BC44" s="34"/>
      <c r="BD44" s="32"/>
      <c r="BE44" s="33"/>
      <c r="BF44" s="33"/>
      <c r="BG44" s="34"/>
      <c r="BH44" s="32"/>
      <c r="BI44" s="33"/>
      <c r="BJ44" s="33"/>
      <c r="BK44" s="34"/>
      <c r="BL44" s="32"/>
      <c r="BM44" s="33"/>
      <c r="BN44" s="33"/>
      <c r="BO44" s="34"/>
      <c r="BP44" s="32"/>
      <c r="BQ44" s="33"/>
      <c r="BR44" s="33"/>
      <c r="BS44" s="34"/>
      <c r="BT44" s="32"/>
      <c r="BU44" s="33"/>
      <c r="BV44" s="33"/>
      <c r="BW44" s="34"/>
      <c r="BX44" s="32"/>
      <c r="BY44" s="33"/>
      <c r="BZ44" s="33"/>
      <c r="CA44" s="34"/>
      <c r="CB44" s="32"/>
      <c r="CC44" s="33"/>
      <c r="CD44" s="33"/>
      <c r="CE44" s="34"/>
      <c r="CF44" s="32"/>
      <c r="CG44" s="33"/>
      <c r="CH44" s="33"/>
      <c r="CI44" s="34"/>
      <c r="CJ44" s="32"/>
      <c r="CK44" s="33"/>
      <c r="CL44" s="33"/>
      <c r="CM44" s="34"/>
      <c r="CN44" s="32"/>
      <c r="CO44" s="33"/>
      <c r="CP44" s="33"/>
      <c r="CQ44" s="34"/>
      <c r="CR44" s="32"/>
      <c r="CS44" s="33"/>
      <c r="CT44" s="33"/>
      <c r="CU44" s="34"/>
      <c r="CV44" s="32"/>
      <c r="CW44" s="33"/>
      <c r="CX44" s="33"/>
      <c r="CY44" s="34"/>
      <c r="CZ44" s="32"/>
      <c r="DA44" s="33"/>
      <c r="DB44" s="33"/>
      <c r="DC44" s="34"/>
      <c r="DD44" s="32"/>
      <c r="DE44" s="33"/>
      <c r="DF44" s="33"/>
      <c r="DG44" s="34"/>
      <c r="DH44" s="32"/>
      <c r="DI44" s="33"/>
      <c r="DJ44" s="33"/>
      <c r="DK44" s="34"/>
      <c r="DL44" s="32"/>
      <c r="DM44" s="33"/>
      <c r="DN44" s="33"/>
      <c r="DO44" s="34"/>
      <c r="DP44" s="32"/>
      <c r="DQ44" s="33"/>
      <c r="DR44" s="33"/>
      <c r="DS44" s="34"/>
      <c r="DT44" s="32"/>
      <c r="DU44" s="33"/>
      <c r="DV44" s="33"/>
      <c r="DW44" s="34"/>
      <c r="DX44" s="32"/>
      <c r="DY44" s="33"/>
      <c r="DZ44" s="33"/>
      <c r="EA44" s="34"/>
      <c r="EB44" s="32"/>
      <c r="EC44" s="33"/>
      <c r="ED44" s="33"/>
      <c r="EE44" s="34"/>
      <c r="EF44" s="32"/>
      <c r="EG44" s="33"/>
      <c r="EH44" s="33"/>
      <c r="EI44" s="34"/>
      <c r="EJ44" s="32"/>
      <c r="EK44" s="33"/>
      <c r="EL44" s="33"/>
      <c r="EM44" s="34"/>
      <c r="EN44" s="32"/>
      <c r="EO44" s="33"/>
      <c r="EP44" s="33"/>
      <c r="EQ44" s="34"/>
      <c r="ER44" s="32"/>
      <c r="ES44" s="33"/>
      <c r="ET44" s="33"/>
      <c r="EU44" s="34"/>
      <c r="EV44" s="32"/>
      <c r="EW44" s="33"/>
      <c r="EX44" s="33"/>
      <c r="EY44" s="34"/>
      <c r="EZ44" s="32"/>
      <c r="FA44" s="33"/>
      <c r="FB44" s="33"/>
      <c r="FC44" s="34"/>
      <c r="FD44" s="32"/>
      <c r="FE44" s="33"/>
      <c r="FF44" s="33"/>
      <c r="FG44" s="34"/>
      <c r="FH44" s="32"/>
      <c r="FI44" s="33"/>
      <c r="FJ44" s="33"/>
      <c r="FK44" s="34"/>
      <c r="FL44" s="32"/>
      <c r="FM44" s="33"/>
      <c r="FN44" s="33"/>
      <c r="FO44" s="34"/>
      <c r="FP44" s="32"/>
      <c r="FQ44" s="33"/>
      <c r="FR44" s="33"/>
      <c r="FS44" s="34"/>
      <c r="FT44" s="32"/>
      <c r="FU44" s="33"/>
      <c r="FV44" s="33"/>
      <c r="FW44" s="34"/>
      <c r="FX44" s="32"/>
      <c r="FY44" s="33"/>
      <c r="FZ44" s="33"/>
      <c r="GA44" s="34"/>
      <c r="GB44" s="32"/>
      <c r="GC44" s="33"/>
      <c r="GD44" s="33"/>
      <c r="GE44" s="34"/>
      <c r="GF44" s="32"/>
      <c r="GG44" s="33"/>
      <c r="GH44" s="33"/>
      <c r="GI44" s="34"/>
      <c r="GJ44" s="32"/>
      <c r="GK44" s="33"/>
      <c r="GL44" s="33"/>
      <c r="GM44" s="34"/>
      <c r="GN44" s="32"/>
      <c r="GO44" s="33"/>
      <c r="GP44" s="33"/>
      <c r="GQ44" s="34"/>
      <c r="GR44" s="32"/>
      <c r="GS44" s="33"/>
      <c r="GT44" s="33"/>
      <c r="GU44" s="34"/>
      <c r="GV44" s="32"/>
      <c r="GW44" s="33"/>
      <c r="GX44" s="33"/>
      <c r="GY44" s="34"/>
      <c r="GZ44" s="32"/>
      <c r="HA44" s="33"/>
      <c r="HB44" s="33"/>
      <c r="HC44" s="34"/>
      <c r="HD44" s="32"/>
      <c r="HE44" s="33"/>
      <c r="HF44" s="33"/>
      <c r="HG44" s="34"/>
      <c r="HH44" s="32"/>
      <c r="HI44" s="33"/>
      <c r="HJ44" s="33"/>
      <c r="HK44" s="34"/>
      <c r="HL44" s="32"/>
      <c r="HM44" s="33"/>
      <c r="HN44" s="33"/>
      <c r="HO44" s="34"/>
      <c r="HP44" s="32"/>
      <c r="HQ44" s="33"/>
      <c r="HR44" s="33"/>
      <c r="HS44" s="34"/>
      <c r="HT44" s="32"/>
      <c r="HU44" s="33"/>
      <c r="HV44" s="33"/>
      <c r="HW44" s="34"/>
      <c r="HX44" s="32"/>
      <c r="HY44" s="33"/>
      <c r="HZ44" s="33"/>
      <c r="IA44" s="34"/>
      <c r="IB44" s="32"/>
      <c r="IC44" s="33"/>
      <c r="ID44" s="33"/>
      <c r="IE44" s="34"/>
      <c r="IF44" s="32"/>
      <c r="IG44" s="33"/>
      <c r="IH44" s="33"/>
      <c r="II44" s="34"/>
    </row>
    <row r="45" spans="1:243" s="41" customFormat="1" ht="15" customHeight="1" thickBot="1">
      <c r="A45" s="38" t="s">
        <v>58</v>
      </c>
      <c r="B45" s="158">
        <v>43638.964685207124</v>
      </c>
      <c r="C45" s="158">
        <v>31.690000000000005</v>
      </c>
      <c r="D45" s="55">
        <v>0.99999999999999978</v>
      </c>
    </row>
    <row r="46" spans="1:243" ht="15" customHeight="1">
      <c r="A46" s="42" t="s">
        <v>303</v>
      </c>
    </row>
    <row r="48" spans="1:243" ht="15" customHeight="1">
      <c r="A48" s="41"/>
    </row>
  </sheetData>
  <printOptions horizontalCentered="1"/>
  <pageMargins left="0.78740157480314965" right="0.39370078740157483" top="0.78740157480314965" bottom="0.78740157480314965" header="0.51181102362204722" footer="0.51181102362204722"/>
  <pageSetup paperSize="9" scale="97" orientation="portrait" horizontalDpi="300" verticalDpi="300" r:id="rId1"/>
  <headerFooter alignWithMargins="0">
    <oddHeader>&amp;L&amp;"Tahoma,Negrito"&amp;8Companhia Nacional de Abastecimento - CONAB</oddHeader>
    <oddFooter>&amp;R&amp;8&amp;F - &amp;A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J57"/>
  <sheetViews>
    <sheetView zoomScaleNormal="100" workbookViewId="0">
      <selection activeCell="F29" sqref="F29"/>
    </sheetView>
  </sheetViews>
  <sheetFormatPr defaultColWidth="11.5" defaultRowHeight="12.75"/>
  <cols>
    <col min="1" max="1" width="45.625" style="3" customWidth="1"/>
    <col min="2" max="3" width="12.625" style="3" customWidth="1"/>
    <col min="4" max="4" width="8.625" style="3" customWidth="1"/>
    <col min="5" max="16384" width="11.5" style="3"/>
  </cols>
  <sheetData>
    <row r="1" spans="1:4">
      <c r="A1" s="1" t="str">
        <f>[68]Custeio!A1</f>
        <v>CUSTO DE PRODUÇÃO ESTIMADO - AGRICULTURA FAMILIAR</v>
      </c>
      <c r="B1" s="2"/>
      <c r="C1" s="2"/>
      <c r="D1" s="2"/>
    </row>
    <row r="2" spans="1:4">
      <c r="A2" s="1" t="str">
        <f>[68]Custeio!A2</f>
        <v>MARACUJÁ-AMARELO</v>
      </c>
      <c r="B2" s="2"/>
      <c r="C2" s="2"/>
      <c r="D2" s="2"/>
    </row>
    <row r="3" spans="1:4">
      <c r="A3" s="1" t="str">
        <f>[68]Custeio!A3</f>
        <v>ETAPA: IMPLANTAÇÃO, MANUTENÇÃO E PRODUÇÃO</v>
      </c>
      <c r="B3" s="2"/>
      <c r="C3" s="2"/>
      <c r="D3" s="2"/>
    </row>
    <row r="4" spans="1:4">
      <c r="A4" s="1" t="str">
        <f>[68]Custeio!A4</f>
        <v>SAFRA 2018/2019</v>
      </c>
      <c r="B4" s="2"/>
      <c r="C4" s="2"/>
      <c r="D4" s="2"/>
    </row>
    <row r="5" spans="1:4">
      <c r="A5" s="1" t="str">
        <f>[68]Custeio!A5</f>
        <v>LOCAL: ADAMANTINA-SP</v>
      </c>
      <c r="B5" s="2"/>
      <c r="C5" s="2"/>
      <c r="D5" s="2"/>
    </row>
    <row r="6" spans="1:4" ht="13.5" thickBot="1">
      <c r="A6" s="4" t="s">
        <v>4</v>
      </c>
      <c r="B6" s="5">
        <f>Produtividade_Media</f>
        <v>25000</v>
      </c>
      <c r="C6" s="6" t="s">
        <v>5</v>
      </c>
    </row>
    <row r="7" spans="1:4">
      <c r="A7" s="7"/>
      <c r="B7" s="8" t="s">
        <v>6</v>
      </c>
      <c r="C7" s="50">
        <f>[68]Entrada!B14</f>
        <v>43160</v>
      </c>
      <c r="D7" s="10" t="s">
        <v>7</v>
      </c>
    </row>
    <row r="8" spans="1:4">
      <c r="A8" s="11" t="s">
        <v>8</v>
      </c>
      <c r="D8" s="12" t="s">
        <v>9</v>
      </c>
    </row>
    <row r="9" spans="1:4" ht="13.5" thickBot="1">
      <c r="A9" s="13"/>
      <c r="B9" s="14" t="str">
        <f>[68]Entrada!$B$7</f>
        <v>R$/ha</v>
      </c>
      <c r="C9" s="14" t="str">
        <f>[68]Entrada!$B$6</f>
        <v>R$/1 kg</v>
      </c>
      <c r="D9" s="15" t="s">
        <v>13</v>
      </c>
    </row>
    <row r="10" spans="1:4">
      <c r="A10" s="11" t="s">
        <v>14</v>
      </c>
      <c r="B10" s="16"/>
    </row>
    <row r="11" spans="1:4">
      <c r="A11" s="18" t="s">
        <v>15</v>
      </c>
      <c r="B11" s="16">
        <v>0</v>
      </c>
      <c r="C11" s="16">
        <v>0</v>
      </c>
      <c r="D11" s="51">
        <f>B11/$B$56</f>
        <v>0</v>
      </c>
    </row>
    <row r="12" spans="1:4">
      <c r="A12" s="18" t="s">
        <v>16</v>
      </c>
      <c r="B12" s="3">
        <f>SUM([68]Custeio!H30,[68]Custeio!H31,[68]Custeio!H32,[68]Custeio!H37,[68]Custeio!H57,[68]Custeio!H80,[68]Custeio!H98)</f>
        <v>6933.19</v>
      </c>
      <c r="C12" s="3">
        <f>SUM([68]Custeio!I30,[68]Custeio!I31,[68]Custeio!I32,[68]Custeio!I37,[68]Custeio!I57,[68]Custeio!I80,[68]Custeio!I98)</f>
        <v>0.27</v>
      </c>
      <c r="D12" s="51">
        <f>B12/$B$56</f>
        <v>0.14235870016670202</v>
      </c>
    </row>
    <row r="13" spans="1:4">
      <c r="A13" s="18" t="s">
        <v>17</v>
      </c>
      <c r="B13" s="16">
        <v>0</v>
      </c>
      <c r="C13" s="16">
        <v>0</v>
      </c>
      <c r="D13" s="51">
        <f t="shared" ref="D13:D20" si="0">B13/$B$56</f>
        <v>0</v>
      </c>
    </row>
    <row r="14" spans="1:4">
      <c r="A14" s="18" t="s">
        <v>18</v>
      </c>
      <c r="B14" s="16">
        <v>0</v>
      </c>
      <c r="C14" s="16">
        <v>0</v>
      </c>
      <c r="D14" s="51">
        <f>B14/$B$56</f>
        <v>0</v>
      </c>
    </row>
    <row r="15" spans="1:4">
      <c r="A15" s="18" t="s">
        <v>19</v>
      </c>
      <c r="B15" s="16">
        <v>0</v>
      </c>
      <c r="C15" s="16">
        <v>0</v>
      </c>
      <c r="D15" s="51">
        <f>B15/$B$56</f>
        <v>0</v>
      </c>
    </row>
    <row r="16" spans="1:4">
      <c r="A16" s="6" t="s">
        <v>206</v>
      </c>
      <c r="B16" s="16">
        <f>SUM([68]Custeio!H33:H34,[68]Custeio!H39,[68]Custeio!H44:H45,[68]Custeio!H55,[68]Custeio!H56,[68]Custeio!H65,[68]Custeio!H68,[68]Custeio!H74,[68]Custeio!H77:H78,[68]Custeio!H81,[68]Custeio!H99)</f>
        <v>14775</v>
      </c>
      <c r="C16" s="16">
        <f>SUM([68]Custeio!I33:I34,[68]Custeio!I39,[68]Custeio!I44:I45,[68]Custeio!I55,[68]Custeio!I56,[68]Custeio!I65,[68]Custeio!I68,[68]Custeio!I74,[68]Custeio!I77:I78,[68]Custeio!I81,[68]Custeio!I99)</f>
        <v>0.60000000000000009</v>
      </c>
      <c r="D16" s="51">
        <f>B16/$B$56</f>
        <v>0.30337403056356776</v>
      </c>
    </row>
    <row r="17" spans="1:4">
      <c r="A17" s="6" t="s">
        <v>207</v>
      </c>
      <c r="B17" s="16">
        <f>SUM([68]Custeio!H41,[68]Custeio!H52,[68]Custeio!H96,[68]Custeio!H110)</f>
        <v>95.4</v>
      </c>
      <c r="C17" s="16">
        <f>SUM([68]Custeio!I41,[68]Custeio!I52,[68]Custeio!I96,[68]Custeio!I110)</f>
        <v>0</v>
      </c>
      <c r="D17" s="51">
        <f t="shared" si="0"/>
        <v>1.9588414562277064E-3</v>
      </c>
    </row>
    <row r="18" spans="1:4">
      <c r="A18" s="6" t="s">
        <v>208</v>
      </c>
      <c r="B18" s="16">
        <f>[68]Custeio!H43</f>
        <v>1150</v>
      </c>
      <c r="C18" s="16">
        <f>[68]Custeio!I43</f>
        <v>0.05</v>
      </c>
      <c r="D18" s="51">
        <f t="shared" si="0"/>
        <v>2.3612868707147405E-2</v>
      </c>
    </row>
    <row r="19" spans="1:4">
      <c r="A19" s="6" t="s">
        <v>23</v>
      </c>
      <c r="B19" s="16">
        <f>SUM([68]Custeio!H35,[68]Custeio!H36,[68]Custeio!H70:H73,[68]Custeio!H75:H76)</f>
        <v>4156</v>
      </c>
      <c r="C19" s="16">
        <f>SUM([68]Custeio!I35,[68]Custeio!I36,[68]Custeio!I70:I73,[68]Custeio!I75:I76)</f>
        <v>0.16</v>
      </c>
      <c r="D19" s="51">
        <f t="shared" si="0"/>
        <v>8.5334854214699662E-2</v>
      </c>
    </row>
    <row r="20" spans="1:4">
      <c r="A20" s="6" t="s">
        <v>24</v>
      </c>
      <c r="B20" s="16">
        <f>SUM([68]Custeio!H58:H64,[68]Custeio!H66:H67,[68]Custeio!H69,[68]Custeio!H79)</f>
        <v>2253</v>
      </c>
      <c r="C20" s="16">
        <f>SUM([68]Custeio!I58:I64,[68]Custeio!I66:I67,[68]Custeio!I69,[68]Custeio!I79)</f>
        <v>8.9999999999999983E-2</v>
      </c>
      <c r="D20" s="51">
        <f t="shared" si="0"/>
        <v>4.6260689736698349E-2</v>
      </c>
    </row>
    <row r="21" spans="1:4">
      <c r="A21" s="6" t="s">
        <v>25</v>
      </c>
      <c r="B21" s="16">
        <f>SUM([68]Custeio!H111)</f>
        <v>794.24</v>
      </c>
      <c r="C21" s="16">
        <f>SUM([68]Custeio!I111)</f>
        <v>0.03</v>
      </c>
      <c r="D21" s="51">
        <f>B21/$B$56</f>
        <v>1.6308073775621528E-2</v>
      </c>
    </row>
    <row r="22" spans="1:4">
      <c r="A22" s="6" t="s">
        <v>209</v>
      </c>
      <c r="B22" s="16">
        <f>[68]Custeio!H54</f>
        <v>328.5</v>
      </c>
      <c r="C22" s="16">
        <f>[68]Custeio!I54</f>
        <v>0.01</v>
      </c>
      <c r="D22" s="51">
        <f>B22/$B$56</f>
        <v>6.7450672785199324E-3</v>
      </c>
    </row>
    <row r="23" spans="1:4">
      <c r="A23" s="6" t="s">
        <v>540</v>
      </c>
      <c r="B23" s="16">
        <f>SUM([68]Custeio!H28,[68]Custeio!H46,[68]Custeio!H100)</f>
        <v>8296.7999999999993</v>
      </c>
      <c r="C23" s="16">
        <f>SUM([68]Custeio!I28,[68]Custeio!I46,[68]Custeio!I100)</f>
        <v>0.33</v>
      </c>
      <c r="D23" s="51">
        <f>B23/$B$56</f>
        <v>0.17035760790387877</v>
      </c>
    </row>
    <row r="24" spans="1:4">
      <c r="A24" s="22" t="s">
        <v>27</v>
      </c>
      <c r="B24" s="155">
        <f>SUM(B11:B23)</f>
        <v>38782.130000000005</v>
      </c>
      <c r="C24" s="155">
        <f>SUM(C11:C23)</f>
        <v>1.5400000000000003</v>
      </c>
      <c r="D24" s="52">
        <f>SUM(D11:D23)</f>
        <v>0.79631073380306316</v>
      </c>
    </row>
    <row r="25" spans="1:4">
      <c r="A25" s="25" t="s">
        <v>28</v>
      </c>
    </row>
    <row r="26" spans="1:4">
      <c r="A26" s="18" t="s">
        <v>29</v>
      </c>
      <c r="B26" s="16">
        <f>[68]Custeio!H114</f>
        <v>0</v>
      </c>
      <c r="C26" s="16">
        <f>[68]Custeio!I114</f>
        <v>0</v>
      </c>
      <c r="D26" s="51">
        <f t="shared" ref="D26:D32" si="1">B26/$B$56</f>
        <v>0</v>
      </c>
    </row>
    <row r="27" spans="1:4">
      <c r="A27" s="18" t="s">
        <v>30</v>
      </c>
      <c r="B27" s="16">
        <f>[68]Custeio!H115</f>
        <v>0</v>
      </c>
      <c r="C27" s="16">
        <f>[68]Custeio!I115</f>
        <v>0</v>
      </c>
      <c r="D27" s="51">
        <f t="shared" si="1"/>
        <v>0</v>
      </c>
    </row>
    <row r="28" spans="1:4">
      <c r="A28" s="18" t="s">
        <v>31</v>
      </c>
      <c r="B28" s="16">
        <f>[68]Custeio!H116</f>
        <v>960</v>
      </c>
      <c r="C28" s="16">
        <f>[68]Custeio!I116</f>
        <v>0.04</v>
      </c>
      <c r="D28" s="51">
        <f t="shared" si="1"/>
        <v>1.9711612138140443E-2</v>
      </c>
    </row>
    <row r="29" spans="1:4">
      <c r="A29" s="18" t="s">
        <v>32</v>
      </c>
      <c r="B29" s="16">
        <f>[68]Custeio!H117</f>
        <v>0</v>
      </c>
      <c r="C29" s="16">
        <f>[68]Custeio!I117</f>
        <v>0</v>
      </c>
      <c r="D29" s="51">
        <f t="shared" si="1"/>
        <v>0</v>
      </c>
    </row>
    <row r="30" spans="1:4">
      <c r="A30" s="18" t="s">
        <v>33</v>
      </c>
      <c r="B30" s="16">
        <f>[68]Custeio!H118</f>
        <v>1155</v>
      </c>
      <c r="C30" s="16">
        <f>[68]Custeio!I118</f>
        <v>0.05</v>
      </c>
      <c r="D30" s="51">
        <f t="shared" si="1"/>
        <v>2.3715533353700219E-2</v>
      </c>
    </row>
    <row r="31" spans="1:4">
      <c r="A31" s="18" t="s">
        <v>34</v>
      </c>
      <c r="B31" s="16">
        <f>[68]Custeio!H119</f>
        <v>0</v>
      </c>
      <c r="C31" s="16">
        <f>[68]Custeio!I119</f>
        <v>0</v>
      </c>
      <c r="D31" s="51">
        <f t="shared" si="1"/>
        <v>0</v>
      </c>
    </row>
    <row r="32" spans="1:4">
      <c r="A32" s="18" t="s">
        <v>35</v>
      </c>
      <c r="B32" s="16">
        <f>[68]Custeio!H120</f>
        <v>0</v>
      </c>
      <c r="C32" s="16">
        <f>[68]Custeio!I120</f>
        <v>0</v>
      </c>
      <c r="D32" s="51">
        <f t="shared" si="1"/>
        <v>0</v>
      </c>
    </row>
    <row r="33" spans="1:244">
      <c r="A33" s="18" t="s">
        <v>36</v>
      </c>
      <c r="B33" s="16">
        <f>[68]Custeio!H121</f>
        <v>0</v>
      </c>
      <c r="C33" s="16">
        <f>[68]Custeio!I121</f>
        <v>0</v>
      </c>
      <c r="D33" s="51">
        <f>B33/$B$56</f>
        <v>0</v>
      </c>
    </row>
    <row r="34" spans="1:244">
      <c r="A34" s="27" t="s">
        <v>37</v>
      </c>
      <c r="B34" s="156">
        <f>SUM(B26:B33)</f>
        <v>2115</v>
      </c>
      <c r="C34" s="156">
        <f>SUM(C26:C33)</f>
        <v>0.09</v>
      </c>
      <c r="D34" s="53">
        <f>SUM(D26:D33)</f>
        <v>4.3427145491840666E-2</v>
      </c>
    </row>
    <row r="35" spans="1:244" s="30" customFormat="1">
      <c r="A35" s="11" t="s">
        <v>38</v>
      </c>
      <c r="B35" s="3"/>
      <c r="C35" s="3"/>
      <c r="D35" s="3"/>
    </row>
    <row r="36" spans="1:244" s="30" customFormat="1">
      <c r="A36" s="18" t="s">
        <v>39</v>
      </c>
      <c r="B36" s="16">
        <f>[68]Custeio!H122</f>
        <v>1011.2769880255648</v>
      </c>
      <c r="C36" s="16">
        <f>[68]Custeio!I122</f>
        <v>0.04</v>
      </c>
      <c r="D36" s="51">
        <f>B36/$B$56</f>
        <v>2.076447890852795E-2</v>
      </c>
    </row>
    <row r="37" spans="1:244" s="30" customFormat="1">
      <c r="A37" s="6" t="s">
        <v>40</v>
      </c>
      <c r="B37" s="16">
        <f>SUM(B36:B36)</f>
        <v>1011.2769880255648</v>
      </c>
      <c r="C37" s="16">
        <f>SUM(C36:C36)</f>
        <v>0.04</v>
      </c>
      <c r="D37" s="51">
        <f>B37/$B$56</f>
        <v>2.076447890852795E-2</v>
      </c>
    </row>
    <row r="38" spans="1:244" s="31" customFormat="1">
      <c r="A38" s="22" t="s">
        <v>41</v>
      </c>
      <c r="B38" s="155">
        <f>SUM(B24,B34,B37)</f>
        <v>41908.40698802557</v>
      </c>
      <c r="C38" s="155">
        <f>SUM(C24,C34,C37)</f>
        <v>1.6700000000000004</v>
      </c>
      <c r="D38" s="52">
        <f>SUM(D24,D34,D37)</f>
        <v>0.86050235820343179</v>
      </c>
    </row>
    <row r="39" spans="1:244" s="30" customFormat="1">
      <c r="A39" s="11" t="s">
        <v>42</v>
      </c>
      <c r="B39" s="3"/>
      <c r="C39" s="3"/>
      <c r="D39" s="3"/>
    </row>
    <row r="40" spans="1:244" s="30" customFormat="1">
      <c r="A40" s="6" t="s">
        <v>43</v>
      </c>
      <c r="B40" s="16">
        <f>SUM([68]Deprec_Seguro_Juro!J19,[68]Custeio!H15)</f>
        <v>3979.05</v>
      </c>
      <c r="C40" s="16">
        <f>ROUND((B40/Produtividade_Media*Saca),2)</f>
        <v>0.16</v>
      </c>
      <c r="D40" s="51">
        <f>B40/$B$56</f>
        <v>8.1701552373195555E-2</v>
      </c>
    </row>
    <row r="41" spans="1:244" s="30" customFormat="1">
      <c r="A41" s="6" t="s">
        <v>44</v>
      </c>
      <c r="B41" s="16">
        <f>SUM([68]Deprec_Seguro_Juro!J59,[68]Deprec_Seguro_Juro!J103)</f>
        <v>1062.52</v>
      </c>
      <c r="C41" s="16">
        <f>ROUND((B41/Produtividade_Media*Saca),2)</f>
        <v>0.04</v>
      </c>
      <c r="D41" s="51">
        <f>B41/$B$56</f>
        <v>2.1816648051059356E-2</v>
      </c>
    </row>
    <row r="42" spans="1:244" s="30" customFormat="1">
      <c r="A42" s="18" t="s">
        <v>45</v>
      </c>
      <c r="B42" s="16">
        <f>SUM([68]Deprec_Seguro_Juro!J34)</f>
        <v>805.1099999999999</v>
      </c>
      <c r="C42" s="16">
        <f>ROUND((B42/Produtividade_Media*Saca),2)</f>
        <v>0.03</v>
      </c>
      <c r="D42" s="51">
        <f>B42/$B$56</f>
        <v>1.6531266717227343E-2</v>
      </c>
    </row>
    <row r="43" spans="1:244" s="30" customFormat="1">
      <c r="A43" s="18" t="s">
        <v>79</v>
      </c>
      <c r="B43" s="16">
        <f>SUM([68]Deprec_Seguro_Juro!J75)</f>
        <v>0</v>
      </c>
      <c r="C43" s="16">
        <f>ROUND((B43/Produtividade_Media*Saca),2)</f>
        <v>0</v>
      </c>
      <c r="D43" s="51">
        <f>B43/$B$56</f>
        <v>0</v>
      </c>
    </row>
    <row r="44" spans="1:244" s="30" customFormat="1">
      <c r="A44" s="27" t="s">
        <v>46</v>
      </c>
      <c r="B44" s="156">
        <f>SUM(B40:B43)</f>
        <v>5846.6799999999994</v>
      </c>
      <c r="C44" s="156">
        <f>SUM(C40:C43)</f>
        <v>0.23</v>
      </c>
      <c r="D44" s="53">
        <f>SUM(D40:D43)</f>
        <v>0.12004946714148226</v>
      </c>
      <c r="E44" s="32"/>
      <c r="F44" s="33"/>
      <c r="G44" s="33"/>
      <c r="H44" s="34"/>
      <c r="I44" s="32"/>
      <c r="J44" s="33"/>
      <c r="K44" s="33"/>
      <c r="L44" s="34"/>
      <c r="M44" s="32"/>
      <c r="N44" s="33"/>
      <c r="O44" s="33"/>
      <c r="P44" s="34"/>
      <c r="Q44" s="32"/>
      <c r="R44" s="33"/>
      <c r="S44" s="33"/>
      <c r="T44" s="34"/>
      <c r="U44" s="32"/>
      <c r="V44" s="33"/>
      <c r="W44" s="33"/>
      <c r="X44" s="34"/>
      <c r="Y44" s="32"/>
      <c r="Z44" s="33"/>
      <c r="AA44" s="33"/>
      <c r="AB44" s="34"/>
      <c r="AC44" s="32"/>
      <c r="AD44" s="33"/>
      <c r="AE44" s="33"/>
      <c r="AF44" s="34"/>
      <c r="AG44" s="32"/>
      <c r="AH44" s="33"/>
      <c r="AI44" s="33"/>
      <c r="AJ44" s="34"/>
      <c r="AK44" s="32"/>
      <c r="AL44" s="33"/>
      <c r="AM44" s="33"/>
      <c r="AN44" s="34"/>
      <c r="AO44" s="32"/>
      <c r="AP44" s="33"/>
      <c r="AQ44" s="33"/>
      <c r="AR44" s="34"/>
      <c r="AS44" s="32"/>
      <c r="AT44" s="33"/>
      <c r="AU44" s="33"/>
      <c r="AV44" s="34"/>
      <c r="AW44" s="32"/>
      <c r="AX44" s="33"/>
      <c r="AY44" s="33"/>
      <c r="AZ44" s="34"/>
      <c r="BA44" s="32"/>
      <c r="BB44" s="33"/>
      <c r="BC44" s="33"/>
      <c r="BD44" s="34"/>
      <c r="BE44" s="32"/>
      <c r="BF44" s="33"/>
      <c r="BG44" s="33"/>
      <c r="BH44" s="34"/>
      <c r="BI44" s="32"/>
      <c r="BJ44" s="33"/>
      <c r="BK44" s="33"/>
      <c r="BL44" s="34"/>
      <c r="BM44" s="32"/>
      <c r="BN44" s="33"/>
      <c r="BO44" s="33"/>
      <c r="BP44" s="34"/>
      <c r="BQ44" s="32"/>
      <c r="BR44" s="33"/>
      <c r="BS44" s="33"/>
      <c r="BT44" s="34"/>
      <c r="BU44" s="32"/>
      <c r="BV44" s="33"/>
      <c r="BW44" s="33"/>
      <c r="BX44" s="34"/>
      <c r="BY44" s="32"/>
      <c r="BZ44" s="33"/>
      <c r="CA44" s="33"/>
      <c r="CB44" s="34"/>
      <c r="CC44" s="32"/>
      <c r="CD44" s="33"/>
      <c r="CE44" s="33"/>
      <c r="CF44" s="34"/>
      <c r="CG44" s="32"/>
      <c r="CH44" s="33"/>
      <c r="CI44" s="33"/>
      <c r="CJ44" s="34"/>
      <c r="CK44" s="32"/>
      <c r="CL44" s="33"/>
      <c r="CM44" s="33"/>
      <c r="CN44" s="34"/>
      <c r="CO44" s="32"/>
      <c r="CP44" s="33"/>
      <c r="CQ44" s="33"/>
      <c r="CR44" s="34"/>
      <c r="CS44" s="32"/>
      <c r="CT44" s="33"/>
      <c r="CU44" s="33"/>
      <c r="CV44" s="34"/>
      <c r="CW44" s="32"/>
      <c r="CX44" s="33"/>
      <c r="CY44" s="33"/>
      <c r="CZ44" s="34"/>
      <c r="DA44" s="32"/>
      <c r="DB44" s="33"/>
      <c r="DC44" s="33"/>
      <c r="DD44" s="34"/>
      <c r="DE44" s="32"/>
      <c r="DF44" s="33"/>
      <c r="DG44" s="33"/>
      <c r="DH44" s="34"/>
      <c r="DI44" s="32"/>
      <c r="DJ44" s="33"/>
      <c r="DK44" s="33"/>
      <c r="DL44" s="34"/>
      <c r="DM44" s="32"/>
      <c r="DN44" s="33"/>
      <c r="DO44" s="33"/>
      <c r="DP44" s="34"/>
      <c r="DQ44" s="32"/>
      <c r="DR44" s="33"/>
      <c r="DS44" s="33"/>
      <c r="DT44" s="34"/>
      <c r="DU44" s="32"/>
      <c r="DV44" s="33"/>
      <c r="DW44" s="33"/>
      <c r="DX44" s="34"/>
      <c r="DY44" s="32"/>
      <c r="DZ44" s="33"/>
      <c r="EA44" s="33"/>
      <c r="EB44" s="34"/>
      <c r="EC44" s="32"/>
      <c r="ED44" s="33"/>
      <c r="EE44" s="33"/>
      <c r="EF44" s="34"/>
      <c r="EG44" s="32"/>
      <c r="EH44" s="33"/>
      <c r="EI44" s="33"/>
      <c r="EJ44" s="34"/>
      <c r="EK44" s="32"/>
      <c r="EL44" s="33"/>
      <c r="EM44" s="33"/>
      <c r="EN44" s="34"/>
      <c r="EO44" s="32"/>
      <c r="EP44" s="33"/>
      <c r="EQ44" s="33"/>
      <c r="ER44" s="34"/>
      <c r="ES44" s="32"/>
      <c r="ET44" s="33"/>
      <c r="EU44" s="33"/>
      <c r="EV44" s="34"/>
      <c r="EW44" s="32"/>
      <c r="EX44" s="33"/>
      <c r="EY44" s="33"/>
      <c r="EZ44" s="34"/>
      <c r="FA44" s="32"/>
      <c r="FB44" s="33"/>
      <c r="FC44" s="33"/>
      <c r="FD44" s="34"/>
      <c r="FE44" s="32"/>
      <c r="FF44" s="33"/>
      <c r="FG44" s="33"/>
      <c r="FH44" s="34"/>
      <c r="FI44" s="32"/>
      <c r="FJ44" s="33"/>
      <c r="FK44" s="33"/>
      <c r="FL44" s="34"/>
      <c r="FM44" s="32"/>
      <c r="FN44" s="33"/>
      <c r="FO44" s="33"/>
      <c r="FP44" s="34"/>
      <c r="FQ44" s="32"/>
      <c r="FR44" s="33"/>
      <c r="FS44" s="33"/>
      <c r="FT44" s="34"/>
      <c r="FU44" s="32"/>
      <c r="FV44" s="33"/>
      <c r="FW44" s="33"/>
      <c r="FX44" s="34"/>
      <c r="FY44" s="32"/>
      <c r="FZ44" s="33"/>
      <c r="GA44" s="33"/>
      <c r="GB44" s="34"/>
      <c r="GC44" s="32"/>
      <c r="GD44" s="33"/>
      <c r="GE44" s="33"/>
      <c r="GF44" s="34"/>
      <c r="GG44" s="32"/>
      <c r="GH44" s="33"/>
      <c r="GI44" s="33"/>
      <c r="GJ44" s="34"/>
      <c r="GK44" s="32"/>
      <c r="GL44" s="33"/>
      <c r="GM44" s="33"/>
      <c r="GN44" s="34"/>
      <c r="GO44" s="32"/>
      <c r="GP44" s="33"/>
      <c r="GQ44" s="33"/>
      <c r="GR44" s="34"/>
      <c r="GS44" s="32"/>
      <c r="GT44" s="33"/>
      <c r="GU44" s="33"/>
      <c r="GV44" s="34"/>
      <c r="GW44" s="32"/>
      <c r="GX44" s="33"/>
      <c r="GY44" s="33"/>
      <c r="GZ44" s="34"/>
      <c r="HA44" s="32"/>
      <c r="HB44" s="33"/>
      <c r="HC44" s="33"/>
      <c r="HD44" s="34"/>
      <c r="HE44" s="32"/>
      <c r="HF44" s="33"/>
      <c r="HG44" s="33"/>
      <c r="HH44" s="34"/>
      <c r="HI44" s="32"/>
      <c r="HJ44" s="33"/>
      <c r="HK44" s="33"/>
      <c r="HL44" s="34"/>
      <c r="HM44" s="32"/>
      <c r="HN44" s="33"/>
      <c r="HO44" s="33"/>
      <c r="HP44" s="34"/>
      <c r="HQ44" s="32"/>
      <c r="HR44" s="33"/>
      <c r="HS44" s="33"/>
      <c r="HT44" s="34"/>
      <c r="HU44" s="32"/>
      <c r="HV44" s="33"/>
      <c r="HW44" s="33"/>
      <c r="HX44" s="34"/>
      <c r="HY44" s="32"/>
      <c r="HZ44" s="33"/>
      <c r="IA44" s="33"/>
      <c r="IB44" s="34"/>
      <c r="IC44" s="32"/>
      <c r="ID44" s="33"/>
      <c r="IE44" s="33"/>
      <c r="IF44" s="34"/>
      <c r="IG44" s="32"/>
      <c r="IH44" s="33"/>
      <c r="II44" s="33"/>
      <c r="IJ44" s="34"/>
    </row>
    <row r="45" spans="1:244" s="30" customFormat="1">
      <c r="A45" s="11" t="s">
        <v>47</v>
      </c>
      <c r="B45" s="3"/>
      <c r="C45" s="3"/>
      <c r="D45" s="3"/>
    </row>
    <row r="46" spans="1:244" s="30" customFormat="1">
      <c r="A46" s="18" t="s">
        <v>80</v>
      </c>
      <c r="B46" s="16">
        <f>[68]Deprec_Seguro_Juro!M19</f>
        <v>11.9</v>
      </c>
      <c r="C46" s="16">
        <f>ROUND((B46/Produtividade_Media*Saca),2)</f>
        <v>0</v>
      </c>
      <c r="D46" s="51">
        <f>B46/$B$56</f>
        <v>2.4434185879569924E-4</v>
      </c>
    </row>
    <row r="47" spans="1:244" s="30" customFormat="1">
      <c r="A47" s="18" t="s">
        <v>49</v>
      </c>
      <c r="B47" s="16">
        <f>ROUND((B17*[68]Entrada!$B$29),2)</f>
        <v>0</v>
      </c>
      <c r="C47" s="16">
        <f>ROUND((B47/Produtividade_Media*Saca),2)</f>
        <v>0</v>
      </c>
      <c r="D47" s="51">
        <f>B47/$B$56</f>
        <v>0</v>
      </c>
    </row>
    <row r="48" spans="1:244" s="30" customFormat="1">
      <c r="A48" s="18" t="s">
        <v>50</v>
      </c>
      <c r="B48" s="16">
        <f>SUM([68]Deprec_Seguro_Juro!K19,[68]Deprec_Seguro_Juro!K60,[68]Deprec_Seguro_Juro!K104)</f>
        <v>80.589999999999989</v>
      </c>
      <c r="C48" s="16">
        <f>ROUND((B48/Produtividade_Media*Saca),2)</f>
        <v>0</v>
      </c>
      <c r="D48" s="51">
        <f>B48/$B$56</f>
        <v>1.6547487731382688E-3</v>
      </c>
    </row>
    <row r="49" spans="1:244" s="30" customFormat="1">
      <c r="A49" s="27" t="s">
        <v>51</v>
      </c>
      <c r="B49" s="156">
        <f>SUM(B46:B48)</f>
        <v>92.49</v>
      </c>
      <c r="C49" s="156">
        <f>SUM(C46:C48)</f>
        <v>0</v>
      </c>
      <c r="D49" s="53">
        <f>SUM(D46:D48)</f>
        <v>1.899090631933968E-3</v>
      </c>
      <c r="E49" s="32"/>
      <c r="F49" s="33"/>
      <c r="G49" s="33"/>
      <c r="H49" s="34"/>
      <c r="I49" s="32"/>
      <c r="J49" s="33"/>
      <c r="K49" s="33"/>
      <c r="L49" s="34"/>
      <c r="M49" s="32"/>
      <c r="N49" s="33"/>
      <c r="O49" s="33"/>
      <c r="P49" s="34"/>
      <c r="Q49" s="32"/>
      <c r="R49" s="33"/>
      <c r="S49" s="33"/>
      <c r="T49" s="34"/>
      <c r="U49" s="32"/>
      <c r="V49" s="33"/>
      <c r="W49" s="33"/>
      <c r="X49" s="34"/>
      <c r="Y49" s="32"/>
      <c r="Z49" s="33"/>
      <c r="AA49" s="33"/>
      <c r="AB49" s="34"/>
      <c r="AC49" s="32"/>
      <c r="AD49" s="33"/>
      <c r="AE49" s="33"/>
      <c r="AF49" s="34"/>
      <c r="AG49" s="32"/>
      <c r="AH49" s="33"/>
      <c r="AI49" s="33"/>
      <c r="AJ49" s="34"/>
      <c r="AK49" s="32"/>
      <c r="AL49" s="33"/>
      <c r="AM49" s="33"/>
      <c r="AN49" s="34"/>
      <c r="AO49" s="32"/>
      <c r="AP49" s="33"/>
      <c r="AQ49" s="33"/>
      <c r="AR49" s="34"/>
      <c r="AS49" s="32"/>
      <c r="AT49" s="33"/>
      <c r="AU49" s="33"/>
      <c r="AV49" s="34"/>
      <c r="AW49" s="32"/>
      <c r="AX49" s="33"/>
      <c r="AY49" s="33"/>
      <c r="AZ49" s="34"/>
      <c r="BA49" s="32"/>
      <c r="BB49" s="33"/>
      <c r="BC49" s="33"/>
      <c r="BD49" s="34"/>
      <c r="BE49" s="32"/>
      <c r="BF49" s="33"/>
      <c r="BG49" s="33"/>
      <c r="BH49" s="34"/>
      <c r="BI49" s="32"/>
      <c r="BJ49" s="33"/>
      <c r="BK49" s="33"/>
      <c r="BL49" s="34"/>
      <c r="BM49" s="32"/>
      <c r="BN49" s="33"/>
      <c r="BO49" s="33"/>
      <c r="BP49" s="34"/>
      <c r="BQ49" s="32"/>
      <c r="BR49" s="33"/>
      <c r="BS49" s="33"/>
      <c r="BT49" s="34"/>
      <c r="BU49" s="32"/>
      <c r="BV49" s="33"/>
      <c r="BW49" s="33"/>
      <c r="BX49" s="34"/>
      <c r="BY49" s="32"/>
      <c r="BZ49" s="33"/>
      <c r="CA49" s="33"/>
      <c r="CB49" s="34"/>
      <c r="CC49" s="32"/>
      <c r="CD49" s="33"/>
      <c r="CE49" s="33"/>
      <c r="CF49" s="34"/>
      <c r="CG49" s="32"/>
      <c r="CH49" s="33"/>
      <c r="CI49" s="33"/>
      <c r="CJ49" s="34"/>
      <c r="CK49" s="32"/>
      <c r="CL49" s="33"/>
      <c r="CM49" s="33"/>
      <c r="CN49" s="34"/>
      <c r="CO49" s="32"/>
      <c r="CP49" s="33"/>
      <c r="CQ49" s="33"/>
      <c r="CR49" s="34"/>
      <c r="CS49" s="32"/>
      <c r="CT49" s="33"/>
      <c r="CU49" s="33"/>
      <c r="CV49" s="34"/>
      <c r="CW49" s="32"/>
      <c r="CX49" s="33"/>
      <c r="CY49" s="33"/>
      <c r="CZ49" s="34"/>
      <c r="DA49" s="32"/>
      <c r="DB49" s="33"/>
      <c r="DC49" s="33"/>
      <c r="DD49" s="34"/>
      <c r="DE49" s="32"/>
      <c r="DF49" s="33"/>
      <c r="DG49" s="33"/>
      <c r="DH49" s="34"/>
      <c r="DI49" s="32"/>
      <c r="DJ49" s="33"/>
      <c r="DK49" s="33"/>
      <c r="DL49" s="34"/>
      <c r="DM49" s="32"/>
      <c r="DN49" s="33"/>
      <c r="DO49" s="33"/>
      <c r="DP49" s="34"/>
      <c r="DQ49" s="32"/>
      <c r="DR49" s="33"/>
      <c r="DS49" s="33"/>
      <c r="DT49" s="34"/>
      <c r="DU49" s="32"/>
      <c r="DV49" s="33"/>
      <c r="DW49" s="33"/>
      <c r="DX49" s="34"/>
      <c r="DY49" s="32"/>
      <c r="DZ49" s="33"/>
      <c r="EA49" s="33"/>
      <c r="EB49" s="34"/>
      <c r="EC49" s="32"/>
      <c r="ED49" s="33"/>
      <c r="EE49" s="33"/>
      <c r="EF49" s="34"/>
      <c r="EG49" s="32"/>
      <c r="EH49" s="33"/>
      <c r="EI49" s="33"/>
      <c r="EJ49" s="34"/>
      <c r="EK49" s="32"/>
      <c r="EL49" s="33"/>
      <c r="EM49" s="33"/>
      <c r="EN49" s="34"/>
      <c r="EO49" s="32"/>
      <c r="EP49" s="33"/>
      <c r="EQ49" s="33"/>
      <c r="ER49" s="34"/>
      <c r="ES49" s="32"/>
      <c r="ET49" s="33"/>
      <c r="EU49" s="33"/>
      <c r="EV49" s="34"/>
      <c r="EW49" s="32"/>
      <c r="EX49" s="33"/>
      <c r="EY49" s="33"/>
      <c r="EZ49" s="34"/>
      <c r="FA49" s="32"/>
      <c r="FB49" s="33"/>
      <c r="FC49" s="33"/>
      <c r="FD49" s="34"/>
      <c r="FE49" s="32"/>
      <c r="FF49" s="33"/>
      <c r="FG49" s="33"/>
      <c r="FH49" s="34"/>
      <c r="FI49" s="32"/>
      <c r="FJ49" s="33"/>
      <c r="FK49" s="33"/>
      <c r="FL49" s="34"/>
      <c r="FM49" s="32"/>
      <c r="FN49" s="33"/>
      <c r="FO49" s="33"/>
      <c r="FP49" s="34"/>
      <c r="FQ49" s="32"/>
      <c r="FR49" s="33"/>
      <c r="FS49" s="33"/>
      <c r="FT49" s="34"/>
      <c r="FU49" s="32"/>
      <c r="FV49" s="33"/>
      <c r="FW49" s="33"/>
      <c r="FX49" s="34"/>
      <c r="FY49" s="32"/>
      <c r="FZ49" s="33"/>
      <c r="GA49" s="33"/>
      <c r="GB49" s="34"/>
      <c r="GC49" s="32"/>
      <c r="GD49" s="33"/>
      <c r="GE49" s="33"/>
      <c r="GF49" s="34"/>
      <c r="GG49" s="32"/>
      <c r="GH49" s="33"/>
      <c r="GI49" s="33"/>
      <c r="GJ49" s="34"/>
      <c r="GK49" s="32"/>
      <c r="GL49" s="33"/>
      <c r="GM49" s="33"/>
      <c r="GN49" s="34"/>
      <c r="GO49" s="32"/>
      <c r="GP49" s="33"/>
      <c r="GQ49" s="33"/>
      <c r="GR49" s="34"/>
      <c r="GS49" s="32"/>
      <c r="GT49" s="33"/>
      <c r="GU49" s="33"/>
      <c r="GV49" s="34"/>
      <c r="GW49" s="32"/>
      <c r="GX49" s="33"/>
      <c r="GY49" s="33"/>
      <c r="GZ49" s="34"/>
      <c r="HA49" s="32"/>
      <c r="HB49" s="33"/>
      <c r="HC49" s="33"/>
      <c r="HD49" s="34"/>
      <c r="HE49" s="32"/>
      <c r="HF49" s="33"/>
      <c r="HG49" s="33"/>
      <c r="HH49" s="34"/>
      <c r="HI49" s="32"/>
      <c r="HJ49" s="33"/>
      <c r="HK49" s="33"/>
      <c r="HL49" s="34"/>
      <c r="HM49" s="32"/>
      <c r="HN49" s="33"/>
      <c r="HO49" s="33"/>
      <c r="HP49" s="34"/>
      <c r="HQ49" s="32"/>
      <c r="HR49" s="33"/>
      <c r="HS49" s="33"/>
      <c r="HT49" s="34"/>
      <c r="HU49" s="32"/>
      <c r="HV49" s="33"/>
      <c r="HW49" s="33"/>
      <c r="HX49" s="34"/>
      <c r="HY49" s="32"/>
      <c r="HZ49" s="33"/>
      <c r="IA49" s="33"/>
      <c r="IB49" s="34"/>
      <c r="IC49" s="32"/>
      <c r="ID49" s="33"/>
      <c r="IE49" s="33"/>
      <c r="IF49" s="34"/>
      <c r="IG49" s="32"/>
      <c r="IH49" s="33"/>
      <c r="II49" s="33"/>
      <c r="IJ49" s="34"/>
    </row>
    <row r="50" spans="1:244" s="30" customFormat="1">
      <c r="A50" s="35" t="s">
        <v>52</v>
      </c>
      <c r="B50" s="157">
        <f>SUM(B44,B49)</f>
        <v>5939.1699999999992</v>
      </c>
      <c r="C50" s="157">
        <f>SUM(C44,C49)</f>
        <v>0.23</v>
      </c>
      <c r="D50" s="54">
        <f>SUM(D44,D49)</f>
        <v>0.12194855777341623</v>
      </c>
      <c r="E50" s="33"/>
      <c r="F50" s="33"/>
      <c r="G50" s="32"/>
      <c r="H50" s="33"/>
      <c r="I50" s="33"/>
      <c r="J50" s="33"/>
      <c r="K50" s="32"/>
      <c r="L50" s="33"/>
      <c r="M50" s="33"/>
      <c r="N50" s="33"/>
      <c r="O50" s="32"/>
      <c r="P50" s="33"/>
      <c r="Q50" s="33"/>
      <c r="R50" s="33"/>
      <c r="S50" s="32"/>
      <c r="T50" s="33"/>
      <c r="U50" s="33"/>
      <c r="V50" s="33"/>
      <c r="W50" s="32"/>
      <c r="X50" s="33"/>
      <c r="Y50" s="33"/>
      <c r="Z50" s="33"/>
      <c r="AA50" s="32"/>
      <c r="AB50" s="33"/>
      <c r="AC50" s="33"/>
      <c r="AD50" s="33"/>
      <c r="AE50" s="32"/>
      <c r="AF50" s="33"/>
      <c r="AG50" s="33"/>
      <c r="AH50" s="33"/>
      <c r="AI50" s="32"/>
      <c r="AJ50" s="33"/>
      <c r="AK50" s="33"/>
      <c r="AL50" s="33"/>
      <c r="AM50" s="32"/>
      <c r="AN50" s="33"/>
      <c r="AO50" s="33"/>
      <c r="AP50" s="33"/>
      <c r="AQ50" s="32"/>
      <c r="AR50" s="33"/>
      <c r="AS50" s="33"/>
      <c r="AT50" s="33"/>
      <c r="AU50" s="32"/>
      <c r="AV50" s="33"/>
      <c r="AW50" s="33"/>
      <c r="AX50" s="33"/>
      <c r="AY50" s="32"/>
      <c r="AZ50" s="33"/>
      <c r="BA50" s="33"/>
      <c r="BB50" s="33"/>
      <c r="BC50" s="32"/>
      <c r="BD50" s="33"/>
      <c r="BE50" s="33"/>
      <c r="BF50" s="33"/>
      <c r="BG50" s="32"/>
      <c r="BH50" s="33"/>
      <c r="BI50" s="33"/>
      <c r="BJ50" s="33"/>
      <c r="BK50" s="32"/>
      <c r="BL50" s="33"/>
      <c r="BM50" s="33"/>
      <c r="BN50" s="33"/>
      <c r="BO50" s="32"/>
      <c r="BP50" s="33"/>
      <c r="BQ50" s="33"/>
      <c r="BR50" s="33"/>
      <c r="BS50" s="32"/>
      <c r="BT50" s="33"/>
      <c r="BU50" s="33"/>
      <c r="BV50" s="33"/>
      <c r="BW50" s="32"/>
      <c r="BX50" s="33"/>
      <c r="BY50" s="33"/>
      <c r="BZ50" s="33"/>
      <c r="CA50" s="32"/>
      <c r="CB50" s="33"/>
      <c r="CC50" s="33"/>
      <c r="CD50" s="33"/>
      <c r="CE50" s="32"/>
      <c r="CF50" s="33"/>
      <c r="CG50" s="33"/>
      <c r="CH50" s="33"/>
      <c r="CI50" s="32"/>
      <c r="CJ50" s="33"/>
      <c r="CK50" s="33"/>
      <c r="CL50" s="33"/>
      <c r="CM50" s="32"/>
      <c r="CN50" s="33"/>
      <c r="CO50" s="33"/>
      <c r="CP50" s="33"/>
      <c r="CQ50" s="32"/>
      <c r="CR50" s="33"/>
      <c r="CS50" s="33"/>
      <c r="CT50" s="33"/>
      <c r="CU50" s="32"/>
      <c r="CV50" s="33"/>
      <c r="CW50" s="33"/>
      <c r="CX50" s="33"/>
      <c r="CY50" s="32"/>
      <c r="CZ50" s="33"/>
      <c r="DA50" s="33"/>
      <c r="DB50" s="33"/>
      <c r="DC50" s="32"/>
      <c r="DD50" s="33"/>
      <c r="DE50" s="33"/>
      <c r="DF50" s="33"/>
      <c r="DG50" s="32"/>
      <c r="DH50" s="33"/>
      <c r="DI50" s="33"/>
      <c r="DJ50" s="33"/>
      <c r="DK50" s="32"/>
      <c r="DL50" s="33"/>
      <c r="DM50" s="33"/>
      <c r="DN50" s="33"/>
      <c r="DO50" s="32"/>
      <c r="DP50" s="33"/>
      <c r="DQ50" s="33"/>
      <c r="DR50" s="33"/>
      <c r="DS50" s="32"/>
      <c r="DT50" s="33"/>
      <c r="DU50" s="33"/>
      <c r="DV50" s="33"/>
      <c r="DW50" s="32"/>
      <c r="DX50" s="33"/>
      <c r="DY50" s="33"/>
      <c r="DZ50" s="33"/>
      <c r="EA50" s="32"/>
      <c r="EB50" s="33"/>
      <c r="EC50" s="33"/>
      <c r="ED50" s="33"/>
      <c r="EE50" s="32"/>
      <c r="EF50" s="33"/>
      <c r="EG50" s="33"/>
      <c r="EH50" s="33"/>
      <c r="EI50" s="32"/>
      <c r="EJ50" s="33"/>
      <c r="EK50" s="33"/>
      <c r="EL50" s="33"/>
      <c r="EM50" s="32"/>
      <c r="EN50" s="33"/>
      <c r="EO50" s="33"/>
      <c r="EP50" s="33"/>
      <c r="EQ50" s="32"/>
      <c r="ER50" s="33"/>
      <c r="ES50" s="33"/>
      <c r="ET50" s="33"/>
      <c r="EU50" s="32"/>
      <c r="EV50" s="33"/>
      <c r="EW50" s="33"/>
      <c r="EX50" s="33"/>
      <c r="EY50" s="32"/>
      <c r="EZ50" s="33"/>
      <c r="FA50" s="33"/>
      <c r="FB50" s="33"/>
      <c r="FC50" s="32"/>
      <c r="FD50" s="33"/>
      <c r="FE50" s="33"/>
      <c r="FF50" s="33"/>
      <c r="FG50" s="32"/>
      <c r="FH50" s="33"/>
      <c r="FI50" s="33"/>
      <c r="FJ50" s="33"/>
      <c r="FK50" s="32"/>
      <c r="FL50" s="33"/>
      <c r="FM50" s="33"/>
      <c r="FN50" s="33"/>
      <c r="FO50" s="32"/>
      <c r="FP50" s="33"/>
      <c r="FQ50" s="33"/>
      <c r="FR50" s="33"/>
      <c r="FS50" s="32"/>
      <c r="FT50" s="33"/>
      <c r="FU50" s="33"/>
      <c r="FV50" s="33"/>
      <c r="FW50" s="32"/>
      <c r="FX50" s="33"/>
      <c r="FY50" s="33"/>
      <c r="FZ50" s="33"/>
      <c r="GA50" s="32"/>
      <c r="GB50" s="33"/>
      <c r="GC50" s="33"/>
      <c r="GD50" s="33"/>
      <c r="GE50" s="32"/>
      <c r="GF50" s="33"/>
      <c r="GG50" s="33"/>
      <c r="GH50" s="33"/>
      <c r="GI50" s="32"/>
      <c r="GJ50" s="33"/>
      <c r="GK50" s="33"/>
      <c r="GL50" s="33"/>
      <c r="GM50" s="32"/>
      <c r="GN50" s="33"/>
      <c r="GO50" s="33"/>
      <c r="GP50" s="33"/>
      <c r="GQ50" s="32"/>
      <c r="GR50" s="33"/>
      <c r="GS50" s="33"/>
      <c r="GT50" s="33"/>
      <c r="GU50" s="32"/>
      <c r="GV50" s="33"/>
      <c r="GW50" s="33"/>
      <c r="GX50" s="33"/>
      <c r="GY50" s="32"/>
      <c r="GZ50" s="33"/>
      <c r="HA50" s="33"/>
      <c r="HB50" s="33"/>
      <c r="HC50" s="32"/>
      <c r="HD50" s="33"/>
      <c r="HE50" s="33"/>
      <c r="HF50" s="33"/>
      <c r="HG50" s="32"/>
      <c r="HH50" s="33"/>
      <c r="HI50" s="33"/>
      <c r="HJ50" s="33"/>
      <c r="HK50" s="32"/>
      <c r="HL50" s="33"/>
      <c r="HM50" s="33"/>
      <c r="HN50" s="33"/>
      <c r="HO50" s="32"/>
      <c r="HP50" s="33"/>
      <c r="HQ50" s="33"/>
      <c r="HR50" s="33"/>
      <c r="HS50" s="32"/>
      <c r="HT50" s="33"/>
      <c r="HU50" s="33"/>
      <c r="HV50" s="33"/>
      <c r="HW50" s="32"/>
      <c r="HX50" s="33"/>
      <c r="HY50" s="33"/>
      <c r="HZ50" s="33"/>
      <c r="IA50" s="32"/>
      <c r="IB50" s="33"/>
      <c r="IC50" s="33"/>
      <c r="ID50" s="33"/>
      <c r="IE50" s="32"/>
      <c r="IF50" s="33"/>
      <c r="IG50" s="33"/>
      <c r="IH50" s="33"/>
    </row>
    <row r="51" spans="1:244" s="31" customFormat="1">
      <c r="A51" s="22" t="s">
        <v>53</v>
      </c>
      <c r="B51" s="155">
        <f>SUM(B38,B50)</f>
        <v>47847.576988025568</v>
      </c>
      <c r="C51" s="155">
        <f>SUM(C38,C50)</f>
        <v>1.9000000000000004</v>
      </c>
      <c r="D51" s="52">
        <f>SUM(D38,D50)</f>
        <v>0.98245091597684797</v>
      </c>
    </row>
    <row r="52" spans="1:244" s="30" customFormat="1">
      <c r="A52" s="11" t="s">
        <v>54</v>
      </c>
      <c r="B52" s="3"/>
      <c r="C52" s="3"/>
      <c r="D52" s="3"/>
    </row>
    <row r="53" spans="1:244" s="30" customFormat="1">
      <c r="A53" s="6" t="s">
        <v>55</v>
      </c>
      <c r="B53" s="16">
        <f>SUM([68]Deprec_Seguro_Juro!L19,[68]Deprec_Seguro_Juro!L60,[68]Deprec_Seguro_Juro!L104)</f>
        <v>483.43</v>
      </c>
      <c r="C53" s="16">
        <f>ROUND((B53/Produtividade_Media*Saca),2)</f>
        <v>0.02</v>
      </c>
      <c r="D53" s="51">
        <f>B53/$B$56</f>
        <v>9.9262340166054522E-3</v>
      </c>
    </row>
    <row r="54" spans="1:244" s="30" customFormat="1">
      <c r="A54" s="6" t="s">
        <v>56</v>
      </c>
      <c r="B54" s="16">
        <f>ROUND(([68]Preços!G92*50%*Preço_da_terra),2)</f>
        <v>371.25</v>
      </c>
      <c r="C54" s="16">
        <f>ROUND((B54/Produtividade_Media*Saca),2)</f>
        <v>0.01</v>
      </c>
      <c r="D54" s="51">
        <f>B54/$B$56</f>
        <v>7.622850006546499E-3</v>
      </c>
    </row>
    <row r="55" spans="1:244" s="30" customFormat="1">
      <c r="A55" s="27" t="s">
        <v>57</v>
      </c>
      <c r="B55" s="156">
        <f>SUM(B53:B54)</f>
        <v>854.68000000000006</v>
      </c>
      <c r="C55" s="156">
        <f>SUM(C53:C54)</f>
        <v>0.03</v>
      </c>
      <c r="D55" s="53">
        <f>SUM(D53:D54)</f>
        <v>1.7549084023151952E-2</v>
      </c>
      <c r="E55" s="32"/>
      <c r="F55" s="33"/>
      <c r="G55" s="33"/>
      <c r="H55" s="34"/>
      <c r="I55" s="32"/>
      <c r="J55" s="33"/>
      <c r="K55" s="33"/>
      <c r="L55" s="34"/>
      <c r="M55" s="32"/>
      <c r="N55" s="33"/>
      <c r="O55" s="33"/>
      <c r="P55" s="34"/>
      <c r="Q55" s="32"/>
      <c r="R55" s="33"/>
      <c r="S55" s="33"/>
      <c r="T55" s="34"/>
      <c r="U55" s="32"/>
      <c r="V55" s="33"/>
      <c r="W55" s="33"/>
      <c r="X55" s="34"/>
      <c r="Y55" s="32"/>
      <c r="Z55" s="33"/>
      <c r="AA55" s="33"/>
      <c r="AB55" s="34"/>
      <c r="AC55" s="32"/>
      <c r="AD55" s="33"/>
      <c r="AE55" s="33"/>
      <c r="AF55" s="34"/>
      <c r="AG55" s="32"/>
      <c r="AH55" s="33"/>
      <c r="AI55" s="33"/>
      <c r="AJ55" s="34"/>
      <c r="AK55" s="32"/>
      <c r="AL55" s="33"/>
      <c r="AM55" s="33"/>
      <c r="AN55" s="34"/>
      <c r="AO55" s="32"/>
      <c r="AP55" s="33"/>
      <c r="AQ55" s="33"/>
      <c r="AR55" s="34"/>
      <c r="AS55" s="32"/>
      <c r="AT55" s="33"/>
      <c r="AU55" s="33"/>
      <c r="AV55" s="34"/>
      <c r="AW55" s="32"/>
      <c r="AX55" s="33"/>
      <c r="AY55" s="33"/>
      <c r="AZ55" s="34"/>
      <c r="BA55" s="32"/>
      <c r="BB55" s="33"/>
      <c r="BC55" s="33"/>
      <c r="BD55" s="34"/>
      <c r="BE55" s="32"/>
      <c r="BF55" s="33"/>
      <c r="BG55" s="33"/>
      <c r="BH55" s="34"/>
      <c r="BI55" s="32"/>
      <c r="BJ55" s="33"/>
      <c r="BK55" s="33"/>
      <c r="BL55" s="34"/>
      <c r="BM55" s="32"/>
      <c r="BN55" s="33"/>
      <c r="BO55" s="33"/>
      <c r="BP55" s="34"/>
      <c r="BQ55" s="32"/>
      <c r="BR55" s="33"/>
      <c r="BS55" s="33"/>
      <c r="BT55" s="34"/>
      <c r="BU55" s="32"/>
      <c r="BV55" s="33"/>
      <c r="BW55" s="33"/>
      <c r="BX55" s="34"/>
      <c r="BY55" s="32"/>
      <c r="BZ55" s="33"/>
      <c r="CA55" s="33"/>
      <c r="CB55" s="34"/>
      <c r="CC55" s="32"/>
      <c r="CD55" s="33"/>
      <c r="CE55" s="33"/>
      <c r="CF55" s="34"/>
      <c r="CG55" s="32"/>
      <c r="CH55" s="33"/>
      <c r="CI55" s="33"/>
      <c r="CJ55" s="34"/>
      <c r="CK55" s="32"/>
      <c r="CL55" s="33"/>
      <c r="CM55" s="33"/>
      <c r="CN55" s="34"/>
      <c r="CO55" s="32"/>
      <c r="CP55" s="33"/>
      <c r="CQ55" s="33"/>
      <c r="CR55" s="34"/>
      <c r="CS55" s="32"/>
      <c r="CT55" s="33"/>
      <c r="CU55" s="33"/>
      <c r="CV55" s="34"/>
      <c r="CW55" s="32"/>
      <c r="CX55" s="33"/>
      <c r="CY55" s="33"/>
      <c r="CZ55" s="34"/>
      <c r="DA55" s="32"/>
      <c r="DB55" s="33"/>
      <c r="DC55" s="33"/>
      <c r="DD55" s="34"/>
      <c r="DE55" s="32"/>
      <c r="DF55" s="33"/>
      <c r="DG55" s="33"/>
      <c r="DH55" s="34"/>
      <c r="DI55" s="32"/>
      <c r="DJ55" s="33"/>
      <c r="DK55" s="33"/>
      <c r="DL55" s="34"/>
      <c r="DM55" s="32"/>
      <c r="DN55" s="33"/>
      <c r="DO55" s="33"/>
      <c r="DP55" s="34"/>
      <c r="DQ55" s="32"/>
      <c r="DR55" s="33"/>
      <c r="DS55" s="33"/>
      <c r="DT55" s="34"/>
      <c r="DU55" s="32"/>
      <c r="DV55" s="33"/>
      <c r="DW55" s="33"/>
      <c r="DX55" s="34"/>
      <c r="DY55" s="32"/>
      <c r="DZ55" s="33"/>
      <c r="EA55" s="33"/>
      <c r="EB55" s="34"/>
      <c r="EC55" s="32"/>
      <c r="ED55" s="33"/>
      <c r="EE55" s="33"/>
      <c r="EF55" s="34"/>
      <c r="EG55" s="32"/>
      <c r="EH55" s="33"/>
      <c r="EI55" s="33"/>
      <c r="EJ55" s="34"/>
      <c r="EK55" s="32"/>
      <c r="EL55" s="33"/>
      <c r="EM55" s="33"/>
      <c r="EN55" s="34"/>
      <c r="EO55" s="32"/>
      <c r="EP55" s="33"/>
      <c r="EQ55" s="33"/>
      <c r="ER55" s="34"/>
      <c r="ES55" s="32"/>
      <c r="ET55" s="33"/>
      <c r="EU55" s="33"/>
      <c r="EV55" s="34"/>
      <c r="EW55" s="32"/>
      <c r="EX55" s="33"/>
      <c r="EY55" s="33"/>
      <c r="EZ55" s="34"/>
      <c r="FA55" s="32"/>
      <c r="FB55" s="33"/>
      <c r="FC55" s="33"/>
      <c r="FD55" s="34"/>
      <c r="FE55" s="32"/>
      <c r="FF55" s="33"/>
      <c r="FG55" s="33"/>
      <c r="FH55" s="34"/>
      <c r="FI55" s="32"/>
      <c r="FJ55" s="33"/>
      <c r="FK55" s="33"/>
      <c r="FL55" s="34"/>
      <c r="FM55" s="32"/>
      <c r="FN55" s="33"/>
      <c r="FO55" s="33"/>
      <c r="FP55" s="34"/>
      <c r="FQ55" s="32"/>
      <c r="FR55" s="33"/>
      <c r="FS55" s="33"/>
      <c r="FT55" s="34"/>
      <c r="FU55" s="32"/>
      <c r="FV55" s="33"/>
      <c r="FW55" s="33"/>
      <c r="FX55" s="34"/>
      <c r="FY55" s="32"/>
      <c r="FZ55" s="33"/>
      <c r="GA55" s="33"/>
      <c r="GB55" s="34"/>
      <c r="GC55" s="32"/>
      <c r="GD55" s="33"/>
      <c r="GE55" s="33"/>
      <c r="GF55" s="34"/>
      <c r="GG55" s="32"/>
      <c r="GH55" s="33"/>
      <c r="GI55" s="33"/>
      <c r="GJ55" s="34"/>
      <c r="GK55" s="32"/>
      <c r="GL55" s="33"/>
      <c r="GM55" s="33"/>
      <c r="GN55" s="34"/>
      <c r="GO55" s="32"/>
      <c r="GP55" s="33"/>
      <c r="GQ55" s="33"/>
      <c r="GR55" s="34"/>
      <c r="GS55" s="32"/>
      <c r="GT55" s="33"/>
      <c r="GU55" s="33"/>
      <c r="GV55" s="34"/>
      <c r="GW55" s="32"/>
      <c r="GX55" s="33"/>
      <c r="GY55" s="33"/>
      <c r="GZ55" s="34"/>
      <c r="HA55" s="32"/>
      <c r="HB55" s="33"/>
      <c r="HC55" s="33"/>
      <c r="HD55" s="34"/>
      <c r="HE55" s="32"/>
      <c r="HF55" s="33"/>
      <c r="HG55" s="33"/>
      <c r="HH55" s="34"/>
      <c r="HI55" s="32"/>
      <c r="HJ55" s="33"/>
      <c r="HK55" s="33"/>
      <c r="HL55" s="34"/>
      <c r="HM55" s="32"/>
      <c r="HN55" s="33"/>
      <c r="HO55" s="33"/>
      <c r="HP55" s="34"/>
      <c r="HQ55" s="32"/>
      <c r="HR55" s="33"/>
      <c r="HS55" s="33"/>
      <c r="HT55" s="34"/>
      <c r="HU55" s="32"/>
      <c r="HV55" s="33"/>
      <c r="HW55" s="33"/>
      <c r="HX55" s="34"/>
      <c r="HY55" s="32"/>
      <c r="HZ55" s="33"/>
      <c r="IA55" s="33"/>
      <c r="IB55" s="34"/>
      <c r="IC55" s="32"/>
      <c r="ID55" s="33"/>
      <c r="IE55" s="33"/>
      <c r="IF55" s="34"/>
      <c r="IG55" s="32"/>
      <c r="IH55" s="33"/>
      <c r="II55" s="33"/>
      <c r="IJ55" s="34"/>
    </row>
    <row r="56" spans="1:244" s="41" customFormat="1" ht="13.5" thickBot="1">
      <c r="A56" s="38" t="s">
        <v>58</v>
      </c>
      <c r="B56" s="158">
        <f>SUM(B51,B55)</f>
        <v>48702.256988025569</v>
      </c>
      <c r="C56" s="158">
        <f>SUM(C51,C55)</f>
        <v>1.9300000000000004</v>
      </c>
      <c r="D56" s="55">
        <f>SUM(D51,D55)</f>
        <v>0.99999999999999989</v>
      </c>
    </row>
    <row r="57" spans="1:244">
      <c r="A57" s="42" t="str">
        <f>[68]Custeio!A126</f>
        <v>Elaboração: CONAB/DIPAI/SUINF/GECUP</v>
      </c>
      <c r="D57" s="43"/>
    </row>
  </sheetData>
  <printOptions horizontalCentered="1"/>
  <pageMargins left="0.78740157480314965" right="0.39370078740157483" top="0.78740157480314965" bottom="0.78740157480314965" header="0.59055118110236227" footer="0.59055118110236227"/>
  <pageSetup paperSize="9" orientation="portrait" horizontalDpi="300" verticalDpi="300" r:id="rId1"/>
  <headerFooter alignWithMargins="0">
    <oddHeader>&amp;L&amp;"Tahoma,Negrito"&amp;8Companhia Nacional de Abastecimento - CONAB</oddHeader>
    <oddFooter>&amp;R&amp;6&amp;F - &amp;A
versão - jan/2008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J54"/>
  <sheetViews>
    <sheetView zoomScaleNormal="100" workbookViewId="0">
      <selection activeCell="G22" sqref="G22"/>
    </sheetView>
  </sheetViews>
  <sheetFormatPr defaultColWidth="11.5" defaultRowHeight="12.75"/>
  <cols>
    <col min="1" max="1" width="48.125" style="3" customWidth="1"/>
    <col min="2" max="3" width="12.625" style="3" customWidth="1"/>
    <col min="4" max="4" width="8.625" style="3" customWidth="1"/>
    <col min="5" max="16384" width="11.5" style="3"/>
  </cols>
  <sheetData>
    <row r="1" spans="1:4">
      <c r="A1" s="1" t="s">
        <v>0</v>
      </c>
      <c r="B1" s="2"/>
      <c r="C1" s="2"/>
      <c r="D1" s="2"/>
    </row>
    <row r="2" spans="1:4">
      <c r="A2" s="1" t="s">
        <v>541</v>
      </c>
      <c r="B2" s="2"/>
      <c r="C2" s="2"/>
      <c r="D2" s="2"/>
    </row>
    <row r="3" spans="1:4">
      <c r="A3" s="1" t="s">
        <v>377</v>
      </c>
      <c r="B3" s="2"/>
      <c r="C3" s="2"/>
      <c r="D3" s="2"/>
    </row>
    <row r="4" spans="1:4">
      <c r="A4" s="1" t="s">
        <v>542</v>
      </c>
      <c r="B4" s="2"/>
      <c r="C4" s="2"/>
      <c r="D4" s="2"/>
    </row>
    <row r="5" spans="1:4" ht="13.5" thickBot="1">
      <c r="A5" s="4" t="s">
        <v>4</v>
      </c>
      <c r="B5" s="5">
        <v>1750</v>
      </c>
      <c r="C5" s="6" t="s">
        <v>543</v>
      </c>
    </row>
    <row r="6" spans="1:4">
      <c r="A6" s="7"/>
      <c r="B6" s="8" t="s">
        <v>6</v>
      </c>
      <c r="C6" s="50" t="s">
        <v>69</v>
      </c>
      <c r="D6" s="10" t="s">
        <v>7</v>
      </c>
    </row>
    <row r="7" spans="1:4">
      <c r="A7" s="11" t="s">
        <v>8</v>
      </c>
      <c r="D7" s="12" t="s">
        <v>9</v>
      </c>
    </row>
    <row r="8" spans="1:4" ht="13.5" thickBot="1">
      <c r="A8" s="13"/>
      <c r="B8" s="14" t="s">
        <v>10</v>
      </c>
      <c r="C8" s="14" t="s">
        <v>169</v>
      </c>
      <c r="D8" s="15" t="s">
        <v>13</v>
      </c>
    </row>
    <row r="9" spans="1:4">
      <c r="A9" s="11" t="s">
        <v>14</v>
      </c>
      <c r="B9" s="16"/>
    </row>
    <row r="10" spans="1:4">
      <c r="A10" s="18" t="s">
        <v>544</v>
      </c>
      <c r="B10" s="3">
        <v>3499.59</v>
      </c>
      <c r="C10" s="3">
        <v>2</v>
      </c>
      <c r="D10" s="51">
        <v>0.53609001133173273</v>
      </c>
    </row>
    <row r="11" spans="1:4">
      <c r="A11" s="18" t="s">
        <v>545</v>
      </c>
      <c r="B11" s="16">
        <v>86</v>
      </c>
      <c r="C11" s="16">
        <v>0.05</v>
      </c>
      <c r="D11" s="51">
        <v>1.3174040666057742E-2</v>
      </c>
    </row>
    <row r="12" spans="1:4">
      <c r="A12" s="18" t="s">
        <v>546</v>
      </c>
      <c r="B12" s="16">
        <v>417</v>
      </c>
      <c r="C12" s="16">
        <v>0.23</v>
      </c>
      <c r="D12" s="51">
        <v>6.3878778578442777E-2</v>
      </c>
    </row>
    <row r="13" spans="1:4">
      <c r="A13" s="18" t="s">
        <v>547</v>
      </c>
      <c r="B13" s="16">
        <v>330</v>
      </c>
      <c r="C13" s="16">
        <v>0.19</v>
      </c>
      <c r="D13" s="51">
        <v>5.0551551393012262E-2</v>
      </c>
    </row>
    <row r="14" spans="1:4">
      <c r="A14" s="6" t="s">
        <v>548</v>
      </c>
      <c r="B14" s="16">
        <v>780</v>
      </c>
      <c r="C14" s="16">
        <v>0.43999999999999995</v>
      </c>
      <c r="D14" s="51">
        <v>0.11948548511075627</v>
      </c>
    </row>
    <row r="15" spans="1:4">
      <c r="A15" s="6" t="s">
        <v>549</v>
      </c>
      <c r="B15" s="16">
        <v>50.88</v>
      </c>
      <c r="C15" s="16">
        <v>0.04</v>
      </c>
      <c r="D15" s="51">
        <v>7.7941301056862547E-3</v>
      </c>
    </row>
    <row r="16" spans="1:4">
      <c r="A16" s="6" t="s">
        <v>550</v>
      </c>
      <c r="B16" s="16">
        <v>702.63</v>
      </c>
      <c r="C16" s="16">
        <v>0.4</v>
      </c>
      <c r="D16" s="51">
        <v>0.10763344410688548</v>
      </c>
    </row>
    <row r="17" spans="1:4">
      <c r="A17" s="6" t="s">
        <v>551</v>
      </c>
      <c r="B17" s="16">
        <v>0</v>
      </c>
      <c r="C17" s="16">
        <v>0</v>
      </c>
      <c r="D17" s="51">
        <v>0</v>
      </c>
    </row>
    <row r="18" spans="1:4">
      <c r="A18" s="6" t="s">
        <v>552</v>
      </c>
      <c r="B18" s="16">
        <v>0</v>
      </c>
      <c r="C18" s="16">
        <v>0</v>
      </c>
      <c r="D18" s="51">
        <v>0</v>
      </c>
    </row>
    <row r="19" spans="1:4">
      <c r="A19" s="6" t="s">
        <v>553</v>
      </c>
      <c r="B19" s="16">
        <v>0</v>
      </c>
      <c r="C19" s="16">
        <v>0</v>
      </c>
      <c r="D19" s="51">
        <v>0</v>
      </c>
    </row>
    <row r="20" spans="1:4">
      <c r="A20" s="22" t="s">
        <v>27</v>
      </c>
      <c r="B20" s="155">
        <v>5866.1</v>
      </c>
      <c r="C20" s="155">
        <v>3.3499999999999996</v>
      </c>
      <c r="D20" s="52">
        <v>0.89860744129257364</v>
      </c>
    </row>
    <row r="21" spans="1:4">
      <c r="A21" s="25" t="s">
        <v>28</v>
      </c>
    </row>
    <row r="22" spans="1:4">
      <c r="A22" s="18" t="s">
        <v>29</v>
      </c>
      <c r="B22" s="16">
        <v>0</v>
      </c>
      <c r="C22" s="16">
        <v>0</v>
      </c>
      <c r="D22" s="51">
        <v>0</v>
      </c>
    </row>
    <row r="23" spans="1:4">
      <c r="A23" s="18" t="s">
        <v>30</v>
      </c>
      <c r="B23" s="16">
        <v>0</v>
      </c>
      <c r="C23" s="16">
        <v>0</v>
      </c>
      <c r="D23" s="51">
        <v>0</v>
      </c>
    </row>
    <row r="24" spans="1:4">
      <c r="A24" s="6" t="s">
        <v>72</v>
      </c>
      <c r="B24" s="16">
        <v>175.98</v>
      </c>
      <c r="C24" s="16">
        <v>0.1</v>
      </c>
      <c r="D24" s="51">
        <v>2.6957763679219083E-2</v>
      </c>
    </row>
    <row r="25" spans="1:4">
      <c r="A25" s="18" t="s">
        <v>73</v>
      </c>
      <c r="B25" s="16">
        <v>0</v>
      </c>
      <c r="C25" s="16">
        <v>0</v>
      </c>
      <c r="D25" s="51">
        <v>0</v>
      </c>
    </row>
    <row r="26" spans="1:4">
      <c r="A26" s="18" t="s">
        <v>74</v>
      </c>
      <c r="B26" s="16">
        <v>0</v>
      </c>
      <c r="C26" s="16">
        <v>0</v>
      </c>
      <c r="D26" s="51">
        <v>0</v>
      </c>
    </row>
    <row r="27" spans="1:4">
      <c r="A27" s="18" t="s">
        <v>75</v>
      </c>
      <c r="B27" s="16">
        <v>315</v>
      </c>
      <c r="C27" s="16">
        <v>0.18</v>
      </c>
      <c r="D27" s="51">
        <v>4.8253753602420797E-2</v>
      </c>
    </row>
    <row r="28" spans="1:4">
      <c r="A28" s="18" t="s">
        <v>76</v>
      </c>
      <c r="B28" s="16">
        <v>0</v>
      </c>
      <c r="C28" s="16">
        <v>0</v>
      </c>
      <c r="D28" s="51">
        <v>0</v>
      </c>
    </row>
    <row r="29" spans="1:4">
      <c r="A29" s="18" t="s">
        <v>77</v>
      </c>
      <c r="B29" s="16">
        <v>0</v>
      </c>
      <c r="C29" s="16">
        <v>0</v>
      </c>
      <c r="D29" s="51">
        <v>0</v>
      </c>
    </row>
    <row r="30" spans="1:4">
      <c r="A30" s="18" t="s">
        <v>78</v>
      </c>
      <c r="B30" s="16">
        <v>0</v>
      </c>
      <c r="C30" s="16">
        <v>0</v>
      </c>
      <c r="D30" s="51">
        <v>0</v>
      </c>
    </row>
    <row r="31" spans="1:4">
      <c r="A31" s="27" t="s">
        <v>37</v>
      </c>
      <c r="B31" s="156">
        <v>490.98</v>
      </c>
      <c r="C31" s="156">
        <v>0.28000000000000003</v>
      </c>
      <c r="D31" s="53">
        <v>7.5211517281639884E-2</v>
      </c>
    </row>
    <row r="32" spans="1:4" s="30" customFormat="1">
      <c r="A32" s="11" t="s">
        <v>38</v>
      </c>
      <c r="B32" s="3"/>
      <c r="C32" s="3"/>
      <c r="D32" s="3"/>
    </row>
    <row r="33" spans="1:244" s="30" customFormat="1">
      <c r="A33" s="18" t="s">
        <v>39</v>
      </c>
      <c r="B33" s="16">
        <v>125.20956523450749</v>
      </c>
      <c r="C33" s="16">
        <v>7.0000000000000007E-2</v>
      </c>
      <c r="D33" s="51">
        <v>1.9180417490451296E-2</v>
      </c>
    </row>
    <row r="34" spans="1:244" s="30" customFormat="1">
      <c r="A34" s="6" t="s">
        <v>40</v>
      </c>
      <c r="B34" s="16">
        <v>125.20956523450749</v>
      </c>
      <c r="C34" s="16">
        <v>7.0000000000000007E-2</v>
      </c>
      <c r="D34" s="51">
        <v>1.9180417490451296E-2</v>
      </c>
    </row>
    <row r="35" spans="1:244" s="31" customFormat="1">
      <c r="A35" s="22" t="s">
        <v>41</v>
      </c>
      <c r="B35" s="155">
        <v>6482.2895652345078</v>
      </c>
      <c r="C35" s="155">
        <v>3.6999999999999997</v>
      </c>
      <c r="D35" s="52">
        <v>0.99299937606466482</v>
      </c>
    </row>
    <row r="36" spans="1:244" s="30" customFormat="1">
      <c r="A36" s="11" t="s">
        <v>42</v>
      </c>
      <c r="B36" s="3"/>
      <c r="C36" s="3"/>
      <c r="D36" s="3"/>
    </row>
    <row r="37" spans="1:244" s="30" customFormat="1">
      <c r="A37" s="6" t="s">
        <v>43</v>
      </c>
      <c r="B37" s="16">
        <v>0</v>
      </c>
      <c r="C37" s="16">
        <v>0</v>
      </c>
      <c r="D37" s="51">
        <v>0</v>
      </c>
    </row>
    <row r="38" spans="1:244" s="30" customFormat="1">
      <c r="A38" s="6" t="s">
        <v>44</v>
      </c>
      <c r="B38" s="16">
        <v>0</v>
      </c>
      <c r="C38" s="16">
        <v>0</v>
      </c>
      <c r="D38" s="51">
        <v>0</v>
      </c>
    </row>
    <row r="39" spans="1:244" s="30" customFormat="1">
      <c r="A39" s="18" t="s">
        <v>45</v>
      </c>
      <c r="B39" s="16">
        <v>0</v>
      </c>
      <c r="C39" s="16">
        <v>0</v>
      </c>
      <c r="D39" s="51">
        <v>0</v>
      </c>
    </row>
    <row r="40" spans="1:244" s="30" customFormat="1">
      <c r="A40" s="18" t="s">
        <v>79</v>
      </c>
      <c r="B40" s="16">
        <v>0</v>
      </c>
      <c r="C40" s="16">
        <v>0</v>
      </c>
      <c r="D40" s="51">
        <v>0</v>
      </c>
    </row>
    <row r="41" spans="1:244" s="30" customFormat="1">
      <c r="A41" s="27" t="s">
        <v>46</v>
      </c>
      <c r="B41" s="156">
        <v>0</v>
      </c>
      <c r="C41" s="156">
        <v>0</v>
      </c>
      <c r="D41" s="53">
        <v>0</v>
      </c>
      <c r="E41" s="32"/>
      <c r="F41" s="33"/>
      <c r="G41" s="33"/>
      <c r="H41" s="34"/>
      <c r="I41" s="32"/>
      <c r="J41" s="33"/>
      <c r="K41" s="33"/>
      <c r="L41" s="34"/>
      <c r="M41" s="32"/>
      <c r="N41" s="33"/>
      <c r="O41" s="33"/>
      <c r="P41" s="34"/>
      <c r="Q41" s="32"/>
      <c r="R41" s="33"/>
      <c r="S41" s="33"/>
      <c r="T41" s="34"/>
      <c r="U41" s="32"/>
      <c r="V41" s="33"/>
      <c r="W41" s="33"/>
      <c r="X41" s="34"/>
      <c r="Y41" s="32"/>
      <c r="Z41" s="33"/>
      <c r="AA41" s="33"/>
      <c r="AB41" s="34"/>
      <c r="AC41" s="32"/>
      <c r="AD41" s="33"/>
      <c r="AE41" s="33"/>
      <c r="AF41" s="34"/>
      <c r="AG41" s="32"/>
      <c r="AH41" s="33"/>
      <c r="AI41" s="33"/>
      <c r="AJ41" s="34"/>
      <c r="AK41" s="32"/>
      <c r="AL41" s="33"/>
      <c r="AM41" s="33"/>
      <c r="AN41" s="34"/>
      <c r="AO41" s="32"/>
      <c r="AP41" s="33"/>
      <c r="AQ41" s="33"/>
      <c r="AR41" s="34"/>
      <c r="AS41" s="32"/>
      <c r="AT41" s="33"/>
      <c r="AU41" s="33"/>
      <c r="AV41" s="34"/>
      <c r="AW41" s="32"/>
      <c r="AX41" s="33"/>
      <c r="AY41" s="33"/>
      <c r="AZ41" s="34"/>
      <c r="BA41" s="32"/>
      <c r="BB41" s="33"/>
      <c r="BC41" s="33"/>
      <c r="BD41" s="34"/>
      <c r="BE41" s="32"/>
      <c r="BF41" s="33"/>
      <c r="BG41" s="33"/>
      <c r="BH41" s="34"/>
      <c r="BI41" s="32"/>
      <c r="BJ41" s="33"/>
      <c r="BK41" s="33"/>
      <c r="BL41" s="34"/>
      <c r="BM41" s="32"/>
      <c r="BN41" s="33"/>
      <c r="BO41" s="33"/>
      <c r="BP41" s="34"/>
      <c r="BQ41" s="32"/>
      <c r="BR41" s="33"/>
      <c r="BS41" s="33"/>
      <c r="BT41" s="34"/>
      <c r="BU41" s="32"/>
      <c r="BV41" s="33"/>
      <c r="BW41" s="33"/>
      <c r="BX41" s="34"/>
      <c r="BY41" s="32"/>
      <c r="BZ41" s="33"/>
      <c r="CA41" s="33"/>
      <c r="CB41" s="34"/>
      <c r="CC41" s="32"/>
      <c r="CD41" s="33"/>
      <c r="CE41" s="33"/>
      <c r="CF41" s="34"/>
      <c r="CG41" s="32"/>
      <c r="CH41" s="33"/>
      <c r="CI41" s="33"/>
      <c r="CJ41" s="34"/>
      <c r="CK41" s="32"/>
      <c r="CL41" s="33"/>
      <c r="CM41" s="33"/>
      <c r="CN41" s="34"/>
      <c r="CO41" s="32"/>
      <c r="CP41" s="33"/>
      <c r="CQ41" s="33"/>
      <c r="CR41" s="34"/>
      <c r="CS41" s="32"/>
      <c r="CT41" s="33"/>
      <c r="CU41" s="33"/>
      <c r="CV41" s="34"/>
      <c r="CW41" s="32"/>
      <c r="CX41" s="33"/>
      <c r="CY41" s="33"/>
      <c r="CZ41" s="34"/>
      <c r="DA41" s="32"/>
      <c r="DB41" s="33"/>
      <c r="DC41" s="33"/>
      <c r="DD41" s="34"/>
      <c r="DE41" s="32"/>
      <c r="DF41" s="33"/>
      <c r="DG41" s="33"/>
      <c r="DH41" s="34"/>
      <c r="DI41" s="32"/>
      <c r="DJ41" s="33"/>
      <c r="DK41" s="33"/>
      <c r="DL41" s="34"/>
      <c r="DM41" s="32"/>
      <c r="DN41" s="33"/>
      <c r="DO41" s="33"/>
      <c r="DP41" s="34"/>
      <c r="DQ41" s="32"/>
      <c r="DR41" s="33"/>
      <c r="DS41" s="33"/>
      <c r="DT41" s="34"/>
      <c r="DU41" s="32"/>
      <c r="DV41" s="33"/>
      <c r="DW41" s="33"/>
      <c r="DX41" s="34"/>
      <c r="DY41" s="32"/>
      <c r="DZ41" s="33"/>
      <c r="EA41" s="33"/>
      <c r="EB41" s="34"/>
      <c r="EC41" s="32"/>
      <c r="ED41" s="33"/>
      <c r="EE41" s="33"/>
      <c r="EF41" s="34"/>
      <c r="EG41" s="32"/>
      <c r="EH41" s="33"/>
      <c r="EI41" s="33"/>
      <c r="EJ41" s="34"/>
      <c r="EK41" s="32"/>
      <c r="EL41" s="33"/>
      <c r="EM41" s="33"/>
      <c r="EN41" s="34"/>
      <c r="EO41" s="32"/>
      <c r="EP41" s="33"/>
      <c r="EQ41" s="33"/>
      <c r="ER41" s="34"/>
      <c r="ES41" s="32"/>
      <c r="ET41" s="33"/>
      <c r="EU41" s="33"/>
      <c r="EV41" s="34"/>
      <c r="EW41" s="32"/>
      <c r="EX41" s="33"/>
      <c r="EY41" s="33"/>
      <c r="EZ41" s="34"/>
      <c r="FA41" s="32"/>
      <c r="FB41" s="33"/>
      <c r="FC41" s="33"/>
      <c r="FD41" s="34"/>
      <c r="FE41" s="32"/>
      <c r="FF41" s="33"/>
      <c r="FG41" s="33"/>
      <c r="FH41" s="34"/>
      <c r="FI41" s="32"/>
      <c r="FJ41" s="33"/>
      <c r="FK41" s="33"/>
      <c r="FL41" s="34"/>
      <c r="FM41" s="32"/>
      <c r="FN41" s="33"/>
      <c r="FO41" s="33"/>
      <c r="FP41" s="34"/>
      <c r="FQ41" s="32"/>
      <c r="FR41" s="33"/>
      <c r="FS41" s="33"/>
      <c r="FT41" s="34"/>
      <c r="FU41" s="32"/>
      <c r="FV41" s="33"/>
      <c r="FW41" s="33"/>
      <c r="FX41" s="34"/>
      <c r="FY41" s="32"/>
      <c r="FZ41" s="33"/>
      <c r="GA41" s="33"/>
      <c r="GB41" s="34"/>
      <c r="GC41" s="32"/>
      <c r="GD41" s="33"/>
      <c r="GE41" s="33"/>
      <c r="GF41" s="34"/>
      <c r="GG41" s="32"/>
      <c r="GH41" s="33"/>
      <c r="GI41" s="33"/>
      <c r="GJ41" s="34"/>
      <c r="GK41" s="32"/>
      <c r="GL41" s="33"/>
      <c r="GM41" s="33"/>
      <c r="GN41" s="34"/>
      <c r="GO41" s="32"/>
      <c r="GP41" s="33"/>
      <c r="GQ41" s="33"/>
      <c r="GR41" s="34"/>
      <c r="GS41" s="32"/>
      <c r="GT41" s="33"/>
      <c r="GU41" s="33"/>
      <c r="GV41" s="34"/>
      <c r="GW41" s="32"/>
      <c r="GX41" s="33"/>
      <c r="GY41" s="33"/>
      <c r="GZ41" s="34"/>
      <c r="HA41" s="32"/>
      <c r="HB41" s="33"/>
      <c r="HC41" s="33"/>
      <c r="HD41" s="34"/>
      <c r="HE41" s="32"/>
      <c r="HF41" s="33"/>
      <c r="HG41" s="33"/>
      <c r="HH41" s="34"/>
      <c r="HI41" s="32"/>
      <c r="HJ41" s="33"/>
      <c r="HK41" s="33"/>
      <c r="HL41" s="34"/>
      <c r="HM41" s="32"/>
      <c r="HN41" s="33"/>
      <c r="HO41" s="33"/>
      <c r="HP41" s="34"/>
      <c r="HQ41" s="32"/>
      <c r="HR41" s="33"/>
      <c r="HS41" s="33"/>
      <c r="HT41" s="34"/>
      <c r="HU41" s="32"/>
      <c r="HV41" s="33"/>
      <c r="HW41" s="33"/>
      <c r="HX41" s="34"/>
      <c r="HY41" s="32"/>
      <c r="HZ41" s="33"/>
      <c r="IA41" s="33"/>
      <c r="IB41" s="34"/>
      <c r="IC41" s="32"/>
      <c r="ID41" s="33"/>
      <c r="IE41" s="33"/>
      <c r="IF41" s="34"/>
      <c r="IG41" s="32"/>
      <c r="IH41" s="33"/>
      <c r="II41" s="33"/>
      <c r="IJ41" s="34"/>
    </row>
    <row r="42" spans="1:244" s="30" customFormat="1">
      <c r="A42" s="11" t="s">
        <v>47</v>
      </c>
      <c r="B42" s="3"/>
      <c r="C42" s="3"/>
      <c r="D42" s="3"/>
    </row>
    <row r="43" spans="1:244" s="30" customFormat="1">
      <c r="A43" s="18" t="s">
        <v>80</v>
      </c>
      <c r="B43" s="16">
        <v>0</v>
      </c>
      <c r="C43" s="16">
        <v>0</v>
      </c>
      <c r="D43" s="51">
        <v>0</v>
      </c>
    </row>
    <row r="44" spans="1:244" s="30" customFormat="1">
      <c r="A44" s="18" t="s">
        <v>49</v>
      </c>
      <c r="B44" s="16">
        <v>23.2</v>
      </c>
      <c r="C44" s="16">
        <v>0.01</v>
      </c>
      <c r="D44" s="51">
        <v>3.553927249448135E-3</v>
      </c>
    </row>
    <row r="45" spans="1:244" s="30" customFormat="1">
      <c r="A45" s="18" t="s">
        <v>50</v>
      </c>
      <c r="B45" s="16">
        <v>0</v>
      </c>
      <c r="C45" s="16">
        <v>0</v>
      </c>
      <c r="D45" s="51">
        <v>0</v>
      </c>
    </row>
    <row r="46" spans="1:244" s="30" customFormat="1">
      <c r="A46" s="27" t="s">
        <v>51</v>
      </c>
      <c r="B46" s="156">
        <v>23.2</v>
      </c>
      <c r="C46" s="156">
        <v>0.01</v>
      </c>
      <c r="D46" s="53">
        <v>3.553927249448135E-3</v>
      </c>
      <c r="E46" s="32"/>
      <c r="F46" s="33"/>
      <c r="G46" s="33"/>
      <c r="H46" s="34"/>
      <c r="I46" s="32"/>
      <c r="J46" s="33"/>
      <c r="K46" s="33"/>
      <c r="L46" s="34"/>
      <c r="M46" s="32"/>
      <c r="N46" s="33"/>
      <c r="O46" s="33"/>
      <c r="P46" s="34"/>
      <c r="Q46" s="32"/>
      <c r="R46" s="33"/>
      <c r="S46" s="33"/>
      <c r="T46" s="34"/>
      <c r="U46" s="32"/>
      <c r="V46" s="33"/>
      <c r="W46" s="33"/>
      <c r="X46" s="34"/>
      <c r="Y46" s="32"/>
      <c r="Z46" s="33"/>
      <c r="AA46" s="33"/>
      <c r="AB46" s="34"/>
      <c r="AC46" s="32"/>
      <c r="AD46" s="33"/>
      <c r="AE46" s="33"/>
      <c r="AF46" s="34"/>
      <c r="AG46" s="32"/>
      <c r="AH46" s="33"/>
      <c r="AI46" s="33"/>
      <c r="AJ46" s="34"/>
      <c r="AK46" s="32"/>
      <c r="AL46" s="33"/>
      <c r="AM46" s="33"/>
      <c r="AN46" s="34"/>
      <c r="AO46" s="32"/>
      <c r="AP46" s="33"/>
      <c r="AQ46" s="33"/>
      <c r="AR46" s="34"/>
      <c r="AS46" s="32"/>
      <c r="AT46" s="33"/>
      <c r="AU46" s="33"/>
      <c r="AV46" s="34"/>
      <c r="AW46" s="32"/>
      <c r="AX46" s="33"/>
      <c r="AY46" s="33"/>
      <c r="AZ46" s="34"/>
      <c r="BA46" s="32"/>
      <c r="BB46" s="33"/>
      <c r="BC46" s="33"/>
      <c r="BD46" s="34"/>
      <c r="BE46" s="32"/>
      <c r="BF46" s="33"/>
      <c r="BG46" s="33"/>
      <c r="BH46" s="34"/>
      <c r="BI46" s="32"/>
      <c r="BJ46" s="33"/>
      <c r="BK46" s="33"/>
      <c r="BL46" s="34"/>
      <c r="BM46" s="32"/>
      <c r="BN46" s="33"/>
      <c r="BO46" s="33"/>
      <c r="BP46" s="34"/>
      <c r="BQ46" s="32"/>
      <c r="BR46" s="33"/>
      <c r="BS46" s="33"/>
      <c r="BT46" s="34"/>
      <c r="BU46" s="32"/>
      <c r="BV46" s="33"/>
      <c r="BW46" s="33"/>
      <c r="BX46" s="34"/>
      <c r="BY46" s="32"/>
      <c r="BZ46" s="33"/>
      <c r="CA46" s="33"/>
      <c r="CB46" s="34"/>
      <c r="CC46" s="32"/>
      <c r="CD46" s="33"/>
      <c r="CE46" s="33"/>
      <c r="CF46" s="34"/>
      <c r="CG46" s="32"/>
      <c r="CH46" s="33"/>
      <c r="CI46" s="33"/>
      <c r="CJ46" s="34"/>
      <c r="CK46" s="32"/>
      <c r="CL46" s="33"/>
      <c r="CM46" s="33"/>
      <c r="CN46" s="34"/>
      <c r="CO46" s="32"/>
      <c r="CP46" s="33"/>
      <c r="CQ46" s="33"/>
      <c r="CR46" s="34"/>
      <c r="CS46" s="32"/>
      <c r="CT46" s="33"/>
      <c r="CU46" s="33"/>
      <c r="CV46" s="34"/>
      <c r="CW46" s="32"/>
      <c r="CX46" s="33"/>
      <c r="CY46" s="33"/>
      <c r="CZ46" s="34"/>
      <c r="DA46" s="32"/>
      <c r="DB46" s="33"/>
      <c r="DC46" s="33"/>
      <c r="DD46" s="34"/>
      <c r="DE46" s="32"/>
      <c r="DF46" s="33"/>
      <c r="DG46" s="33"/>
      <c r="DH46" s="34"/>
      <c r="DI46" s="32"/>
      <c r="DJ46" s="33"/>
      <c r="DK46" s="33"/>
      <c r="DL46" s="34"/>
      <c r="DM46" s="32"/>
      <c r="DN46" s="33"/>
      <c r="DO46" s="33"/>
      <c r="DP46" s="34"/>
      <c r="DQ46" s="32"/>
      <c r="DR46" s="33"/>
      <c r="DS46" s="33"/>
      <c r="DT46" s="34"/>
      <c r="DU46" s="32"/>
      <c r="DV46" s="33"/>
      <c r="DW46" s="33"/>
      <c r="DX46" s="34"/>
      <c r="DY46" s="32"/>
      <c r="DZ46" s="33"/>
      <c r="EA46" s="33"/>
      <c r="EB46" s="34"/>
      <c r="EC46" s="32"/>
      <c r="ED46" s="33"/>
      <c r="EE46" s="33"/>
      <c r="EF46" s="34"/>
      <c r="EG46" s="32"/>
      <c r="EH46" s="33"/>
      <c r="EI46" s="33"/>
      <c r="EJ46" s="34"/>
      <c r="EK46" s="32"/>
      <c r="EL46" s="33"/>
      <c r="EM46" s="33"/>
      <c r="EN46" s="34"/>
      <c r="EO46" s="32"/>
      <c r="EP46" s="33"/>
      <c r="EQ46" s="33"/>
      <c r="ER46" s="34"/>
      <c r="ES46" s="32"/>
      <c r="ET46" s="33"/>
      <c r="EU46" s="33"/>
      <c r="EV46" s="34"/>
      <c r="EW46" s="32"/>
      <c r="EX46" s="33"/>
      <c r="EY46" s="33"/>
      <c r="EZ46" s="34"/>
      <c r="FA46" s="32"/>
      <c r="FB46" s="33"/>
      <c r="FC46" s="33"/>
      <c r="FD46" s="34"/>
      <c r="FE46" s="32"/>
      <c r="FF46" s="33"/>
      <c r="FG46" s="33"/>
      <c r="FH46" s="34"/>
      <c r="FI46" s="32"/>
      <c r="FJ46" s="33"/>
      <c r="FK46" s="33"/>
      <c r="FL46" s="34"/>
      <c r="FM46" s="32"/>
      <c r="FN46" s="33"/>
      <c r="FO46" s="33"/>
      <c r="FP46" s="34"/>
      <c r="FQ46" s="32"/>
      <c r="FR46" s="33"/>
      <c r="FS46" s="33"/>
      <c r="FT46" s="34"/>
      <c r="FU46" s="32"/>
      <c r="FV46" s="33"/>
      <c r="FW46" s="33"/>
      <c r="FX46" s="34"/>
      <c r="FY46" s="32"/>
      <c r="FZ46" s="33"/>
      <c r="GA46" s="33"/>
      <c r="GB46" s="34"/>
      <c r="GC46" s="32"/>
      <c r="GD46" s="33"/>
      <c r="GE46" s="33"/>
      <c r="GF46" s="34"/>
      <c r="GG46" s="32"/>
      <c r="GH46" s="33"/>
      <c r="GI46" s="33"/>
      <c r="GJ46" s="34"/>
      <c r="GK46" s="32"/>
      <c r="GL46" s="33"/>
      <c r="GM46" s="33"/>
      <c r="GN46" s="34"/>
      <c r="GO46" s="32"/>
      <c r="GP46" s="33"/>
      <c r="GQ46" s="33"/>
      <c r="GR46" s="34"/>
      <c r="GS46" s="32"/>
      <c r="GT46" s="33"/>
      <c r="GU46" s="33"/>
      <c r="GV46" s="34"/>
      <c r="GW46" s="32"/>
      <c r="GX46" s="33"/>
      <c r="GY46" s="33"/>
      <c r="GZ46" s="34"/>
      <c r="HA46" s="32"/>
      <c r="HB46" s="33"/>
      <c r="HC46" s="33"/>
      <c r="HD46" s="34"/>
      <c r="HE46" s="32"/>
      <c r="HF46" s="33"/>
      <c r="HG46" s="33"/>
      <c r="HH46" s="34"/>
      <c r="HI46" s="32"/>
      <c r="HJ46" s="33"/>
      <c r="HK46" s="33"/>
      <c r="HL46" s="34"/>
      <c r="HM46" s="32"/>
      <c r="HN46" s="33"/>
      <c r="HO46" s="33"/>
      <c r="HP46" s="34"/>
      <c r="HQ46" s="32"/>
      <c r="HR46" s="33"/>
      <c r="HS46" s="33"/>
      <c r="HT46" s="34"/>
      <c r="HU46" s="32"/>
      <c r="HV46" s="33"/>
      <c r="HW46" s="33"/>
      <c r="HX46" s="34"/>
      <c r="HY46" s="32"/>
      <c r="HZ46" s="33"/>
      <c r="IA46" s="33"/>
      <c r="IB46" s="34"/>
      <c r="IC46" s="32"/>
      <c r="ID46" s="33"/>
      <c r="IE46" s="33"/>
      <c r="IF46" s="34"/>
      <c r="IG46" s="32"/>
      <c r="IH46" s="33"/>
      <c r="II46" s="33"/>
      <c r="IJ46" s="34"/>
    </row>
    <row r="47" spans="1:244" s="30" customFormat="1">
      <c r="A47" s="35" t="s">
        <v>52</v>
      </c>
      <c r="B47" s="157">
        <v>23.2</v>
      </c>
      <c r="C47" s="157">
        <v>0.01</v>
      </c>
      <c r="D47" s="54">
        <v>3.553927249448135E-3</v>
      </c>
      <c r="E47" s="33"/>
      <c r="F47" s="33"/>
      <c r="G47" s="32"/>
      <c r="H47" s="33"/>
      <c r="I47" s="33"/>
      <c r="J47" s="33"/>
      <c r="K47" s="32"/>
      <c r="L47" s="33"/>
      <c r="M47" s="33"/>
      <c r="N47" s="33"/>
      <c r="O47" s="32"/>
      <c r="P47" s="33"/>
      <c r="Q47" s="33"/>
      <c r="R47" s="33"/>
      <c r="S47" s="32"/>
      <c r="T47" s="33"/>
      <c r="U47" s="33"/>
      <c r="V47" s="33"/>
      <c r="W47" s="32"/>
      <c r="X47" s="33"/>
      <c r="Y47" s="33"/>
      <c r="Z47" s="33"/>
      <c r="AA47" s="32"/>
      <c r="AB47" s="33"/>
      <c r="AC47" s="33"/>
      <c r="AD47" s="33"/>
      <c r="AE47" s="32"/>
      <c r="AF47" s="33"/>
      <c r="AG47" s="33"/>
      <c r="AH47" s="33"/>
      <c r="AI47" s="32"/>
      <c r="AJ47" s="33"/>
      <c r="AK47" s="33"/>
      <c r="AL47" s="33"/>
      <c r="AM47" s="32"/>
      <c r="AN47" s="33"/>
      <c r="AO47" s="33"/>
      <c r="AP47" s="33"/>
      <c r="AQ47" s="32"/>
      <c r="AR47" s="33"/>
      <c r="AS47" s="33"/>
      <c r="AT47" s="33"/>
      <c r="AU47" s="32"/>
      <c r="AV47" s="33"/>
      <c r="AW47" s="33"/>
      <c r="AX47" s="33"/>
      <c r="AY47" s="32"/>
      <c r="AZ47" s="33"/>
      <c r="BA47" s="33"/>
      <c r="BB47" s="33"/>
      <c r="BC47" s="32"/>
      <c r="BD47" s="33"/>
      <c r="BE47" s="33"/>
      <c r="BF47" s="33"/>
      <c r="BG47" s="32"/>
      <c r="BH47" s="33"/>
      <c r="BI47" s="33"/>
      <c r="BJ47" s="33"/>
      <c r="BK47" s="32"/>
      <c r="BL47" s="33"/>
      <c r="BM47" s="33"/>
      <c r="BN47" s="33"/>
      <c r="BO47" s="32"/>
      <c r="BP47" s="33"/>
      <c r="BQ47" s="33"/>
      <c r="BR47" s="33"/>
      <c r="BS47" s="32"/>
      <c r="BT47" s="33"/>
      <c r="BU47" s="33"/>
      <c r="BV47" s="33"/>
      <c r="BW47" s="32"/>
      <c r="BX47" s="33"/>
      <c r="BY47" s="33"/>
      <c r="BZ47" s="33"/>
      <c r="CA47" s="32"/>
      <c r="CB47" s="33"/>
      <c r="CC47" s="33"/>
      <c r="CD47" s="33"/>
      <c r="CE47" s="32"/>
      <c r="CF47" s="33"/>
      <c r="CG47" s="33"/>
      <c r="CH47" s="33"/>
      <c r="CI47" s="32"/>
      <c r="CJ47" s="33"/>
      <c r="CK47" s="33"/>
      <c r="CL47" s="33"/>
      <c r="CM47" s="32"/>
      <c r="CN47" s="33"/>
      <c r="CO47" s="33"/>
      <c r="CP47" s="33"/>
      <c r="CQ47" s="32"/>
      <c r="CR47" s="33"/>
      <c r="CS47" s="33"/>
      <c r="CT47" s="33"/>
      <c r="CU47" s="32"/>
      <c r="CV47" s="33"/>
      <c r="CW47" s="33"/>
      <c r="CX47" s="33"/>
      <c r="CY47" s="32"/>
      <c r="CZ47" s="33"/>
      <c r="DA47" s="33"/>
      <c r="DB47" s="33"/>
      <c r="DC47" s="32"/>
      <c r="DD47" s="33"/>
      <c r="DE47" s="33"/>
      <c r="DF47" s="33"/>
      <c r="DG47" s="32"/>
      <c r="DH47" s="33"/>
      <c r="DI47" s="33"/>
      <c r="DJ47" s="33"/>
      <c r="DK47" s="32"/>
      <c r="DL47" s="33"/>
      <c r="DM47" s="33"/>
      <c r="DN47" s="33"/>
      <c r="DO47" s="32"/>
      <c r="DP47" s="33"/>
      <c r="DQ47" s="33"/>
      <c r="DR47" s="33"/>
      <c r="DS47" s="32"/>
      <c r="DT47" s="33"/>
      <c r="DU47" s="33"/>
      <c r="DV47" s="33"/>
      <c r="DW47" s="32"/>
      <c r="DX47" s="33"/>
      <c r="DY47" s="33"/>
      <c r="DZ47" s="33"/>
      <c r="EA47" s="32"/>
      <c r="EB47" s="33"/>
      <c r="EC47" s="33"/>
      <c r="ED47" s="33"/>
      <c r="EE47" s="32"/>
      <c r="EF47" s="33"/>
      <c r="EG47" s="33"/>
      <c r="EH47" s="33"/>
      <c r="EI47" s="32"/>
      <c r="EJ47" s="33"/>
      <c r="EK47" s="33"/>
      <c r="EL47" s="33"/>
      <c r="EM47" s="32"/>
      <c r="EN47" s="33"/>
      <c r="EO47" s="33"/>
      <c r="EP47" s="33"/>
      <c r="EQ47" s="32"/>
      <c r="ER47" s="33"/>
      <c r="ES47" s="33"/>
      <c r="ET47" s="33"/>
      <c r="EU47" s="32"/>
      <c r="EV47" s="33"/>
      <c r="EW47" s="33"/>
      <c r="EX47" s="33"/>
      <c r="EY47" s="32"/>
      <c r="EZ47" s="33"/>
      <c r="FA47" s="33"/>
      <c r="FB47" s="33"/>
      <c r="FC47" s="32"/>
      <c r="FD47" s="33"/>
      <c r="FE47" s="33"/>
      <c r="FF47" s="33"/>
      <c r="FG47" s="32"/>
      <c r="FH47" s="33"/>
      <c r="FI47" s="33"/>
      <c r="FJ47" s="33"/>
      <c r="FK47" s="32"/>
      <c r="FL47" s="33"/>
      <c r="FM47" s="33"/>
      <c r="FN47" s="33"/>
      <c r="FO47" s="32"/>
      <c r="FP47" s="33"/>
      <c r="FQ47" s="33"/>
      <c r="FR47" s="33"/>
      <c r="FS47" s="32"/>
      <c r="FT47" s="33"/>
      <c r="FU47" s="33"/>
      <c r="FV47" s="33"/>
      <c r="FW47" s="32"/>
      <c r="FX47" s="33"/>
      <c r="FY47" s="33"/>
      <c r="FZ47" s="33"/>
      <c r="GA47" s="32"/>
      <c r="GB47" s="33"/>
      <c r="GC47" s="33"/>
      <c r="GD47" s="33"/>
      <c r="GE47" s="32"/>
      <c r="GF47" s="33"/>
      <c r="GG47" s="33"/>
      <c r="GH47" s="33"/>
      <c r="GI47" s="32"/>
      <c r="GJ47" s="33"/>
      <c r="GK47" s="33"/>
      <c r="GL47" s="33"/>
      <c r="GM47" s="32"/>
      <c r="GN47" s="33"/>
      <c r="GO47" s="33"/>
      <c r="GP47" s="33"/>
      <c r="GQ47" s="32"/>
      <c r="GR47" s="33"/>
      <c r="GS47" s="33"/>
      <c r="GT47" s="33"/>
      <c r="GU47" s="32"/>
      <c r="GV47" s="33"/>
      <c r="GW47" s="33"/>
      <c r="GX47" s="33"/>
      <c r="GY47" s="32"/>
      <c r="GZ47" s="33"/>
      <c r="HA47" s="33"/>
      <c r="HB47" s="33"/>
      <c r="HC47" s="32"/>
      <c r="HD47" s="33"/>
      <c r="HE47" s="33"/>
      <c r="HF47" s="33"/>
      <c r="HG47" s="32"/>
      <c r="HH47" s="33"/>
      <c r="HI47" s="33"/>
      <c r="HJ47" s="33"/>
      <c r="HK47" s="32"/>
      <c r="HL47" s="33"/>
      <c r="HM47" s="33"/>
      <c r="HN47" s="33"/>
      <c r="HO47" s="32"/>
      <c r="HP47" s="33"/>
      <c r="HQ47" s="33"/>
      <c r="HR47" s="33"/>
      <c r="HS47" s="32"/>
      <c r="HT47" s="33"/>
      <c r="HU47" s="33"/>
      <c r="HV47" s="33"/>
      <c r="HW47" s="32"/>
      <c r="HX47" s="33"/>
      <c r="HY47" s="33"/>
      <c r="HZ47" s="33"/>
      <c r="IA47" s="32"/>
      <c r="IB47" s="33"/>
      <c r="IC47" s="33"/>
      <c r="ID47" s="33"/>
      <c r="IE47" s="32"/>
      <c r="IF47" s="33"/>
      <c r="IG47" s="33"/>
      <c r="IH47" s="33"/>
    </row>
    <row r="48" spans="1:244" s="31" customFormat="1">
      <c r="A48" s="22" t="s">
        <v>53</v>
      </c>
      <c r="B48" s="155">
        <v>6505.4895652345076</v>
      </c>
      <c r="C48" s="155">
        <v>3.7099999999999995</v>
      </c>
      <c r="D48" s="52">
        <v>0.99655330331411296</v>
      </c>
    </row>
    <row r="49" spans="1:244" s="30" customFormat="1">
      <c r="A49" s="11" t="s">
        <v>54</v>
      </c>
      <c r="B49" s="3"/>
      <c r="C49" s="3"/>
      <c r="D49" s="3"/>
    </row>
    <row r="50" spans="1:244" s="30" customFormat="1">
      <c r="A50" s="6" t="s">
        <v>55</v>
      </c>
      <c r="B50" s="16">
        <v>0</v>
      </c>
      <c r="C50" s="16">
        <v>0</v>
      </c>
      <c r="D50" s="51">
        <v>0</v>
      </c>
    </row>
    <row r="51" spans="1:244" s="30" customFormat="1">
      <c r="A51" s="6" t="s">
        <v>56</v>
      </c>
      <c r="B51" s="16">
        <v>22.5</v>
      </c>
      <c r="C51" s="16">
        <v>0.01</v>
      </c>
      <c r="D51" s="51">
        <v>3.4466966858871999E-3</v>
      </c>
    </row>
    <row r="52" spans="1:244" s="30" customFormat="1">
      <c r="A52" s="27" t="s">
        <v>57</v>
      </c>
      <c r="B52" s="156">
        <v>22.5</v>
      </c>
      <c r="C52" s="156">
        <v>0.01</v>
      </c>
      <c r="D52" s="53">
        <v>3.4466966858871999E-3</v>
      </c>
      <c r="E52" s="32"/>
      <c r="F52" s="33"/>
      <c r="G52" s="33"/>
      <c r="H52" s="34"/>
      <c r="I52" s="32"/>
      <c r="J52" s="33"/>
      <c r="K52" s="33"/>
      <c r="L52" s="34"/>
      <c r="M52" s="32"/>
      <c r="N52" s="33"/>
      <c r="O52" s="33"/>
      <c r="P52" s="34"/>
      <c r="Q52" s="32"/>
      <c r="R52" s="33"/>
      <c r="S52" s="33"/>
      <c r="T52" s="34"/>
      <c r="U52" s="32"/>
      <c r="V52" s="33"/>
      <c r="W52" s="33"/>
      <c r="X52" s="34"/>
      <c r="Y52" s="32"/>
      <c r="Z52" s="33"/>
      <c r="AA52" s="33"/>
      <c r="AB52" s="34"/>
      <c r="AC52" s="32"/>
      <c r="AD52" s="33"/>
      <c r="AE52" s="33"/>
      <c r="AF52" s="34"/>
      <c r="AG52" s="32"/>
      <c r="AH52" s="33"/>
      <c r="AI52" s="33"/>
      <c r="AJ52" s="34"/>
      <c r="AK52" s="32"/>
      <c r="AL52" s="33"/>
      <c r="AM52" s="33"/>
      <c r="AN52" s="34"/>
      <c r="AO52" s="32"/>
      <c r="AP52" s="33"/>
      <c r="AQ52" s="33"/>
      <c r="AR52" s="34"/>
      <c r="AS52" s="32"/>
      <c r="AT52" s="33"/>
      <c r="AU52" s="33"/>
      <c r="AV52" s="34"/>
      <c r="AW52" s="32"/>
      <c r="AX52" s="33"/>
      <c r="AY52" s="33"/>
      <c r="AZ52" s="34"/>
      <c r="BA52" s="32"/>
      <c r="BB52" s="33"/>
      <c r="BC52" s="33"/>
      <c r="BD52" s="34"/>
      <c r="BE52" s="32"/>
      <c r="BF52" s="33"/>
      <c r="BG52" s="33"/>
      <c r="BH52" s="34"/>
      <c r="BI52" s="32"/>
      <c r="BJ52" s="33"/>
      <c r="BK52" s="33"/>
      <c r="BL52" s="34"/>
      <c r="BM52" s="32"/>
      <c r="BN52" s="33"/>
      <c r="BO52" s="33"/>
      <c r="BP52" s="34"/>
      <c r="BQ52" s="32"/>
      <c r="BR52" s="33"/>
      <c r="BS52" s="33"/>
      <c r="BT52" s="34"/>
      <c r="BU52" s="32"/>
      <c r="BV52" s="33"/>
      <c r="BW52" s="33"/>
      <c r="BX52" s="34"/>
      <c r="BY52" s="32"/>
      <c r="BZ52" s="33"/>
      <c r="CA52" s="33"/>
      <c r="CB52" s="34"/>
      <c r="CC52" s="32"/>
      <c r="CD52" s="33"/>
      <c r="CE52" s="33"/>
      <c r="CF52" s="34"/>
      <c r="CG52" s="32"/>
      <c r="CH52" s="33"/>
      <c r="CI52" s="33"/>
      <c r="CJ52" s="34"/>
      <c r="CK52" s="32"/>
      <c r="CL52" s="33"/>
      <c r="CM52" s="33"/>
      <c r="CN52" s="34"/>
      <c r="CO52" s="32"/>
      <c r="CP52" s="33"/>
      <c r="CQ52" s="33"/>
      <c r="CR52" s="34"/>
      <c r="CS52" s="32"/>
      <c r="CT52" s="33"/>
      <c r="CU52" s="33"/>
      <c r="CV52" s="34"/>
      <c r="CW52" s="32"/>
      <c r="CX52" s="33"/>
      <c r="CY52" s="33"/>
      <c r="CZ52" s="34"/>
      <c r="DA52" s="32"/>
      <c r="DB52" s="33"/>
      <c r="DC52" s="33"/>
      <c r="DD52" s="34"/>
      <c r="DE52" s="32"/>
      <c r="DF52" s="33"/>
      <c r="DG52" s="33"/>
      <c r="DH52" s="34"/>
      <c r="DI52" s="32"/>
      <c r="DJ52" s="33"/>
      <c r="DK52" s="33"/>
      <c r="DL52" s="34"/>
      <c r="DM52" s="32"/>
      <c r="DN52" s="33"/>
      <c r="DO52" s="33"/>
      <c r="DP52" s="34"/>
      <c r="DQ52" s="32"/>
      <c r="DR52" s="33"/>
      <c r="DS52" s="33"/>
      <c r="DT52" s="34"/>
      <c r="DU52" s="32"/>
      <c r="DV52" s="33"/>
      <c r="DW52" s="33"/>
      <c r="DX52" s="34"/>
      <c r="DY52" s="32"/>
      <c r="DZ52" s="33"/>
      <c r="EA52" s="33"/>
      <c r="EB52" s="34"/>
      <c r="EC52" s="32"/>
      <c r="ED52" s="33"/>
      <c r="EE52" s="33"/>
      <c r="EF52" s="34"/>
      <c r="EG52" s="32"/>
      <c r="EH52" s="33"/>
      <c r="EI52" s="33"/>
      <c r="EJ52" s="34"/>
      <c r="EK52" s="32"/>
      <c r="EL52" s="33"/>
      <c r="EM52" s="33"/>
      <c r="EN52" s="34"/>
      <c r="EO52" s="32"/>
      <c r="EP52" s="33"/>
      <c r="EQ52" s="33"/>
      <c r="ER52" s="34"/>
      <c r="ES52" s="32"/>
      <c r="ET52" s="33"/>
      <c r="EU52" s="33"/>
      <c r="EV52" s="34"/>
      <c r="EW52" s="32"/>
      <c r="EX52" s="33"/>
      <c r="EY52" s="33"/>
      <c r="EZ52" s="34"/>
      <c r="FA52" s="32"/>
      <c r="FB52" s="33"/>
      <c r="FC52" s="33"/>
      <c r="FD52" s="34"/>
      <c r="FE52" s="32"/>
      <c r="FF52" s="33"/>
      <c r="FG52" s="33"/>
      <c r="FH52" s="34"/>
      <c r="FI52" s="32"/>
      <c r="FJ52" s="33"/>
      <c r="FK52" s="33"/>
      <c r="FL52" s="34"/>
      <c r="FM52" s="32"/>
      <c r="FN52" s="33"/>
      <c r="FO52" s="33"/>
      <c r="FP52" s="34"/>
      <c r="FQ52" s="32"/>
      <c r="FR52" s="33"/>
      <c r="FS52" s="33"/>
      <c r="FT52" s="34"/>
      <c r="FU52" s="32"/>
      <c r="FV52" s="33"/>
      <c r="FW52" s="33"/>
      <c r="FX52" s="34"/>
      <c r="FY52" s="32"/>
      <c r="FZ52" s="33"/>
      <c r="GA52" s="33"/>
      <c r="GB52" s="34"/>
      <c r="GC52" s="32"/>
      <c r="GD52" s="33"/>
      <c r="GE52" s="33"/>
      <c r="GF52" s="34"/>
      <c r="GG52" s="32"/>
      <c r="GH52" s="33"/>
      <c r="GI52" s="33"/>
      <c r="GJ52" s="34"/>
      <c r="GK52" s="32"/>
      <c r="GL52" s="33"/>
      <c r="GM52" s="33"/>
      <c r="GN52" s="34"/>
      <c r="GO52" s="32"/>
      <c r="GP52" s="33"/>
      <c r="GQ52" s="33"/>
      <c r="GR52" s="34"/>
      <c r="GS52" s="32"/>
      <c r="GT52" s="33"/>
      <c r="GU52" s="33"/>
      <c r="GV52" s="34"/>
      <c r="GW52" s="32"/>
      <c r="GX52" s="33"/>
      <c r="GY52" s="33"/>
      <c r="GZ52" s="34"/>
      <c r="HA52" s="32"/>
      <c r="HB52" s="33"/>
      <c r="HC52" s="33"/>
      <c r="HD52" s="34"/>
      <c r="HE52" s="32"/>
      <c r="HF52" s="33"/>
      <c r="HG52" s="33"/>
      <c r="HH52" s="34"/>
      <c r="HI52" s="32"/>
      <c r="HJ52" s="33"/>
      <c r="HK52" s="33"/>
      <c r="HL52" s="34"/>
      <c r="HM52" s="32"/>
      <c r="HN52" s="33"/>
      <c r="HO52" s="33"/>
      <c r="HP52" s="34"/>
      <c r="HQ52" s="32"/>
      <c r="HR52" s="33"/>
      <c r="HS52" s="33"/>
      <c r="HT52" s="34"/>
      <c r="HU52" s="32"/>
      <c r="HV52" s="33"/>
      <c r="HW52" s="33"/>
      <c r="HX52" s="34"/>
      <c r="HY52" s="32"/>
      <c r="HZ52" s="33"/>
      <c r="IA52" s="33"/>
      <c r="IB52" s="34"/>
      <c r="IC52" s="32"/>
      <c r="ID52" s="33"/>
      <c r="IE52" s="33"/>
      <c r="IF52" s="34"/>
      <c r="IG52" s="32"/>
      <c r="IH52" s="33"/>
      <c r="II52" s="33"/>
      <c r="IJ52" s="34"/>
    </row>
    <row r="53" spans="1:244" s="41" customFormat="1" ht="13.5" thickBot="1">
      <c r="A53" s="38" t="s">
        <v>58</v>
      </c>
      <c r="B53" s="158">
        <v>6527.9895652345076</v>
      </c>
      <c r="C53" s="158">
        <v>3.7199999999999993</v>
      </c>
      <c r="D53" s="55">
        <v>1.0000000000000002</v>
      </c>
    </row>
    <row r="54" spans="1:244">
      <c r="A54" s="42" t="s">
        <v>59</v>
      </c>
      <c r="D54" s="43"/>
    </row>
  </sheetData>
  <printOptions horizontalCentered="1"/>
  <pageMargins left="0.78740157480314965" right="0.39370078740157483" top="0.78740157480314965" bottom="0.78740157480314965" header="0.59055118110236227" footer="0.59055118110236227"/>
  <pageSetup paperSize="9" orientation="portrait" horizontalDpi="300" verticalDpi="300" r:id="rId1"/>
  <headerFooter alignWithMargins="0">
    <oddHeader>&amp;L&amp;"Tahoma,Negrito"&amp;8Companhia Nacional de Abastecimento - CONAB</oddHeader>
    <oddFooter>&amp;R&amp;6&amp;F - &amp;A
versão - jan/2008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J54"/>
  <sheetViews>
    <sheetView zoomScaleNormal="100" workbookViewId="0">
      <selection activeCell="C13" sqref="C13"/>
    </sheetView>
  </sheetViews>
  <sheetFormatPr defaultColWidth="11.5" defaultRowHeight="12.75"/>
  <cols>
    <col min="1" max="1" width="47.5" style="3" customWidth="1"/>
    <col min="2" max="3" width="12.625" style="3" customWidth="1"/>
    <col min="4" max="4" width="8.625" style="3" customWidth="1"/>
    <col min="5" max="16384" width="11.5" style="3"/>
  </cols>
  <sheetData>
    <row r="1" spans="1:4">
      <c r="A1" s="1" t="s">
        <v>0</v>
      </c>
      <c r="B1" s="2"/>
      <c r="C1" s="2"/>
      <c r="D1" s="2"/>
    </row>
    <row r="2" spans="1:4">
      <c r="A2" s="1" t="s">
        <v>541</v>
      </c>
      <c r="B2" s="2"/>
      <c r="C2" s="2"/>
      <c r="D2" s="2"/>
    </row>
    <row r="3" spans="1:4">
      <c r="A3" s="1" t="s">
        <v>377</v>
      </c>
      <c r="B3" s="2"/>
      <c r="C3" s="2"/>
      <c r="D3" s="2"/>
    </row>
    <row r="4" spans="1:4">
      <c r="A4" s="1" t="s">
        <v>554</v>
      </c>
      <c r="B4" s="2"/>
      <c r="C4" s="2"/>
      <c r="D4" s="2"/>
    </row>
    <row r="5" spans="1:4" ht="13.5" thickBot="1">
      <c r="A5" s="4" t="s">
        <v>4</v>
      </c>
      <c r="B5" s="5">
        <v>1600</v>
      </c>
      <c r="C5" s="6" t="s">
        <v>543</v>
      </c>
    </row>
    <row r="6" spans="1:4">
      <c r="A6" s="7"/>
      <c r="B6" s="8" t="s">
        <v>6</v>
      </c>
      <c r="C6" s="50" t="s">
        <v>69</v>
      </c>
      <c r="D6" s="10" t="s">
        <v>7</v>
      </c>
    </row>
    <row r="7" spans="1:4">
      <c r="A7" s="11" t="s">
        <v>8</v>
      </c>
      <c r="D7" s="12" t="s">
        <v>9</v>
      </c>
    </row>
    <row r="8" spans="1:4" ht="13.5" thickBot="1">
      <c r="A8" s="13"/>
      <c r="B8" s="14" t="s">
        <v>10</v>
      </c>
      <c r="C8" s="14" t="s">
        <v>169</v>
      </c>
      <c r="D8" s="15" t="s">
        <v>13</v>
      </c>
    </row>
    <row r="9" spans="1:4">
      <c r="A9" s="11" t="s">
        <v>555</v>
      </c>
      <c r="B9" s="16"/>
    </row>
    <row r="10" spans="1:4">
      <c r="A10" s="18" t="s">
        <v>544</v>
      </c>
      <c r="B10" s="3">
        <v>3014.66</v>
      </c>
      <c r="C10" s="3">
        <v>1.89</v>
      </c>
      <c r="D10" s="51">
        <v>0.51173475709033189</v>
      </c>
    </row>
    <row r="11" spans="1:4">
      <c r="A11" s="18" t="s">
        <v>545</v>
      </c>
      <c r="B11" s="16">
        <v>140</v>
      </c>
      <c r="C11" s="16">
        <v>0.09</v>
      </c>
      <c r="D11" s="51">
        <v>2.3764824554890592E-2</v>
      </c>
    </row>
    <row r="12" spans="1:4">
      <c r="A12" s="18" t="s">
        <v>546</v>
      </c>
      <c r="B12" s="16">
        <v>506</v>
      </c>
      <c r="C12" s="16">
        <v>0.32</v>
      </c>
      <c r="D12" s="51">
        <v>8.5892865891247422E-2</v>
      </c>
    </row>
    <row r="13" spans="1:4">
      <c r="A13" s="18" t="s">
        <v>547</v>
      </c>
      <c r="B13" s="16">
        <v>360</v>
      </c>
      <c r="C13" s="16">
        <v>0.23</v>
      </c>
      <c r="D13" s="51">
        <v>6.1109548855432953E-2</v>
      </c>
    </row>
    <row r="14" spans="1:4">
      <c r="A14" s="6" t="s">
        <v>548</v>
      </c>
      <c r="B14" s="16">
        <v>780</v>
      </c>
      <c r="C14" s="16">
        <v>0.49</v>
      </c>
      <c r="D14" s="51">
        <v>0.13240402252010472</v>
      </c>
    </row>
    <row r="15" spans="1:4">
      <c r="A15" s="6" t="s">
        <v>549</v>
      </c>
      <c r="B15" s="16">
        <v>50.88</v>
      </c>
      <c r="C15" s="16">
        <v>0.04</v>
      </c>
      <c r="D15" s="51">
        <v>8.6368162382345244E-3</v>
      </c>
    </row>
    <row r="16" spans="1:4">
      <c r="A16" s="6" t="s">
        <v>550</v>
      </c>
      <c r="B16" s="16">
        <v>480</v>
      </c>
      <c r="C16" s="16">
        <v>0.3</v>
      </c>
      <c r="D16" s="51">
        <v>8.14793984739106E-2</v>
      </c>
    </row>
    <row r="17" spans="1:4">
      <c r="A17" s="6" t="s">
        <v>551</v>
      </c>
      <c r="B17" s="16">
        <v>0</v>
      </c>
      <c r="C17" s="16">
        <v>0</v>
      </c>
      <c r="D17" s="51">
        <v>0</v>
      </c>
    </row>
    <row r="18" spans="1:4">
      <c r="A18" s="6" t="s">
        <v>552</v>
      </c>
      <c r="B18" s="16">
        <v>0</v>
      </c>
      <c r="C18" s="16">
        <v>0</v>
      </c>
      <c r="D18" s="51">
        <v>0</v>
      </c>
    </row>
    <row r="19" spans="1:4">
      <c r="A19" s="6" t="s">
        <v>553</v>
      </c>
      <c r="B19" s="16">
        <v>0</v>
      </c>
      <c r="C19" s="16">
        <v>0</v>
      </c>
      <c r="D19" s="51">
        <v>0</v>
      </c>
    </row>
    <row r="20" spans="1:4">
      <c r="A20" s="22" t="s">
        <v>556</v>
      </c>
      <c r="B20" s="155">
        <v>5331.54</v>
      </c>
      <c r="C20" s="155">
        <v>3.3599999999999994</v>
      </c>
      <c r="D20" s="52">
        <v>0.90502223362415279</v>
      </c>
    </row>
    <row r="21" spans="1:4">
      <c r="A21" s="25" t="s">
        <v>28</v>
      </c>
    </row>
    <row r="22" spans="1:4">
      <c r="A22" s="18" t="s">
        <v>29</v>
      </c>
      <c r="B22" s="16">
        <v>0</v>
      </c>
      <c r="C22" s="16">
        <v>0</v>
      </c>
      <c r="D22" s="51">
        <v>0</v>
      </c>
    </row>
    <row r="23" spans="1:4">
      <c r="A23" s="18" t="s">
        <v>30</v>
      </c>
      <c r="B23" s="16">
        <v>0</v>
      </c>
      <c r="C23" s="16">
        <v>0</v>
      </c>
      <c r="D23" s="51">
        <v>0</v>
      </c>
    </row>
    <row r="24" spans="1:4">
      <c r="A24" s="6" t="s">
        <v>72</v>
      </c>
      <c r="B24" s="16">
        <v>159.94999999999999</v>
      </c>
      <c r="C24" s="16">
        <v>0.1</v>
      </c>
      <c r="D24" s="51">
        <v>2.7151312053962498E-2</v>
      </c>
    </row>
    <row r="25" spans="1:4">
      <c r="A25" s="18" t="s">
        <v>73</v>
      </c>
      <c r="B25" s="16">
        <v>0</v>
      </c>
      <c r="C25" s="16">
        <v>0</v>
      </c>
      <c r="D25" s="51">
        <v>0</v>
      </c>
    </row>
    <row r="26" spans="1:4">
      <c r="A26" s="18" t="s">
        <v>74</v>
      </c>
      <c r="B26" s="16">
        <v>0</v>
      </c>
      <c r="C26" s="16">
        <v>0</v>
      </c>
      <c r="D26" s="51">
        <v>0</v>
      </c>
    </row>
    <row r="27" spans="1:4">
      <c r="A27" s="18" t="s">
        <v>75</v>
      </c>
      <c r="B27" s="16">
        <v>240</v>
      </c>
      <c r="C27" s="16">
        <v>0.15</v>
      </c>
      <c r="D27" s="51">
        <v>4.07396992369553E-2</v>
      </c>
    </row>
    <row r="28" spans="1:4">
      <c r="A28" s="18" t="s">
        <v>76</v>
      </c>
      <c r="B28" s="16">
        <v>0</v>
      </c>
      <c r="C28" s="16">
        <v>0</v>
      </c>
      <c r="D28" s="51">
        <v>0</v>
      </c>
    </row>
    <row r="29" spans="1:4">
      <c r="A29" s="18" t="s">
        <v>77</v>
      </c>
      <c r="B29" s="16">
        <v>0</v>
      </c>
      <c r="C29" s="16">
        <v>0</v>
      </c>
      <c r="D29" s="51">
        <v>0</v>
      </c>
    </row>
    <row r="30" spans="1:4">
      <c r="A30" s="18" t="s">
        <v>78</v>
      </c>
      <c r="B30" s="16">
        <v>0</v>
      </c>
      <c r="C30" s="16">
        <v>0</v>
      </c>
      <c r="D30" s="51">
        <v>0</v>
      </c>
    </row>
    <row r="31" spans="1:4">
      <c r="A31" s="27" t="s">
        <v>37</v>
      </c>
      <c r="B31" s="156">
        <v>399.95</v>
      </c>
      <c r="C31" s="156">
        <v>0.25</v>
      </c>
      <c r="D31" s="53">
        <v>6.7891011290917791E-2</v>
      </c>
    </row>
    <row r="32" spans="1:4" s="30" customFormat="1">
      <c r="A32" s="11" t="s">
        <v>38</v>
      </c>
      <c r="B32" s="3"/>
      <c r="C32" s="3"/>
      <c r="D32" s="3"/>
    </row>
    <row r="33" spans="1:244" s="30" customFormat="1">
      <c r="A33" s="18" t="s">
        <v>39</v>
      </c>
      <c r="B33" s="16">
        <v>113.86969104195362</v>
      </c>
      <c r="C33" s="16">
        <v>7.0000000000000007E-2</v>
      </c>
      <c r="D33" s="51">
        <v>1.9329237355225889E-2</v>
      </c>
    </row>
    <row r="34" spans="1:244" s="30" customFormat="1">
      <c r="A34" s="6" t="s">
        <v>40</v>
      </c>
      <c r="B34" s="16">
        <v>113.86969104195362</v>
      </c>
      <c r="C34" s="16">
        <v>7.0000000000000007E-2</v>
      </c>
      <c r="D34" s="51">
        <v>1.9329237355225889E-2</v>
      </c>
    </row>
    <row r="35" spans="1:244" s="31" customFormat="1">
      <c r="A35" s="22" t="s">
        <v>41</v>
      </c>
      <c r="B35" s="155">
        <v>5845.3596910419537</v>
      </c>
      <c r="C35" s="155">
        <v>3.6799999999999993</v>
      </c>
      <c r="D35" s="52">
        <v>0.99224248227029643</v>
      </c>
    </row>
    <row r="36" spans="1:244" s="30" customFormat="1">
      <c r="A36" s="11" t="s">
        <v>42</v>
      </c>
      <c r="B36" s="3"/>
      <c r="C36" s="3"/>
      <c r="D36" s="3"/>
    </row>
    <row r="37" spans="1:244" s="30" customFormat="1">
      <c r="A37" s="6" t="s">
        <v>43</v>
      </c>
      <c r="B37" s="16">
        <v>0</v>
      </c>
      <c r="C37" s="16">
        <v>0</v>
      </c>
      <c r="D37" s="51">
        <v>0</v>
      </c>
    </row>
    <row r="38" spans="1:244" s="30" customFormat="1">
      <c r="A38" s="6" t="s">
        <v>44</v>
      </c>
      <c r="B38" s="16">
        <v>0</v>
      </c>
      <c r="C38" s="16">
        <v>0</v>
      </c>
      <c r="D38" s="51">
        <v>0</v>
      </c>
    </row>
    <row r="39" spans="1:244" s="30" customFormat="1">
      <c r="A39" s="18" t="s">
        <v>45</v>
      </c>
      <c r="B39" s="16">
        <v>0</v>
      </c>
      <c r="C39" s="16">
        <v>0</v>
      </c>
      <c r="D39" s="51">
        <v>0</v>
      </c>
    </row>
    <row r="40" spans="1:244" s="30" customFormat="1">
      <c r="A40" s="18" t="s">
        <v>79</v>
      </c>
      <c r="B40" s="16">
        <v>0</v>
      </c>
      <c r="C40" s="16">
        <v>0</v>
      </c>
      <c r="D40" s="51">
        <v>0</v>
      </c>
    </row>
    <row r="41" spans="1:244" s="30" customFormat="1">
      <c r="A41" s="27" t="s">
        <v>46</v>
      </c>
      <c r="B41" s="156">
        <v>0</v>
      </c>
      <c r="C41" s="156">
        <v>0</v>
      </c>
      <c r="D41" s="53">
        <v>0</v>
      </c>
      <c r="E41" s="32"/>
      <c r="F41" s="33"/>
      <c r="G41" s="33"/>
      <c r="H41" s="34"/>
      <c r="I41" s="32"/>
      <c r="J41" s="33"/>
      <c r="K41" s="33"/>
      <c r="L41" s="34"/>
      <c r="M41" s="32"/>
      <c r="N41" s="33"/>
      <c r="O41" s="33"/>
      <c r="P41" s="34"/>
      <c r="Q41" s="32"/>
      <c r="R41" s="33"/>
      <c r="S41" s="33"/>
      <c r="T41" s="34"/>
      <c r="U41" s="32"/>
      <c r="V41" s="33"/>
      <c r="W41" s="33"/>
      <c r="X41" s="34"/>
      <c r="Y41" s="32"/>
      <c r="Z41" s="33"/>
      <c r="AA41" s="33"/>
      <c r="AB41" s="34"/>
      <c r="AC41" s="32"/>
      <c r="AD41" s="33"/>
      <c r="AE41" s="33"/>
      <c r="AF41" s="34"/>
      <c r="AG41" s="32"/>
      <c r="AH41" s="33"/>
      <c r="AI41" s="33"/>
      <c r="AJ41" s="34"/>
      <c r="AK41" s="32"/>
      <c r="AL41" s="33"/>
      <c r="AM41" s="33"/>
      <c r="AN41" s="34"/>
      <c r="AO41" s="32"/>
      <c r="AP41" s="33"/>
      <c r="AQ41" s="33"/>
      <c r="AR41" s="34"/>
      <c r="AS41" s="32"/>
      <c r="AT41" s="33"/>
      <c r="AU41" s="33"/>
      <c r="AV41" s="34"/>
      <c r="AW41" s="32"/>
      <c r="AX41" s="33"/>
      <c r="AY41" s="33"/>
      <c r="AZ41" s="34"/>
      <c r="BA41" s="32"/>
      <c r="BB41" s="33"/>
      <c r="BC41" s="33"/>
      <c r="BD41" s="34"/>
      <c r="BE41" s="32"/>
      <c r="BF41" s="33"/>
      <c r="BG41" s="33"/>
      <c r="BH41" s="34"/>
      <c r="BI41" s="32"/>
      <c r="BJ41" s="33"/>
      <c r="BK41" s="33"/>
      <c r="BL41" s="34"/>
      <c r="BM41" s="32"/>
      <c r="BN41" s="33"/>
      <c r="BO41" s="33"/>
      <c r="BP41" s="34"/>
      <c r="BQ41" s="32"/>
      <c r="BR41" s="33"/>
      <c r="BS41" s="33"/>
      <c r="BT41" s="34"/>
      <c r="BU41" s="32"/>
      <c r="BV41" s="33"/>
      <c r="BW41" s="33"/>
      <c r="BX41" s="34"/>
      <c r="BY41" s="32"/>
      <c r="BZ41" s="33"/>
      <c r="CA41" s="33"/>
      <c r="CB41" s="34"/>
      <c r="CC41" s="32"/>
      <c r="CD41" s="33"/>
      <c r="CE41" s="33"/>
      <c r="CF41" s="34"/>
      <c r="CG41" s="32"/>
      <c r="CH41" s="33"/>
      <c r="CI41" s="33"/>
      <c r="CJ41" s="34"/>
      <c r="CK41" s="32"/>
      <c r="CL41" s="33"/>
      <c r="CM41" s="33"/>
      <c r="CN41" s="34"/>
      <c r="CO41" s="32"/>
      <c r="CP41" s="33"/>
      <c r="CQ41" s="33"/>
      <c r="CR41" s="34"/>
      <c r="CS41" s="32"/>
      <c r="CT41" s="33"/>
      <c r="CU41" s="33"/>
      <c r="CV41" s="34"/>
      <c r="CW41" s="32"/>
      <c r="CX41" s="33"/>
      <c r="CY41" s="33"/>
      <c r="CZ41" s="34"/>
      <c r="DA41" s="32"/>
      <c r="DB41" s="33"/>
      <c r="DC41" s="33"/>
      <c r="DD41" s="34"/>
      <c r="DE41" s="32"/>
      <c r="DF41" s="33"/>
      <c r="DG41" s="33"/>
      <c r="DH41" s="34"/>
      <c r="DI41" s="32"/>
      <c r="DJ41" s="33"/>
      <c r="DK41" s="33"/>
      <c r="DL41" s="34"/>
      <c r="DM41" s="32"/>
      <c r="DN41" s="33"/>
      <c r="DO41" s="33"/>
      <c r="DP41" s="34"/>
      <c r="DQ41" s="32"/>
      <c r="DR41" s="33"/>
      <c r="DS41" s="33"/>
      <c r="DT41" s="34"/>
      <c r="DU41" s="32"/>
      <c r="DV41" s="33"/>
      <c r="DW41" s="33"/>
      <c r="DX41" s="34"/>
      <c r="DY41" s="32"/>
      <c r="DZ41" s="33"/>
      <c r="EA41" s="33"/>
      <c r="EB41" s="34"/>
      <c r="EC41" s="32"/>
      <c r="ED41" s="33"/>
      <c r="EE41" s="33"/>
      <c r="EF41" s="34"/>
      <c r="EG41" s="32"/>
      <c r="EH41" s="33"/>
      <c r="EI41" s="33"/>
      <c r="EJ41" s="34"/>
      <c r="EK41" s="32"/>
      <c r="EL41" s="33"/>
      <c r="EM41" s="33"/>
      <c r="EN41" s="34"/>
      <c r="EO41" s="32"/>
      <c r="EP41" s="33"/>
      <c r="EQ41" s="33"/>
      <c r="ER41" s="34"/>
      <c r="ES41" s="32"/>
      <c r="ET41" s="33"/>
      <c r="EU41" s="33"/>
      <c r="EV41" s="34"/>
      <c r="EW41" s="32"/>
      <c r="EX41" s="33"/>
      <c r="EY41" s="33"/>
      <c r="EZ41" s="34"/>
      <c r="FA41" s="32"/>
      <c r="FB41" s="33"/>
      <c r="FC41" s="33"/>
      <c r="FD41" s="34"/>
      <c r="FE41" s="32"/>
      <c r="FF41" s="33"/>
      <c r="FG41" s="33"/>
      <c r="FH41" s="34"/>
      <c r="FI41" s="32"/>
      <c r="FJ41" s="33"/>
      <c r="FK41" s="33"/>
      <c r="FL41" s="34"/>
      <c r="FM41" s="32"/>
      <c r="FN41" s="33"/>
      <c r="FO41" s="33"/>
      <c r="FP41" s="34"/>
      <c r="FQ41" s="32"/>
      <c r="FR41" s="33"/>
      <c r="FS41" s="33"/>
      <c r="FT41" s="34"/>
      <c r="FU41" s="32"/>
      <c r="FV41" s="33"/>
      <c r="FW41" s="33"/>
      <c r="FX41" s="34"/>
      <c r="FY41" s="32"/>
      <c r="FZ41" s="33"/>
      <c r="GA41" s="33"/>
      <c r="GB41" s="34"/>
      <c r="GC41" s="32"/>
      <c r="GD41" s="33"/>
      <c r="GE41" s="33"/>
      <c r="GF41" s="34"/>
      <c r="GG41" s="32"/>
      <c r="GH41" s="33"/>
      <c r="GI41" s="33"/>
      <c r="GJ41" s="34"/>
      <c r="GK41" s="32"/>
      <c r="GL41" s="33"/>
      <c r="GM41" s="33"/>
      <c r="GN41" s="34"/>
      <c r="GO41" s="32"/>
      <c r="GP41" s="33"/>
      <c r="GQ41" s="33"/>
      <c r="GR41" s="34"/>
      <c r="GS41" s="32"/>
      <c r="GT41" s="33"/>
      <c r="GU41" s="33"/>
      <c r="GV41" s="34"/>
      <c r="GW41" s="32"/>
      <c r="GX41" s="33"/>
      <c r="GY41" s="33"/>
      <c r="GZ41" s="34"/>
      <c r="HA41" s="32"/>
      <c r="HB41" s="33"/>
      <c r="HC41" s="33"/>
      <c r="HD41" s="34"/>
      <c r="HE41" s="32"/>
      <c r="HF41" s="33"/>
      <c r="HG41" s="33"/>
      <c r="HH41" s="34"/>
      <c r="HI41" s="32"/>
      <c r="HJ41" s="33"/>
      <c r="HK41" s="33"/>
      <c r="HL41" s="34"/>
      <c r="HM41" s="32"/>
      <c r="HN41" s="33"/>
      <c r="HO41" s="33"/>
      <c r="HP41" s="34"/>
      <c r="HQ41" s="32"/>
      <c r="HR41" s="33"/>
      <c r="HS41" s="33"/>
      <c r="HT41" s="34"/>
      <c r="HU41" s="32"/>
      <c r="HV41" s="33"/>
      <c r="HW41" s="33"/>
      <c r="HX41" s="34"/>
      <c r="HY41" s="32"/>
      <c r="HZ41" s="33"/>
      <c r="IA41" s="33"/>
      <c r="IB41" s="34"/>
      <c r="IC41" s="32"/>
      <c r="ID41" s="33"/>
      <c r="IE41" s="33"/>
      <c r="IF41" s="34"/>
      <c r="IG41" s="32"/>
      <c r="IH41" s="33"/>
      <c r="II41" s="33"/>
      <c r="IJ41" s="34"/>
    </row>
    <row r="42" spans="1:244" s="30" customFormat="1">
      <c r="A42" s="11" t="s">
        <v>47</v>
      </c>
      <c r="B42" s="3"/>
      <c r="C42" s="3"/>
      <c r="D42" s="3"/>
    </row>
    <row r="43" spans="1:244" s="30" customFormat="1">
      <c r="A43" s="18" t="s">
        <v>80</v>
      </c>
      <c r="B43" s="16">
        <v>0</v>
      </c>
      <c r="C43" s="16">
        <v>0</v>
      </c>
      <c r="D43" s="51">
        <v>0</v>
      </c>
    </row>
    <row r="44" spans="1:244" s="30" customFormat="1">
      <c r="A44" s="18" t="s">
        <v>49</v>
      </c>
      <c r="B44" s="16">
        <v>23.2</v>
      </c>
      <c r="C44" s="16">
        <v>0.01</v>
      </c>
      <c r="D44" s="51">
        <v>3.9381709262390121E-3</v>
      </c>
    </row>
    <row r="45" spans="1:244" s="30" customFormat="1">
      <c r="A45" s="18" t="s">
        <v>50</v>
      </c>
      <c r="B45" s="16">
        <v>0</v>
      </c>
      <c r="C45" s="16">
        <v>0</v>
      </c>
      <c r="D45" s="51">
        <v>0</v>
      </c>
    </row>
    <row r="46" spans="1:244" s="30" customFormat="1">
      <c r="A46" s="27" t="s">
        <v>51</v>
      </c>
      <c r="B46" s="156">
        <v>23.2</v>
      </c>
      <c r="C46" s="156">
        <v>0.01</v>
      </c>
      <c r="D46" s="53">
        <v>3.9381709262390121E-3</v>
      </c>
      <c r="E46" s="32"/>
      <c r="F46" s="33"/>
      <c r="G46" s="33"/>
      <c r="H46" s="34"/>
      <c r="I46" s="32"/>
      <c r="J46" s="33"/>
      <c r="K46" s="33"/>
      <c r="L46" s="34"/>
      <c r="M46" s="32"/>
      <c r="N46" s="33"/>
      <c r="O46" s="33"/>
      <c r="P46" s="34"/>
      <c r="Q46" s="32"/>
      <c r="R46" s="33"/>
      <c r="S46" s="33"/>
      <c r="T46" s="34"/>
      <c r="U46" s="32"/>
      <c r="V46" s="33"/>
      <c r="W46" s="33"/>
      <c r="X46" s="34"/>
      <c r="Y46" s="32"/>
      <c r="Z46" s="33"/>
      <c r="AA46" s="33"/>
      <c r="AB46" s="34"/>
      <c r="AC46" s="32"/>
      <c r="AD46" s="33"/>
      <c r="AE46" s="33"/>
      <c r="AF46" s="34"/>
      <c r="AG46" s="32"/>
      <c r="AH46" s="33"/>
      <c r="AI46" s="33"/>
      <c r="AJ46" s="34"/>
      <c r="AK46" s="32"/>
      <c r="AL46" s="33"/>
      <c r="AM46" s="33"/>
      <c r="AN46" s="34"/>
      <c r="AO46" s="32"/>
      <c r="AP46" s="33"/>
      <c r="AQ46" s="33"/>
      <c r="AR46" s="34"/>
      <c r="AS46" s="32"/>
      <c r="AT46" s="33"/>
      <c r="AU46" s="33"/>
      <c r="AV46" s="34"/>
      <c r="AW46" s="32"/>
      <c r="AX46" s="33"/>
      <c r="AY46" s="33"/>
      <c r="AZ46" s="34"/>
      <c r="BA46" s="32"/>
      <c r="BB46" s="33"/>
      <c r="BC46" s="33"/>
      <c r="BD46" s="34"/>
      <c r="BE46" s="32"/>
      <c r="BF46" s="33"/>
      <c r="BG46" s="33"/>
      <c r="BH46" s="34"/>
      <c r="BI46" s="32"/>
      <c r="BJ46" s="33"/>
      <c r="BK46" s="33"/>
      <c r="BL46" s="34"/>
      <c r="BM46" s="32"/>
      <c r="BN46" s="33"/>
      <c r="BO46" s="33"/>
      <c r="BP46" s="34"/>
      <c r="BQ46" s="32"/>
      <c r="BR46" s="33"/>
      <c r="BS46" s="33"/>
      <c r="BT46" s="34"/>
      <c r="BU46" s="32"/>
      <c r="BV46" s="33"/>
      <c r="BW46" s="33"/>
      <c r="BX46" s="34"/>
      <c r="BY46" s="32"/>
      <c r="BZ46" s="33"/>
      <c r="CA46" s="33"/>
      <c r="CB46" s="34"/>
      <c r="CC46" s="32"/>
      <c r="CD46" s="33"/>
      <c r="CE46" s="33"/>
      <c r="CF46" s="34"/>
      <c r="CG46" s="32"/>
      <c r="CH46" s="33"/>
      <c r="CI46" s="33"/>
      <c r="CJ46" s="34"/>
      <c r="CK46" s="32"/>
      <c r="CL46" s="33"/>
      <c r="CM46" s="33"/>
      <c r="CN46" s="34"/>
      <c r="CO46" s="32"/>
      <c r="CP46" s="33"/>
      <c r="CQ46" s="33"/>
      <c r="CR46" s="34"/>
      <c r="CS46" s="32"/>
      <c r="CT46" s="33"/>
      <c r="CU46" s="33"/>
      <c r="CV46" s="34"/>
      <c r="CW46" s="32"/>
      <c r="CX46" s="33"/>
      <c r="CY46" s="33"/>
      <c r="CZ46" s="34"/>
      <c r="DA46" s="32"/>
      <c r="DB46" s="33"/>
      <c r="DC46" s="33"/>
      <c r="DD46" s="34"/>
      <c r="DE46" s="32"/>
      <c r="DF46" s="33"/>
      <c r="DG46" s="33"/>
      <c r="DH46" s="34"/>
      <c r="DI46" s="32"/>
      <c r="DJ46" s="33"/>
      <c r="DK46" s="33"/>
      <c r="DL46" s="34"/>
      <c r="DM46" s="32"/>
      <c r="DN46" s="33"/>
      <c r="DO46" s="33"/>
      <c r="DP46" s="34"/>
      <c r="DQ46" s="32"/>
      <c r="DR46" s="33"/>
      <c r="DS46" s="33"/>
      <c r="DT46" s="34"/>
      <c r="DU46" s="32"/>
      <c r="DV46" s="33"/>
      <c r="DW46" s="33"/>
      <c r="DX46" s="34"/>
      <c r="DY46" s="32"/>
      <c r="DZ46" s="33"/>
      <c r="EA46" s="33"/>
      <c r="EB46" s="34"/>
      <c r="EC46" s="32"/>
      <c r="ED46" s="33"/>
      <c r="EE46" s="33"/>
      <c r="EF46" s="34"/>
      <c r="EG46" s="32"/>
      <c r="EH46" s="33"/>
      <c r="EI46" s="33"/>
      <c r="EJ46" s="34"/>
      <c r="EK46" s="32"/>
      <c r="EL46" s="33"/>
      <c r="EM46" s="33"/>
      <c r="EN46" s="34"/>
      <c r="EO46" s="32"/>
      <c r="EP46" s="33"/>
      <c r="EQ46" s="33"/>
      <c r="ER46" s="34"/>
      <c r="ES46" s="32"/>
      <c r="ET46" s="33"/>
      <c r="EU46" s="33"/>
      <c r="EV46" s="34"/>
      <c r="EW46" s="32"/>
      <c r="EX46" s="33"/>
      <c r="EY46" s="33"/>
      <c r="EZ46" s="34"/>
      <c r="FA46" s="32"/>
      <c r="FB46" s="33"/>
      <c r="FC46" s="33"/>
      <c r="FD46" s="34"/>
      <c r="FE46" s="32"/>
      <c r="FF46" s="33"/>
      <c r="FG46" s="33"/>
      <c r="FH46" s="34"/>
      <c r="FI46" s="32"/>
      <c r="FJ46" s="33"/>
      <c r="FK46" s="33"/>
      <c r="FL46" s="34"/>
      <c r="FM46" s="32"/>
      <c r="FN46" s="33"/>
      <c r="FO46" s="33"/>
      <c r="FP46" s="34"/>
      <c r="FQ46" s="32"/>
      <c r="FR46" s="33"/>
      <c r="FS46" s="33"/>
      <c r="FT46" s="34"/>
      <c r="FU46" s="32"/>
      <c r="FV46" s="33"/>
      <c r="FW46" s="33"/>
      <c r="FX46" s="34"/>
      <c r="FY46" s="32"/>
      <c r="FZ46" s="33"/>
      <c r="GA46" s="33"/>
      <c r="GB46" s="34"/>
      <c r="GC46" s="32"/>
      <c r="GD46" s="33"/>
      <c r="GE46" s="33"/>
      <c r="GF46" s="34"/>
      <c r="GG46" s="32"/>
      <c r="GH46" s="33"/>
      <c r="GI46" s="33"/>
      <c r="GJ46" s="34"/>
      <c r="GK46" s="32"/>
      <c r="GL46" s="33"/>
      <c r="GM46" s="33"/>
      <c r="GN46" s="34"/>
      <c r="GO46" s="32"/>
      <c r="GP46" s="33"/>
      <c r="GQ46" s="33"/>
      <c r="GR46" s="34"/>
      <c r="GS46" s="32"/>
      <c r="GT46" s="33"/>
      <c r="GU46" s="33"/>
      <c r="GV46" s="34"/>
      <c r="GW46" s="32"/>
      <c r="GX46" s="33"/>
      <c r="GY46" s="33"/>
      <c r="GZ46" s="34"/>
      <c r="HA46" s="32"/>
      <c r="HB46" s="33"/>
      <c r="HC46" s="33"/>
      <c r="HD46" s="34"/>
      <c r="HE46" s="32"/>
      <c r="HF46" s="33"/>
      <c r="HG46" s="33"/>
      <c r="HH46" s="34"/>
      <c r="HI46" s="32"/>
      <c r="HJ46" s="33"/>
      <c r="HK46" s="33"/>
      <c r="HL46" s="34"/>
      <c r="HM46" s="32"/>
      <c r="HN46" s="33"/>
      <c r="HO46" s="33"/>
      <c r="HP46" s="34"/>
      <c r="HQ46" s="32"/>
      <c r="HR46" s="33"/>
      <c r="HS46" s="33"/>
      <c r="HT46" s="34"/>
      <c r="HU46" s="32"/>
      <c r="HV46" s="33"/>
      <c r="HW46" s="33"/>
      <c r="HX46" s="34"/>
      <c r="HY46" s="32"/>
      <c r="HZ46" s="33"/>
      <c r="IA46" s="33"/>
      <c r="IB46" s="34"/>
      <c r="IC46" s="32"/>
      <c r="ID46" s="33"/>
      <c r="IE46" s="33"/>
      <c r="IF46" s="34"/>
      <c r="IG46" s="32"/>
      <c r="IH46" s="33"/>
      <c r="II46" s="33"/>
      <c r="IJ46" s="34"/>
    </row>
    <row r="47" spans="1:244" s="30" customFormat="1">
      <c r="A47" s="35" t="s">
        <v>52</v>
      </c>
      <c r="B47" s="157">
        <v>23.2</v>
      </c>
      <c r="C47" s="157">
        <v>0.01</v>
      </c>
      <c r="D47" s="54">
        <v>3.9381709262390121E-3</v>
      </c>
      <c r="E47" s="33"/>
      <c r="F47" s="33"/>
      <c r="G47" s="32"/>
      <c r="H47" s="33"/>
      <c r="I47" s="33"/>
      <c r="J47" s="33"/>
      <c r="K47" s="32"/>
      <c r="L47" s="33"/>
      <c r="M47" s="33"/>
      <c r="N47" s="33"/>
      <c r="O47" s="32"/>
      <c r="P47" s="33"/>
      <c r="Q47" s="33"/>
      <c r="R47" s="33"/>
      <c r="S47" s="32"/>
      <c r="T47" s="33"/>
      <c r="U47" s="33"/>
      <c r="V47" s="33"/>
      <c r="W47" s="32"/>
      <c r="X47" s="33"/>
      <c r="Y47" s="33"/>
      <c r="Z47" s="33"/>
      <c r="AA47" s="32"/>
      <c r="AB47" s="33"/>
      <c r="AC47" s="33"/>
      <c r="AD47" s="33"/>
      <c r="AE47" s="32"/>
      <c r="AF47" s="33"/>
      <c r="AG47" s="33"/>
      <c r="AH47" s="33"/>
      <c r="AI47" s="32"/>
      <c r="AJ47" s="33"/>
      <c r="AK47" s="33"/>
      <c r="AL47" s="33"/>
      <c r="AM47" s="32"/>
      <c r="AN47" s="33"/>
      <c r="AO47" s="33"/>
      <c r="AP47" s="33"/>
      <c r="AQ47" s="32"/>
      <c r="AR47" s="33"/>
      <c r="AS47" s="33"/>
      <c r="AT47" s="33"/>
      <c r="AU47" s="32"/>
      <c r="AV47" s="33"/>
      <c r="AW47" s="33"/>
      <c r="AX47" s="33"/>
      <c r="AY47" s="32"/>
      <c r="AZ47" s="33"/>
      <c r="BA47" s="33"/>
      <c r="BB47" s="33"/>
      <c r="BC47" s="32"/>
      <c r="BD47" s="33"/>
      <c r="BE47" s="33"/>
      <c r="BF47" s="33"/>
      <c r="BG47" s="32"/>
      <c r="BH47" s="33"/>
      <c r="BI47" s="33"/>
      <c r="BJ47" s="33"/>
      <c r="BK47" s="32"/>
      <c r="BL47" s="33"/>
      <c r="BM47" s="33"/>
      <c r="BN47" s="33"/>
      <c r="BO47" s="32"/>
      <c r="BP47" s="33"/>
      <c r="BQ47" s="33"/>
      <c r="BR47" s="33"/>
      <c r="BS47" s="32"/>
      <c r="BT47" s="33"/>
      <c r="BU47" s="33"/>
      <c r="BV47" s="33"/>
      <c r="BW47" s="32"/>
      <c r="BX47" s="33"/>
      <c r="BY47" s="33"/>
      <c r="BZ47" s="33"/>
      <c r="CA47" s="32"/>
      <c r="CB47" s="33"/>
      <c r="CC47" s="33"/>
      <c r="CD47" s="33"/>
      <c r="CE47" s="32"/>
      <c r="CF47" s="33"/>
      <c r="CG47" s="33"/>
      <c r="CH47" s="33"/>
      <c r="CI47" s="32"/>
      <c r="CJ47" s="33"/>
      <c r="CK47" s="33"/>
      <c r="CL47" s="33"/>
      <c r="CM47" s="32"/>
      <c r="CN47" s="33"/>
      <c r="CO47" s="33"/>
      <c r="CP47" s="33"/>
      <c r="CQ47" s="32"/>
      <c r="CR47" s="33"/>
      <c r="CS47" s="33"/>
      <c r="CT47" s="33"/>
      <c r="CU47" s="32"/>
      <c r="CV47" s="33"/>
      <c r="CW47" s="33"/>
      <c r="CX47" s="33"/>
      <c r="CY47" s="32"/>
      <c r="CZ47" s="33"/>
      <c r="DA47" s="33"/>
      <c r="DB47" s="33"/>
      <c r="DC47" s="32"/>
      <c r="DD47" s="33"/>
      <c r="DE47" s="33"/>
      <c r="DF47" s="33"/>
      <c r="DG47" s="32"/>
      <c r="DH47" s="33"/>
      <c r="DI47" s="33"/>
      <c r="DJ47" s="33"/>
      <c r="DK47" s="32"/>
      <c r="DL47" s="33"/>
      <c r="DM47" s="33"/>
      <c r="DN47" s="33"/>
      <c r="DO47" s="32"/>
      <c r="DP47" s="33"/>
      <c r="DQ47" s="33"/>
      <c r="DR47" s="33"/>
      <c r="DS47" s="32"/>
      <c r="DT47" s="33"/>
      <c r="DU47" s="33"/>
      <c r="DV47" s="33"/>
      <c r="DW47" s="32"/>
      <c r="DX47" s="33"/>
      <c r="DY47" s="33"/>
      <c r="DZ47" s="33"/>
      <c r="EA47" s="32"/>
      <c r="EB47" s="33"/>
      <c r="EC47" s="33"/>
      <c r="ED47" s="33"/>
      <c r="EE47" s="32"/>
      <c r="EF47" s="33"/>
      <c r="EG47" s="33"/>
      <c r="EH47" s="33"/>
      <c r="EI47" s="32"/>
      <c r="EJ47" s="33"/>
      <c r="EK47" s="33"/>
      <c r="EL47" s="33"/>
      <c r="EM47" s="32"/>
      <c r="EN47" s="33"/>
      <c r="EO47" s="33"/>
      <c r="EP47" s="33"/>
      <c r="EQ47" s="32"/>
      <c r="ER47" s="33"/>
      <c r="ES47" s="33"/>
      <c r="ET47" s="33"/>
      <c r="EU47" s="32"/>
      <c r="EV47" s="33"/>
      <c r="EW47" s="33"/>
      <c r="EX47" s="33"/>
      <c r="EY47" s="32"/>
      <c r="EZ47" s="33"/>
      <c r="FA47" s="33"/>
      <c r="FB47" s="33"/>
      <c r="FC47" s="32"/>
      <c r="FD47" s="33"/>
      <c r="FE47" s="33"/>
      <c r="FF47" s="33"/>
      <c r="FG47" s="32"/>
      <c r="FH47" s="33"/>
      <c r="FI47" s="33"/>
      <c r="FJ47" s="33"/>
      <c r="FK47" s="32"/>
      <c r="FL47" s="33"/>
      <c r="FM47" s="33"/>
      <c r="FN47" s="33"/>
      <c r="FO47" s="32"/>
      <c r="FP47" s="33"/>
      <c r="FQ47" s="33"/>
      <c r="FR47" s="33"/>
      <c r="FS47" s="32"/>
      <c r="FT47" s="33"/>
      <c r="FU47" s="33"/>
      <c r="FV47" s="33"/>
      <c r="FW47" s="32"/>
      <c r="FX47" s="33"/>
      <c r="FY47" s="33"/>
      <c r="FZ47" s="33"/>
      <c r="GA47" s="32"/>
      <c r="GB47" s="33"/>
      <c r="GC47" s="33"/>
      <c r="GD47" s="33"/>
      <c r="GE47" s="32"/>
      <c r="GF47" s="33"/>
      <c r="GG47" s="33"/>
      <c r="GH47" s="33"/>
      <c r="GI47" s="32"/>
      <c r="GJ47" s="33"/>
      <c r="GK47" s="33"/>
      <c r="GL47" s="33"/>
      <c r="GM47" s="32"/>
      <c r="GN47" s="33"/>
      <c r="GO47" s="33"/>
      <c r="GP47" s="33"/>
      <c r="GQ47" s="32"/>
      <c r="GR47" s="33"/>
      <c r="GS47" s="33"/>
      <c r="GT47" s="33"/>
      <c r="GU47" s="32"/>
      <c r="GV47" s="33"/>
      <c r="GW47" s="33"/>
      <c r="GX47" s="33"/>
      <c r="GY47" s="32"/>
      <c r="GZ47" s="33"/>
      <c r="HA47" s="33"/>
      <c r="HB47" s="33"/>
      <c r="HC47" s="32"/>
      <c r="HD47" s="33"/>
      <c r="HE47" s="33"/>
      <c r="HF47" s="33"/>
      <c r="HG47" s="32"/>
      <c r="HH47" s="33"/>
      <c r="HI47" s="33"/>
      <c r="HJ47" s="33"/>
      <c r="HK47" s="32"/>
      <c r="HL47" s="33"/>
      <c r="HM47" s="33"/>
      <c r="HN47" s="33"/>
      <c r="HO47" s="32"/>
      <c r="HP47" s="33"/>
      <c r="HQ47" s="33"/>
      <c r="HR47" s="33"/>
      <c r="HS47" s="32"/>
      <c r="HT47" s="33"/>
      <c r="HU47" s="33"/>
      <c r="HV47" s="33"/>
      <c r="HW47" s="32"/>
      <c r="HX47" s="33"/>
      <c r="HY47" s="33"/>
      <c r="HZ47" s="33"/>
      <c r="IA47" s="32"/>
      <c r="IB47" s="33"/>
      <c r="IC47" s="33"/>
      <c r="ID47" s="33"/>
      <c r="IE47" s="32"/>
      <c r="IF47" s="33"/>
      <c r="IG47" s="33"/>
      <c r="IH47" s="33"/>
    </row>
    <row r="48" spans="1:244" s="31" customFormat="1">
      <c r="A48" s="22" t="s">
        <v>53</v>
      </c>
      <c r="B48" s="155">
        <v>5868.5596910419536</v>
      </c>
      <c r="C48" s="155">
        <v>3.6899999999999991</v>
      </c>
      <c r="D48" s="52">
        <v>0.99618065319653548</v>
      </c>
    </row>
    <row r="49" spans="1:244" s="30" customFormat="1">
      <c r="A49" s="11" t="s">
        <v>54</v>
      </c>
      <c r="B49" s="3"/>
      <c r="C49" s="3"/>
      <c r="D49" s="3"/>
    </row>
    <row r="50" spans="1:244" s="30" customFormat="1">
      <c r="A50" s="6" t="s">
        <v>55</v>
      </c>
      <c r="B50" s="16">
        <v>0</v>
      </c>
      <c r="C50" s="16">
        <v>0</v>
      </c>
      <c r="D50" s="51">
        <v>0</v>
      </c>
    </row>
    <row r="51" spans="1:244" s="30" customFormat="1">
      <c r="A51" s="6" t="s">
        <v>56</v>
      </c>
      <c r="B51" s="16">
        <v>22.5</v>
      </c>
      <c r="C51" s="16">
        <v>0.01</v>
      </c>
      <c r="D51" s="51">
        <v>3.8193468034645596E-3</v>
      </c>
    </row>
    <row r="52" spans="1:244" s="30" customFormat="1">
      <c r="A52" s="27" t="s">
        <v>57</v>
      </c>
      <c r="B52" s="156">
        <v>22.5</v>
      </c>
      <c r="C52" s="156">
        <v>0.01</v>
      </c>
      <c r="D52" s="53">
        <v>3.8193468034645596E-3</v>
      </c>
      <c r="E52" s="32"/>
      <c r="F52" s="33"/>
      <c r="G52" s="33"/>
      <c r="H52" s="34"/>
      <c r="I52" s="32"/>
      <c r="J52" s="33"/>
      <c r="K52" s="33"/>
      <c r="L52" s="34"/>
      <c r="M52" s="32"/>
      <c r="N52" s="33"/>
      <c r="O52" s="33"/>
      <c r="P52" s="34"/>
      <c r="Q52" s="32"/>
      <c r="R52" s="33"/>
      <c r="S52" s="33"/>
      <c r="T52" s="34"/>
      <c r="U52" s="32"/>
      <c r="V52" s="33"/>
      <c r="W52" s="33"/>
      <c r="X52" s="34"/>
      <c r="Y52" s="32"/>
      <c r="Z52" s="33"/>
      <c r="AA52" s="33"/>
      <c r="AB52" s="34"/>
      <c r="AC52" s="32"/>
      <c r="AD52" s="33"/>
      <c r="AE52" s="33"/>
      <c r="AF52" s="34"/>
      <c r="AG52" s="32"/>
      <c r="AH52" s="33"/>
      <c r="AI52" s="33"/>
      <c r="AJ52" s="34"/>
      <c r="AK52" s="32"/>
      <c r="AL52" s="33"/>
      <c r="AM52" s="33"/>
      <c r="AN52" s="34"/>
      <c r="AO52" s="32"/>
      <c r="AP52" s="33"/>
      <c r="AQ52" s="33"/>
      <c r="AR52" s="34"/>
      <c r="AS52" s="32"/>
      <c r="AT52" s="33"/>
      <c r="AU52" s="33"/>
      <c r="AV52" s="34"/>
      <c r="AW52" s="32"/>
      <c r="AX52" s="33"/>
      <c r="AY52" s="33"/>
      <c r="AZ52" s="34"/>
      <c r="BA52" s="32"/>
      <c r="BB52" s="33"/>
      <c r="BC52" s="33"/>
      <c r="BD52" s="34"/>
      <c r="BE52" s="32"/>
      <c r="BF52" s="33"/>
      <c r="BG52" s="33"/>
      <c r="BH52" s="34"/>
      <c r="BI52" s="32"/>
      <c r="BJ52" s="33"/>
      <c r="BK52" s="33"/>
      <c r="BL52" s="34"/>
      <c r="BM52" s="32"/>
      <c r="BN52" s="33"/>
      <c r="BO52" s="33"/>
      <c r="BP52" s="34"/>
      <c r="BQ52" s="32"/>
      <c r="BR52" s="33"/>
      <c r="BS52" s="33"/>
      <c r="BT52" s="34"/>
      <c r="BU52" s="32"/>
      <c r="BV52" s="33"/>
      <c r="BW52" s="33"/>
      <c r="BX52" s="34"/>
      <c r="BY52" s="32"/>
      <c r="BZ52" s="33"/>
      <c r="CA52" s="33"/>
      <c r="CB52" s="34"/>
      <c r="CC52" s="32"/>
      <c r="CD52" s="33"/>
      <c r="CE52" s="33"/>
      <c r="CF52" s="34"/>
      <c r="CG52" s="32"/>
      <c r="CH52" s="33"/>
      <c r="CI52" s="33"/>
      <c r="CJ52" s="34"/>
      <c r="CK52" s="32"/>
      <c r="CL52" s="33"/>
      <c r="CM52" s="33"/>
      <c r="CN52" s="34"/>
      <c r="CO52" s="32"/>
      <c r="CP52" s="33"/>
      <c r="CQ52" s="33"/>
      <c r="CR52" s="34"/>
      <c r="CS52" s="32"/>
      <c r="CT52" s="33"/>
      <c r="CU52" s="33"/>
      <c r="CV52" s="34"/>
      <c r="CW52" s="32"/>
      <c r="CX52" s="33"/>
      <c r="CY52" s="33"/>
      <c r="CZ52" s="34"/>
      <c r="DA52" s="32"/>
      <c r="DB52" s="33"/>
      <c r="DC52" s="33"/>
      <c r="DD52" s="34"/>
      <c r="DE52" s="32"/>
      <c r="DF52" s="33"/>
      <c r="DG52" s="33"/>
      <c r="DH52" s="34"/>
      <c r="DI52" s="32"/>
      <c r="DJ52" s="33"/>
      <c r="DK52" s="33"/>
      <c r="DL52" s="34"/>
      <c r="DM52" s="32"/>
      <c r="DN52" s="33"/>
      <c r="DO52" s="33"/>
      <c r="DP52" s="34"/>
      <c r="DQ52" s="32"/>
      <c r="DR52" s="33"/>
      <c r="DS52" s="33"/>
      <c r="DT52" s="34"/>
      <c r="DU52" s="32"/>
      <c r="DV52" s="33"/>
      <c r="DW52" s="33"/>
      <c r="DX52" s="34"/>
      <c r="DY52" s="32"/>
      <c r="DZ52" s="33"/>
      <c r="EA52" s="33"/>
      <c r="EB52" s="34"/>
      <c r="EC52" s="32"/>
      <c r="ED52" s="33"/>
      <c r="EE52" s="33"/>
      <c r="EF52" s="34"/>
      <c r="EG52" s="32"/>
      <c r="EH52" s="33"/>
      <c r="EI52" s="33"/>
      <c r="EJ52" s="34"/>
      <c r="EK52" s="32"/>
      <c r="EL52" s="33"/>
      <c r="EM52" s="33"/>
      <c r="EN52" s="34"/>
      <c r="EO52" s="32"/>
      <c r="EP52" s="33"/>
      <c r="EQ52" s="33"/>
      <c r="ER52" s="34"/>
      <c r="ES52" s="32"/>
      <c r="ET52" s="33"/>
      <c r="EU52" s="33"/>
      <c r="EV52" s="34"/>
      <c r="EW52" s="32"/>
      <c r="EX52" s="33"/>
      <c r="EY52" s="33"/>
      <c r="EZ52" s="34"/>
      <c r="FA52" s="32"/>
      <c r="FB52" s="33"/>
      <c r="FC52" s="33"/>
      <c r="FD52" s="34"/>
      <c r="FE52" s="32"/>
      <c r="FF52" s="33"/>
      <c r="FG52" s="33"/>
      <c r="FH52" s="34"/>
      <c r="FI52" s="32"/>
      <c r="FJ52" s="33"/>
      <c r="FK52" s="33"/>
      <c r="FL52" s="34"/>
      <c r="FM52" s="32"/>
      <c r="FN52" s="33"/>
      <c r="FO52" s="33"/>
      <c r="FP52" s="34"/>
      <c r="FQ52" s="32"/>
      <c r="FR52" s="33"/>
      <c r="FS52" s="33"/>
      <c r="FT52" s="34"/>
      <c r="FU52" s="32"/>
      <c r="FV52" s="33"/>
      <c r="FW52" s="33"/>
      <c r="FX52" s="34"/>
      <c r="FY52" s="32"/>
      <c r="FZ52" s="33"/>
      <c r="GA52" s="33"/>
      <c r="GB52" s="34"/>
      <c r="GC52" s="32"/>
      <c r="GD52" s="33"/>
      <c r="GE52" s="33"/>
      <c r="GF52" s="34"/>
      <c r="GG52" s="32"/>
      <c r="GH52" s="33"/>
      <c r="GI52" s="33"/>
      <c r="GJ52" s="34"/>
      <c r="GK52" s="32"/>
      <c r="GL52" s="33"/>
      <c r="GM52" s="33"/>
      <c r="GN52" s="34"/>
      <c r="GO52" s="32"/>
      <c r="GP52" s="33"/>
      <c r="GQ52" s="33"/>
      <c r="GR52" s="34"/>
      <c r="GS52" s="32"/>
      <c r="GT52" s="33"/>
      <c r="GU52" s="33"/>
      <c r="GV52" s="34"/>
      <c r="GW52" s="32"/>
      <c r="GX52" s="33"/>
      <c r="GY52" s="33"/>
      <c r="GZ52" s="34"/>
      <c r="HA52" s="32"/>
      <c r="HB52" s="33"/>
      <c r="HC52" s="33"/>
      <c r="HD52" s="34"/>
      <c r="HE52" s="32"/>
      <c r="HF52" s="33"/>
      <c r="HG52" s="33"/>
      <c r="HH52" s="34"/>
      <c r="HI52" s="32"/>
      <c r="HJ52" s="33"/>
      <c r="HK52" s="33"/>
      <c r="HL52" s="34"/>
      <c r="HM52" s="32"/>
      <c r="HN52" s="33"/>
      <c r="HO52" s="33"/>
      <c r="HP52" s="34"/>
      <c r="HQ52" s="32"/>
      <c r="HR52" s="33"/>
      <c r="HS52" s="33"/>
      <c r="HT52" s="34"/>
      <c r="HU52" s="32"/>
      <c r="HV52" s="33"/>
      <c r="HW52" s="33"/>
      <c r="HX52" s="34"/>
      <c r="HY52" s="32"/>
      <c r="HZ52" s="33"/>
      <c r="IA52" s="33"/>
      <c r="IB52" s="34"/>
      <c r="IC52" s="32"/>
      <c r="ID52" s="33"/>
      <c r="IE52" s="33"/>
      <c r="IF52" s="34"/>
      <c r="IG52" s="32"/>
      <c r="IH52" s="33"/>
      <c r="II52" s="33"/>
      <c r="IJ52" s="34"/>
    </row>
    <row r="53" spans="1:244" s="41" customFormat="1" ht="13.5" thickBot="1">
      <c r="A53" s="38" t="s">
        <v>58</v>
      </c>
      <c r="B53" s="158">
        <v>5891.0596910419536</v>
      </c>
      <c r="C53" s="158">
        <v>3.6999999999999988</v>
      </c>
      <c r="D53" s="55">
        <v>1</v>
      </c>
    </row>
    <row r="54" spans="1:244">
      <c r="A54" s="42" t="s">
        <v>59</v>
      </c>
      <c r="D54" s="43"/>
    </row>
  </sheetData>
  <printOptions horizontalCentered="1"/>
  <pageMargins left="0.78740157480314965" right="0.39370078740157483" top="0.78740157480314965" bottom="0.78740157480314965" header="0.59055118110236227" footer="0.59055118110236227"/>
  <pageSetup paperSize="9" orientation="portrait" horizontalDpi="300" verticalDpi="300" r:id="rId1"/>
  <headerFooter alignWithMargins="0">
    <oddHeader>&amp;L&amp;"Tahoma,Negrito"&amp;8Companhia Nacional de Abastecimento - CONAB</oddHeader>
    <oddFooter>&amp;R&amp;6&amp;F - &amp;A
versão - jan/2008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J55"/>
  <sheetViews>
    <sheetView zoomScaleNormal="100" workbookViewId="0">
      <selection activeCell="G22" sqref="G22"/>
    </sheetView>
  </sheetViews>
  <sheetFormatPr defaultColWidth="11.5" defaultRowHeight="12.75"/>
  <cols>
    <col min="1" max="1" width="45.625" style="3" customWidth="1"/>
    <col min="2" max="3" width="12.625" style="3" customWidth="1"/>
    <col min="4" max="4" width="8.625" style="3" customWidth="1"/>
    <col min="5" max="16384" width="11.5" style="3"/>
  </cols>
  <sheetData>
    <row r="1" spans="1:4">
      <c r="A1" s="1" t="s">
        <v>0</v>
      </c>
      <c r="B1" s="2"/>
      <c r="C1" s="2"/>
      <c r="D1" s="2"/>
    </row>
    <row r="2" spans="1:4">
      <c r="A2" s="1" t="s">
        <v>557</v>
      </c>
      <c r="B2" s="2"/>
      <c r="C2" s="2"/>
      <c r="D2" s="2"/>
    </row>
    <row r="3" spans="1:4">
      <c r="A3" s="1" t="s">
        <v>409</v>
      </c>
      <c r="B3" s="2"/>
      <c r="C3" s="2"/>
      <c r="D3" s="2"/>
    </row>
    <row r="4" spans="1:4">
      <c r="A4" s="1" t="s">
        <v>558</v>
      </c>
      <c r="B4" s="2"/>
      <c r="C4" s="2"/>
      <c r="D4" s="2"/>
    </row>
    <row r="5" spans="1:4" ht="13.5" thickBot="1">
      <c r="A5" s="4" t="s">
        <v>4</v>
      </c>
      <c r="B5" s="5">
        <v>3500</v>
      </c>
      <c r="C5" s="6" t="s">
        <v>5</v>
      </c>
    </row>
    <row r="6" spans="1:4">
      <c r="A6" s="7"/>
      <c r="B6" s="8" t="s">
        <v>6</v>
      </c>
      <c r="C6" s="50" t="s">
        <v>69</v>
      </c>
      <c r="D6" s="10" t="s">
        <v>7</v>
      </c>
    </row>
    <row r="7" spans="1:4">
      <c r="A7" s="11" t="s">
        <v>8</v>
      </c>
      <c r="D7" s="12" t="s">
        <v>9</v>
      </c>
    </row>
    <row r="8" spans="1:4" ht="13.5" thickBot="1">
      <c r="A8" s="13"/>
      <c r="B8" s="14" t="s">
        <v>10</v>
      </c>
      <c r="C8" s="14" t="s">
        <v>174</v>
      </c>
      <c r="D8" s="15" t="s">
        <v>13</v>
      </c>
    </row>
    <row r="9" spans="1:4">
      <c r="A9" s="11" t="s">
        <v>14</v>
      </c>
      <c r="B9" s="16"/>
    </row>
    <row r="10" spans="1:4">
      <c r="A10" s="18" t="s">
        <v>15</v>
      </c>
      <c r="B10" s="16">
        <v>0</v>
      </c>
      <c r="C10" s="16"/>
      <c r="D10" s="51">
        <v>0</v>
      </c>
    </row>
    <row r="11" spans="1:4">
      <c r="A11" s="18" t="s">
        <v>16</v>
      </c>
      <c r="B11" s="3">
        <v>0</v>
      </c>
      <c r="D11" s="51">
        <v>0</v>
      </c>
    </row>
    <row r="12" spans="1:4">
      <c r="A12" s="18" t="s">
        <v>17</v>
      </c>
      <c r="B12" s="16">
        <v>400</v>
      </c>
      <c r="C12" s="16">
        <v>6.86</v>
      </c>
      <c r="D12" s="51">
        <v>0.19539794087553591</v>
      </c>
    </row>
    <row r="13" spans="1:4">
      <c r="A13" s="18" t="s">
        <v>18</v>
      </c>
      <c r="B13" s="16">
        <v>90</v>
      </c>
      <c r="C13" s="16">
        <v>1.54</v>
      </c>
      <c r="D13" s="51">
        <v>4.3964536696995585E-2</v>
      </c>
    </row>
    <row r="14" spans="1:4">
      <c r="A14" s="18" t="s">
        <v>19</v>
      </c>
      <c r="B14" s="16">
        <v>0</v>
      </c>
      <c r="C14" s="16"/>
      <c r="D14" s="51">
        <v>0</v>
      </c>
    </row>
    <row r="15" spans="1:4">
      <c r="A15" s="6" t="s">
        <v>20</v>
      </c>
      <c r="B15" s="16">
        <v>640</v>
      </c>
      <c r="C15" s="16">
        <v>10.969999999999999</v>
      </c>
      <c r="D15" s="51">
        <v>0.31263670540085747</v>
      </c>
    </row>
    <row r="16" spans="1:4">
      <c r="A16" s="6" t="s">
        <v>70</v>
      </c>
      <c r="B16" s="16">
        <v>50.88</v>
      </c>
      <c r="C16" s="16">
        <v>0.88</v>
      </c>
      <c r="D16" s="51">
        <v>2.485461807936817E-2</v>
      </c>
    </row>
    <row r="17" spans="1:4">
      <c r="A17" s="6" t="s">
        <v>22</v>
      </c>
      <c r="B17" s="16">
        <v>90</v>
      </c>
      <c r="C17" s="16">
        <v>1.54</v>
      </c>
      <c r="D17" s="51">
        <v>4.3964536696995585E-2</v>
      </c>
    </row>
    <row r="18" spans="1:4">
      <c r="A18" s="6" t="s">
        <v>23</v>
      </c>
      <c r="B18" s="16">
        <v>0</v>
      </c>
      <c r="C18" s="16"/>
      <c r="D18" s="51">
        <v>0</v>
      </c>
    </row>
    <row r="19" spans="1:4">
      <c r="A19" s="6" t="s">
        <v>24</v>
      </c>
      <c r="B19" s="16">
        <v>40</v>
      </c>
      <c r="C19" s="16">
        <v>0.68</v>
      </c>
      <c r="D19" s="51">
        <v>1.9539794087553592E-2</v>
      </c>
    </row>
    <row r="20" spans="1:4">
      <c r="A20" s="6" t="s">
        <v>559</v>
      </c>
      <c r="B20" s="16">
        <v>210</v>
      </c>
      <c r="C20" s="16">
        <v>3.6</v>
      </c>
      <c r="D20" s="51">
        <v>0.10258391895965636</v>
      </c>
    </row>
    <row r="21" spans="1:4">
      <c r="A21" s="22" t="s">
        <v>27</v>
      </c>
      <c r="B21" s="155">
        <v>1520.88</v>
      </c>
      <c r="C21" s="155">
        <v>26.069999999999997</v>
      </c>
      <c r="D21" s="52">
        <v>0.74294205079696274</v>
      </c>
    </row>
    <row r="22" spans="1:4">
      <c r="A22" s="25" t="s">
        <v>28</v>
      </c>
    </row>
    <row r="23" spans="1:4">
      <c r="A23" s="18" t="s">
        <v>29</v>
      </c>
      <c r="B23" s="16">
        <v>30.42</v>
      </c>
      <c r="C23" s="16">
        <v>0.52</v>
      </c>
      <c r="D23" s="51">
        <v>1.4860013403584508E-2</v>
      </c>
    </row>
    <row r="24" spans="1:4">
      <c r="A24" s="18" t="s">
        <v>30</v>
      </c>
      <c r="B24" s="16">
        <v>0</v>
      </c>
      <c r="C24" s="16">
        <v>0</v>
      </c>
      <c r="D24" s="51">
        <v>0</v>
      </c>
    </row>
    <row r="25" spans="1:4">
      <c r="A25" s="6" t="s">
        <v>72</v>
      </c>
      <c r="B25" s="16">
        <v>45.63</v>
      </c>
      <c r="C25" s="16">
        <v>0.78</v>
      </c>
      <c r="D25" s="51">
        <v>2.229002010537676E-2</v>
      </c>
    </row>
    <row r="26" spans="1:4">
      <c r="A26" s="18" t="s">
        <v>73</v>
      </c>
      <c r="B26" s="16">
        <v>0</v>
      </c>
      <c r="C26" s="16">
        <v>0</v>
      </c>
      <c r="D26" s="51">
        <v>0</v>
      </c>
    </row>
    <row r="27" spans="1:4">
      <c r="A27" s="18" t="s">
        <v>74</v>
      </c>
      <c r="B27" s="16">
        <v>0</v>
      </c>
      <c r="C27" s="16">
        <v>0</v>
      </c>
      <c r="D27" s="51">
        <v>0</v>
      </c>
    </row>
    <row r="28" spans="1:4">
      <c r="A28" s="18" t="s">
        <v>75</v>
      </c>
      <c r="B28" s="16">
        <v>35</v>
      </c>
      <c r="C28" s="16">
        <v>0.6</v>
      </c>
      <c r="D28" s="51">
        <v>1.7097319826609392E-2</v>
      </c>
    </row>
    <row r="29" spans="1:4">
      <c r="A29" s="18" t="s">
        <v>76</v>
      </c>
      <c r="B29" s="16">
        <v>0</v>
      </c>
      <c r="C29" s="16">
        <v>0</v>
      </c>
      <c r="D29" s="51">
        <v>0</v>
      </c>
    </row>
    <row r="30" spans="1:4">
      <c r="A30" s="18" t="s">
        <v>77</v>
      </c>
      <c r="B30" s="16">
        <v>0</v>
      </c>
      <c r="C30" s="16">
        <v>0</v>
      </c>
      <c r="D30" s="51">
        <v>0</v>
      </c>
    </row>
    <row r="31" spans="1:4">
      <c r="A31" s="18" t="s">
        <v>78</v>
      </c>
      <c r="B31" s="16">
        <v>0</v>
      </c>
      <c r="C31" s="16">
        <v>0</v>
      </c>
      <c r="D31" s="51">
        <v>0</v>
      </c>
    </row>
    <row r="32" spans="1:4">
      <c r="A32" s="27" t="s">
        <v>37</v>
      </c>
      <c r="B32" s="156">
        <v>111.05000000000001</v>
      </c>
      <c r="C32" s="156">
        <v>1.9</v>
      </c>
      <c r="D32" s="53">
        <v>5.424735333557066E-2</v>
      </c>
    </row>
    <row r="33" spans="1:244" s="30" customFormat="1">
      <c r="A33" s="11" t="s">
        <v>38</v>
      </c>
      <c r="B33" s="3"/>
      <c r="C33" s="3"/>
      <c r="D33" s="3"/>
    </row>
    <row r="34" spans="1:244" s="30" customFormat="1">
      <c r="A34" s="18" t="s">
        <v>39</v>
      </c>
      <c r="B34" s="16">
        <v>25.645279237020166</v>
      </c>
      <c r="C34" s="16">
        <v>0.44</v>
      </c>
      <c r="D34" s="51">
        <v>1.2527586890229689E-2</v>
      </c>
    </row>
    <row r="35" spans="1:244" s="30" customFormat="1">
      <c r="A35" s="6" t="s">
        <v>40</v>
      </c>
      <c r="B35" s="16">
        <v>25.645279237020166</v>
      </c>
      <c r="C35" s="16">
        <v>0.44</v>
      </c>
      <c r="D35" s="51">
        <v>1.2527586890229689E-2</v>
      </c>
    </row>
    <row r="36" spans="1:244" s="31" customFormat="1">
      <c r="A36" s="22" t="s">
        <v>41</v>
      </c>
      <c r="B36" s="155">
        <v>1657.5752792370201</v>
      </c>
      <c r="C36" s="155">
        <v>28.409999999999997</v>
      </c>
      <c r="D36" s="52">
        <v>0.80971699102276307</v>
      </c>
    </row>
    <row r="37" spans="1:244" s="30" customFormat="1">
      <c r="A37" s="11" t="s">
        <v>42</v>
      </c>
      <c r="B37" s="3"/>
      <c r="C37" s="3"/>
      <c r="D37" s="3"/>
    </row>
    <row r="38" spans="1:244" s="30" customFormat="1">
      <c r="A38" s="6" t="s">
        <v>43</v>
      </c>
      <c r="B38" s="16">
        <v>78.33</v>
      </c>
      <c r="C38" s="16">
        <v>1.34</v>
      </c>
      <c r="D38" s="51">
        <v>3.8263801771951822E-2</v>
      </c>
    </row>
    <row r="39" spans="1:244" s="30" customFormat="1">
      <c r="A39" s="6" t="s">
        <v>44</v>
      </c>
      <c r="B39" s="16">
        <v>0</v>
      </c>
      <c r="C39" s="16">
        <v>0</v>
      </c>
      <c r="D39" s="51">
        <v>0</v>
      </c>
    </row>
    <row r="40" spans="1:244" s="30" customFormat="1">
      <c r="A40" s="18" t="s">
        <v>45</v>
      </c>
      <c r="B40" s="16">
        <v>0</v>
      </c>
      <c r="C40" s="16">
        <v>0</v>
      </c>
      <c r="D40" s="51">
        <v>0</v>
      </c>
    </row>
    <row r="41" spans="1:244" s="30" customFormat="1">
      <c r="A41" s="18" t="s">
        <v>79</v>
      </c>
      <c r="B41" s="16">
        <v>0</v>
      </c>
      <c r="C41" s="16">
        <v>0</v>
      </c>
      <c r="D41" s="51">
        <v>0</v>
      </c>
    </row>
    <row r="42" spans="1:244" s="30" customFormat="1">
      <c r="A42" s="27" t="s">
        <v>46</v>
      </c>
      <c r="B42" s="156">
        <v>78.33</v>
      </c>
      <c r="C42" s="156">
        <v>1.34</v>
      </c>
      <c r="D42" s="53">
        <v>3.8263801771951822E-2</v>
      </c>
      <c r="E42" s="32"/>
      <c r="F42" s="33"/>
      <c r="G42" s="33"/>
      <c r="H42" s="34"/>
      <c r="I42" s="32"/>
      <c r="J42" s="33"/>
      <c r="K42" s="33"/>
      <c r="L42" s="34"/>
      <c r="M42" s="32"/>
      <c r="N42" s="33"/>
      <c r="O42" s="33"/>
      <c r="P42" s="34"/>
      <c r="Q42" s="32"/>
      <c r="R42" s="33"/>
      <c r="S42" s="33"/>
      <c r="T42" s="34"/>
      <c r="U42" s="32"/>
      <c r="V42" s="33"/>
      <c r="W42" s="33"/>
      <c r="X42" s="34"/>
      <c r="Y42" s="32"/>
      <c r="Z42" s="33"/>
      <c r="AA42" s="33"/>
      <c r="AB42" s="34"/>
      <c r="AC42" s="32"/>
      <c r="AD42" s="33"/>
      <c r="AE42" s="33"/>
      <c r="AF42" s="34"/>
      <c r="AG42" s="32"/>
      <c r="AH42" s="33"/>
      <c r="AI42" s="33"/>
      <c r="AJ42" s="34"/>
      <c r="AK42" s="32"/>
      <c r="AL42" s="33"/>
      <c r="AM42" s="33"/>
      <c r="AN42" s="34"/>
      <c r="AO42" s="32"/>
      <c r="AP42" s="33"/>
      <c r="AQ42" s="33"/>
      <c r="AR42" s="34"/>
      <c r="AS42" s="32"/>
      <c r="AT42" s="33"/>
      <c r="AU42" s="33"/>
      <c r="AV42" s="34"/>
      <c r="AW42" s="32"/>
      <c r="AX42" s="33"/>
      <c r="AY42" s="33"/>
      <c r="AZ42" s="34"/>
      <c r="BA42" s="32"/>
      <c r="BB42" s="33"/>
      <c r="BC42" s="33"/>
      <c r="BD42" s="34"/>
      <c r="BE42" s="32"/>
      <c r="BF42" s="33"/>
      <c r="BG42" s="33"/>
      <c r="BH42" s="34"/>
      <c r="BI42" s="32"/>
      <c r="BJ42" s="33"/>
      <c r="BK42" s="33"/>
      <c r="BL42" s="34"/>
      <c r="BM42" s="32"/>
      <c r="BN42" s="33"/>
      <c r="BO42" s="33"/>
      <c r="BP42" s="34"/>
      <c r="BQ42" s="32"/>
      <c r="BR42" s="33"/>
      <c r="BS42" s="33"/>
      <c r="BT42" s="34"/>
      <c r="BU42" s="32"/>
      <c r="BV42" s="33"/>
      <c r="BW42" s="33"/>
      <c r="BX42" s="34"/>
      <c r="BY42" s="32"/>
      <c r="BZ42" s="33"/>
      <c r="CA42" s="33"/>
      <c r="CB42" s="34"/>
      <c r="CC42" s="32"/>
      <c r="CD42" s="33"/>
      <c r="CE42" s="33"/>
      <c r="CF42" s="34"/>
      <c r="CG42" s="32"/>
      <c r="CH42" s="33"/>
      <c r="CI42" s="33"/>
      <c r="CJ42" s="34"/>
      <c r="CK42" s="32"/>
      <c r="CL42" s="33"/>
      <c r="CM42" s="33"/>
      <c r="CN42" s="34"/>
      <c r="CO42" s="32"/>
      <c r="CP42" s="33"/>
      <c r="CQ42" s="33"/>
      <c r="CR42" s="34"/>
      <c r="CS42" s="32"/>
      <c r="CT42" s="33"/>
      <c r="CU42" s="33"/>
      <c r="CV42" s="34"/>
      <c r="CW42" s="32"/>
      <c r="CX42" s="33"/>
      <c r="CY42" s="33"/>
      <c r="CZ42" s="34"/>
      <c r="DA42" s="32"/>
      <c r="DB42" s="33"/>
      <c r="DC42" s="33"/>
      <c r="DD42" s="34"/>
      <c r="DE42" s="32"/>
      <c r="DF42" s="33"/>
      <c r="DG42" s="33"/>
      <c r="DH42" s="34"/>
      <c r="DI42" s="32"/>
      <c r="DJ42" s="33"/>
      <c r="DK42" s="33"/>
      <c r="DL42" s="34"/>
      <c r="DM42" s="32"/>
      <c r="DN42" s="33"/>
      <c r="DO42" s="33"/>
      <c r="DP42" s="34"/>
      <c r="DQ42" s="32"/>
      <c r="DR42" s="33"/>
      <c r="DS42" s="33"/>
      <c r="DT42" s="34"/>
      <c r="DU42" s="32"/>
      <c r="DV42" s="33"/>
      <c r="DW42" s="33"/>
      <c r="DX42" s="34"/>
      <c r="DY42" s="32"/>
      <c r="DZ42" s="33"/>
      <c r="EA42" s="33"/>
      <c r="EB42" s="34"/>
      <c r="EC42" s="32"/>
      <c r="ED42" s="33"/>
      <c r="EE42" s="33"/>
      <c r="EF42" s="34"/>
      <c r="EG42" s="32"/>
      <c r="EH42" s="33"/>
      <c r="EI42" s="33"/>
      <c r="EJ42" s="34"/>
      <c r="EK42" s="32"/>
      <c r="EL42" s="33"/>
      <c r="EM42" s="33"/>
      <c r="EN42" s="34"/>
      <c r="EO42" s="32"/>
      <c r="EP42" s="33"/>
      <c r="EQ42" s="33"/>
      <c r="ER42" s="34"/>
      <c r="ES42" s="32"/>
      <c r="ET42" s="33"/>
      <c r="EU42" s="33"/>
      <c r="EV42" s="34"/>
      <c r="EW42" s="32"/>
      <c r="EX42" s="33"/>
      <c r="EY42" s="33"/>
      <c r="EZ42" s="34"/>
      <c r="FA42" s="32"/>
      <c r="FB42" s="33"/>
      <c r="FC42" s="33"/>
      <c r="FD42" s="34"/>
      <c r="FE42" s="32"/>
      <c r="FF42" s="33"/>
      <c r="FG42" s="33"/>
      <c r="FH42" s="34"/>
      <c r="FI42" s="32"/>
      <c r="FJ42" s="33"/>
      <c r="FK42" s="33"/>
      <c r="FL42" s="34"/>
      <c r="FM42" s="32"/>
      <c r="FN42" s="33"/>
      <c r="FO42" s="33"/>
      <c r="FP42" s="34"/>
      <c r="FQ42" s="32"/>
      <c r="FR42" s="33"/>
      <c r="FS42" s="33"/>
      <c r="FT42" s="34"/>
      <c r="FU42" s="32"/>
      <c r="FV42" s="33"/>
      <c r="FW42" s="33"/>
      <c r="FX42" s="34"/>
      <c r="FY42" s="32"/>
      <c r="FZ42" s="33"/>
      <c r="GA42" s="33"/>
      <c r="GB42" s="34"/>
      <c r="GC42" s="32"/>
      <c r="GD42" s="33"/>
      <c r="GE42" s="33"/>
      <c r="GF42" s="34"/>
      <c r="GG42" s="32"/>
      <c r="GH42" s="33"/>
      <c r="GI42" s="33"/>
      <c r="GJ42" s="34"/>
      <c r="GK42" s="32"/>
      <c r="GL42" s="33"/>
      <c r="GM42" s="33"/>
      <c r="GN42" s="34"/>
      <c r="GO42" s="32"/>
      <c r="GP42" s="33"/>
      <c r="GQ42" s="33"/>
      <c r="GR42" s="34"/>
      <c r="GS42" s="32"/>
      <c r="GT42" s="33"/>
      <c r="GU42" s="33"/>
      <c r="GV42" s="34"/>
      <c r="GW42" s="32"/>
      <c r="GX42" s="33"/>
      <c r="GY42" s="33"/>
      <c r="GZ42" s="34"/>
      <c r="HA42" s="32"/>
      <c r="HB42" s="33"/>
      <c r="HC42" s="33"/>
      <c r="HD42" s="34"/>
      <c r="HE42" s="32"/>
      <c r="HF42" s="33"/>
      <c r="HG42" s="33"/>
      <c r="HH42" s="34"/>
      <c r="HI42" s="32"/>
      <c r="HJ42" s="33"/>
      <c r="HK42" s="33"/>
      <c r="HL42" s="34"/>
      <c r="HM42" s="32"/>
      <c r="HN42" s="33"/>
      <c r="HO42" s="33"/>
      <c r="HP42" s="34"/>
      <c r="HQ42" s="32"/>
      <c r="HR42" s="33"/>
      <c r="HS42" s="33"/>
      <c r="HT42" s="34"/>
      <c r="HU42" s="32"/>
      <c r="HV42" s="33"/>
      <c r="HW42" s="33"/>
      <c r="HX42" s="34"/>
      <c r="HY42" s="32"/>
      <c r="HZ42" s="33"/>
      <c r="IA42" s="33"/>
      <c r="IB42" s="34"/>
      <c r="IC42" s="32"/>
      <c r="ID42" s="33"/>
      <c r="IE42" s="33"/>
      <c r="IF42" s="34"/>
      <c r="IG42" s="32"/>
      <c r="IH42" s="33"/>
      <c r="II42" s="33"/>
      <c r="IJ42" s="34"/>
    </row>
    <row r="43" spans="1:244" s="30" customFormat="1">
      <c r="A43" s="11" t="s">
        <v>47</v>
      </c>
      <c r="B43" s="3"/>
      <c r="C43" s="3"/>
      <c r="D43" s="3"/>
    </row>
    <row r="44" spans="1:244" s="30" customFormat="1">
      <c r="A44" s="18" t="s">
        <v>80</v>
      </c>
      <c r="B44" s="16">
        <v>0.97919999999999996</v>
      </c>
      <c r="C44" s="16">
        <v>0.02</v>
      </c>
      <c r="D44" s="51">
        <v>4.7833415926331192E-4</v>
      </c>
    </row>
    <row r="45" spans="1:244" s="30" customFormat="1">
      <c r="A45" s="18" t="s">
        <v>49</v>
      </c>
      <c r="B45" s="16">
        <v>23.2</v>
      </c>
      <c r="C45" s="16">
        <v>0.4</v>
      </c>
      <c r="D45" s="51">
        <v>1.1333080570781083E-2</v>
      </c>
    </row>
    <row r="46" spans="1:244" s="30" customFormat="1">
      <c r="A46" s="18" t="s">
        <v>50</v>
      </c>
      <c r="B46" s="16">
        <v>9.19</v>
      </c>
      <c r="C46" s="16">
        <v>0.16</v>
      </c>
      <c r="D46" s="51">
        <v>4.4892676916154376E-3</v>
      </c>
    </row>
    <row r="47" spans="1:244" s="30" customFormat="1">
      <c r="A47" s="27" t="s">
        <v>51</v>
      </c>
      <c r="B47" s="156">
        <v>33.369199999999999</v>
      </c>
      <c r="C47" s="156">
        <v>0.58000000000000007</v>
      </c>
      <c r="D47" s="53">
        <v>1.6300682421659832E-2</v>
      </c>
      <c r="E47" s="32"/>
      <c r="F47" s="33"/>
      <c r="G47" s="33"/>
      <c r="H47" s="34"/>
      <c r="I47" s="32"/>
      <c r="J47" s="33"/>
      <c r="K47" s="33"/>
      <c r="L47" s="34"/>
      <c r="M47" s="32"/>
      <c r="N47" s="33"/>
      <c r="O47" s="33"/>
      <c r="P47" s="34"/>
      <c r="Q47" s="32"/>
      <c r="R47" s="33"/>
      <c r="S47" s="33"/>
      <c r="T47" s="34"/>
      <c r="U47" s="32"/>
      <c r="V47" s="33"/>
      <c r="W47" s="33"/>
      <c r="X47" s="34"/>
      <c r="Y47" s="32"/>
      <c r="Z47" s="33"/>
      <c r="AA47" s="33"/>
      <c r="AB47" s="34"/>
      <c r="AC47" s="32"/>
      <c r="AD47" s="33"/>
      <c r="AE47" s="33"/>
      <c r="AF47" s="34"/>
      <c r="AG47" s="32"/>
      <c r="AH47" s="33"/>
      <c r="AI47" s="33"/>
      <c r="AJ47" s="34"/>
      <c r="AK47" s="32"/>
      <c r="AL47" s="33"/>
      <c r="AM47" s="33"/>
      <c r="AN47" s="34"/>
      <c r="AO47" s="32"/>
      <c r="AP47" s="33"/>
      <c r="AQ47" s="33"/>
      <c r="AR47" s="34"/>
      <c r="AS47" s="32"/>
      <c r="AT47" s="33"/>
      <c r="AU47" s="33"/>
      <c r="AV47" s="34"/>
      <c r="AW47" s="32"/>
      <c r="AX47" s="33"/>
      <c r="AY47" s="33"/>
      <c r="AZ47" s="34"/>
      <c r="BA47" s="32"/>
      <c r="BB47" s="33"/>
      <c r="BC47" s="33"/>
      <c r="BD47" s="34"/>
      <c r="BE47" s="32"/>
      <c r="BF47" s="33"/>
      <c r="BG47" s="33"/>
      <c r="BH47" s="34"/>
      <c r="BI47" s="32"/>
      <c r="BJ47" s="33"/>
      <c r="BK47" s="33"/>
      <c r="BL47" s="34"/>
      <c r="BM47" s="32"/>
      <c r="BN47" s="33"/>
      <c r="BO47" s="33"/>
      <c r="BP47" s="34"/>
      <c r="BQ47" s="32"/>
      <c r="BR47" s="33"/>
      <c r="BS47" s="33"/>
      <c r="BT47" s="34"/>
      <c r="BU47" s="32"/>
      <c r="BV47" s="33"/>
      <c r="BW47" s="33"/>
      <c r="BX47" s="34"/>
      <c r="BY47" s="32"/>
      <c r="BZ47" s="33"/>
      <c r="CA47" s="33"/>
      <c r="CB47" s="34"/>
      <c r="CC47" s="32"/>
      <c r="CD47" s="33"/>
      <c r="CE47" s="33"/>
      <c r="CF47" s="34"/>
      <c r="CG47" s="32"/>
      <c r="CH47" s="33"/>
      <c r="CI47" s="33"/>
      <c r="CJ47" s="34"/>
      <c r="CK47" s="32"/>
      <c r="CL47" s="33"/>
      <c r="CM47" s="33"/>
      <c r="CN47" s="34"/>
      <c r="CO47" s="32"/>
      <c r="CP47" s="33"/>
      <c r="CQ47" s="33"/>
      <c r="CR47" s="34"/>
      <c r="CS47" s="32"/>
      <c r="CT47" s="33"/>
      <c r="CU47" s="33"/>
      <c r="CV47" s="34"/>
      <c r="CW47" s="32"/>
      <c r="CX47" s="33"/>
      <c r="CY47" s="33"/>
      <c r="CZ47" s="34"/>
      <c r="DA47" s="32"/>
      <c r="DB47" s="33"/>
      <c r="DC47" s="33"/>
      <c r="DD47" s="34"/>
      <c r="DE47" s="32"/>
      <c r="DF47" s="33"/>
      <c r="DG47" s="33"/>
      <c r="DH47" s="34"/>
      <c r="DI47" s="32"/>
      <c r="DJ47" s="33"/>
      <c r="DK47" s="33"/>
      <c r="DL47" s="34"/>
      <c r="DM47" s="32"/>
      <c r="DN47" s="33"/>
      <c r="DO47" s="33"/>
      <c r="DP47" s="34"/>
      <c r="DQ47" s="32"/>
      <c r="DR47" s="33"/>
      <c r="DS47" s="33"/>
      <c r="DT47" s="34"/>
      <c r="DU47" s="32"/>
      <c r="DV47" s="33"/>
      <c r="DW47" s="33"/>
      <c r="DX47" s="34"/>
      <c r="DY47" s="32"/>
      <c r="DZ47" s="33"/>
      <c r="EA47" s="33"/>
      <c r="EB47" s="34"/>
      <c r="EC47" s="32"/>
      <c r="ED47" s="33"/>
      <c r="EE47" s="33"/>
      <c r="EF47" s="34"/>
      <c r="EG47" s="32"/>
      <c r="EH47" s="33"/>
      <c r="EI47" s="33"/>
      <c r="EJ47" s="34"/>
      <c r="EK47" s="32"/>
      <c r="EL47" s="33"/>
      <c r="EM47" s="33"/>
      <c r="EN47" s="34"/>
      <c r="EO47" s="32"/>
      <c r="EP47" s="33"/>
      <c r="EQ47" s="33"/>
      <c r="ER47" s="34"/>
      <c r="ES47" s="32"/>
      <c r="ET47" s="33"/>
      <c r="EU47" s="33"/>
      <c r="EV47" s="34"/>
      <c r="EW47" s="32"/>
      <c r="EX47" s="33"/>
      <c r="EY47" s="33"/>
      <c r="EZ47" s="34"/>
      <c r="FA47" s="32"/>
      <c r="FB47" s="33"/>
      <c r="FC47" s="33"/>
      <c r="FD47" s="34"/>
      <c r="FE47" s="32"/>
      <c r="FF47" s="33"/>
      <c r="FG47" s="33"/>
      <c r="FH47" s="34"/>
      <c r="FI47" s="32"/>
      <c r="FJ47" s="33"/>
      <c r="FK47" s="33"/>
      <c r="FL47" s="34"/>
      <c r="FM47" s="32"/>
      <c r="FN47" s="33"/>
      <c r="FO47" s="33"/>
      <c r="FP47" s="34"/>
      <c r="FQ47" s="32"/>
      <c r="FR47" s="33"/>
      <c r="FS47" s="33"/>
      <c r="FT47" s="34"/>
      <c r="FU47" s="32"/>
      <c r="FV47" s="33"/>
      <c r="FW47" s="33"/>
      <c r="FX47" s="34"/>
      <c r="FY47" s="32"/>
      <c r="FZ47" s="33"/>
      <c r="GA47" s="33"/>
      <c r="GB47" s="34"/>
      <c r="GC47" s="32"/>
      <c r="GD47" s="33"/>
      <c r="GE47" s="33"/>
      <c r="GF47" s="34"/>
      <c r="GG47" s="32"/>
      <c r="GH47" s="33"/>
      <c r="GI47" s="33"/>
      <c r="GJ47" s="34"/>
      <c r="GK47" s="32"/>
      <c r="GL47" s="33"/>
      <c r="GM47" s="33"/>
      <c r="GN47" s="34"/>
      <c r="GO47" s="32"/>
      <c r="GP47" s="33"/>
      <c r="GQ47" s="33"/>
      <c r="GR47" s="34"/>
      <c r="GS47" s="32"/>
      <c r="GT47" s="33"/>
      <c r="GU47" s="33"/>
      <c r="GV47" s="34"/>
      <c r="GW47" s="32"/>
      <c r="GX47" s="33"/>
      <c r="GY47" s="33"/>
      <c r="GZ47" s="34"/>
      <c r="HA47" s="32"/>
      <c r="HB47" s="33"/>
      <c r="HC47" s="33"/>
      <c r="HD47" s="34"/>
      <c r="HE47" s="32"/>
      <c r="HF47" s="33"/>
      <c r="HG47" s="33"/>
      <c r="HH47" s="34"/>
      <c r="HI47" s="32"/>
      <c r="HJ47" s="33"/>
      <c r="HK47" s="33"/>
      <c r="HL47" s="34"/>
      <c r="HM47" s="32"/>
      <c r="HN47" s="33"/>
      <c r="HO47" s="33"/>
      <c r="HP47" s="34"/>
      <c r="HQ47" s="32"/>
      <c r="HR47" s="33"/>
      <c r="HS47" s="33"/>
      <c r="HT47" s="34"/>
      <c r="HU47" s="32"/>
      <c r="HV47" s="33"/>
      <c r="HW47" s="33"/>
      <c r="HX47" s="34"/>
      <c r="HY47" s="32"/>
      <c r="HZ47" s="33"/>
      <c r="IA47" s="33"/>
      <c r="IB47" s="34"/>
      <c r="IC47" s="32"/>
      <c r="ID47" s="33"/>
      <c r="IE47" s="33"/>
      <c r="IF47" s="34"/>
      <c r="IG47" s="32"/>
      <c r="IH47" s="33"/>
      <c r="II47" s="33"/>
      <c r="IJ47" s="34"/>
    </row>
    <row r="48" spans="1:244" s="30" customFormat="1">
      <c r="A48" s="35" t="s">
        <v>52</v>
      </c>
      <c r="B48" s="157">
        <v>111.69919999999999</v>
      </c>
      <c r="C48" s="157">
        <v>1.9200000000000002</v>
      </c>
      <c r="D48" s="54">
        <v>5.4564484193611651E-2</v>
      </c>
      <c r="E48" s="33"/>
      <c r="F48" s="33"/>
      <c r="G48" s="32"/>
      <c r="H48" s="33"/>
      <c r="I48" s="33"/>
      <c r="J48" s="33"/>
      <c r="K48" s="32"/>
      <c r="L48" s="33"/>
      <c r="M48" s="33"/>
      <c r="N48" s="33"/>
      <c r="O48" s="32"/>
      <c r="P48" s="33"/>
      <c r="Q48" s="33"/>
      <c r="R48" s="33"/>
      <c r="S48" s="32"/>
      <c r="T48" s="33"/>
      <c r="U48" s="33"/>
      <c r="V48" s="33"/>
      <c r="W48" s="32"/>
      <c r="X48" s="33"/>
      <c r="Y48" s="33"/>
      <c r="Z48" s="33"/>
      <c r="AA48" s="32"/>
      <c r="AB48" s="33"/>
      <c r="AC48" s="33"/>
      <c r="AD48" s="33"/>
      <c r="AE48" s="32"/>
      <c r="AF48" s="33"/>
      <c r="AG48" s="33"/>
      <c r="AH48" s="33"/>
      <c r="AI48" s="32"/>
      <c r="AJ48" s="33"/>
      <c r="AK48" s="33"/>
      <c r="AL48" s="33"/>
      <c r="AM48" s="32"/>
      <c r="AN48" s="33"/>
      <c r="AO48" s="33"/>
      <c r="AP48" s="33"/>
      <c r="AQ48" s="32"/>
      <c r="AR48" s="33"/>
      <c r="AS48" s="33"/>
      <c r="AT48" s="33"/>
      <c r="AU48" s="32"/>
      <c r="AV48" s="33"/>
      <c r="AW48" s="33"/>
      <c r="AX48" s="33"/>
      <c r="AY48" s="32"/>
      <c r="AZ48" s="33"/>
      <c r="BA48" s="33"/>
      <c r="BB48" s="33"/>
      <c r="BC48" s="32"/>
      <c r="BD48" s="33"/>
      <c r="BE48" s="33"/>
      <c r="BF48" s="33"/>
      <c r="BG48" s="32"/>
      <c r="BH48" s="33"/>
      <c r="BI48" s="33"/>
      <c r="BJ48" s="33"/>
      <c r="BK48" s="32"/>
      <c r="BL48" s="33"/>
      <c r="BM48" s="33"/>
      <c r="BN48" s="33"/>
      <c r="BO48" s="32"/>
      <c r="BP48" s="33"/>
      <c r="BQ48" s="33"/>
      <c r="BR48" s="33"/>
      <c r="BS48" s="32"/>
      <c r="BT48" s="33"/>
      <c r="BU48" s="33"/>
      <c r="BV48" s="33"/>
      <c r="BW48" s="32"/>
      <c r="BX48" s="33"/>
      <c r="BY48" s="33"/>
      <c r="BZ48" s="33"/>
      <c r="CA48" s="32"/>
      <c r="CB48" s="33"/>
      <c r="CC48" s="33"/>
      <c r="CD48" s="33"/>
      <c r="CE48" s="32"/>
      <c r="CF48" s="33"/>
      <c r="CG48" s="33"/>
      <c r="CH48" s="33"/>
      <c r="CI48" s="32"/>
      <c r="CJ48" s="33"/>
      <c r="CK48" s="33"/>
      <c r="CL48" s="33"/>
      <c r="CM48" s="32"/>
      <c r="CN48" s="33"/>
      <c r="CO48" s="33"/>
      <c r="CP48" s="33"/>
      <c r="CQ48" s="32"/>
      <c r="CR48" s="33"/>
      <c r="CS48" s="33"/>
      <c r="CT48" s="33"/>
      <c r="CU48" s="32"/>
      <c r="CV48" s="33"/>
      <c r="CW48" s="33"/>
      <c r="CX48" s="33"/>
      <c r="CY48" s="32"/>
      <c r="CZ48" s="33"/>
      <c r="DA48" s="33"/>
      <c r="DB48" s="33"/>
      <c r="DC48" s="32"/>
      <c r="DD48" s="33"/>
      <c r="DE48" s="33"/>
      <c r="DF48" s="33"/>
      <c r="DG48" s="32"/>
      <c r="DH48" s="33"/>
      <c r="DI48" s="33"/>
      <c r="DJ48" s="33"/>
      <c r="DK48" s="32"/>
      <c r="DL48" s="33"/>
      <c r="DM48" s="33"/>
      <c r="DN48" s="33"/>
      <c r="DO48" s="32"/>
      <c r="DP48" s="33"/>
      <c r="DQ48" s="33"/>
      <c r="DR48" s="33"/>
      <c r="DS48" s="32"/>
      <c r="DT48" s="33"/>
      <c r="DU48" s="33"/>
      <c r="DV48" s="33"/>
      <c r="DW48" s="32"/>
      <c r="DX48" s="33"/>
      <c r="DY48" s="33"/>
      <c r="DZ48" s="33"/>
      <c r="EA48" s="32"/>
      <c r="EB48" s="33"/>
      <c r="EC48" s="33"/>
      <c r="ED48" s="33"/>
      <c r="EE48" s="32"/>
      <c r="EF48" s="33"/>
      <c r="EG48" s="33"/>
      <c r="EH48" s="33"/>
      <c r="EI48" s="32"/>
      <c r="EJ48" s="33"/>
      <c r="EK48" s="33"/>
      <c r="EL48" s="33"/>
      <c r="EM48" s="32"/>
      <c r="EN48" s="33"/>
      <c r="EO48" s="33"/>
      <c r="EP48" s="33"/>
      <c r="EQ48" s="32"/>
      <c r="ER48" s="33"/>
      <c r="ES48" s="33"/>
      <c r="ET48" s="33"/>
      <c r="EU48" s="32"/>
      <c r="EV48" s="33"/>
      <c r="EW48" s="33"/>
      <c r="EX48" s="33"/>
      <c r="EY48" s="32"/>
      <c r="EZ48" s="33"/>
      <c r="FA48" s="33"/>
      <c r="FB48" s="33"/>
      <c r="FC48" s="32"/>
      <c r="FD48" s="33"/>
      <c r="FE48" s="33"/>
      <c r="FF48" s="33"/>
      <c r="FG48" s="32"/>
      <c r="FH48" s="33"/>
      <c r="FI48" s="33"/>
      <c r="FJ48" s="33"/>
      <c r="FK48" s="32"/>
      <c r="FL48" s="33"/>
      <c r="FM48" s="33"/>
      <c r="FN48" s="33"/>
      <c r="FO48" s="32"/>
      <c r="FP48" s="33"/>
      <c r="FQ48" s="33"/>
      <c r="FR48" s="33"/>
      <c r="FS48" s="32"/>
      <c r="FT48" s="33"/>
      <c r="FU48" s="33"/>
      <c r="FV48" s="33"/>
      <c r="FW48" s="32"/>
      <c r="FX48" s="33"/>
      <c r="FY48" s="33"/>
      <c r="FZ48" s="33"/>
      <c r="GA48" s="32"/>
      <c r="GB48" s="33"/>
      <c r="GC48" s="33"/>
      <c r="GD48" s="33"/>
      <c r="GE48" s="32"/>
      <c r="GF48" s="33"/>
      <c r="GG48" s="33"/>
      <c r="GH48" s="33"/>
      <c r="GI48" s="32"/>
      <c r="GJ48" s="33"/>
      <c r="GK48" s="33"/>
      <c r="GL48" s="33"/>
      <c r="GM48" s="32"/>
      <c r="GN48" s="33"/>
      <c r="GO48" s="33"/>
      <c r="GP48" s="33"/>
      <c r="GQ48" s="32"/>
      <c r="GR48" s="33"/>
      <c r="GS48" s="33"/>
      <c r="GT48" s="33"/>
      <c r="GU48" s="32"/>
      <c r="GV48" s="33"/>
      <c r="GW48" s="33"/>
      <c r="GX48" s="33"/>
      <c r="GY48" s="32"/>
      <c r="GZ48" s="33"/>
      <c r="HA48" s="33"/>
      <c r="HB48" s="33"/>
      <c r="HC48" s="32"/>
      <c r="HD48" s="33"/>
      <c r="HE48" s="33"/>
      <c r="HF48" s="33"/>
      <c r="HG48" s="32"/>
      <c r="HH48" s="33"/>
      <c r="HI48" s="33"/>
      <c r="HJ48" s="33"/>
      <c r="HK48" s="32"/>
      <c r="HL48" s="33"/>
      <c r="HM48" s="33"/>
      <c r="HN48" s="33"/>
      <c r="HO48" s="32"/>
      <c r="HP48" s="33"/>
      <c r="HQ48" s="33"/>
      <c r="HR48" s="33"/>
      <c r="HS48" s="32"/>
      <c r="HT48" s="33"/>
      <c r="HU48" s="33"/>
      <c r="HV48" s="33"/>
      <c r="HW48" s="32"/>
      <c r="HX48" s="33"/>
      <c r="HY48" s="33"/>
      <c r="HZ48" s="33"/>
      <c r="IA48" s="32"/>
      <c r="IB48" s="33"/>
      <c r="IC48" s="33"/>
      <c r="ID48" s="33"/>
      <c r="IE48" s="32"/>
      <c r="IF48" s="33"/>
      <c r="IG48" s="33"/>
      <c r="IH48" s="33"/>
    </row>
    <row r="49" spans="1:244" s="31" customFormat="1">
      <c r="A49" s="22" t="s">
        <v>53</v>
      </c>
      <c r="B49" s="155">
        <v>1769.2744792370202</v>
      </c>
      <c r="C49" s="155">
        <v>30.33</v>
      </c>
      <c r="D49" s="52">
        <v>0.86428147521637477</v>
      </c>
    </row>
    <row r="50" spans="1:244" s="30" customFormat="1">
      <c r="A50" s="11" t="s">
        <v>54</v>
      </c>
      <c r="B50" s="3"/>
      <c r="C50" s="3"/>
      <c r="D50" s="3"/>
    </row>
    <row r="51" spans="1:244" s="30" customFormat="1">
      <c r="A51" s="6" t="s">
        <v>55</v>
      </c>
      <c r="B51" s="16">
        <v>55.08</v>
      </c>
      <c r="C51" s="16">
        <v>0.94</v>
      </c>
      <c r="D51" s="51">
        <v>2.6906296458561296E-2</v>
      </c>
    </row>
    <row r="52" spans="1:244" s="30" customFormat="1">
      <c r="A52" s="6" t="s">
        <v>56</v>
      </c>
      <c r="B52" s="16">
        <v>222.75</v>
      </c>
      <c r="C52" s="16">
        <v>3.82</v>
      </c>
      <c r="D52" s="51">
        <v>0.10881222832506407</v>
      </c>
    </row>
    <row r="53" spans="1:244" s="30" customFormat="1">
      <c r="A53" s="27" t="s">
        <v>57</v>
      </c>
      <c r="B53" s="156">
        <v>277.83</v>
      </c>
      <c r="C53" s="156">
        <v>4.76</v>
      </c>
      <c r="D53" s="53">
        <v>0.13571852478362537</v>
      </c>
      <c r="E53" s="32"/>
      <c r="F53" s="33"/>
      <c r="G53" s="33"/>
      <c r="H53" s="34"/>
      <c r="I53" s="32"/>
      <c r="J53" s="33"/>
      <c r="K53" s="33"/>
      <c r="L53" s="34"/>
      <c r="M53" s="32"/>
      <c r="N53" s="33"/>
      <c r="O53" s="33"/>
      <c r="P53" s="34"/>
      <c r="Q53" s="32"/>
      <c r="R53" s="33"/>
      <c r="S53" s="33"/>
      <c r="T53" s="34"/>
      <c r="U53" s="32"/>
      <c r="V53" s="33"/>
      <c r="W53" s="33"/>
      <c r="X53" s="34"/>
      <c r="Y53" s="32"/>
      <c r="Z53" s="33"/>
      <c r="AA53" s="33"/>
      <c r="AB53" s="34"/>
      <c r="AC53" s="32"/>
      <c r="AD53" s="33"/>
      <c r="AE53" s="33"/>
      <c r="AF53" s="34"/>
      <c r="AG53" s="32"/>
      <c r="AH53" s="33"/>
      <c r="AI53" s="33"/>
      <c r="AJ53" s="34"/>
      <c r="AK53" s="32"/>
      <c r="AL53" s="33"/>
      <c r="AM53" s="33"/>
      <c r="AN53" s="34"/>
      <c r="AO53" s="32"/>
      <c r="AP53" s="33"/>
      <c r="AQ53" s="33"/>
      <c r="AR53" s="34"/>
      <c r="AS53" s="32"/>
      <c r="AT53" s="33"/>
      <c r="AU53" s="33"/>
      <c r="AV53" s="34"/>
      <c r="AW53" s="32"/>
      <c r="AX53" s="33"/>
      <c r="AY53" s="33"/>
      <c r="AZ53" s="34"/>
      <c r="BA53" s="32"/>
      <c r="BB53" s="33"/>
      <c r="BC53" s="33"/>
      <c r="BD53" s="34"/>
      <c r="BE53" s="32"/>
      <c r="BF53" s="33"/>
      <c r="BG53" s="33"/>
      <c r="BH53" s="34"/>
      <c r="BI53" s="32"/>
      <c r="BJ53" s="33"/>
      <c r="BK53" s="33"/>
      <c r="BL53" s="34"/>
      <c r="BM53" s="32"/>
      <c r="BN53" s="33"/>
      <c r="BO53" s="33"/>
      <c r="BP53" s="34"/>
      <c r="BQ53" s="32"/>
      <c r="BR53" s="33"/>
      <c r="BS53" s="33"/>
      <c r="BT53" s="34"/>
      <c r="BU53" s="32"/>
      <c r="BV53" s="33"/>
      <c r="BW53" s="33"/>
      <c r="BX53" s="34"/>
      <c r="BY53" s="32"/>
      <c r="BZ53" s="33"/>
      <c r="CA53" s="33"/>
      <c r="CB53" s="34"/>
      <c r="CC53" s="32"/>
      <c r="CD53" s="33"/>
      <c r="CE53" s="33"/>
      <c r="CF53" s="34"/>
      <c r="CG53" s="32"/>
      <c r="CH53" s="33"/>
      <c r="CI53" s="33"/>
      <c r="CJ53" s="34"/>
      <c r="CK53" s="32"/>
      <c r="CL53" s="33"/>
      <c r="CM53" s="33"/>
      <c r="CN53" s="34"/>
      <c r="CO53" s="32"/>
      <c r="CP53" s="33"/>
      <c r="CQ53" s="33"/>
      <c r="CR53" s="34"/>
      <c r="CS53" s="32"/>
      <c r="CT53" s="33"/>
      <c r="CU53" s="33"/>
      <c r="CV53" s="34"/>
      <c r="CW53" s="32"/>
      <c r="CX53" s="33"/>
      <c r="CY53" s="33"/>
      <c r="CZ53" s="34"/>
      <c r="DA53" s="32"/>
      <c r="DB53" s="33"/>
      <c r="DC53" s="33"/>
      <c r="DD53" s="34"/>
      <c r="DE53" s="32"/>
      <c r="DF53" s="33"/>
      <c r="DG53" s="33"/>
      <c r="DH53" s="34"/>
      <c r="DI53" s="32"/>
      <c r="DJ53" s="33"/>
      <c r="DK53" s="33"/>
      <c r="DL53" s="34"/>
      <c r="DM53" s="32"/>
      <c r="DN53" s="33"/>
      <c r="DO53" s="33"/>
      <c r="DP53" s="34"/>
      <c r="DQ53" s="32"/>
      <c r="DR53" s="33"/>
      <c r="DS53" s="33"/>
      <c r="DT53" s="34"/>
      <c r="DU53" s="32"/>
      <c r="DV53" s="33"/>
      <c r="DW53" s="33"/>
      <c r="DX53" s="34"/>
      <c r="DY53" s="32"/>
      <c r="DZ53" s="33"/>
      <c r="EA53" s="33"/>
      <c r="EB53" s="34"/>
      <c r="EC53" s="32"/>
      <c r="ED53" s="33"/>
      <c r="EE53" s="33"/>
      <c r="EF53" s="34"/>
      <c r="EG53" s="32"/>
      <c r="EH53" s="33"/>
      <c r="EI53" s="33"/>
      <c r="EJ53" s="34"/>
      <c r="EK53" s="32"/>
      <c r="EL53" s="33"/>
      <c r="EM53" s="33"/>
      <c r="EN53" s="34"/>
      <c r="EO53" s="32"/>
      <c r="EP53" s="33"/>
      <c r="EQ53" s="33"/>
      <c r="ER53" s="34"/>
      <c r="ES53" s="32"/>
      <c r="ET53" s="33"/>
      <c r="EU53" s="33"/>
      <c r="EV53" s="34"/>
      <c r="EW53" s="32"/>
      <c r="EX53" s="33"/>
      <c r="EY53" s="33"/>
      <c r="EZ53" s="34"/>
      <c r="FA53" s="32"/>
      <c r="FB53" s="33"/>
      <c r="FC53" s="33"/>
      <c r="FD53" s="34"/>
      <c r="FE53" s="32"/>
      <c r="FF53" s="33"/>
      <c r="FG53" s="33"/>
      <c r="FH53" s="34"/>
      <c r="FI53" s="32"/>
      <c r="FJ53" s="33"/>
      <c r="FK53" s="33"/>
      <c r="FL53" s="34"/>
      <c r="FM53" s="32"/>
      <c r="FN53" s="33"/>
      <c r="FO53" s="33"/>
      <c r="FP53" s="34"/>
      <c r="FQ53" s="32"/>
      <c r="FR53" s="33"/>
      <c r="FS53" s="33"/>
      <c r="FT53" s="34"/>
      <c r="FU53" s="32"/>
      <c r="FV53" s="33"/>
      <c r="FW53" s="33"/>
      <c r="FX53" s="34"/>
      <c r="FY53" s="32"/>
      <c r="FZ53" s="33"/>
      <c r="GA53" s="33"/>
      <c r="GB53" s="34"/>
      <c r="GC53" s="32"/>
      <c r="GD53" s="33"/>
      <c r="GE53" s="33"/>
      <c r="GF53" s="34"/>
      <c r="GG53" s="32"/>
      <c r="GH53" s="33"/>
      <c r="GI53" s="33"/>
      <c r="GJ53" s="34"/>
      <c r="GK53" s="32"/>
      <c r="GL53" s="33"/>
      <c r="GM53" s="33"/>
      <c r="GN53" s="34"/>
      <c r="GO53" s="32"/>
      <c r="GP53" s="33"/>
      <c r="GQ53" s="33"/>
      <c r="GR53" s="34"/>
      <c r="GS53" s="32"/>
      <c r="GT53" s="33"/>
      <c r="GU53" s="33"/>
      <c r="GV53" s="34"/>
      <c r="GW53" s="32"/>
      <c r="GX53" s="33"/>
      <c r="GY53" s="33"/>
      <c r="GZ53" s="34"/>
      <c r="HA53" s="32"/>
      <c r="HB53" s="33"/>
      <c r="HC53" s="33"/>
      <c r="HD53" s="34"/>
      <c r="HE53" s="32"/>
      <c r="HF53" s="33"/>
      <c r="HG53" s="33"/>
      <c r="HH53" s="34"/>
      <c r="HI53" s="32"/>
      <c r="HJ53" s="33"/>
      <c r="HK53" s="33"/>
      <c r="HL53" s="34"/>
      <c r="HM53" s="32"/>
      <c r="HN53" s="33"/>
      <c r="HO53" s="33"/>
      <c r="HP53" s="34"/>
      <c r="HQ53" s="32"/>
      <c r="HR53" s="33"/>
      <c r="HS53" s="33"/>
      <c r="HT53" s="34"/>
      <c r="HU53" s="32"/>
      <c r="HV53" s="33"/>
      <c r="HW53" s="33"/>
      <c r="HX53" s="34"/>
      <c r="HY53" s="32"/>
      <c r="HZ53" s="33"/>
      <c r="IA53" s="33"/>
      <c r="IB53" s="34"/>
      <c r="IC53" s="32"/>
      <c r="ID53" s="33"/>
      <c r="IE53" s="33"/>
      <c r="IF53" s="34"/>
      <c r="IG53" s="32"/>
      <c r="IH53" s="33"/>
      <c r="II53" s="33"/>
      <c r="IJ53" s="34"/>
    </row>
    <row r="54" spans="1:244" s="41" customFormat="1" ht="13.5" thickBot="1">
      <c r="A54" s="38" t="s">
        <v>58</v>
      </c>
      <c r="B54" s="158">
        <v>2047.1044792370201</v>
      </c>
      <c r="C54" s="158">
        <v>35.089999999999996</v>
      </c>
      <c r="D54" s="55">
        <v>1.0000000000000002</v>
      </c>
    </row>
    <row r="55" spans="1:244">
      <c r="A55" s="42" t="s">
        <v>59</v>
      </c>
      <c r="D55" s="43"/>
    </row>
  </sheetData>
  <printOptions horizontalCentered="1"/>
  <pageMargins left="0.78740157480314965" right="0.39370078740157483" top="0.78740157480314965" bottom="0.78740157480314965" header="0.59055118110236227" footer="0.59055118110236227"/>
  <pageSetup paperSize="9" orientation="portrait" horizontalDpi="300" verticalDpi="300" r:id="rId1"/>
  <headerFooter alignWithMargins="0">
    <oddHeader>&amp;L&amp;"Tahoma,Negrito"&amp;8Companhia Nacional de Abastecimento - CONAB</oddHeader>
    <oddFooter>&amp;R&amp;6&amp;F - &amp;A
versão - jan/2008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J55"/>
  <sheetViews>
    <sheetView zoomScaleNormal="100" workbookViewId="0">
      <selection activeCell="H25" sqref="H25"/>
    </sheetView>
  </sheetViews>
  <sheetFormatPr defaultColWidth="11.5" defaultRowHeight="12.75"/>
  <cols>
    <col min="1" max="1" width="45.625" style="3" customWidth="1"/>
    <col min="2" max="3" width="12.625" style="3" customWidth="1"/>
    <col min="4" max="4" width="8.625" style="3" customWidth="1"/>
    <col min="5" max="16384" width="11.5" style="3"/>
  </cols>
  <sheetData>
    <row r="1" spans="1:4">
      <c r="A1" s="1" t="s">
        <v>0</v>
      </c>
      <c r="B1" s="2"/>
      <c r="C1" s="2"/>
      <c r="D1" s="2"/>
    </row>
    <row r="2" spans="1:4">
      <c r="A2" s="1" t="s">
        <v>560</v>
      </c>
      <c r="B2" s="2"/>
      <c r="C2" s="2"/>
      <c r="D2" s="2"/>
    </row>
    <row r="3" spans="1:4">
      <c r="A3" s="1" t="s">
        <v>377</v>
      </c>
      <c r="B3" s="2"/>
      <c r="C3" s="2"/>
      <c r="D3" s="2"/>
    </row>
    <row r="4" spans="1:4">
      <c r="A4" s="1" t="s">
        <v>561</v>
      </c>
      <c r="B4" s="2"/>
      <c r="C4" s="2"/>
      <c r="D4" s="2"/>
    </row>
    <row r="5" spans="1:4" ht="13.5" thickBot="1">
      <c r="A5" s="4" t="s">
        <v>4</v>
      </c>
      <c r="B5" s="5">
        <v>3300</v>
      </c>
      <c r="C5" s="6" t="s">
        <v>5</v>
      </c>
    </row>
    <row r="6" spans="1:4">
      <c r="A6" s="7"/>
      <c r="B6" s="8" t="s">
        <v>6</v>
      </c>
      <c r="C6" s="50" t="s">
        <v>69</v>
      </c>
      <c r="D6" s="10" t="s">
        <v>7</v>
      </c>
    </row>
    <row r="7" spans="1:4">
      <c r="A7" s="11" t="s">
        <v>8</v>
      </c>
      <c r="D7" s="12" t="s">
        <v>9</v>
      </c>
    </row>
    <row r="8" spans="1:4" ht="13.5" thickBot="1">
      <c r="A8" s="13"/>
      <c r="B8" s="14" t="s">
        <v>10</v>
      </c>
      <c r="C8" s="14" t="s">
        <v>174</v>
      </c>
      <c r="D8" s="15" t="s">
        <v>13</v>
      </c>
    </row>
    <row r="9" spans="1:4">
      <c r="A9" s="11" t="s">
        <v>14</v>
      </c>
      <c r="B9" s="16"/>
    </row>
    <row r="10" spans="1:4">
      <c r="A10" s="18" t="s">
        <v>15</v>
      </c>
      <c r="B10" s="143">
        <v>0</v>
      </c>
      <c r="C10" s="143">
        <v>0</v>
      </c>
      <c r="D10" s="51">
        <v>0</v>
      </c>
    </row>
    <row r="11" spans="1:4">
      <c r="A11" s="18" t="s">
        <v>16</v>
      </c>
      <c r="B11" s="144">
        <v>0</v>
      </c>
      <c r="C11" s="144">
        <v>0</v>
      </c>
      <c r="D11" s="51">
        <v>0</v>
      </c>
    </row>
    <row r="12" spans="1:4">
      <c r="A12" s="18" t="s">
        <v>17</v>
      </c>
      <c r="B12" s="143">
        <v>0</v>
      </c>
      <c r="C12" s="143">
        <v>0</v>
      </c>
      <c r="D12" s="51">
        <v>0</v>
      </c>
    </row>
    <row r="13" spans="1:4">
      <c r="A13" s="18" t="s">
        <v>18</v>
      </c>
      <c r="B13" s="143">
        <v>0</v>
      </c>
      <c r="C13" s="143">
        <v>0</v>
      </c>
      <c r="D13" s="51">
        <v>0</v>
      </c>
    </row>
    <row r="14" spans="1:4">
      <c r="A14" s="18" t="s">
        <v>19</v>
      </c>
      <c r="B14" s="143">
        <v>0</v>
      </c>
      <c r="C14" s="143">
        <v>0</v>
      </c>
      <c r="D14" s="51">
        <v>0</v>
      </c>
    </row>
    <row r="15" spans="1:4">
      <c r="A15" s="6" t="s">
        <v>20</v>
      </c>
      <c r="B15" s="143">
        <v>1620</v>
      </c>
      <c r="C15" s="143">
        <v>29.45</v>
      </c>
      <c r="D15" s="51">
        <v>0.74821849112779559</v>
      </c>
    </row>
    <row r="16" spans="1:4">
      <c r="A16" s="6" t="s">
        <v>70</v>
      </c>
      <c r="B16" s="143">
        <v>76.319999999999993</v>
      </c>
      <c r="C16" s="143">
        <v>1.4</v>
      </c>
      <c r="D16" s="51">
        <v>3.5249404470909476E-2</v>
      </c>
    </row>
    <row r="17" spans="1:4">
      <c r="A17" s="6" t="s">
        <v>22</v>
      </c>
      <c r="B17" s="143">
        <v>200</v>
      </c>
      <c r="C17" s="143">
        <v>3.64</v>
      </c>
      <c r="D17" s="51">
        <v>9.2372653225653772E-2</v>
      </c>
    </row>
    <row r="18" spans="1:4">
      <c r="A18" s="6" t="s">
        <v>23</v>
      </c>
      <c r="B18" s="143">
        <v>0</v>
      </c>
      <c r="C18" s="143">
        <v>0</v>
      </c>
      <c r="D18" s="51">
        <v>0</v>
      </c>
    </row>
    <row r="19" spans="1:4">
      <c r="A19" s="6" t="s">
        <v>24</v>
      </c>
      <c r="B19" s="143">
        <v>100</v>
      </c>
      <c r="C19" s="143">
        <v>1.82</v>
      </c>
      <c r="D19" s="51">
        <v>4.6186326612826886E-2</v>
      </c>
    </row>
    <row r="20" spans="1:4">
      <c r="A20" s="6" t="s">
        <v>71</v>
      </c>
      <c r="B20" s="143">
        <v>0</v>
      </c>
      <c r="C20" s="143">
        <v>0</v>
      </c>
      <c r="D20" s="51">
        <v>0</v>
      </c>
    </row>
    <row r="21" spans="1:4">
      <c r="A21" s="22" t="s">
        <v>27</v>
      </c>
      <c r="B21" s="145">
        <v>1996.32</v>
      </c>
      <c r="C21" s="145">
        <v>36.309999999999995</v>
      </c>
      <c r="D21" s="52">
        <v>0.92202687543718576</v>
      </c>
    </row>
    <row r="22" spans="1:4">
      <c r="A22" s="25" t="s">
        <v>28</v>
      </c>
      <c r="B22" s="144"/>
      <c r="C22" s="144"/>
    </row>
    <row r="23" spans="1:4">
      <c r="A23" s="18" t="s">
        <v>29</v>
      </c>
      <c r="B23" s="143">
        <v>39.93</v>
      </c>
      <c r="C23" s="143">
        <v>0.73</v>
      </c>
      <c r="D23" s="51">
        <v>1.8442200216501774E-2</v>
      </c>
    </row>
    <row r="24" spans="1:4">
      <c r="A24" s="18" t="s">
        <v>30</v>
      </c>
      <c r="B24" s="143">
        <v>0</v>
      </c>
      <c r="C24" s="143">
        <v>0</v>
      </c>
      <c r="D24" s="51">
        <v>0</v>
      </c>
    </row>
    <row r="25" spans="1:4">
      <c r="A25" s="6" t="s">
        <v>72</v>
      </c>
      <c r="B25" s="143">
        <v>59.89</v>
      </c>
      <c r="C25" s="143">
        <v>1.0900000000000001</v>
      </c>
      <c r="D25" s="51">
        <v>2.7660991008422023E-2</v>
      </c>
    </row>
    <row r="26" spans="1:4">
      <c r="A26" s="18" t="s">
        <v>73</v>
      </c>
      <c r="B26" s="143">
        <v>0</v>
      </c>
      <c r="C26" s="143">
        <v>0</v>
      </c>
      <c r="D26" s="51">
        <v>0</v>
      </c>
    </row>
    <row r="27" spans="1:4">
      <c r="A27" s="18" t="s">
        <v>74</v>
      </c>
      <c r="B27" s="143">
        <v>0</v>
      </c>
      <c r="C27" s="143">
        <v>0</v>
      </c>
      <c r="D27" s="51">
        <v>0</v>
      </c>
    </row>
    <row r="28" spans="1:4">
      <c r="A28" s="18" t="s">
        <v>75</v>
      </c>
      <c r="B28" s="143">
        <v>28.88</v>
      </c>
      <c r="C28" s="143">
        <v>0.53</v>
      </c>
      <c r="D28" s="51">
        <v>1.3338611125784404E-2</v>
      </c>
    </row>
    <row r="29" spans="1:4">
      <c r="A29" s="18" t="s">
        <v>76</v>
      </c>
      <c r="B29" s="143">
        <v>0</v>
      </c>
      <c r="C29" s="143">
        <v>0</v>
      </c>
      <c r="D29" s="51">
        <v>0</v>
      </c>
    </row>
    <row r="30" spans="1:4">
      <c r="A30" s="18" t="s">
        <v>77</v>
      </c>
      <c r="B30" s="143">
        <v>0</v>
      </c>
      <c r="C30" s="143">
        <v>0</v>
      </c>
      <c r="D30" s="51">
        <v>0</v>
      </c>
    </row>
    <row r="31" spans="1:4">
      <c r="A31" s="18" t="s">
        <v>78</v>
      </c>
      <c r="B31" s="143">
        <v>0</v>
      </c>
      <c r="C31" s="143">
        <v>0</v>
      </c>
      <c r="D31" s="51">
        <v>0</v>
      </c>
    </row>
    <row r="32" spans="1:4">
      <c r="A32" s="27" t="s">
        <v>37</v>
      </c>
      <c r="B32" s="146">
        <v>128.69999999999999</v>
      </c>
      <c r="C32" s="146">
        <v>2.35</v>
      </c>
      <c r="D32" s="53">
        <v>5.9441802350708201E-2</v>
      </c>
    </row>
    <row r="33" spans="1:244" s="30" customFormat="1">
      <c r="A33" s="11" t="s">
        <v>38</v>
      </c>
      <c r="B33" s="144"/>
      <c r="C33" s="144"/>
      <c r="D33" s="3"/>
    </row>
    <row r="34" spans="1:244" s="30" customFormat="1">
      <c r="A34" s="18" t="s">
        <v>39</v>
      </c>
      <c r="B34" s="143">
        <v>34.846961861530126</v>
      </c>
      <c r="C34" s="143">
        <v>0.63</v>
      </c>
      <c r="D34" s="51">
        <v>1.6094531620013525E-2</v>
      </c>
    </row>
    <row r="35" spans="1:244" s="30" customFormat="1">
      <c r="A35" s="6" t="s">
        <v>40</v>
      </c>
      <c r="B35" s="143">
        <v>34.846961861530126</v>
      </c>
      <c r="C35" s="143">
        <v>0.63</v>
      </c>
      <c r="D35" s="51">
        <v>1.6094531620013525E-2</v>
      </c>
    </row>
    <row r="36" spans="1:244" s="31" customFormat="1">
      <c r="A36" s="22" t="s">
        <v>41</v>
      </c>
      <c r="B36" s="145">
        <v>2159.8669618615299</v>
      </c>
      <c r="C36" s="145">
        <v>39.29</v>
      </c>
      <c r="D36" s="52">
        <v>0.99756320940790744</v>
      </c>
    </row>
    <row r="37" spans="1:244" s="30" customFormat="1">
      <c r="A37" s="11" t="s">
        <v>42</v>
      </c>
      <c r="B37" s="144"/>
      <c r="C37" s="144"/>
      <c r="D37" s="3"/>
    </row>
    <row r="38" spans="1:244" s="30" customFormat="1">
      <c r="A38" s="6" t="s">
        <v>43</v>
      </c>
      <c r="B38" s="143">
        <v>2.88</v>
      </c>
      <c r="C38" s="143">
        <v>0.05</v>
      </c>
      <c r="D38" s="51">
        <v>1.3301662064494142E-3</v>
      </c>
    </row>
    <row r="39" spans="1:244" s="30" customFormat="1">
      <c r="A39" s="6" t="s">
        <v>44</v>
      </c>
      <c r="B39" s="143">
        <v>0</v>
      </c>
      <c r="C39" s="143">
        <v>0</v>
      </c>
      <c r="D39" s="51">
        <v>0</v>
      </c>
    </row>
    <row r="40" spans="1:244" s="30" customFormat="1">
      <c r="A40" s="18" t="s">
        <v>45</v>
      </c>
      <c r="B40" s="143">
        <v>0</v>
      </c>
      <c r="C40" s="143">
        <v>0</v>
      </c>
      <c r="D40" s="51">
        <v>0</v>
      </c>
    </row>
    <row r="41" spans="1:244" s="30" customFormat="1">
      <c r="A41" s="18" t="s">
        <v>79</v>
      </c>
      <c r="B41" s="143">
        <v>0</v>
      </c>
      <c r="C41" s="143">
        <v>0</v>
      </c>
      <c r="D41" s="51">
        <v>0</v>
      </c>
    </row>
    <row r="42" spans="1:244" s="30" customFormat="1">
      <c r="A42" s="27" t="s">
        <v>46</v>
      </c>
      <c r="B42" s="146">
        <v>2.88</v>
      </c>
      <c r="C42" s="146">
        <v>0.05</v>
      </c>
      <c r="D42" s="53">
        <v>1.3301662064494142E-3</v>
      </c>
      <c r="E42" s="32"/>
      <c r="F42" s="33"/>
      <c r="G42" s="33"/>
      <c r="H42" s="34"/>
      <c r="I42" s="32"/>
      <c r="J42" s="33"/>
      <c r="K42" s="33"/>
      <c r="L42" s="34"/>
      <c r="M42" s="32"/>
      <c r="N42" s="33"/>
      <c r="O42" s="33"/>
      <c r="P42" s="34"/>
      <c r="Q42" s="32"/>
      <c r="R42" s="33"/>
      <c r="S42" s="33"/>
      <c r="T42" s="34"/>
      <c r="U42" s="32"/>
      <c r="V42" s="33"/>
      <c r="W42" s="33"/>
      <c r="X42" s="34"/>
      <c r="Y42" s="32"/>
      <c r="Z42" s="33"/>
      <c r="AA42" s="33"/>
      <c r="AB42" s="34"/>
      <c r="AC42" s="32"/>
      <c r="AD42" s="33"/>
      <c r="AE42" s="33"/>
      <c r="AF42" s="34"/>
      <c r="AG42" s="32"/>
      <c r="AH42" s="33"/>
      <c r="AI42" s="33"/>
      <c r="AJ42" s="34"/>
      <c r="AK42" s="32"/>
      <c r="AL42" s="33"/>
      <c r="AM42" s="33"/>
      <c r="AN42" s="34"/>
      <c r="AO42" s="32"/>
      <c r="AP42" s="33"/>
      <c r="AQ42" s="33"/>
      <c r="AR42" s="34"/>
      <c r="AS42" s="32"/>
      <c r="AT42" s="33"/>
      <c r="AU42" s="33"/>
      <c r="AV42" s="34"/>
      <c r="AW42" s="32"/>
      <c r="AX42" s="33"/>
      <c r="AY42" s="33"/>
      <c r="AZ42" s="34"/>
      <c r="BA42" s="32"/>
      <c r="BB42" s="33"/>
      <c r="BC42" s="33"/>
      <c r="BD42" s="34"/>
      <c r="BE42" s="32"/>
      <c r="BF42" s="33"/>
      <c r="BG42" s="33"/>
      <c r="BH42" s="34"/>
      <c r="BI42" s="32"/>
      <c r="BJ42" s="33"/>
      <c r="BK42" s="33"/>
      <c r="BL42" s="34"/>
      <c r="BM42" s="32"/>
      <c r="BN42" s="33"/>
      <c r="BO42" s="33"/>
      <c r="BP42" s="34"/>
      <c r="BQ42" s="32"/>
      <c r="BR42" s="33"/>
      <c r="BS42" s="33"/>
      <c r="BT42" s="34"/>
      <c r="BU42" s="32"/>
      <c r="BV42" s="33"/>
      <c r="BW42" s="33"/>
      <c r="BX42" s="34"/>
      <c r="BY42" s="32"/>
      <c r="BZ42" s="33"/>
      <c r="CA42" s="33"/>
      <c r="CB42" s="34"/>
      <c r="CC42" s="32"/>
      <c r="CD42" s="33"/>
      <c r="CE42" s="33"/>
      <c r="CF42" s="34"/>
      <c r="CG42" s="32"/>
      <c r="CH42" s="33"/>
      <c r="CI42" s="33"/>
      <c r="CJ42" s="34"/>
      <c r="CK42" s="32"/>
      <c r="CL42" s="33"/>
      <c r="CM42" s="33"/>
      <c r="CN42" s="34"/>
      <c r="CO42" s="32"/>
      <c r="CP42" s="33"/>
      <c r="CQ42" s="33"/>
      <c r="CR42" s="34"/>
      <c r="CS42" s="32"/>
      <c r="CT42" s="33"/>
      <c r="CU42" s="33"/>
      <c r="CV42" s="34"/>
      <c r="CW42" s="32"/>
      <c r="CX42" s="33"/>
      <c r="CY42" s="33"/>
      <c r="CZ42" s="34"/>
      <c r="DA42" s="32"/>
      <c r="DB42" s="33"/>
      <c r="DC42" s="33"/>
      <c r="DD42" s="34"/>
      <c r="DE42" s="32"/>
      <c r="DF42" s="33"/>
      <c r="DG42" s="33"/>
      <c r="DH42" s="34"/>
      <c r="DI42" s="32"/>
      <c r="DJ42" s="33"/>
      <c r="DK42" s="33"/>
      <c r="DL42" s="34"/>
      <c r="DM42" s="32"/>
      <c r="DN42" s="33"/>
      <c r="DO42" s="33"/>
      <c r="DP42" s="34"/>
      <c r="DQ42" s="32"/>
      <c r="DR42" s="33"/>
      <c r="DS42" s="33"/>
      <c r="DT42" s="34"/>
      <c r="DU42" s="32"/>
      <c r="DV42" s="33"/>
      <c r="DW42" s="33"/>
      <c r="DX42" s="34"/>
      <c r="DY42" s="32"/>
      <c r="DZ42" s="33"/>
      <c r="EA42" s="33"/>
      <c r="EB42" s="34"/>
      <c r="EC42" s="32"/>
      <c r="ED42" s="33"/>
      <c r="EE42" s="33"/>
      <c r="EF42" s="34"/>
      <c r="EG42" s="32"/>
      <c r="EH42" s="33"/>
      <c r="EI42" s="33"/>
      <c r="EJ42" s="34"/>
      <c r="EK42" s="32"/>
      <c r="EL42" s="33"/>
      <c r="EM42" s="33"/>
      <c r="EN42" s="34"/>
      <c r="EO42" s="32"/>
      <c r="EP42" s="33"/>
      <c r="EQ42" s="33"/>
      <c r="ER42" s="34"/>
      <c r="ES42" s="32"/>
      <c r="ET42" s="33"/>
      <c r="EU42" s="33"/>
      <c r="EV42" s="34"/>
      <c r="EW42" s="32"/>
      <c r="EX42" s="33"/>
      <c r="EY42" s="33"/>
      <c r="EZ42" s="34"/>
      <c r="FA42" s="32"/>
      <c r="FB42" s="33"/>
      <c r="FC42" s="33"/>
      <c r="FD42" s="34"/>
      <c r="FE42" s="32"/>
      <c r="FF42" s="33"/>
      <c r="FG42" s="33"/>
      <c r="FH42" s="34"/>
      <c r="FI42" s="32"/>
      <c r="FJ42" s="33"/>
      <c r="FK42" s="33"/>
      <c r="FL42" s="34"/>
      <c r="FM42" s="32"/>
      <c r="FN42" s="33"/>
      <c r="FO42" s="33"/>
      <c r="FP42" s="34"/>
      <c r="FQ42" s="32"/>
      <c r="FR42" s="33"/>
      <c r="FS42" s="33"/>
      <c r="FT42" s="34"/>
      <c r="FU42" s="32"/>
      <c r="FV42" s="33"/>
      <c r="FW42" s="33"/>
      <c r="FX42" s="34"/>
      <c r="FY42" s="32"/>
      <c r="FZ42" s="33"/>
      <c r="GA42" s="33"/>
      <c r="GB42" s="34"/>
      <c r="GC42" s="32"/>
      <c r="GD42" s="33"/>
      <c r="GE42" s="33"/>
      <c r="GF42" s="34"/>
      <c r="GG42" s="32"/>
      <c r="GH42" s="33"/>
      <c r="GI42" s="33"/>
      <c r="GJ42" s="34"/>
      <c r="GK42" s="32"/>
      <c r="GL42" s="33"/>
      <c r="GM42" s="33"/>
      <c r="GN42" s="34"/>
      <c r="GO42" s="32"/>
      <c r="GP42" s="33"/>
      <c r="GQ42" s="33"/>
      <c r="GR42" s="34"/>
      <c r="GS42" s="32"/>
      <c r="GT42" s="33"/>
      <c r="GU42" s="33"/>
      <c r="GV42" s="34"/>
      <c r="GW42" s="32"/>
      <c r="GX42" s="33"/>
      <c r="GY42" s="33"/>
      <c r="GZ42" s="34"/>
      <c r="HA42" s="32"/>
      <c r="HB42" s="33"/>
      <c r="HC42" s="33"/>
      <c r="HD42" s="34"/>
      <c r="HE42" s="32"/>
      <c r="HF42" s="33"/>
      <c r="HG42" s="33"/>
      <c r="HH42" s="34"/>
      <c r="HI42" s="32"/>
      <c r="HJ42" s="33"/>
      <c r="HK42" s="33"/>
      <c r="HL42" s="34"/>
      <c r="HM42" s="32"/>
      <c r="HN42" s="33"/>
      <c r="HO42" s="33"/>
      <c r="HP42" s="34"/>
      <c r="HQ42" s="32"/>
      <c r="HR42" s="33"/>
      <c r="HS42" s="33"/>
      <c r="HT42" s="34"/>
      <c r="HU42" s="32"/>
      <c r="HV42" s="33"/>
      <c r="HW42" s="33"/>
      <c r="HX42" s="34"/>
      <c r="HY42" s="32"/>
      <c r="HZ42" s="33"/>
      <c r="IA42" s="33"/>
      <c r="IB42" s="34"/>
      <c r="IC42" s="32"/>
      <c r="ID42" s="33"/>
      <c r="IE42" s="33"/>
      <c r="IF42" s="34"/>
      <c r="IG42" s="32"/>
      <c r="IH42" s="33"/>
      <c r="II42" s="33"/>
      <c r="IJ42" s="34"/>
    </row>
    <row r="43" spans="1:244" s="30" customFormat="1">
      <c r="A43" s="11" t="s">
        <v>47</v>
      </c>
      <c r="B43" s="144"/>
      <c r="C43" s="144"/>
      <c r="D43" s="3"/>
    </row>
    <row r="44" spans="1:244" s="30" customFormat="1">
      <c r="A44" s="18" t="s">
        <v>80</v>
      </c>
      <c r="B44" s="143">
        <v>3.6000000000000004E-2</v>
      </c>
      <c r="C44" s="143">
        <v>0</v>
      </c>
      <c r="D44" s="51">
        <v>1.6627077580617679E-5</v>
      </c>
    </row>
    <row r="45" spans="1:244" s="30" customFormat="1">
      <c r="A45" s="18" t="s">
        <v>49</v>
      </c>
      <c r="B45" s="143">
        <v>0</v>
      </c>
      <c r="C45" s="143">
        <v>0</v>
      </c>
      <c r="D45" s="51">
        <v>0</v>
      </c>
    </row>
    <row r="46" spans="1:244" s="30" customFormat="1">
      <c r="A46" s="18" t="s">
        <v>50</v>
      </c>
      <c r="B46" s="143">
        <v>0.34</v>
      </c>
      <c r="C46" s="143">
        <v>0.01</v>
      </c>
      <c r="D46" s="51">
        <v>1.5703351048361144E-4</v>
      </c>
    </row>
    <row r="47" spans="1:244" s="30" customFormat="1">
      <c r="A47" s="27" t="s">
        <v>51</v>
      </c>
      <c r="B47" s="146">
        <v>0.376</v>
      </c>
      <c r="C47" s="146">
        <v>0.01</v>
      </c>
      <c r="D47" s="53">
        <v>1.7366058806422911E-4</v>
      </c>
      <c r="E47" s="32"/>
      <c r="F47" s="33"/>
      <c r="G47" s="33"/>
      <c r="H47" s="34"/>
      <c r="I47" s="32"/>
      <c r="J47" s="33"/>
      <c r="K47" s="33"/>
      <c r="L47" s="34"/>
      <c r="M47" s="32"/>
      <c r="N47" s="33"/>
      <c r="O47" s="33"/>
      <c r="P47" s="34"/>
      <c r="Q47" s="32"/>
      <c r="R47" s="33"/>
      <c r="S47" s="33"/>
      <c r="T47" s="34"/>
      <c r="U47" s="32"/>
      <c r="V47" s="33"/>
      <c r="W47" s="33"/>
      <c r="X47" s="34"/>
      <c r="Y47" s="32"/>
      <c r="Z47" s="33"/>
      <c r="AA47" s="33"/>
      <c r="AB47" s="34"/>
      <c r="AC47" s="32"/>
      <c r="AD47" s="33"/>
      <c r="AE47" s="33"/>
      <c r="AF47" s="34"/>
      <c r="AG47" s="32"/>
      <c r="AH47" s="33"/>
      <c r="AI47" s="33"/>
      <c r="AJ47" s="34"/>
      <c r="AK47" s="32"/>
      <c r="AL47" s="33"/>
      <c r="AM47" s="33"/>
      <c r="AN47" s="34"/>
      <c r="AO47" s="32"/>
      <c r="AP47" s="33"/>
      <c r="AQ47" s="33"/>
      <c r="AR47" s="34"/>
      <c r="AS47" s="32"/>
      <c r="AT47" s="33"/>
      <c r="AU47" s="33"/>
      <c r="AV47" s="34"/>
      <c r="AW47" s="32"/>
      <c r="AX47" s="33"/>
      <c r="AY47" s="33"/>
      <c r="AZ47" s="34"/>
      <c r="BA47" s="32"/>
      <c r="BB47" s="33"/>
      <c r="BC47" s="33"/>
      <c r="BD47" s="34"/>
      <c r="BE47" s="32"/>
      <c r="BF47" s="33"/>
      <c r="BG47" s="33"/>
      <c r="BH47" s="34"/>
      <c r="BI47" s="32"/>
      <c r="BJ47" s="33"/>
      <c r="BK47" s="33"/>
      <c r="BL47" s="34"/>
      <c r="BM47" s="32"/>
      <c r="BN47" s="33"/>
      <c r="BO47" s="33"/>
      <c r="BP47" s="34"/>
      <c r="BQ47" s="32"/>
      <c r="BR47" s="33"/>
      <c r="BS47" s="33"/>
      <c r="BT47" s="34"/>
      <c r="BU47" s="32"/>
      <c r="BV47" s="33"/>
      <c r="BW47" s="33"/>
      <c r="BX47" s="34"/>
      <c r="BY47" s="32"/>
      <c r="BZ47" s="33"/>
      <c r="CA47" s="33"/>
      <c r="CB47" s="34"/>
      <c r="CC47" s="32"/>
      <c r="CD47" s="33"/>
      <c r="CE47" s="33"/>
      <c r="CF47" s="34"/>
      <c r="CG47" s="32"/>
      <c r="CH47" s="33"/>
      <c r="CI47" s="33"/>
      <c r="CJ47" s="34"/>
      <c r="CK47" s="32"/>
      <c r="CL47" s="33"/>
      <c r="CM47" s="33"/>
      <c r="CN47" s="34"/>
      <c r="CO47" s="32"/>
      <c r="CP47" s="33"/>
      <c r="CQ47" s="33"/>
      <c r="CR47" s="34"/>
      <c r="CS47" s="32"/>
      <c r="CT47" s="33"/>
      <c r="CU47" s="33"/>
      <c r="CV47" s="34"/>
      <c r="CW47" s="32"/>
      <c r="CX47" s="33"/>
      <c r="CY47" s="33"/>
      <c r="CZ47" s="34"/>
      <c r="DA47" s="32"/>
      <c r="DB47" s="33"/>
      <c r="DC47" s="33"/>
      <c r="DD47" s="34"/>
      <c r="DE47" s="32"/>
      <c r="DF47" s="33"/>
      <c r="DG47" s="33"/>
      <c r="DH47" s="34"/>
      <c r="DI47" s="32"/>
      <c r="DJ47" s="33"/>
      <c r="DK47" s="33"/>
      <c r="DL47" s="34"/>
      <c r="DM47" s="32"/>
      <c r="DN47" s="33"/>
      <c r="DO47" s="33"/>
      <c r="DP47" s="34"/>
      <c r="DQ47" s="32"/>
      <c r="DR47" s="33"/>
      <c r="DS47" s="33"/>
      <c r="DT47" s="34"/>
      <c r="DU47" s="32"/>
      <c r="DV47" s="33"/>
      <c r="DW47" s="33"/>
      <c r="DX47" s="34"/>
      <c r="DY47" s="32"/>
      <c r="DZ47" s="33"/>
      <c r="EA47" s="33"/>
      <c r="EB47" s="34"/>
      <c r="EC47" s="32"/>
      <c r="ED47" s="33"/>
      <c r="EE47" s="33"/>
      <c r="EF47" s="34"/>
      <c r="EG47" s="32"/>
      <c r="EH47" s="33"/>
      <c r="EI47" s="33"/>
      <c r="EJ47" s="34"/>
      <c r="EK47" s="32"/>
      <c r="EL47" s="33"/>
      <c r="EM47" s="33"/>
      <c r="EN47" s="34"/>
      <c r="EO47" s="32"/>
      <c r="EP47" s="33"/>
      <c r="EQ47" s="33"/>
      <c r="ER47" s="34"/>
      <c r="ES47" s="32"/>
      <c r="ET47" s="33"/>
      <c r="EU47" s="33"/>
      <c r="EV47" s="34"/>
      <c r="EW47" s="32"/>
      <c r="EX47" s="33"/>
      <c r="EY47" s="33"/>
      <c r="EZ47" s="34"/>
      <c r="FA47" s="32"/>
      <c r="FB47" s="33"/>
      <c r="FC47" s="33"/>
      <c r="FD47" s="34"/>
      <c r="FE47" s="32"/>
      <c r="FF47" s="33"/>
      <c r="FG47" s="33"/>
      <c r="FH47" s="34"/>
      <c r="FI47" s="32"/>
      <c r="FJ47" s="33"/>
      <c r="FK47" s="33"/>
      <c r="FL47" s="34"/>
      <c r="FM47" s="32"/>
      <c r="FN47" s="33"/>
      <c r="FO47" s="33"/>
      <c r="FP47" s="34"/>
      <c r="FQ47" s="32"/>
      <c r="FR47" s="33"/>
      <c r="FS47" s="33"/>
      <c r="FT47" s="34"/>
      <c r="FU47" s="32"/>
      <c r="FV47" s="33"/>
      <c r="FW47" s="33"/>
      <c r="FX47" s="34"/>
      <c r="FY47" s="32"/>
      <c r="FZ47" s="33"/>
      <c r="GA47" s="33"/>
      <c r="GB47" s="34"/>
      <c r="GC47" s="32"/>
      <c r="GD47" s="33"/>
      <c r="GE47" s="33"/>
      <c r="GF47" s="34"/>
      <c r="GG47" s="32"/>
      <c r="GH47" s="33"/>
      <c r="GI47" s="33"/>
      <c r="GJ47" s="34"/>
      <c r="GK47" s="32"/>
      <c r="GL47" s="33"/>
      <c r="GM47" s="33"/>
      <c r="GN47" s="34"/>
      <c r="GO47" s="32"/>
      <c r="GP47" s="33"/>
      <c r="GQ47" s="33"/>
      <c r="GR47" s="34"/>
      <c r="GS47" s="32"/>
      <c r="GT47" s="33"/>
      <c r="GU47" s="33"/>
      <c r="GV47" s="34"/>
      <c r="GW47" s="32"/>
      <c r="GX47" s="33"/>
      <c r="GY47" s="33"/>
      <c r="GZ47" s="34"/>
      <c r="HA47" s="32"/>
      <c r="HB47" s="33"/>
      <c r="HC47" s="33"/>
      <c r="HD47" s="34"/>
      <c r="HE47" s="32"/>
      <c r="HF47" s="33"/>
      <c r="HG47" s="33"/>
      <c r="HH47" s="34"/>
      <c r="HI47" s="32"/>
      <c r="HJ47" s="33"/>
      <c r="HK47" s="33"/>
      <c r="HL47" s="34"/>
      <c r="HM47" s="32"/>
      <c r="HN47" s="33"/>
      <c r="HO47" s="33"/>
      <c r="HP47" s="34"/>
      <c r="HQ47" s="32"/>
      <c r="HR47" s="33"/>
      <c r="HS47" s="33"/>
      <c r="HT47" s="34"/>
      <c r="HU47" s="32"/>
      <c r="HV47" s="33"/>
      <c r="HW47" s="33"/>
      <c r="HX47" s="34"/>
      <c r="HY47" s="32"/>
      <c r="HZ47" s="33"/>
      <c r="IA47" s="33"/>
      <c r="IB47" s="34"/>
      <c r="IC47" s="32"/>
      <c r="ID47" s="33"/>
      <c r="IE47" s="33"/>
      <c r="IF47" s="34"/>
      <c r="IG47" s="32"/>
      <c r="IH47" s="33"/>
      <c r="II47" s="33"/>
      <c r="IJ47" s="34"/>
    </row>
    <row r="48" spans="1:244" s="30" customFormat="1">
      <c r="A48" s="35" t="s">
        <v>52</v>
      </c>
      <c r="B48" s="147">
        <v>3.2559999999999998</v>
      </c>
      <c r="C48" s="147">
        <v>6.0000000000000005E-2</v>
      </c>
      <c r="D48" s="54">
        <v>1.5038267945136435E-3</v>
      </c>
      <c r="E48" s="33"/>
      <c r="F48" s="33"/>
      <c r="G48" s="32"/>
      <c r="H48" s="33"/>
      <c r="I48" s="33"/>
      <c r="J48" s="33"/>
      <c r="K48" s="32"/>
      <c r="L48" s="33"/>
      <c r="M48" s="33"/>
      <c r="N48" s="33"/>
      <c r="O48" s="32"/>
      <c r="P48" s="33"/>
      <c r="Q48" s="33"/>
      <c r="R48" s="33"/>
      <c r="S48" s="32"/>
      <c r="T48" s="33"/>
      <c r="U48" s="33"/>
      <c r="V48" s="33"/>
      <c r="W48" s="32"/>
      <c r="X48" s="33"/>
      <c r="Y48" s="33"/>
      <c r="Z48" s="33"/>
      <c r="AA48" s="32"/>
      <c r="AB48" s="33"/>
      <c r="AC48" s="33"/>
      <c r="AD48" s="33"/>
      <c r="AE48" s="32"/>
      <c r="AF48" s="33"/>
      <c r="AG48" s="33"/>
      <c r="AH48" s="33"/>
      <c r="AI48" s="32"/>
      <c r="AJ48" s="33"/>
      <c r="AK48" s="33"/>
      <c r="AL48" s="33"/>
      <c r="AM48" s="32"/>
      <c r="AN48" s="33"/>
      <c r="AO48" s="33"/>
      <c r="AP48" s="33"/>
      <c r="AQ48" s="32"/>
      <c r="AR48" s="33"/>
      <c r="AS48" s="33"/>
      <c r="AT48" s="33"/>
      <c r="AU48" s="32"/>
      <c r="AV48" s="33"/>
      <c r="AW48" s="33"/>
      <c r="AX48" s="33"/>
      <c r="AY48" s="32"/>
      <c r="AZ48" s="33"/>
      <c r="BA48" s="33"/>
      <c r="BB48" s="33"/>
      <c r="BC48" s="32"/>
      <c r="BD48" s="33"/>
      <c r="BE48" s="33"/>
      <c r="BF48" s="33"/>
      <c r="BG48" s="32"/>
      <c r="BH48" s="33"/>
      <c r="BI48" s="33"/>
      <c r="BJ48" s="33"/>
      <c r="BK48" s="32"/>
      <c r="BL48" s="33"/>
      <c r="BM48" s="33"/>
      <c r="BN48" s="33"/>
      <c r="BO48" s="32"/>
      <c r="BP48" s="33"/>
      <c r="BQ48" s="33"/>
      <c r="BR48" s="33"/>
      <c r="BS48" s="32"/>
      <c r="BT48" s="33"/>
      <c r="BU48" s="33"/>
      <c r="BV48" s="33"/>
      <c r="BW48" s="32"/>
      <c r="BX48" s="33"/>
      <c r="BY48" s="33"/>
      <c r="BZ48" s="33"/>
      <c r="CA48" s="32"/>
      <c r="CB48" s="33"/>
      <c r="CC48" s="33"/>
      <c r="CD48" s="33"/>
      <c r="CE48" s="32"/>
      <c r="CF48" s="33"/>
      <c r="CG48" s="33"/>
      <c r="CH48" s="33"/>
      <c r="CI48" s="32"/>
      <c r="CJ48" s="33"/>
      <c r="CK48" s="33"/>
      <c r="CL48" s="33"/>
      <c r="CM48" s="32"/>
      <c r="CN48" s="33"/>
      <c r="CO48" s="33"/>
      <c r="CP48" s="33"/>
      <c r="CQ48" s="32"/>
      <c r="CR48" s="33"/>
      <c r="CS48" s="33"/>
      <c r="CT48" s="33"/>
      <c r="CU48" s="32"/>
      <c r="CV48" s="33"/>
      <c r="CW48" s="33"/>
      <c r="CX48" s="33"/>
      <c r="CY48" s="32"/>
      <c r="CZ48" s="33"/>
      <c r="DA48" s="33"/>
      <c r="DB48" s="33"/>
      <c r="DC48" s="32"/>
      <c r="DD48" s="33"/>
      <c r="DE48" s="33"/>
      <c r="DF48" s="33"/>
      <c r="DG48" s="32"/>
      <c r="DH48" s="33"/>
      <c r="DI48" s="33"/>
      <c r="DJ48" s="33"/>
      <c r="DK48" s="32"/>
      <c r="DL48" s="33"/>
      <c r="DM48" s="33"/>
      <c r="DN48" s="33"/>
      <c r="DO48" s="32"/>
      <c r="DP48" s="33"/>
      <c r="DQ48" s="33"/>
      <c r="DR48" s="33"/>
      <c r="DS48" s="32"/>
      <c r="DT48" s="33"/>
      <c r="DU48" s="33"/>
      <c r="DV48" s="33"/>
      <c r="DW48" s="32"/>
      <c r="DX48" s="33"/>
      <c r="DY48" s="33"/>
      <c r="DZ48" s="33"/>
      <c r="EA48" s="32"/>
      <c r="EB48" s="33"/>
      <c r="EC48" s="33"/>
      <c r="ED48" s="33"/>
      <c r="EE48" s="32"/>
      <c r="EF48" s="33"/>
      <c r="EG48" s="33"/>
      <c r="EH48" s="33"/>
      <c r="EI48" s="32"/>
      <c r="EJ48" s="33"/>
      <c r="EK48" s="33"/>
      <c r="EL48" s="33"/>
      <c r="EM48" s="32"/>
      <c r="EN48" s="33"/>
      <c r="EO48" s="33"/>
      <c r="EP48" s="33"/>
      <c r="EQ48" s="32"/>
      <c r="ER48" s="33"/>
      <c r="ES48" s="33"/>
      <c r="ET48" s="33"/>
      <c r="EU48" s="32"/>
      <c r="EV48" s="33"/>
      <c r="EW48" s="33"/>
      <c r="EX48" s="33"/>
      <c r="EY48" s="32"/>
      <c r="EZ48" s="33"/>
      <c r="FA48" s="33"/>
      <c r="FB48" s="33"/>
      <c r="FC48" s="32"/>
      <c r="FD48" s="33"/>
      <c r="FE48" s="33"/>
      <c r="FF48" s="33"/>
      <c r="FG48" s="32"/>
      <c r="FH48" s="33"/>
      <c r="FI48" s="33"/>
      <c r="FJ48" s="33"/>
      <c r="FK48" s="32"/>
      <c r="FL48" s="33"/>
      <c r="FM48" s="33"/>
      <c r="FN48" s="33"/>
      <c r="FO48" s="32"/>
      <c r="FP48" s="33"/>
      <c r="FQ48" s="33"/>
      <c r="FR48" s="33"/>
      <c r="FS48" s="32"/>
      <c r="FT48" s="33"/>
      <c r="FU48" s="33"/>
      <c r="FV48" s="33"/>
      <c r="FW48" s="32"/>
      <c r="FX48" s="33"/>
      <c r="FY48" s="33"/>
      <c r="FZ48" s="33"/>
      <c r="GA48" s="32"/>
      <c r="GB48" s="33"/>
      <c r="GC48" s="33"/>
      <c r="GD48" s="33"/>
      <c r="GE48" s="32"/>
      <c r="GF48" s="33"/>
      <c r="GG48" s="33"/>
      <c r="GH48" s="33"/>
      <c r="GI48" s="32"/>
      <c r="GJ48" s="33"/>
      <c r="GK48" s="33"/>
      <c r="GL48" s="33"/>
      <c r="GM48" s="32"/>
      <c r="GN48" s="33"/>
      <c r="GO48" s="33"/>
      <c r="GP48" s="33"/>
      <c r="GQ48" s="32"/>
      <c r="GR48" s="33"/>
      <c r="GS48" s="33"/>
      <c r="GT48" s="33"/>
      <c r="GU48" s="32"/>
      <c r="GV48" s="33"/>
      <c r="GW48" s="33"/>
      <c r="GX48" s="33"/>
      <c r="GY48" s="32"/>
      <c r="GZ48" s="33"/>
      <c r="HA48" s="33"/>
      <c r="HB48" s="33"/>
      <c r="HC48" s="32"/>
      <c r="HD48" s="33"/>
      <c r="HE48" s="33"/>
      <c r="HF48" s="33"/>
      <c r="HG48" s="32"/>
      <c r="HH48" s="33"/>
      <c r="HI48" s="33"/>
      <c r="HJ48" s="33"/>
      <c r="HK48" s="32"/>
      <c r="HL48" s="33"/>
      <c r="HM48" s="33"/>
      <c r="HN48" s="33"/>
      <c r="HO48" s="32"/>
      <c r="HP48" s="33"/>
      <c r="HQ48" s="33"/>
      <c r="HR48" s="33"/>
      <c r="HS48" s="32"/>
      <c r="HT48" s="33"/>
      <c r="HU48" s="33"/>
      <c r="HV48" s="33"/>
      <c r="HW48" s="32"/>
      <c r="HX48" s="33"/>
      <c r="HY48" s="33"/>
      <c r="HZ48" s="33"/>
      <c r="IA48" s="32"/>
      <c r="IB48" s="33"/>
      <c r="IC48" s="33"/>
      <c r="ID48" s="33"/>
      <c r="IE48" s="32"/>
      <c r="IF48" s="33"/>
      <c r="IG48" s="33"/>
      <c r="IH48" s="33"/>
    </row>
    <row r="49" spans="1:244" s="31" customFormat="1">
      <c r="A49" s="22" t="s">
        <v>53</v>
      </c>
      <c r="B49" s="145">
        <v>2163.1229618615298</v>
      </c>
      <c r="C49" s="145">
        <v>39.35</v>
      </c>
      <c r="D49" s="52">
        <v>0.9990670362024211</v>
      </c>
    </row>
    <row r="50" spans="1:244" s="30" customFormat="1">
      <c r="A50" s="11" t="s">
        <v>54</v>
      </c>
      <c r="B50" s="144"/>
      <c r="C50" s="144"/>
      <c r="D50" s="3"/>
    </row>
    <row r="51" spans="1:244" s="30" customFormat="1">
      <c r="A51" s="6" t="s">
        <v>55</v>
      </c>
      <c r="B51" s="143">
        <v>2.02</v>
      </c>
      <c r="C51" s="143">
        <v>0.04</v>
      </c>
      <c r="D51" s="51">
        <v>9.3296379757910311E-4</v>
      </c>
    </row>
    <row r="52" spans="1:244" s="30" customFormat="1">
      <c r="A52" s="6" t="s">
        <v>56</v>
      </c>
      <c r="B52" s="143">
        <v>0</v>
      </c>
      <c r="C52" s="143">
        <v>0</v>
      </c>
      <c r="D52" s="51">
        <v>0</v>
      </c>
    </row>
    <row r="53" spans="1:244" s="30" customFormat="1">
      <c r="A53" s="27" t="s">
        <v>57</v>
      </c>
      <c r="B53" s="146">
        <v>2.02</v>
      </c>
      <c r="C53" s="146">
        <v>0.04</v>
      </c>
      <c r="D53" s="53">
        <v>9.3296379757910311E-4</v>
      </c>
      <c r="E53" s="32"/>
      <c r="F53" s="33"/>
      <c r="G53" s="33"/>
      <c r="H53" s="34"/>
      <c r="I53" s="32"/>
      <c r="J53" s="33"/>
      <c r="K53" s="33"/>
      <c r="L53" s="34"/>
      <c r="M53" s="32"/>
      <c r="N53" s="33"/>
      <c r="O53" s="33"/>
      <c r="P53" s="34"/>
      <c r="Q53" s="32"/>
      <c r="R53" s="33"/>
      <c r="S53" s="33"/>
      <c r="T53" s="34"/>
      <c r="U53" s="32"/>
      <c r="V53" s="33"/>
      <c r="W53" s="33"/>
      <c r="X53" s="34"/>
      <c r="Y53" s="32"/>
      <c r="Z53" s="33"/>
      <c r="AA53" s="33"/>
      <c r="AB53" s="34"/>
      <c r="AC53" s="32"/>
      <c r="AD53" s="33"/>
      <c r="AE53" s="33"/>
      <c r="AF53" s="34"/>
      <c r="AG53" s="32"/>
      <c r="AH53" s="33"/>
      <c r="AI53" s="33"/>
      <c r="AJ53" s="34"/>
      <c r="AK53" s="32"/>
      <c r="AL53" s="33"/>
      <c r="AM53" s="33"/>
      <c r="AN53" s="34"/>
      <c r="AO53" s="32"/>
      <c r="AP53" s="33"/>
      <c r="AQ53" s="33"/>
      <c r="AR53" s="34"/>
      <c r="AS53" s="32"/>
      <c r="AT53" s="33"/>
      <c r="AU53" s="33"/>
      <c r="AV53" s="34"/>
      <c r="AW53" s="32"/>
      <c r="AX53" s="33"/>
      <c r="AY53" s="33"/>
      <c r="AZ53" s="34"/>
      <c r="BA53" s="32"/>
      <c r="BB53" s="33"/>
      <c r="BC53" s="33"/>
      <c r="BD53" s="34"/>
      <c r="BE53" s="32"/>
      <c r="BF53" s="33"/>
      <c r="BG53" s="33"/>
      <c r="BH53" s="34"/>
      <c r="BI53" s="32"/>
      <c r="BJ53" s="33"/>
      <c r="BK53" s="33"/>
      <c r="BL53" s="34"/>
      <c r="BM53" s="32"/>
      <c r="BN53" s="33"/>
      <c r="BO53" s="33"/>
      <c r="BP53" s="34"/>
      <c r="BQ53" s="32"/>
      <c r="BR53" s="33"/>
      <c r="BS53" s="33"/>
      <c r="BT53" s="34"/>
      <c r="BU53" s="32"/>
      <c r="BV53" s="33"/>
      <c r="BW53" s="33"/>
      <c r="BX53" s="34"/>
      <c r="BY53" s="32"/>
      <c r="BZ53" s="33"/>
      <c r="CA53" s="33"/>
      <c r="CB53" s="34"/>
      <c r="CC53" s="32"/>
      <c r="CD53" s="33"/>
      <c r="CE53" s="33"/>
      <c r="CF53" s="34"/>
      <c r="CG53" s="32"/>
      <c r="CH53" s="33"/>
      <c r="CI53" s="33"/>
      <c r="CJ53" s="34"/>
      <c r="CK53" s="32"/>
      <c r="CL53" s="33"/>
      <c r="CM53" s="33"/>
      <c r="CN53" s="34"/>
      <c r="CO53" s="32"/>
      <c r="CP53" s="33"/>
      <c r="CQ53" s="33"/>
      <c r="CR53" s="34"/>
      <c r="CS53" s="32"/>
      <c r="CT53" s="33"/>
      <c r="CU53" s="33"/>
      <c r="CV53" s="34"/>
      <c r="CW53" s="32"/>
      <c r="CX53" s="33"/>
      <c r="CY53" s="33"/>
      <c r="CZ53" s="34"/>
      <c r="DA53" s="32"/>
      <c r="DB53" s="33"/>
      <c r="DC53" s="33"/>
      <c r="DD53" s="34"/>
      <c r="DE53" s="32"/>
      <c r="DF53" s="33"/>
      <c r="DG53" s="33"/>
      <c r="DH53" s="34"/>
      <c r="DI53" s="32"/>
      <c r="DJ53" s="33"/>
      <c r="DK53" s="33"/>
      <c r="DL53" s="34"/>
      <c r="DM53" s="32"/>
      <c r="DN53" s="33"/>
      <c r="DO53" s="33"/>
      <c r="DP53" s="34"/>
      <c r="DQ53" s="32"/>
      <c r="DR53" s="33"/>
      <c r="DS53" s="33"/>
      <c r="DT53" s="34"/>
      <c r="DU53" s="32"/>
      <c r="DV53" s="33"/>
      <c r="DW53" s="33"/>
      <c r="DX53" s="34"/>
      <c r="DY53" s="32"/>
      <c r="DZ53" s="33"/>
      <c r="EA53" s="33"/>
      <c r="EB53" s="34"/>
      <c r="EC53" s="32"/>
      <c r="ED53" s="33"/>
      <c r="EE53" s="33"/>
      <c r="EF53" s="34"/>
      <c r="EG53" s="32"/>
      <c r="EH53" s="33"/>
      <c r="EI53" s="33"/>
      <c r="EJ53" s="34"/>
      <c r="EK53" s="32"/>
      <c r="EL53" s="33"/>
      <c r="EM53" s="33"/>
      <c r="EN53" s="34"/>
      <c r="EO53" s="32"/>
      <c r="EP53" s="33"/>
      <c r="EQ53" s="33"/>
      <c r="ER53" s="34"/>
      <c r="ES53" s="32"/>
      <c r="ET53" s="33"/>
      <c r="EU53" s="33"/>
      <c r="EV53" s="34"/>
      <c r="EW53" s="32"/>
      <c r="EX53" s="33"/>
      <c r="EY53" s="33"/>
      <c r="EZ53" s="34"/>
      <c r="FA53" s="32"/>
      <c r="FB53" s="33"/>
      <c r="FC53" s="33"/>
      <c r="FD53" s="34"/>
      <c r="FE53" s="32"/>
      <c r="FF53" s="33"/>
      <c r="FG53" s="33"/>
      <c r="FH53" s="34"/>
      <c r="FI53" s="32"/>
      <c r="FJ53" s="33"/>
      <c r="FK53" s="33"/>
      <c r="FL53" s="34"/>
      <c r="FM53" s="32"/>
      <c r="FN53" s="33"/>
      <c r="FO53" s="33"/>
      <c r="FP53" s="34"/>
      <c r="FQ53" s="32"/>
      <c r="FR53" s="33"/>
      <c r="FS53" s="33"/>
      <c r="FT53" s="34"/>
      <c r="FU53" s="32"/>
      <c r="FV53" s="33"/>
      <c r="FW53" s="33"/>
      <c r="FX53" s="34"/>
      <c r="FY53" s="32"/>
      <c r="FZ53" s="33"/>
      <c r="GA53" s="33"/>
      <c r="GB53" s="34"/>
      <c r="GC53" s="32"/>
      <c r="GD53" s="33"/>
      <c r="GE53" s="33"/>
      <c r="GF53" s="34"/>
      <c r="GG53" s="32"/>
      <c r="GH53" s="33"/>
      <c r="GI53" s="33"/>
      <c r="GJ53" s="34"/>
      <c r="GK53" s="32"/>
      <c r="GL53" s="33"/>
      <c r="GM53" s="33"/>
      <c r="GN53" s="34"/>
      <c r="GO53" s="32"/>
      <c r="GP53" s="33"/>
      <c r="GQ53" s="33"/>
      <c r="GR53" s="34"/>
      <c r="GS53" s="32"/>
      <c r="GT53" s="33"/>
      <c r="GU53" s="33"/>
      <c r="GV53" s="34"/>
      <c r="GW53" s="32"/>
      <c r="GX53" s="33"/>
      <c r="GY53" s="33"/>
      <c r="GZ53" s="34"/>
      <c r="HA53" s="32"/>
      <c r="HB53" s="33"/>
      <c r="HC53" s="33"/>
      <c r="HD53" s="34"/>
      <c r="HE53" s="32"/>
      <c r="HF53" s="33"/>
      <c r="HG53" s="33"/>
      <c r="HH53" s="34"/>
      <c r="HI53" s="32"/>
      <c r="HJ53" s="33"/>
      <c r="HK53" s="33"/>
      <c r="HL53" s="34"/>
      <c r="HM53" s="32"/>
      <c r="HN53" s="33"/>
      <c r="HO53" s="33"/>
      <c r="HP53" s="34"/>
      <c r="HQ53" s="32"/>
      <c r="HR53" s="33"/>
      <c r="HS53" s="33"/>
      <c r="HT53" s="34"/>
      <c r="HU53" s="32"/>
      <c r="HV53" s="33"/>
      <c r="HW53" s="33"/>
      <c r="HX53" s="34"/>
      <c r="HY53" s="32"/>
      <c r="HZ53" s="33"/>
      <c r="IA53" s="33"/>
      <c r="IB53" s="34"/>
      <c r="IC53" s="32"/>
      <c r="ID53" s="33"/>
      <c r="IE53" s="33"/>
      <c r="IF53" s="34"/>
      <c r="IG53" s="32"/>
      <c r="IH53" s="33"/>
      <c r="II53" s="33"/>
      <c r="IJ53" s="34"/>
    </row>
    <row r="54" spans="1:244" s="41" customFormat="1" ht="13.5" thickBot="1">
      <c r="A54" s="38" t="s">
        <v>58</v>
      </c>
      <c r="B54" s="148">
        <v>2165.1429618615298</v>
      </c>
      <c r="C54" s="148">
        <v>39.39</v>
      </c>
      <c r="D54" s="55">
        <v>1.0000000000000002</v>
      </c>
    </row>
    <row r="55" spans="1:244">
      <c r="A55" s="42" t="s">
        <v>59</v>
      </c>
      <c r="D55" s="43"/>
    </row>
  </sheetData>
  <printOptions horizontalCentered="1"/>
  <pageMargins left="0.78740157480314965" right="0.39370078740157483" top="0.78740157480314965" bottom="0.78740157480314965" header="0.59055118110236227" footer="0.59055118110236227"/>
  <pageSetup paperSize="9" orientation="portrait" horizontalDpi="300" verticalDpi="300" r:id="rId1"/>
  <headerFooter alignWithMargins="0">
    <oddHeader>&amp;L&amp;"Tahoma,Negrito"&amp;8Companhia Nacional de Abastecimento - CONAB</oddHeader>
    <oddFooter>&amp;R&amp;6&amp;F - &amp;A
versão - jan/2008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H55"/>
  <sheetViews>
    <sheetView zoomScaleNormal="100" workbookViewId="0">
      <selection activeCell="H25" sqref="H25"/>
    </sheetView>
  </sheetViews>
  <sheetFormatPr defaultColWidth="11.5" defaultRowHeight="12.75"/>
  <cols>
    <col min="1" max="1" width="45.625" style="3" customWidth="1"/>
    <col min="2" max="3" width="12.625" style="3" customWidth="1"/>
    <col min="4" max="4" width="8.625" style="3" customWidth="1"/>
    <col min="5" max="16384" width="11.5" style="3"/>
  </cols>
  <sheetData>
    <row r="1" spans="1:4">
      <c r="A1" s="1" t="s">
        <v>0</v>
      </c>
      <c r="B1" s="2"/>
      <c r="C1" s="2"/>
      <c r="D1" s="2"/>
    </row>
    <row r="2" spans="1:4">
      <c r="A2" s="1" t="s">
        <v>562</v>
      </c>
      <c r="B2" s="2"/>
      <c r="C2" s="2"/>
      <c r="D2" s="2"/>
    </row>
    <row r="3" spans="1:4">
      <c r="A3" s="1" t="s">
        <v>563</v>
      </c>
      <c r="B3" s="2"/>
      <c r="C3" s="2"/>
      <c r="D3" s="2"/>
    </row>
    <row r="4" spans="1:4">
      <c r="A4" s="1" t="s">
        <v>564</v>
      </c>
      <c r="B4" s="2"/>
      <c r="C4" s="2"/>
      <c r="D4" s="2"/>
    </row>
    <row r="5" spans="1:4" ht="13.5" thickBot="1">
      <c r="A5" s="4" t="s">
        <v>4</v>
      </c>
      <c r="B5" s="5">
        <v>8400</v>
      </c>
      <c r="C5" s="6" t="s">
        <v>5</v>
      </c>
    </row>
    <row r="6" spans="1:4">
      <c r="A6" s="7"/>
      <c r="B6" s="8" t="s">
        <v>6</v>
      </c>
      <c r="C6" s="50" t="s">
        <v>69</v>
      </c>
      <c r="D6" s="10" t="s">
        <v>7</v>
      </c>
    </row>
    <row r="7" spans="1:4">
      <c r="A7" s="11" t="s">
        <v>8</v>
      </c>
      <c r="D7" s="12" t="s">
        <v>9</v>
      </c>
    </row>
    <row r="8" spans="1:4" ht="13.5" thickBot="1">
      <c r="A8" s="13"/>
      <c r="B8" s="14" t="s">
        <v>10</v>
      </c>
      <c r="C8" s="14" t="s">
        <v>174</v>
      </c>
      <c r="D8" s="15" t="s">
        <v>13</v>
      </c>
    </row>
    <row r="9" spans="1:4">
      <c r="A9" s="11" t="s">
        <v>14</v>
      </c>
      <c r="B9" s="16"/>
    </row>
    <row r="10" spans="1:4">
      <c r="A10" s="18" t="s">
        <v>15</v>
      </c>
      <c r="B10" s="16"/>
      <c r="C10" s="16"/>
      <c r="D10" s="51">
        <v>0</v>
      </c>
    </row>
    <row r="11" spans="1:4">
      <c r="A11" s="18" t="s">
        <v>16</v>
      </c>
      <c r="D11" s="51">
        <v>0</v>
      </c>
    </row>
    <row r="12" spans="1:4">
      <c r="A12" s="18" t="s">
        <v>17</v>
      </c>
      <c r="B12" s="16">
        <v>939</v>
      </c>
      <c r="C12" s="16">
        <v>6.7200000000000006</v>
      </c>
      <c r="D12" s="51">
        <v>0.24357042524134873</v>
      </c>
    </row>
    <row r="13" spans="1:4">
      <c r="A13" s="18" t="s">
        <v>18</v>
      </c>
      <c r="B13" s="16"/>
      <c r="C13" s="16"/>
      <c r="D13" s="51">
        <v>0</v>
      </c>
    </row>
    <row r="14" spans="1:4">
      <c r="A14" s="18" t="s">
        <v>19</v>
      </c>
      <c r="B14" s="16"/>
      <c r="C14" s="16"/>
      <c r="D14" s="51">
        <v>0</v>
      </c>
    </row>
    <row r="15" spans="1:4">
      <c r="A15" s="6" t="s">
        <v>20</v>
      </c>
      <c r="B15" s="16"/>
      <c r="C15" s="16"/>
      <c r="D15" s="51">
        <v>0</v>
      </c>
    </row>
    <row r="16" spans="1:4">
      <c r="A16" s="6" t="s">
        <v>70</v>
      </c>
      <c r="B16" s="16">
        <v>50.88</v>
      </c>
      <c r="C16" s="16">
        <v>0.36</v>
      </c>
      <c r="D16" s="51">
        <v>1.3197937418828354E-2</v>
      </c>
    </row>
    <row r="17" spans="1:4">
      <c r="A17" s="6" t="s">
        <v>22</v>
      </c>
      <c r="B17" s="16">
        <v>450</v>
      </c>
      <c r="C17" s="16">
        <v>3.21</v>
      </c>
      <c r="D17" s="51">
        <v>0.11672704085048662</v>
      </c>
    </row>
    <row r="18" spans="1:4">
      <c r="A18" s="6" t="s">
        <v>23</v>
      </c>
      <c r="B18" s="16">
        <v>1090</v>
      </c>
      <c r="C18" s="16">
        <v>7.79</v>
      </c>
      <c r="D18" s="51">
        <v>0.2827388322822898</v>
      </c>
    </row>
    <row r="19" spans="1:4">
      <c r="A19" s="6" t="s">
        <v>24</v>
      </c>
      <c r="B19" s="16">
        <v>171.3</v>
      </c>
      <c r="C19" s="16">
        <v>1.22</v>
      </c>
      <c r="D19" s="51">
        <v>4.4434093550418573E-2</v>
      </c>
    </row>
    <row r="20" spans="1:4">
      <c r="A20" s="6" t="s">
        <v>71</v>
      </c>
      <c r="B20" s="16"/>
      <c r="C20" s="16"/>
      <c r="D20" s="51">
        <v>0</v>
      </c>
    </row>
    <row r="21" spans="1:4">
      <c r="A21" s="22" t="s">
        <v>27</v>
      </c>
      <c r="B21" s="155">
        <v>2701.1800000000003</v>
      </c>
      <c r="C21" s="155">
        <v>19.3</v>
      </c>
      <c r="D21" s="52">
        <v>0.7006683293433722</v>
      </c>
    </row>
    <row r="22" spans="1:4">
      <c r="A22" s="25" t="s">
        <v>28</v>
      </c>
    </row>
    <row r="23" spans="1:4">
      <c r="A23" s="18" t="s">
        <v>29</v>
      </c>
      <c r="B23" s="16">
        <v>54.02</v>
      </c>
      <c r="C23" s="16">
        <v>0.39</v>
      </c>
      <c r="D23" s="51">
        <v>1.4012432770540638E-2</v>
      </c>
    </row>
    <row r="24" spans="1:4">
      <c r="A24" s="18" t="s">
        <v>30</v>
      </c>
      <c r="B24" s="16">
        <v>0</v>
      </c>
      <c r="C24" s="16">
        <v>0</v>
      </c>
      <c r="D24" s="51">
        <v>0</v>
      </c>
    </row>
    <row r="25" spans="1:4">
      <c r="A25" s="6" t="s">
        <v>72</v>
      </c>
      <c r="B25" s="16">
        <v>81.040000000000006</v>
      </c>
      <c r="C25" s="16">
        <v>0.57999999999999996</v>
      </c>
      <c r="D25" s="51">
        <v>2.1021243090052079E-2</v>
      </c>
    </row>
    <row r="26" spans="1:4">
      <c r="A26" s="18" t="s">
        <v>73</v>
      </c>
      <c r="B26" s="16">
        <v>117.6</v>
      </c>
      <c r="C26" s="16">
        <v>0.84</v>
      </c>
      <c r="D26" s="51">
        <v>3.0504666675593834E-2</v>
      </c>
    </row>
    <row r="27" spans="1:4">
      <c r="A27" s="18" t="s">
        <v>74</v>
      </c>
      <c r="B27" s="16">
        <v>155.65</v>
      </c>
      <c r="C27" s="16">
        <v>1.1100000000000001</v>
      </c>
      <c r="D27" s="51">
        <v>4.0374586463062759E-2</v>
      </c>
    </row>
    <row r="28" spans="1:4">
      <c r="A28" s="18" t="s">
        <v>75</v>
      </c>
      <c r="B28" s="16">
        <v>84</v>
      </c>
      <c r="C28" s="16">
        <v>0.6</v>
      </c>
      <c r="D28" s="51">
        <v>2.1789047625424166E-2</v>
      </c>
    </row>
    <row r="29" spans="1:4">
      <c r="A29" s="18" t="s">
        <v>76</v>
      </c>
      <c r="B29" s="16">
        <v>0</v>
      </c>
      <c r="C29" s="16">
        <v>0</v>
      </c>
      <c r="D29" s="51">
        <v>0</v>
      </c>
    </row>
    <row r="30" spans="1:4">
      <c r="A30" s="18" t="s">
        <v>77</v>
      </c>
      <c r="B30" s="16">
        <v>0</v>
      </c>
      <c r="C30" s="16">
        <v>0</v>
      </c>
      <c r="D30" s="51">
        <v>0</v>
      </c>
    </row>
    <row r="31" spans="1:4">
      <c r="A31" s="18" t="s">
        <v>78</v>
      </c>
      <c r="B31" s="16">
        <v>0</v>
      </c>
      <c r="C31" s="16">
        <v>0</v>
      </c>
      <c r="D31" s="51">
        <v>0</v>
      </c>
    </row>
    <row r="32" spans="1:4">
      <c r="A32" s="27" t="s">
        <v>37</v>
      </c>
      <c r="B32" s="156">
        <v>492.31</v>
      </c>
      <c r="C32" s="156">
        <v>3.52</v>
      </c>
      <c r="D32" s="53">
        <v>0.12770197662467347</v>
      </c>
    </row>
    <row r="33" spans="1:242" s="30" customFormat="1">
      <c r="A33" s="11" t="s">
        <v>38</v>
      </c>
      <c r="B33" s="3"/>
      <c r="C33" s="3"/>
      <c r="D33" s="3"/>
    </row>
    <row r="34" spans="1:242" s="30" customFormat="1">
      <c r="A34" s="18" t="s">
        <v>39</v>
      </c>
      <c r="B34" s="16">
        <v>92.86865279527899</v>
      </c>
      <c r="C34" s="16">
        <v>0.66</v>
      </c>
      <c r="D34" s="51">
        <v>2.4089517841253752E-2</v>
      </c>
    </row>
    <row r="35" spans="1:242" s="30" customFormat="1">
      <c r="A35" s="6" t="s">
        <v>40</v>
      </c>
      <c r="B35" s="16">
        <v>92.86865279527899</v>
      </c>
      <c r="C35" s="16">
        <v>0.66</v>
      </c>
      <c r="D35" s="51">
        <v>2.4089517841253752E-2</v>
      </c>
    </row>
    <row r="36" spans="1:242" s="31" customFormat="1">
      <c r="A36" s="22" t="s">
        <v>41</v>
      </c>
      <c r="B36" s="155">
        <v>3286.3586527952793</v>
      </c>
      <c r="C36" s="155">
        <v>23.48</v>
      </c>
      <c r="D36" s="52">
        <v>0.85245982380929941</v>
      </c>
    </row>
    <row r="37" spans="1:242" s="30" customFormat="1">
      <c r="A37" s="11" t="s">
        <v>42</v>
      </c>
      <c r="B37" s="3"/>
      <c r="C37" s="3"/>
      <c r="D37" s="3"/>
    </row>
    <row r="38" spans="1:242" s="30" customFormat="1">
      <c r="A38" s="6" t="s">
        <v>43</v>
      </c>
      <c r="B38" s="16">
        <v>102.85</v>
      </c>
      <c r="C38" s="16">
        <v>0.73</v>
      </c>
      <c r="D38" s="51">
        <v>2.6678613669938993E-2</v>
      </c>
    </row>
    <row r="39" spans="1:242" s="30" customFormat="1">
      <c r="A39" s="6" t="s">
        <v>44</v>
      </c>
      <c r="B39" s="16">
        <v>0</v>
      </c>
      <c r="C39" s="16">
        <v>0</v>
      </c>
      <c r="D39" s="51">
        <v>0</v>
      </c>
    </row>
    <row r="40" spans="1:242" s="30" customFormat="1">
      <c r="A40" s="18" t="s">
        <v>45</v>
      </c>
      <c r="B40" s="16">
        <v>0</v>
      </c>
      <c r="C40" s="16">
        <v>0</v>
      </c>
      <c r="D40" s="51">
        <v>0</v>
      </c>
    </row>
    <row r="41" spans="1:242" s="30" customFormat="1">
      <c r="A41" s="18" t="s">
        <v>79</v>
      </c>
      <c r="B41" s="16">
        <v>0</v>
      </c>
      <c r="C41" s="16">
        <v>0</v>
      </c>
      <c r="D41" s="51">
        <v>0</v>
      </c>
    </row>
    <row r="42" spans="1:242" s="30" customFormat="1">
      <c r="A42" s="27" t="s">
        <v>46</v>
      </c>
      <c r="B42" s="156">
        <v>102.85</v>
      </c>
      <c r="C42" s="156">
        <v>0.73</v>
      </c>
      <c r="D42" s="53">
        <v>2.6678613669938993E-2</v>
      </c>
      <c r="E42" s="33"/>
      <c r="F42" s="34"/>
      <c r="G42" s="32"/>
      <c r="H42" s="33"/>
      <c r="I42" s="33"/>
      <c r="J42" s="34"/>
      <c r="K42" s="32"/>
      <c r="L42" s="33"/>
      <c r="M42" s="33"/>
      <c r="N42" s="34"/>
      <c r="O42" s="32"/>
      <c r="P42" s="33"/>
      <c r="Q42" s="33"/>
      <c r="R42" s="34"/>
      <c r="S42" s="32"/>
      <c r="T42" s="33"/>
      <c r="U42" s="33"/>
      <c r="V42" s="34"/>
      <c r="W42" s="32"/>
      <c r="X42" s="33"/>
      <c r="Y42" s="33"/>
      <c r="Z42" s="34"/>
      <c r="AA42" s="32"/>
      <c r="AB42" s="33"/>
      <c r="AC42" s="33"/>
      <c r="AD42" s="34"/>
      <c r="AE42" s="32"/>
      <c r="AF42" s="33"/>
      <c r="AG42" s="33"/>
      <c r="AH42" s="34"/>
      <c r="AI42" s="32"/>
      <c r="AJ42" s="33"/>
      <c r="AK42" s="33"/>
      <c r="AL42" s="34"/>
      <c r="AM42" s="32"/>
      <c r="AN42" s="33"/>
      <c r="AO42" s="33"/>
      <c r="AP42" s="34"/>
      <c r="AQ42" s="32"/>
      <c r="AR42" s="33"/>
      <c r="AS42" s="33"/>
      <c r="AT42" s="34"/>
      <c r="AU42" s="32"/>
      <c r="AV42" s="33"/>
      <c r="AW42" s="33"/>
      <c r="AX42" s="34"/>
      <c r="AY42" s="32"/>
      <c r="AZ42" s="33"/>
      <c r="BA42" s="33"/>
      <c r="BB42" s="34"/>
      <c r="BC42" s="32"/>
      <c r="BD42" s="33"/>
      <c r="BE42" s="33"/>
      <c r="BF42" s="34"/>
      <c r="BG42" s="32"/>
      <c r="BH42" s="33"/>
      <c r="BI42" s="33"/>
      <c r="BJ42" s="34"/>
      <c r="BK42" s="32"/>
      <c r="BL42" s="33"/>
      <c r="BM42" s="33"/>
      <c r="BN42" s="34"/>
      <c r="BO42" s="32"/>
      <c r="BP42" s="33"/>
      <c r="BQ42" s="33"/>
      <c r="BR42" s="34"/>
      <c r="BS42" s="32"/>
      <c r="BT42" s="33"/>
      <c r="BU42" s="33"/>
      <c r="BV42" s="34"/>
      <c r="BW42" s="32"/>
      <c r="BX42" s="33"/>
      <c r="BY42" s="33"/>
      <c r="BZ42" s="34"/>
      <c r="CA42" s="32"/>
      <c r="CB42" s="33"/>
      <c r="CC42" s="33"/>
      <c r="CD42" s="34"/>
      <c r="CE42" s="32"/>
      <c r="CF42" s="33"/>
      <c r="CG42" s="33"/>
      <c r="CH42" s="34"/>
      <c r="CI42" s="32"/>
      <c r="CJ42" s="33"/>
      <c r="CK42" s="33"/>
      <c r="CL42" s="34"/>
      <c r="CM42" s="32"/>
      <c r="CN42" s="33"/>
      <c r="CO42" s="33"/>
      <c r="CP42" s="34"/>
      <c r="CQ42" s="32"/>
      <c r="CR42" s="33"/>
      <c r="CS42" s="33"/>
      <c r="CT42" s="34"/>
      <c r="CU42" s="32"/>
      <c r="CV42" s="33"/>
      <c r="CW42" s="33"/>
      <c r="CX42" s="34"/>
      <c r="CY42" s="32"/>
      <c r="CZ42" s="33"/>
      <c r="DA42" s="33"/>
      <c r="DB42" s="34"/>
      <c r="DC42" s="32"/>
      <c r="DD42" s="33"/>
      <c r="DE42" s="33"/>
      <c r="DF42" s="34"/>
      <c r="DG42" s="32"/>
      <c r="DH42" s="33"/>
      <c r="DI42" s="33"/>
      <c r="DJ42" s="34"/>
      <c r="DK42" s="32"/>
      <c r="DL42" s="33"/>
      <c r="DM42" s="33"/>
      <c r="DN42" s="34"/>
      <c r="DO42" s="32"/>
      <c r="DP42" s="33"/>
      <c r="DQ42" s="33"/>
      <c r="DR42" s="34"/>
      <c r="DS42" s="32"/>
      <c r="DT42" s="33"/>
      <c r="DU42" s="33"/>
      <c r="DV42" s="34"/>
      <c r="DW42" s="32"/>
      <c r="DX42" s="33"/>
      <c r="DY42" s="33"/>
      <c r="DZ42" s="34"/>
      <c r="EA42" s="32"/>
      <c r="EB42" s="33"/>
      <c r="EC42" s="33"/>
      <c r="ED42" s="34"/>
      <c r="EE42" s="32"/>
      <c r="EF42" s="33"/>
      <c r="EG42" s="33"/>
      <c r="EH42" s="34"/>
      <c r="EI42" s="32"/>
      <c r="EJ42" s="33"/>
      <c r="EK42" s="33"/>
      <c r="EL42" s="34"/>
      <c r="EM42" s="32"/>
      <c r="EN42" s="33"/>
      <c r="EO42" s="33"/>
      <c r="EP42" s="34"/>
      <c r="EQ42" s="32"/>
      <c r="ER42" s="33"/>
      <c r="ES42" s="33"/>
      <c r="ET42" s="34"/>
      <c r="EU42" s="32"/>
      <c r="EV42" s="33"/>
      <c r="EW42" s="33"/>
      <c r="EX42" s="34"/>
      <c r="EY42" s="32"/>
      <c r="EZ42" s="33"/>
      <c r="FA42" s="33"/>
      <c r="FB42" s="34"/>
      <c r="FC42" s="32"/>
      <c r="FD42" s="33"/>
      <c r="FE42" s="33"/>
      <c r="FF42" s="34"/>
      <c r="FG42" s="32"/>
      <c r="FH42" s="33"/>
      <c r="FI42" s="33"/>
      <c r="FJ42" s="34"/>
      <c r="FK42" s="32"/>
      <c r="FL42" s="33"/>
      <c r="FM42" s="33"/>
      <c r="FN42" s="34"/>
      <c r="FO42" s="32"/>
      <c r="FP42" s="33"/>
      <c r="FQ42" s="33"/>
      <c r="FR42" s="34"/>
      <c r="FS42" s="32"/>
      <c r="FT42" s="33"/>
      <c r="FU42" s="33"/>
      <c r="FV42" s="34"/>
      <c r="FW42" s="32"/>
      <c r="FX42" s="33"/>
      <c r="FY42" s="33"/>
      <c r="FZ42" s="34"/>
      <c r="GA42" s="32"/>
      <c r="GB42" s="33"/>
      <c r="GC42" s="33"/>
      <c r="GD42" s="34"/>
      <c r="GE42" s="32"/>
      <c r="GF42" s="33"/>
      <c r="GG42" s="33"/>
      <c r="GH42" s="34"/>
      <c r="GI42" s="32"/>
      <c r="GJ42" s="33"/>
      <c r="GK42" s="33"/>
      <c r="GL42" s="34"/>
      <c r="GM42" s="32"/>
      <c r="GN42" s="33"/>
      <c r="GO42" s="33"/>
      <c r="GP42" s="34"/>
      <c r="GQ42" s="32"/>
      <c r="GR42" s="33"/>
      <c r="GS42" s="33"/>
      <c r="GT42" s="34"/>
      <c r="GU42" s="32"/>
      <c r="GV42" s="33"/>
      <c r="GW42" s="33"/>
      <c r="GX42" s="34"/>
      <c r="GY42" s="32"/>
      <c r="GZ42" s="33"/>
      <c r="HA42" s="33"/>
      <c r="HB42" s="34"/>
      <c r="HC42" s="32"/>
      <c r="HD42" s="33"/>
      <c r="HE42" s="33"/>
      <c r="HF42" s="34"/>
      <c r="HG42" s="32"/>
      <c r="HH42" s="33"/>
      <c r="HI42" s="33"/>
      <c r="HJ42" s="34"/>
      <c r="HK42" s="32"/>
      <c r="HL42" s="33"/>
      <c r="HM42" s="33"/>
      <c r="HN42" s="34"/>
      <c r="HO42" s="32"/>
      <c r="HP42" s="33"/>
      <c r="HQ42" s="33"/>
      <c r="HR42" s="34"/>
      <c r="HS42" s="32"/>
      <c r="HT42" s="33"/>
      <c r="HU42" s="33"/>
      <c r="HV42" s="34"/>
      <c r="HW42" s="32"/>
      <c r="HX42" s="33"/>
      <c r="HY42" s="33"/>
      <c r="HZ42" s="34"/>
      <c r="IA42" s="32"/>
      <c r="IB42" s="33"/>
      <c r="IC42" s="33"/>
      <c r="ID42" s="34"/>
      <c r="IE42" s="32"/>
      <c r="IF42" s="33"/>
      <c r="IG42" s="33"/>
      <c r="IH42" s="34"/>
    </row>
    <row r="43" spans="1:242" s="30" customFormat="1">
      <c r="A43" s="11" t="s">
        <v>47</v>
      </c>
      <c r="B43" s="3"/>
      <c r="C43" s="3"/>
      <c r="D43" s="3"/>
    </row>
    <row r="44" spans="1:242" s="30" customFormat="1">
      <c r="A44" s="18" t="s">
        <v>80</v>
      </c>
      <c r="B44" s="16">
        <v>0.2391923076923077</v>
      </c>
      <c r="C44" s="16">
        <v>0</v>
      </c>
      <c r="D44" s="51">
        <v>6.2044911713604804E-5</v>
      </c>
    </row>
    <row r="45" spans="1:242" s="30" customFormat="1">
      <c r="A45" s="18" t="s">
        <v>49</v>
      </c>
      <c r="B45" s="16">
        <v>0</v>
      </c>
      <c r="C45" s="16">
        <v>0</v>
      </c>
      <c r="D45" s="51">
        <v>0</v>
      </c>
    </row>
    <row r="46" spans="1:242" s="30" customFormat="1">
      <c r="A46" s="18" t="s">
        <v>50</v>
      </c>
      <c r="B46" s="16">
        <v>2.2400000000000002</v>
      </c>
      <c r="C46" s="16">
        <v>0.02</v>
      </c>
      <c r="D46" s="51">
        <v>5.8104127001131118E-4</v>
      </c>
    </row>
    <row r="47" spans="1:242" s="30" customFormat="1">
      <c r="A47" s="27" t="s">
        <v>51</v>
      </c>
      <c r="B47" s="156">
        <v>2.4791923076923079</v>
      </c>
      <c r="C47" s="156">
        <v>0.02</v>
      </c>
      <c r="D47" s="53">
        <v>6.43086181724916E-4</v>
      </c>
      <c r="E47" s="33"/>
      <c r="F47" s="34"/>
      <c r="G47" s="32"/>
      <c r="H47" s="33"/>
      <c r="I47" s="33"/>
      <c r="J47" s="34"/>
      <c r="K47" s="32"/>
      <c r="L47" s="33"/>
      <c r="M47" s="33"/>
      <c r="N47" s="34"/>
      <c r="O47" s="32"/>
      <c r="P47" s="33"/>
      <c r="Q47" s="33"/>
      <c r="R47" s="34"/>
      <c r="S47" s="32"/>
      <c r="T47" s="33"/>
      <c r="U47" s="33"/>
      <c r="V47" s="34"/>
      <c r="W47" s="32"/>
      <c r="X47" s="33"/>
      <c r="Y47" s="33"/>
      <c r="Z47" s="34"/>
      <c r="AA47" s="32"/>
      <c r="AB47" s="33"/>
      <c r="AC47" s="33"/>
      <c r="AD47" s="34"/>
      <c r="AE47" s="32"/>
      <c r="AF47" s="33"/>
      <c r="AG47" s="33"/>
      <c r="AH47" s="34"/>
      <c r="AI47" s="32"/>
      <c r="AJ47" s="33"/>
      <c r="AK47" s="33"/>
      <c r="AL47" s="34"/>
      <c r="AM47" s="32"/>
      <c r="AN47" s="33"/>
      <c r="AO47" s="33"/>
      <c r="AP47" s="34"/>
      <c r="AQ47" s="32"/>
      <c r="AR47" s="33"/>
      <c r="AS47" s="33"/>
      <c r="AT47" s="34"/>
      <c r="AU47" s="32"/>
      <c r="AV47" s="33"/>
      <c r="AW47" s="33"/>
      <c r="AX47" s="34"/>
      <c r="AY47" s="32"/>
      <c r="AZ47" s="33"/>
      <c r="BA47" s="33"/>
      <c r="BB47" s="34"/>
      <c r="BC47" s="32"/>
      <c r="BD47" s="33"/>
      <c r="BE47" s="33"/>
      <c r="BF47" s="34"/>
      <c r="BG47" s="32"/>
      <c r="BH47" s="33"/>
      <c r="BI47" s="33"/>
      <c r="BJ47" s="34"/>
      <c r="BK47" s="32"/>
      <c r="BL47" s="33"/>
      <c r="BM47" s="33"/>
      <c r="BN47" s="34"/>
      <c r="BO47" s="32"/>
      <c r="BP47" s="33"/>
      <c r="BQ47" s="33"/>
      <c r="BR47" s="34"/>
      <c r="BS47" s="32"/>
      <c r="BT47" s="33"/>
      <c r="BU47" s="33"/>
      <c r="BV47" s="34"/>
      <c r="BW47" s="32"/>
      <c r="BX47" s="33"/>
      <c r="BY47" s="33"/>
      <c r="BZ47" s="34"/>
      <c r="CA47" s="32"/>
      <c r="CB47" s="33"/>
      <c r="CC47" s="33"/>
      <c r="CD47" s="34"/>
      <c r="CE47" s="32"/>
      <c r="CF47" s="33"/>
      <c r="CG47" s="33"/>
      <c r="CH47" s="34"/>
      <c r="CI47" s="32"/>
      <c r="CJ47" s="33"/>
      <c r="CK47" s="33"/>
      <c r="CL47" s="34"/>
      <c r="CM47" s="32"/>
      <c r="CN47" s="33"/>
      <c r="CO47" s="33"/>
      <c r="CP47" s="34"/>
      <c r="CQ47" s="32"/>
      <c r="CR47" s="33"/>
      <c r="CS47" s="33"/>
      <c r="CT47" s="34"/>
      <c r="CU47" s="32"/>
      <c r="CV47" s="33"/>
      <c r="CW47" s="33"/>
      <c r="CX47" s="34"/>
      <c r="CY47" s="32"/>
      <c r="CZ47" s="33"/>
      <c r="DA47" s="33"/>
      <c r="DB47" s="34"/>
      <c r="DC47" s="32"/>
      <c r="DD47" s="33"/>
      <c r="DE47" s="33"/>
      <c r="DF47" s="34"/>
      <c r="DG47" s="32"/>
      <c r="DH47" s="33"/>
      <c r="DI47" s="33"/>
      <c r="DJ47" s="34"/>
      <c r="DK47" s="32"/>
      <c r="DL47" s="33"/>
      <c r="DM47" s="33"/>
      <c r="DN47" s="34"/>
      <c r="DO47" s="32"/>
      <c r="DP47" s="33"/>
      <c r="DQ47" s="33"/>
      <c r="DR47" s="34"/>
      <c r="DS47" s="32"/>
      <c r="DT47" s="33"/>
      <c r="DU47" s="33"/>
      <c r="DV47" s="34"/>
      <c r="DW47" s="32"/>
      <c r="DX47" s="33"/>
      <c r="DY47" s="33"/>
      <c r="DZ47" s="34"/>
      <c r="EA47" s="32"/>
      <c r="EB47" s="33"/>
      <c r="EC47" s="33"/>
      <c r="ED47" s="34"/>
      <c r="EE47" s="32"/>
      <c r="EF47" s="33"/>
      <c r="EG47" s="33"/>
      <c r="EH47" s="34"/>
      <c r="EI47" s="32"/>
      <c r="EJ47" s="33"/>
      <c r="EK47" s="33"/>
      <c r="EL47" s="34"/>
      <c r="EM47" s="32"/>
      <c r="EN47" s="33"/>
      <c r="EO47" s="33"/>
      <c r="EP47" s="34"/>
      <c r="EQ47" s="32"/>
      <c r="ER47" s="33"/>
      <c r="ES47" s="33"/>
      <c r="ET47" s="34"/>
      <c r="EU47" s="32"/>
      <c r="EV47" s="33"/>
      <c r="EW47" s="33"/>
      <c r="EX47" s="34"/>
      <c r="EY47" s="32"/>
      <c r="EZ47" s="33"/>
      <c r="FA47" s="33"/>
      <c r="FB47" s="34"/>
      <c r="FC47" s="32"/>
      <c r="FD47" s="33"/>
      <c r="FE47" s="33"/>
      <c r="FF47" s="34"/>
      <c r="FG47" s="32"/>
      <c r="FH47" s="33"/>
      <c r="FI47" s="33"/>
      <c r="FJ47" s="34"/>
      <c r="FK47" s="32"/>
      <c r="FL47" s="33"/>
      <c r="FM47" s="33"/>
      <c r="FN47" s="34"/>
      <c r="FO47" s="32"/>
      <c r="FP47" s="33"/>
      <c r="FQ47" s="33"/>
      <c r="FR47" s="34"/>
      <c r="FS47" s="32"/>
      <c r="FT47" s="33"/>
      <c r="FU47" s="33"/>
      <c r="FV47" s="34"/>
      <c r="FW47" s="32"/>
      <c r="FX47" s="33"/>
      <c r="FY47" s="33"/>
      <c r="FZ47" s="34"/>
      <c r="GA47" s="32"/>
      <c r="GB47" s="33"/>
      <c r="GC47" s="33"/>
      <c r="GD47" s="34"/>
      <c r="GE47" s="32"/>
      <c r="GF47" s="33"/>
      <c r="GG47" s="33"/>
      <c r="GH47" s="34"/>
      <c r="GI47" s="32"/>
      <c r="GJ47" s="33"/>
      <c r="GK47" s="33"/>
      <c r="GL47" s="34"/>
      <c r="GM47" s="32"/>
      <c r="GN47" s="33"/>
      <c r="GO47" s="33"/>
      <c r="GP47" s="34"/>
      <c r="GQ47" s="32"/>
      <c r="GR47" s="33"/>
      <c r="GS47" s="33"/>
      <c r="GT47" s="34"/>
      <c r="GU47" s="32"/>
      <c r="GV47" s="33"/>
      <c r="GW47" s="33"/>
      <c r="GX47" s="34"/>
      <c r="GY47" s="32"/>
      <c r="GZ47" s="33"/>
      <c r="HA47" s="33"/>
      <c r="HB47" s="34"/>
      <c r="HC47" s="32"/>
      <c r="HD47" s="33"/>
      <c r="HE47" s="33"/>
      <c r="HF47" s="34"/>
      <c r="HG47" s="32"/>
      <c r="HH47" s="33"/>
      <c r="HI47" s="33"/>
      <c r="HJ47" s="34"/>
      <c r="HK47" s="32"/>
      <c r="HL47" s="33"/>
      <c r="HM47" s="33"/>
      <c r="HN47" s="34"/>
      <c r="HO47" s="32"/>
      <c r="HP47" s="33"/>
      <c r="HQ47" s="33"/>
      <c r="HR47" s="34"/>
      <c r="HS47" s="32"/>
      <c r="HT47" s="33"/>
      <c r="HU47" s="33"/>
      <c r="HV47" s="34"/>
      <c r="HW47" s="32"/>
      <c r="HX47" s="33"/>
      <c r="HY47" s="33"/>
      <c r="HZ47" s="34"/>
      <c r="IA47" s="32"/>
      <c r="IB47" s="33"/>
      <c r="IC47" s="33"/>
      <c r="ID47" s="34"/>
      <c r="IE47" s="32"/>
      <c r="IF47" s="33"/>
      <c r="IG47" s="33"/>
      <c r="IH47" s="34"/>
    </row>
    <row r="48" spans="1:242" s="30" customFormat="1">
      <c r="A48" s="35" t="s">
        <v>52</v>
      </c>
      <c r="B48" s="157">
        <v>105.3291923076923</v>
      </c>
      <c r="C48" s="157">
        <v>0.75</v>
      </c>
      <c r="D48" s="54">
        <v>2.7321699851663911E-2</v>
      </c>
      <c r="E48" s="32"/>
      <c r="F48" s="33"/>
      <c r="G48" s="33"/>
      <c r="H48" s="33"/>
      <c r="I48" s="32"/>
      <c r="J48" s="33"/>
      <c r="K48" s="33"/>
      <c r="L48" s="33"/>
      <c r="M48" s="32"/>
      <c r="N48" s="33"/>
      <c r="O48" s="33"/>
      <c r="P48" s="33"/>
      <c r="Q48" s="32"/>
      <c r="R48" s="33"/>
      <c r="S48" s="33"/>
      <c r="T48" s="33"/>
      <c r="U48" s="32"/>
      <c r="V48" s="33"/>
      <c r="W48" s="33"/>
      <c r="X48" s="33"/>
      <c r="Y48" s="32"/>
      <c r="Z48" s="33"/>
      <c r="AA48" s="33"/>
      <c r="AB48" s="33"/>
      <c r="AC48" s="32"/>
      <c r="AD48" s="33"/>
      <c r="AE48" s="33"/>
      <c r="AF48" s="33"/>
      <c r="AG48" s="32"/>
      <c r="AH48" s="33"/>
      <c r="AI48" s="33"/>
      <c r="AJ48" s="33"/>
      <c r="AK48" s="32"/>
      <c r="AL48" s="33"/>
      <c r="AM48" s="33"/>
      <c r="AN48" s="33"/>
      <c r="AO48" s="32"/>
      <c r="AP48" s="33"/>
      <c r="AQ48" s="33"/>
      <c r="AR48" s="33"/>
      <c r="AS48" s="32"/>
      <c r="AT48" s="33"/>
      <c r="AU48" s="33"/>
      <c r="AV48" s="33"/>
      <c r="AW48" s="32"/>
      <c r="AX48" s="33"/>
      <c r="AY48" s="33"/>
      <c r="AZ48" s="33"/>
      <c r="BA48" s="32"/>
      <c r="BB48" s="33"/>
      <c r="BC48" s="33"/>
      <c r="BD48" s="33"/>
      <c r="BE48" s="32"/>
      <c r="BF48" s="33"/>
      <c r="BG48" s="33"/>
      <c r="BH48" s="33"/>
      <c r="BI48" s="32"/>
      <c r="BJ48" s="33"/>
      <c r="BK48" s="33"/>
      <c r="BL48" s="33"/>
      <c r="BM48" s="32"/>
      <c r="BN48" s="33"/>
      <c r="BO48" s="33"/>
      <c r="BP48" s="33"/>
      <c r="BQ48" s="32"/>
      <c r="BR48" s="33"/>
      <c r="BS48" s="33"/>
      <c r="BT48" s="33"/>
      <c r="BU48" s="32"/>
      <c r="BV48" s="33"/>
      <c r="BW48" s="33"/>
      <c r="BX48" s="33"/>
      <c r="BY48" s="32"/>
      <c r="BZ48" s="33"/>
      <c r="CA48" s="33"/>
      <c r="CB48" s="33"/>
      <c r="CC48" s="32"/>
      <c r="CD48" s="33"/>
      <c r="CE48" s="33"/>
      <c r="CF48" s="33"/>
      <c r="CG48" s="32"/>
      <c r="CH48" s="33"/>
      <c r="CI48" s="33"/>
      <c r="CJ48" s="33"/>
      <c r="CK48" s="32"/>
      <c r="CL48" s="33"/>
      <c r="CM48" s="33"/>
      <c r="CN48" s="33"/>
      <c r="CO48" s="32"/>
      <c r="CP48" s="33"/>
      <c r="CQ48" s="33"/>
      <c r="CR48" s="33"/>
      <c r="CS48" s="32"/>
      <c r="CT48" s="33"/>
      <c r="CU48" s="33"/>
      <c r="CV48" s="33"/>
      <c r="CW48" s="32"/>
      <c r="CX48" s="33"/>
      <c r="CY48" s="33"/>
      <c r="CZ48" s="33"/>
      <c r="DA48" s="32"/>
      <c r="DB48" s="33"/>
      <c r="DC48" s="33"/>
      <c r="DD48" s="33"/>
      <c r="DE48" s="32"/>
      <c r="DF48" s="33"/>
      <c r="DG48" s="33"/>
      <c r="DH48" s="33"/>
      <c r="DI48" s="32"/>
      <c r="DJ48" s="33"/>
      <c r="DK48" s="33"/>
      <c r="DL48" s="33"/>
      <c r="DM48" s="32"/>
      <c r="DN48" s="33"/>
      <c r="DO48" s="33"/>
      <c r="DP48" s="33"/>
      <c r="DQ48" s="32"/>
      <c r="DR48" s="33"/>
      <c r="DS48" s="33"/>
      <c r="DT48" s="33"/>
      <c r="DU48" s="32"/>
      <c r="DV48" s="33"/>
      <c r="DW48" s="33"/>
      <c r="DX48" s="33"/>
      <c r="DY48" s="32"/>
      <c r="DZ48" s="33"/>
      <c r="EA48" s="33"/>
      <c r="EB48" s="33"/>
      <c r="EC48" s="32"/>
      <c r="ED48" s="33"/>
      <c r="EE48" s="33"/>
      <c r="EF48" s="33"/>
      <c r="EG48" s="32"/>
      <c r="EH48" s="33"/>
      <c r="EI48" s="33"/>
      <c r="EJ48" s="33"/>
      <c r="EK48" s="32"/>
      <c r="EL48" s="33"/>
      <c r="EM48" s="33"/>
      <c r="EN48" s="33"/>
      <c r="EO48" s="32"/>
      <c r="EP48" s="33"/>
      <c r="EQ48" s="33"/>
      <c r="ER48" s="33"/>
      <c r="ES48" s="32"/>
      <c r="ET48" s="33"/>
      <c r="EU48" s="33"/>
      <c r="EV48" s="33"/>
      <c r="EW48" s="32"/>
      <c r="EX48" s="33"/>
      <c r="EY48" s="33"/>
      <c r="EZ48" s="33"/>
      <c r="FA48" s="32"/>
      <c r="FB48" s="33"/>
      <c r="FC48" s="33"/>
      <c r="FD48" s="33"/>
      <c r="FE48" s="32"/>
      <c r="FF48" s="33"/>
      <c r="FG48" s="33"/>
      <c r="FH48" s="33"/>
      <c r="FI48" s="32"/>
      <c r="FJ48" s="33"/>
      <c r="FK48" s="33"/>
      <c r="FL48" s="33"/>
      <c r="FM48" s="32"/>
      <c r="FN48" s="33"/>
      <c r="FO48" s="33"/>
      <c r="FP48" s="33"/>
      <c r="FQ48" s="32"/>
      <c r="FR48" s="33"/>
      <c r="FS48" s="33"/>
      <c r="FT48" s="33"/>
      <c r="FU48" s="32"/>
      <c r="FV48" s="33"/>
      <c r="FW48" s="33"/>
      <c r="FX48" s="33"/>
      <c r="FY48" s="32"/>
      <c r="FZ48" s="33"/>
      <c r="GA48" s="33"/>
      <c r="GB48" s="33"/>
      <c r="GC48" s="32"/>
      <c r="GD48" s="33"/>
      <c r="GE48" s="33"/>
      <c r="GF48" s="33"/>
      <c r="GG48" s="32"/>
      <c r="GH48" s="33"/>
      <c r="GI48" s="33"/>
      <c r="GJ48" s="33"/>
      <c r="GK48" s="32"/>
      <c r="GL48" s="33"/>
      <c r="GM48" s="33"/>
      <c r="GN48" s="33"/>
      <c r="GO48" s="32"/>
      <c r="GP48" s="33"/>
      <c r="GQ48" s="33"/>
      <c r="GR48" s="33"/>
      <c r="GS48" s="32"/>
      <c r="GT48" s="33"/>
      <c r="GU48" s="33"/>
      <c r="GV48" s="33"/>
      <c r="GW48" s="32"/>
      <c r="GX48" s="33"/>
      <c r="GY48" s="33"/>
      <c r="GZ48" s="33"/>
      <c r="HA48" s="32"/>
      <c r="HB48" s="33"/>
      <c r="HC48" s="33"/>
      <c r="HD48" s="33"/>
      <c r="HE48" s="32"/>
      <c r="HF48" s="33"/>
      <c r="HG48" s="33"/>
      <c r="HH48" s="33"/>
      <c r="HI48" s="32"/>
      <c r="HJ48" s="33"/>
      <c r="HK48" s="33"/>
      <c r="HL48" s="33"/>
      <c r="HM48" s="32"/>
      <c r="HN48" s="33"/>
      <c r="HO48" s="33"/>
      <c r="HP48" s="33"/>
      <c r="HQ48" s="32"/>
      <c r="HR48" s="33"/>
      <c r="HS48" s="33"/>
      <c r="HT48" s="33"/>
      <c r="HU48" s="32"/>
      <c r="HV48" s="33"/>
      <c r="HW48" s="33"/>
      <c r="HX48" s="33"/>
      <c r="HY48" s="32"/>
      <c r="HZ48" s="33"/>
      <c r="IA48" s="33"/>
      <c r="IB48" s="33"/>
      <c r="IC48" s="32"/>
      <c r="ID48" s="33"/>
      <c r="IE48" s="33"/>
      <c r="IF48" s="33"/>
    </row>
    <row r="49" spans="1:242" s="31" customFormat="1">
      <c r="A49" s="22" t="s">
        <v>53</v>
      </c>
      <c r="B49" s="155">
        <v>3391.6878451029716</v>
      </c>
      <c r="C49" s="155">
        <v>24.23</v>
      </c>
      <c r="D49" s="52">
        <v>0.87978152366096329</v>
      </c>
    </row>
    <row r="50" spans="1:242" s="30" customFormat="1">
      <c r="A50" s="11" t="s">
        <v>54</v>
      </c>
      <c r="B50" s="3"/>
      <c r="C50" s="3"/>
      <c r="D50" s="3"/>
    </row>
    <row r="51" spans="1:242" s="30" customFormat="1">
      <c r="A51" s="6" t="s">
        <v>55</v>
      </c>
      <c r="B51" s="16">
        <v>13.46</v>
      </c>
      <c r="C51" s="16">
        <v>0.1</v>
      </c>
      <c r="D51" s="51">
        <v>3.4914354885501107E-3</v>
      </c>
    </row>
    <row r="52" spans="1:242" s="30" customFormat="1">
      <c r="A52" s="6" t="s">
        <v>56</v>
      </c>
      <c r="B52" s="16">
        <v>450</v>
      </c>
      <c r="C52" s="16">
        <v>3.21</v>
      </c>
      <c r="D52" s="51">
        <v>0.11672704085048662</v>
      </c>
    </row>
    <row r="53" spans="1:242" s="30" customFormat="1">
      <c r="A53" s="27" t="s">
        <v>57</v>
      </c>
      <c r="B53" s="156">
        <v>463.46</v>
      </c>
      <c r="C53" s="156">
        <v>3.31</v>
      </c>
      <c r="D53" s="53">
        <v>0.12021847633903672</v>
      </c>
      <c r="E53" s="33"/>
      <c r="F53" s="34"/>
      <c r="G53" s="32"/>
      <c r="H53" s="33"/>
      <c r="I53" s="33"/>
      <c r="J53" s="34"/>
      <c r="K53" s="32"/>
      <c r="L53" s="33"/>
      <c r="M53" s="33"/>
      <c r="N53" s="34"/>
      <c r="O53" s="32"/>
      <c r="P53" s="33"/>
      <c r="Q53" s="33"/>
      <c r="R53" s="34"/>
      <c r="S53" s="32"/>
      <c r="T53" s="33"/>
      <c r="U53" s="33"/>
      <c r="V53" s="34"/>
      <c r="W53" s="32"/>
      <c r="X53" s="33"/>
      <c r="Y53" s="33"/>
      <c r="Z53" s="34"/>
      <c r="AA53" s="32"/>
      <c r="AB53" s="33"/>
      <c r="AC53" s="33"/>
      <c r="AD53" s="34"/>
      <c r="AE53" s="32"/>
      <c r="AF53" s="33"/>
      <c r="AG53" s="33"/>
      <c r="AH53" s="34"/>
      <c r="AI53" s="32"/>
      <c r="AJ53" s="33"/>
      <c r="AK53" s="33"/>
      <c r="AL53" s="34"/>
      <c r="AM53" s="32"/>
      <c r="AN53" s="33"/>
      <c r="AO53" s="33"/>
      <c r="AP53" s="34"/>
      <c r="AQ53" s="32"/>
      <c r="AR53" s="33"/>
      <c r="AS53" s="33"/>
      <c r="AT53" s="34"/>
      <c r="AU53" s="32"/>
      <c r="AV53" s="33"/>
      <c r="AW53" s="33"/>
      <c r="AX53" s="34"/>
      <c r="AY53" s="32"/>
      <c r="AZ53" s="33"/>
      <c r="BA53" s="33"/>
      <c r="BB53" s="34"/>
      <c r="BC53" s="32"/>
      <c r="BD53" s="33"/>
      <c r="BE53" s="33"/>
      <c r="BF53" s="34"/>
      <c r="BG53" s="32"/>
      <c r="BH53" s="33"/>
      <c r="BI53" s="33"/>
      <c r="BJ53" s="34"/>
      <c r="BK53" s="32"/>
      <c r="BL53" s="33"/>
      <c r="BM53" s="33"/>
      <c r="BN53" s="34"/>
      <c r="BO53" s="32"/>
      <c r="BP53" s="33"/>
      <c r="BQ53" s="33"/>
      <c r="BR53" s="34"/>
      <c r="BS53" s="32"/>
      <c r="BT53" s="33"/>
      <c r="BU53" s="33"/>
      <c r="BV53" s="34"/>
      <c r="BW53" s="32"/>
      <c r="BX53" s="33"/>
      <c r="BY53" s="33"/>
      <c r="BZ53" s="34"/>
      <c r="CA53" s="32"/>
      <c r="CB53" s="33"/>
      <c r="CC53" s="33"/>
      <c r="CD53" s="34"/>
      <c r="CE53" s="32"/>
      <c r="CF53" s="33"/>
      <c r="CG53" s="33"/>
      <c r="CH53" s="34"/>
      <c r="CI53" s="32"/>
      <c r="CJ53" s="33"/>
      <c r="CK53" s="33"/>
      <c r="CL53" s="34"/>
      <c r="CM53" s="32"/>
      <c r="CN53" s="33"/>
      <c r="CO53" s="33"/>
      <c r="CP53" s="34"/>
      <c r="CQ53" s="32"/>
      <c r="CR53" s="33"/>
      <c r="CS53" s="33"/>
      <c r="CT53" s="34"/>
      <c r="CU53" s="32"/>
      <c r="CV53" s="33"/>
      <c r="CW53" s="33"/>
      <c r="CX53" s="34"/>
      <c r="CY53" s="32"/>
      <c r="CZ53" s="33"/>
      <c r="DA53" s="33"/>
      <c r="DB53" s="34"/>
      <c r="DC53" s="32"/>
      <c r="DD53" s="33"/>
      <c r="DE53" s="33"/>
      <c r="DF53" s="34"/>
      <c r="DG53" s="32"/>
      <c r="DH53" s="33"/>
      <c r="DI53" s="33"/>
      <c r="DJ53" s="34"/>
      <c r="DK53" s="32"/>
      <c r="DL53" s="33"/>
      <c r="DM53" s="33"/>
      <c r="DN53" s="34"/>
      <c r="DO53" s="32"/>
      <c r="DP53" s="33"/>
      <c r="DQ53" s="33"/>
      <c r="DR53" s="34"/>
      <c r="DS53" s="32"/>
      <c r="DT53" s="33"/>
      <c r="DU53" s="33"/>
      <c r="DV53" s="34"/>
      <c r="DW53" s="32"/>
      <c r="DX53" s="33"/>
      <c r="DY53" s="33"/>
      <c r="DZ53" s="34"/>
      <c r="EA53" s="32"/>
      <c r="EB53" s="33"/>
      <c r="EC53" s="33"/>
      <c r="ED53" s="34"/>
      <c r="EE53" s="32"/>
      <c r="EF53" s="33"/>
      <c r="EG53" s="33"/>
      <c r="EH53" s="34"/>
      <c r="EI53" s="32"/>
      <c r="EJ53" s="33"/>
      <c r="EK53" s="33"/>
      <c r="EL53" s="34"/>
      <c r="EM53" s="32"/>
      <c r="EN53" s="33"/>
      <c r="EO53" s="33"/>
      <c r="EP53" s="34"/>
      <c r="EQ53" s="32"/>
      <c r="ER53" s="33"/>
      <c r="ES53" s="33"/>
      <c r="ET53" s="34"/>
      <c r="EU53" s="32"/>
      <c r="EV53" s="33"/>
      <c r="EW53" s="33"/>
      <c r="EX53" s="34"/>
      <c r="EY53" s="32"/>
      <c r="EZ53" s="33"/>
      <c r="FA53" s="33"/>
      <c r="FB53" s="34"/>
      <c r="FC53" s="32"/>
      <c r="FD53" s="33"/>
      <c r="FE53" s="33"/>
      <c r="FF53" s="34"/>
      <c r="FG53" s="32"/>
      <c r="FH53" s="33"/>
      <c r="FI53" s="33"/>
      <c r="FJ53" s="34"/>
      <c r="FK53" s="32"/>
      <c r="FL53" s="33"/>
      <c r="FM53" s="33"/>
      <c r="FN53" s="34"/>
      <c r="FO53" s="32"/>
      <c r="FP53" s="33"/>
      <c r="FQ53" s="33"/>
      <c r="FR53" s="34"/>
      <c r="FS53" s="32"/>
      <c r="FT53" s="33"/>
      <c r="FU53" s="33"/>
      <c r="FV53" s="34"/>
      <c r="FW53" s="32"/>
      <c r="FX53" s="33"/>
      <c r="FY53" s="33"/>
      <c r="FZ53" s="34"/>
      <c r="GA53" s="32"/>
      <c r="GB53" s="33"/>
      <c r="GC53" s="33"/>
      <c r="GD53" s="34"/>
      <c r="GE53" s="32"/>
      <c r="GF53" s="33"/>
      <c r="GG53" s="33"/>
      <c r="GH53" s="34"/>
      <c r="GI53" s="32"/>
      <c r="GJ53" s="33"/>
      <c r="GK53" s="33"/>
      <c r="GL53" s="34"/>
      <c r="GM53" s="32"/>
      <c r="GN53" s="33"/>
      <c r="GO53" s="33"/>
      <c r="GP53" s="34"/>
      <c r="GQ53" s="32"/>
      <c r="GR53" s="33"/>
      <c r="GS53" s="33"/>
      <c r="GT53" s="34"/>
      <c r="GU53" s="32"/>
      <c r="GV53" s="33"/>
      <c r="GW53" s="33"/>
      <c r="GX53" s="34"/>
      <c r="GY53" s="32"/>
      <c r="GZ53" s="33"/>
      <c r="HA53" s="33"/>
      <c r="HB53" s="34"/>
      <c r="HC53" s="32"/>
      <c r="HD53" s="33"/>
      <c r="HE53" s="33"/>
      <c r="HF53" s="34"/>
      <c r="HG53" s="32"/>
      <c r="HH53" s="33"/>
      <c r="HI53" s="33"/>
      <c r="HJ53" s="34"/>
      <c r="HK53" s="32"/>
      <c r="HL53" s="33"/>
      <c r="HM53" s="33"/>
      <c r="HN53" s="34"/>
      <c r="HO53" s="32"/>
      <c r="HP53" s="33"/>
      <c r="HQ53" s="33"/>
      <c r="HR53" s="34"/>
      <c r="HS53" s="32"/>
      <c r="HT53" s="33"/>
      <c r="HU53" s="33"/>
      <c r="HV53" s="34"/>
      <c r="HW53" s="32"/>
      <c r="HX53" s="33"/>
      <c r="HY53" s="33"/>
      <c r="HZ53" s="34"/>
      <c r="IA53" s="32"/>
      <c r="IB53" s="33"/>
      <c r="IC53" s="33"/>
      <c r="ID53" s="34"/>
      <c r="IE53" s="32"/>
      <c r="IF53" s="33"/>
      <c r="IG53" s="33"/>
      <c r="IH53" s="34"/>
    </row>
    <row r="54" spans="1:242" s="41" customFormat="1" ht="13.5" thickBot="1">
      <c r="A54" s="38" t="s">
        <v>58</v>
      </c>
      <c r="B54" s="158">
        <v>3855.1478451029716</v>
      </c>
      <c r="C54" s="158">
        <v>27.54</v>
      </c>
      <c r="D54" s="55">
        <v>1</v>
      </c>
    </row>
    <row r="55" spans="1:242">
      <c r="A55" s="42" t="s">
        <v>59</v>
      </c>
      <c r="D55" s="43"/>
    </row>
  </sheetData>
  <printOptions horizontalCentered="1"/>
  <pageMargins left="0.78740157480314965" right="0.39370078740157483" top="0.78740157480314965" bottom="0.78740157480314965" header="0.59055118110236227" footer="0.59055118110236227"/>
  <pageSetup paperSize="9" orientation="portrait" horizontalDpi="300" verticalDpi="300" r:id="rId1"/>
  <headerFooter alignWithMargins="0">
    <oddHeader>&amp;L&amp;"Tahoma,Negrito"&amp;8Companhia Nacional de Abastecimento - CONAB</oddHeader>
    <oddFooter>&amp;R&amp;6&amp;F - &amp;A
versão - jan/2008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I55"/>
  <sheetViews>
    <sheetView zoomScaleNormal="100" workbookViewId="0">
      <selection activeCell="H25" sqref="H25"/>
    </sheetView>
  </sheetViews>
  <sheetFormatPr defaultColWidth="11.5" defaultRowHeight="12.75"/>
  <cols>
    <col min="1" max="1" width="45.625" style="3" customWidth="1"/>
    <col min="2" max="2" width="14.875" style="3" customWidth="1"/>
    <col min="3" max="3" width="12.625" style="3" customWidth="1"/>
    <col min="4" max="4" width="12" style="3" customWidth="1"/>
    <col min="5" max="16384" width="11.5" style="3"/>
  </cols>
  <sheetData>
    <row r="1" spans="1:4">
      <c r="A1" s="1" t="s">
        <v>0</v>
      </c>
      <c r="B1" s="2"/>
      <c r="C1" s="2"/>
      <c r="D1" s="2"/>
    </row>
    <row r="2" spans="1:4">
      <c r="A2" s="1" t="s">
        <v>565</v>
      </c>
      <c r="B2" s="2"/>
      <c r="C2" s="2"/>
      <c r="D2" s="2"/>
    </row>
    <row r="3" spans="1:4">
      <c r="A3" s="1" t="s">
        <v>566</v>
      </c>
      <c r="B3" s="2"/>
      <c r="C3" s="2"/>
      <c r="D3" s="2"/>
    </row>
    <row r="4" spans="1:4">
      <c r="A4" s="1" t="s">
        <v>176</v>
      </c>
      <c r="B4" s="2"/>
      <c r="C4" s="2"/>
      <c r="D4" s="2"/>
    </row>
    <row r="5" spans="1:4" ht="13.5" thickBot="1">
      <c r="A5" s="4" t="s">
        <v>4</v>
      </c>
      <c r="B5" s="5">
        <v>5100</v>
      </c>
      <c r="C5" s="6" t="s">
        <v>5</v>
      </c>
    </row>
    <row r="6" spans="1:4">
      <c r="A6" s="7"/>
      <c r="B6" s="8" t="s">
        <v>6</v>
      </c>
      <c r="C6" s="9">
        <v>43160</v>
      </c>
      <c r="D6" s="10" t="s">
        <v>7</v>
      </c>
    </row>
    <row r="7" spans="1:4">
      <c r="A7" s="11" t="s">
        <v>8</v>
      </c>
      <c r="D7" s="12" t="s">
        <v>9</v>
      </c>
    </row>
    <row r="8" spans="1:4" ht="13.5" thickBot="1">
      <c r="A8" s="13"/>
      <c r="B8" s="14" t="s">
        <v>10</v>
      </c>
      <c r="C8" s="14" t="s">
        <v>174</v>
      </c>
      <c r="D8" s="15" t="s">
        <v>13</v>
      </c>
    </row>
    <row r="9" spans="1:4">
      <c r="A9" s="11" t="s">
        <v>14</v>
      </c>
      <c r="B9" s="16"/>
    </row>
    <row r="10" spans="1:4">
      <c r="A10" s="18" t="s">
        <v>15</v>
      </c>
      <c r="B10" s="143">
        <v>0</v>
      </c>
      <c r="C10" s="143">
        <v>0</v>
      </c>
      <c r="D10" s="143">
        <v>0</v>
      </c>
    </row>
    <row r="11" spans="1:4">
      <c r="A11" s="18" t="s">
        <v>16</v>
      </c>
      <c r="B11" s="144">
        <v>62.83</v>
      </c>
      <c r="C11" s="144">
        <v>0.75</v>
      </c>
      <c r="D11" s="51">
        <v>3.127534619203793E-2</v>
      </c>
    </row>
    <row r="12" spans="1:4">
      <c r="A12" s="18" t="s">
        <v>17</v>
      </c>
      <c r="B12" s="143">
        <v>272</v>
      </c>
      <c r="C12" s="143">
        <v>3.2</v>
      </c>
      <c r="D12" s="51">
        <v>0.13539541881639849</v>
      </c>
    </row>
    <row r="13" spans="1:4">
      <c r="A13" s="18" t="s">
        <v>18</v>
      </c>
      <c r="B13" s="143"/>
      <c r="C13" s="143"/>
      <c r="D13" s="143">
        <v>0</v>
      </c>
    </row>
    <row r="14" spans="1:4">
      <c r="A14" s="18" t="s">
        <v>19</v>
      </c>
      <c r="B14" s="143"/>
      <c r="C14" s="143"/>
      <c r="D14" s="143">
        <v>0</v>
      </c>
    </row>
    <row r="15" spans="1:4">
      <c r="A15" s="6" t="s">
        <v>20</v>
      </c>
      <c r="B15" s="143"/>
      <c r="C15" s="143"/>
      <c r="D15" s="143">
        <v>0</v>
      </c>
    </row>
    <row r="16" spans="1:4">
      <c r="A16" s="6" t="s">
        <v>70</v>
      </c>
      <c r="B16" s="143">
        <v>57.24</v>
      </c>
      <c r="C16" s="143">
        <v>0.68</v>
      </c>
      <c r="D16" s="51">
        <v>2.849277122445092E-2</v>
      </c>
    </row>
    <row r="17" spans="1:4">
      <c r="A17" s="6" t="s">
        <v>22</v>
      </c>
      <c r="B17" s="143">
        <v>460</v>
      </c>
      <c r="C17" s="143">
        <v>5.41</v>
      </c>
      <c r="D17" s="51">
        <v>0.22897754652773275</v>
      </c>
    </row>
    <row r="18" spans="1:4">
      <c r="A18" s="6" t="s">
        <v>23</v>
      </c>
      <c r="B18" s="143">
        <v>326</v>
      </c>
      <c r="C18" s="143">
        <v>3.84</v>
      </c>
      <c r="D18" s="51">
        <v>0.16227539166965407</v>
      </c>
    </row>
    <row r="19" spans="1:4">
      <c r="A19" s="6" t="s">
        <v>24</v>
      </c>
      <c r="B19" s="143">
        <v>168.55</v>
      </c>
      <c r="C19" s="143">
        <v>1.98</v>
      </c>
      <c r="D19" s="51">
        <v>8.3900359711411646E-2</v>
      </c>
    </row>
    <row r="20" spans="1:4">
      <c r="A20" s="6" t="s">
        <v>71</v>
      </c>
      <c r="B20" s="143"/>
      <c r="C20" s="143"/>
      <c r="D20" s="143">
        <v>0</v>
      </c>
    </row>
    <row r="21" spans="1:4">
      <c r="A21" s="22" t="s">
        <v>27</v>
      </c>
      <c r="B21" s="145">
        <v>1346.62</v>
      </c>
      <c r="C21" s="145">
        <v>15.86</v>
      </c>
      <c r="D21" s="52">
        <v>0.67031683414168586</v>
      </c>
    </row>
    <row r="22" spans="1:4">
      <c r="A22" s="25" t="s">
        <v>28</v>
      </c>
      <c r="B22" s="144"/>
      <c r="C22" s="144"/>
    </row>
    <row r="23" spans="1:4">
      <c r="A23" s="18" t="s">
        <v>29</v>
      </c>
      <c r="B23" s="143">
        <v>52.52</v>
      </c>
      <c r="C23" s="143">
        <v>0.62</v>
      </c>
      <c r="D23" s="51">
        <v>2.6143262486166358E-2</v>
      </c>
    </row>
    <row r="24" spans="1:4">
      <c r="A24" s="18" t="s">
        <v>30</v>
      </c>
      <c r="B24" s="143">
        <v>26.93</v>
      </c>
      <c r="C24" s="143">
        <v>0.32</v>
      </c>
      <c r="D24" s="51">
        <v>1.3405142017373571E-2</v>
      </c>
    </row>
    <row r="25" spans="1:4">
      <c r="A25" s="6" t="s">
        <v>72</v>
      </c>
      <c r="B25" s="143">
        <v>40.4</v>
      </c>
      <c r="C25" s="143">
        <v>0.48</v>
      </c>
      <c r="D25" s="51">
        <v>2.0110201912435656E-2</v>
      </c>
    </row>
    <row r="26" spans="1:4">
      <c r="A26" s="18" t="s">
        <v>73</v>
      </c>
      <c r="B26" s="143">
        <v>139.4</v>
      </c>
      <c r="C26" s="143">
        <v>1.64</v>
      </c>
      <c r="D26" s="51">
        <v>6.939015214340423E-2</v>
      </c>
    </row>
    <row r="27" spans="1:4">
      <c r="A27" s="18" t="s">
        <v>74</v>
      </c>
      <c r="B27" s="143">
        <v>0</v>
      </c>
      <c r="C27" s="143">
        <v>0</v>
      </c>
      <c r="D27" s="143">
        <v>0</v>
      </c>
    </row>
    <row r="28" spans="1:4">
      <c r="A28" s="18" t="s">
        <v>75</v>
      </c>
      <c r="B28" s="143">
        <v>40.799999999999997</v>
      </c>
      <c r="C28" s="143">
        <v>0.48</v>
      </c>
      <c r="D28" s="51">
        <v>2.0309312822459773E-2</v>
      </c>
    </row>
    <row r="29" spans="1:4">
      <c r="A29" s="18" t="s">
        <v>76</v>
      </c>
      <c r="B29" s="143">
        <v>0</v>
      </c>
      <c r="C29" s="143">
        <v>0</v>
      </c>
      <c r="D29" s="143">
        <v>0</v>
      </c>
    </row>
    <row r="30" spans="1:4">
      <c r="A30" s="18" t="s">
        <v>77</v>
      </c>
      <c r="B30" s="143">
        <v>0</v>
      </c>
      <c r="C30" s="143">
        <v>0</v>
      </c>
      <c r="D30" s="143">
        <v>0</v>
      </c>
    </row>
    <row r="31" spans="1:4">
      <c r="A31" s="18" t="s">
        <v>78</v>
      </c>
      <c r="B31" s="143">
        <v>0</v>
      </c>
      <c r="C31" s="143">
        <v>0</v>
      </c>
      <c r="D31" s="143">
        <v>0</v>
      </c>
    </row>
    <row r="32" spans="1:4">
      <c r="A32" s="285" t="s">
        <v>37</v>
      </c>
      <c r="B32" s="146">
        <v>300.05</v>
      </c>
      <c r="C32" s="146">
        <v>3.5399999999999996</v>
      </c>
      <c r="D32" s="53">
        <v>0.14935807138183957</v>
      </c>
    </row>
    <row r="33" spans="1:243" s="30" customFormat="1">
      <c r="A33" s="11" t="s">
        <v>38</v>
      </c>
      <c r="B33" s="144"/>
      <c r="C33" s="144"/>
      <c r="D33" s="3"/>
    </row>
    <row r="34" spans="1:243" s="30" customFormat="1">
      <c r="A34" s="18" t="s">
        <v>39</v>
      </c>
      <c r="B34" s="143">
        <v>20.13782779484988</v>
      </c>
      <c r="C34" s="143">
        <v>0.24000000000000002</v>
      </c>
      <c r="D34" s="51">
        <v>1.0024153045353713E-2</v>
      </c>
    </row>
    <row r="35" spans="1:243" s="30" customFormat="1">
      <c r="A35" s="11" t="s">
        <v>40</v>
      </c>
      <c r="B35" s="143">
        <v>20.13782779484988</v>
      </c>
      <c r="C35" s="143">
        <v>0.24000000000000002</v>
      </c>
      <c r="D35" s="51">
        <v>1.0024153045353713E-2</v>
      </c>
    </row>
    <row r="36" spans="1:243" s="31" customFormat="1">
      <c r="A36" s="22" t="s">
        <v>41</v>
      </c>
      <c r="B36" s="145">
        <v>1666.8078277948498</v>
      </c>
      <c r="C36" s="145">
        <v>19.639999999999997</v>
      </c>
      <c r="D36" s="52">
        <v>0.82969905856887916</v>
      </c>
    </row>
    <row r="37" spans="1:243" s="30" customFormat="1">
      <c r="A37" s="11" t="s">
        <v>42</v>
      </c>
      <c r="B37" s="144"/>
      <c r="C37" s="144"/>
      <c r="D37" s="3"/>
    </row>
    <row r="38" spans="1:243" s="30" customFormat="1">
      <c r="A38" s="6" t="s">
        <v>43</v>
      </c>
      <c r="B38" s="143">
        <v>35.340000000000003</v>
      </c>
      <c r="C38" s="143">
        <v>0.42</v>
      </c>
      <c r="D38" s="51">
        <v>1.75914489006306E-2</v>
      </c>
    </row>
    <row r="39" spans="1:243" s="30" customFormat="1">
      <c r="A39" s="6" t="s">
        <v>44</v>
      </c>
      <c r="B39" s="143">
        <v>21.93</v>
      </c>
      <c r="C39" s="143">
        <v>0.26</v>
      </c>
      <c r="D39" s="51">
        <v>1.0916255642072128E-2</v>
      </c>
    </row>
    <row r="40" spans="1:243" s="30" customFormat="1">
      <c r="A40" s="18" t="s">
        <v>45</v>
      </c>
      <c r="B40" s="143">
        <v>11.73</v>
      </c>
      <c r="C40" s="143">
        <v>0.14000000000000001</v>
      </c>
      <c r="D40" s="51">
        <v>5.8389274364571853E-3</v>
      </c>
    </row>
    <row r="41" spans="1:243" s="30" customFormat="1">
      <c r="A41" s="18" t="s">
        <v>79</v>
      </c>
      <c r="B41" s="143">
        <v>0</v>
      </c>
      <c r="C41" s="143">
        <v>0</v>
      </c>
      <c r="D41" s="143">
        <v>0</v>
      </c>
    </row>
    <row r="42" spans="1:243" s="30" customFormat="1">
      <c r="A42" s="27" t="s">
        <v>46</v>
      </c>
      <c r="B42" s="146">
        <v>69</v>
      </c>
      <c r="C42" s="146">
        <v>0.82</v>
      </c>
      <c r="D42" s="53">
        <v>3.4346631979159915E-2</v>
      </c>
      <c r="E42" s="33"/>
      <c r="F42" s="33"/>
      <c r="G42" s="34"/>
      <c r="H42" s="32"/>
      <c r="I42" s="33"/>
      <c r="J42" s="33"/>
      <c r="K42" s="34"/>
      <c r="L42" s="32"/>
      <c r="M42" s="33"/>
      <c r="N42" s="33"/>
      <c r="O42" s="34"/>
      <c r="P42" s="32"/>
      <c r="Q42" s="33"/>
      <c r="R42" s="33"/>
      <c r="S42" s="34"/>
      <c r="T42" s="32"/>
      <c r="U42" s="33"/>
      <c r="V42" s="33"/>
      <c r="W42" s="34"/>
      <c r="X42" s="32"/>
      <c r="Y42" s="33"/>
      <c r="Z42" s="33"/>
      <c r="AA42" s="34"/>
      <c r="AB42" s="32"/>
      <c r="AC42" s="33"/>
      <c r="AD42" s="33"/>
      <c r="AE42" s="34"/>
      <c r="AF42" s="32"/>
      <c r="AG42" s="33"/>
      <c r="AH42" s="33"/>
      <c r="AI42" s="34"/>
      <c r="AJ42" s="32"/>
      <c r="AK42" s="33"/>
      <c r="AL42" s="33"/>
      <c r="AM42" s="34"/>
      <c r="AN42" s="32"/>
      <c r="AO42" s="33"/>
      <c r="AP42" s="33"/>
      <c r="AQ42" s="34"/>
      <c r="AR42" s="32"/>
      <c r="AS42" s="33"/>
      <c r="AT42" s="33"/>
      <c r="AU42" s="34"/>
      <c r="AV42" s="32"/>
      <c r="AW42" s="33"/>
      <c r="AX42" s="33"/>
      <c r="AY42" s="34"/>
      <c r="AZ42" s="32"/>
      <c r="BA42" s="33"/>
      <c r="BB42" s="33"/>
      <c r="BC42" s="34"/>
      <c r="BD42" s="32"/>
      <c r="BE42" s="33"/>
      <c r="BF42" s="33"/>
      <c r="BG42" s="34"/>
      <c r="BH42" s="32"/>
      <c r="BI42" s="33"/>
      <c r="BJ42" s="33"/>
      <c r="BK42" s="34"/>
      <c r="BL42" s="32"/>
      <c r="BM42" s="33"/>
      <c r="BN42" s="33"/>
      <c r="BO42" s="34"/>
      <c r="BP42" s="32"/>
      <c r="BQ42" s="33"/>
      <c r="BR42" s="33"/>
      <c r="BS42" s="34"/>
      <c r="BT42" s="32"/>
      <c r="BU42" s="33"/>
      <c r="BV42" s="33"/>
      <c r="BW42" s="34"/>
      <c r="BX42" s="32"/>
      <c r="BY42" s="33"/>
      <c r="BZ42" s="33"/>
      <c r="CA42" s="34"/>
      <c r="CB42" s="32"/>
      <c r="CC42" s="33"/>
      <c r="CD42" s="33"/>
      <c r="CE42" s="34"/>
      <c r="CF42" s="32"/>
      <c r="CG42" s="33"/>
      <c r="CH42" s="33"/>
      <c r="CI42" s="34"/>
      <c r="CJ42" s="32"/>
      <c r="CK42" s="33"/>
      <c r="CL42" s="33"/>
      <c r="CM42" s="34"/>
      <c r="CN42" s="32"/>
      <c r="CO42" s="33"/>
      <c r="CP42" s="33"/>
      <c r="CQ42" s="34"/>
      <c r="CR42" s="32"/>
      <c r="CS42" s="33"/>
      <c r="CT42" s="33"/>
      <c r="CU42" s="34"/>
      <c r="CV42" s="32"/>
      <c r="CW42" s="33"/>
      <c r="CX42" s="33"/>
      <c r="CY42" s="34"/>
      <c r="CZ42" s="32"/>
      <c r="DA42" s="33"/>
      <c r="DB42" s="33"/>
      <c r="DC42" s="34"/>
      <c r="DD42" s="32"/>
      <c r="DE42" s="33"/>
      <c r="DF42" s="33"/>
      <c r="DG42" s="34"/>
      <c r="DH42" s="32"/>
      <c r="DI42" s="33"/>
      <c r="DJ42" s="33"/>
      <c r="DK42" s="34"/>
      <c r="DL42" s="32"/>
      <c r="DM42" s="33"/>
      <c r="DN42" s="33"/>
      <c r="DO42" s="34"/>
      <c r="DP42" s="32"/>
      <c r="DQ42" s="33"/>
      <c r="DR42" s="33"/>
      <c r="DS42" s="34"/>
      <c r="DT42" s="32"/>
      <c r="DU42" s="33"/>
      <c r="DV42" s="33"/>
      <c r="DW42" s="34"/>
      <c r="DX42" s="32"/>
      <c r="DY42" s="33"/>
      <c r="DZ42" s="33"/>
      <c r="EA42" s="34"/>
      <c r="EB42" s="32"/>
      <c r="EC42" s="33"/>
      <c r="ED42" s="33"/>
      <c r="EE42" s="34"/>
      <c r="EF42" s="32"/>
      <c r="EG42" s="33"/>
      <c r="EH42" s="33"/>
      <c r="EI42" s="34"/>
      <c r="EJ42" s="32"/>
      <c r="EK42" s="33"/>
      <c r="EL42" s="33"/>
      <c r="EM42" s="34"/>
      <c r="EN42" s="32"/>
      <c r="EO42" s="33"/>
      <c r="EP42" s="33"/>
      <c r="EQ42" s="34"/>
      <c r="ER42" s="32"/>
      <c r="ES42" s="33"/>
      <c r="ET42" s="33"/>
      <c r="EU42" s="34"/>
      <c r="EV42" s="32"/>
      <c r="EW42" s="33"/>
      <c r="EX42" s="33"/>
      <c r="EY42" s="34"/>
      <c r="EZ42" s="32"/>
      <c r="FA42" s="33"/>
      <c r="FB42" s="33"/>
      <c r="FC42" s="34"/>
      <c r="FD42" s="32"/>
      <c r="FE42" s="33"/>
      <c r="FF42" s="33"/>
      <c r="FG42" s="34"/>
      <c r="FH42" s="32"/>
      <c r="FI42" s="33"/>
      <c r="FJ42" s="33"/>
      <c r="FK42" s="34"/>
      <c r="FL42" s="32"/>
      <c r="FM42" s="33"/>
      <c r="FN42" s="33"/>
      <c r="FO42" s="34"/>
      <c r="FP42" s="32"/>
      <c r="FQ42" s="33"/>
      <c r="FR42" s="33"/>
      <c r="FS42" s="34"/>
      <c r="FT42" s="32"/>
      <c r="FU42" s="33"/>
      <c r="FV42" s="33"/>
      <c r="FW42" s="34"/>
      <c r="FX42" s="32"/>
      <c r="FY42" s="33"/>
      <c r="FZ42" s="33"/>
      <c r="GA42" s="34"/>
      <c r="GB42" s="32"/>
      <c r="GC42" s="33"/>
      <c r="GD42" s="33"/>
      <c r="GE42" s="34"/>
      <c r="GF42" s="32"/>
      <c r="GG42" s="33"/>
      <c r="GH42" s="33"/>
      <c r="GI42" s="34"/>
      <c r="GJ42" s="32"/>
      <c r="GK42" s="33"/>
      <c r="GL42" s="33"/>
      <c r="GM42" s="34"/>
      <c r="GN42" s="32"/>
      <c r="GO42" s="33"/>
      <c r="GP42" s="33"/>
      <c r="GQ42" s="34"/>
      <c r="GR42" s="32"/>
      <c r="GS42" s="33"/>
      <c r="GT42" s="33"/>
      <c r="GU42" s="34"/>
      <c r="GV42" s="32"/>
      <c r="GW42" s="33"/>
      <c r="GX42" s="33"/>
      <c r="GY42" s="34"/>
      <c r="GZ42" s="32"/>
      <c r="HA42" s="33"/>
      <c r="HB42" s="33"/>
      <c r="HC42" s="34"/>
      <c r="HD42" s="32"/>
      <c r="HE42" s="33"/>
      <c r="HF42" s="33"/>
      <c r="HG42" s="34"/>
      <c r="HH42" s="32"/>
      <c r="HI42" s="33"/>
      <c r="HJ42" s="33"/>
      <c r="HK42" s="34"/>
      <c r="HL42" s="32"/>
      <c r="HM42" s="33"/>
      <c r="HN42" s="33"/>
      <c r="HO42" s="34"/>
      <c r="HP42" s="32"/>
      <c r="HQ42" s="33"/>
      <c r="HR42" s="33"/>
      <c r="HS42" s="34"/>
      <c r="HT42" s="32"/>
      <c r="HU42" s="33"/>
      <c r="HV42" s="33"/>
      <c r="HW42" s="34"/>
      <c r="HX42" s="32"/>
      <c r="HY42" s="33"/>
      <c r="HZ42" s="33"/>
      <c r="IA42" s="34"/>
      <c r="IB42" s="32"/>
      <c r="IC42" s="33"/>
      <c r="ID42" s="33"/>
      <c r="IE42" s="34"/>
      <c r="IF42" s="32"/>
      <c r="IG42" s="33"/>
      <c r="IH42" s="33"/>
      <c r="II42" s="34"/>
    </row>
    <row r="43" spans="1:243" s="30" customFormat="1">
      <c r="A43" s="11" t="s">
        <v>47</v>
      </c>
      <c r="B43" s="144"/>
      <c r="C43" s="144"/>
      <c r="D43" s="3"/>
    </row>
    <row r="44" spans="1:243" s="30" customFormat="1">
      <c r="A44" s="18" t="s">
        <v>80</v>
      </c>
      <c r="B44" s="143">
        <v>3.2827725000000001</v>
      </c>
      <c r="C44" s="143">
        <v>0.04</v>
      </c>
      <c r="D44" s="51">
        <v>1.6340895496928512E-3</v>
      </c>
    </row>
    <row r="45" spans="1:243" s="30" customFormat="1">
      <c r="A45" s="18" t="s">
        <v>49</v>
      </c>
      <c r="B45" s="143">
        <v>26.1</v>
      </c>
      <c r="C45" s="143">
        <v>0.31</v>
      </c>
      <c r="D45" s="51">
        <v>1.2991986879073531E-2</v>
      </c>
    </row>
    <row r="46" spans="1:243" s="30" customFormat="1">
      <c r="A46" s="18" t="s">
        <v>50</v>
      </c>
      <c r="B46" s="143">
        <v>2.68</v>
      </c>
      <c r="C46" s="143">
        <v>0.03</v>
      </c>
      <c r="D46" s="51">
        <v>1.3340430971615733E-3</v>
      </c>
    </row>
    <row r="47" spans="1:243" s="30" customFormat="1">
      <c r="A47" s="27" t="s">
        <v>51</v>
      </c>
      <c r="B47" s="146">
        <v>32.062772500000001</v>
      </c>
      <c r="C47" s="146">
        <v>0.38</v>
      </c>
      <c r="D47" s="53">
        <v>1.5960119525927956E-2</v>
      </c>
      <c r="E47" s="33"/>
      <c r="F47" s="33"/>
      <c r="G47" s="34"/>
      <c r="H47" s="32"/>
      <c r="I47" s="33"/>
      <c r="J47" s="33"/>
      <c r="K47" s="34"/>
      <c r="L47" s="32"/>
      <c r="M47" s="33"/>
      <c r="N47" s="33"/>
      <c r="O47" s="34"/>
      <c r="P47" s="32"/>
      <c r="Q47" s="33"/>
      <c r="R47" s="33"/>
      <c r="S47" s="34"/>
      <c r="T47" s="32"/>
      <c r="U47" s="33"/>
      <c r="V47" s="33"/>
      <c r="W47" s="34"/>
      <c r="X47" s="32"/>
      <c r="Y47" s="33"/>
      <c r="Z47" s="33"/>
      <c r="AA47" s="34"/>
      <c r="AB47" s="32"/>
      <c r="AC47" s="33"/>
      <c r="AD47" s="33"/>
      <c r="AE47" s="34"/>
      <c r="AF47" s="32"/>
      <c r="AG47" s="33"/>
      <c r="AH47" s="33"/>
      <c r="AI47" s="34"/>
      <c r="AJ47" s="32"/>
      <c r="AK47" s="33"/>
      <c r="AL47" s="33"/>
      <c r="AM47" s="34"/>
      <c r="AN47" s="32"/>
      <c r="AO47" s="33"/>
      <c r="AP47" s="33"/>
      <c r="AQ47" s="34"/>
      <c r="AR47" s="32"/>
      <c r="AS47" s="33"/>
      <c r="AT47" s="33"/>
      <c r="AU47" s="34"/>
      <c r="AV47" s="32"/>
      <c r="AW47" s="33"/>
      <c r="AX47" s="33"/>
      <c r="AY47" s="34"/>
      <c r="AZ47" s="32"/>
      <c r="BA47" s="33"/>
      <c r="BB47" s="33"/>
      <c r="BC47" s="34"/>
      <c r="BD47" s="32"/>
      <c r="BE47" s="33"/>
      <c r="BF47" s="33"/>
      <c r="BG47" s="34"/>
      <c r="BH47" s="32"/>
      <c r="BI47" s="33"/>
      <c r="BJ47" s="33"/>
      <c r="BK47" s="34"/>
      <c r="BL47" s="32"/>
      <c r="BM47" s="33"/>
      <c r="BN47" s="33"/>
      <c r="BO47" s="34"/>
      <c r="BP47" s="32"/>
      <c r="BQ47" s="33"/>
      <c r="BR47" s="33"/>
      <c r="BS47" s="34"/>
      <c r="BT47" s="32"/>
      <c r="BU47" s="33"/>
      <c r="BV47" s="33"/>
      <c r="BW47" s="34"/>
      <c r="BX47" s="32"/>
      <c r="BY47" s="33"/>
      <c r="BZ47" s="33"/>
      <c r="CA47" s="34"/>
      <c r="CB47" s="32"/>
      <c r="CC47" s="33"/>
      <c r="CD47" s="33"/>
      <c r="CE47" s="34"/>
      <c r="CF47" s="32"/>
      <c r="CG47" s="33"/>
      <c r="CH47" s="33"/>
      <c r="CI47" s="34"/>
      <c r="CJ47" s="32"/>
      <c r="CK47" s="33"/>
      <c r="CL47" s="33"/>
      <c r="CM47" s="34"/>
      <c r="CN47" s="32"/>
      <c r="CO47" s="33"/>
      <c r="CP47" s="33"/>
      <c r="CQ47" s="34"/>
      <c r="CR47" s="32"/>
      <c r="CS47" s="33"/>
      <c r="CT47" s="33"/>
      <c r="CU47" s="34"/>
      <c r="CV47" s="32"/>
      <c r="CW47" s="33"/>
      <c r="CX47" s="33"/>
      <c r="CY47" s="34"/>
      <c r="CZ47" s="32"/>
      <c r="DA47" s="33"/>
      <c r="DB47" s="33"/>
      <c r="DC47" s="34"/>
      <c r="DD47" s="32"/>
      <c r="DE47" s="33"/>
      <c r="DF47" s="33"/>
      <c r="DG47" s="34"/>
      <c r="DH47" s="32"/>
      <c r="DI47" s="33"/>
      <c r="DJ47" s="33"/>
      <c r="DK47" s="34"/>
      <c r="DL47" s="32"/>
      <c r="DM47" s="33"/>
      <c r="DN47" s="33"/>
      <c r="DO47" s="34"/>
      <c r="DP47" s="32"/>
      <c r="DQ47" s="33"/>
      <c r="DR47" s="33"/>
      <c r="DS47" s="34"/>
      <c r="DT47" s="32"/>
      <c r="DU47" s="33"/>
      <c r="DV47" s="33"/>
      <c r="DW47" s="34"/>
      <c r="DX47" s="32"/>
      <c r="DY47" s="33"/>
      <c r="DZ47" s="33"/>
      <c r="EA47" s="34"/>
      <c r="EB47" s="32"/>
      <c r="EC47" s="33"/>
      <c r="ED47" s="33"/>
      <c r="EE47" s="34"/>
      <c r="EF47" s="32"/>
      <c r="EG47" s="33"/>
      <c r="EH47" s="33"/>
      <c r="EI47" s="34"/>
      <c r="EJ47" s="32"/>
      <c r="EK47" s="33"/>
      <c r="EL47" s="33"/>
      <c r="EM47" s="34"/>
      <c r="EN47" s="32"/>
      <c r="EO47" s="33"/>
      <c r="EP47" s="33"/>
      <c r="EQ47" s="34"/>
      <c r="ER47" s="32"/>
      <c r="ES47" s="33"/>
      <c r="ET47" s="33"/>
      <c r="EU47" s="34"/>
      <c r="EV47" s="32"/>
      <c r="EW47" s="33"/>
      <c r="EX47" s="33"/>
      <c r="EY47" s="34"/>
      <c r="EZ47" s="32"/>
      <c r="FA47" s="33"/>
      <c r="FB47" s="33"/>
      <c r="FC47" s="34"/>
      <c r="FD47" s="32"/>
      <c r="FE47" s="33"/>
      <c r="FF47" s="33"/>
      <c r="FG47" s="34"/>
      <c r="FH47" s="32"/>
      <c r="FI47" s="33"/>
      <c r="FJ47" s="33"/>
      <c r="FK47" s="34"/>
      <c r="FL47" s="32"/>
      <c r="FM47" s="33"/>
      <c r="FN47" s="33"/>
      <c r="FO47" s="34"/>
      <c r="FP47" s="32"/>
      <c r="FQ47" s="33"/>
      <c r="FR47" s="33"/>
      <c r="FS47" s="34"/>
      <c r="FT47" s="32"/>
      <c r="FU47" s="33"/>
      <c r="FV47" s="33"/>
      <c r="FW47" s="34"/>
      <c r="FX47" s="32"/>
      <c r="FY47" s="33"/>
      <c r="FZ47" s="33"/>
      <c r="GA47" s="34"/>
      <c r="GB47" s="32"/>
      <c r="GC47" s="33"/>
      <c r="GD47" s="33"/>
      <c r="GE47" s="34"/>
      <c r="GF47" s="32"/>
      <c r="GG47" s="33"/>
      <c r="GH47" s="33"/>
      <c r="GI47" s="34"/>
      <c r="GJ47" s="32"/>
      <c r="GK47" s="33"/>
      <c r="GL47" s="33"/>
      <c r="GM47" s="34"/>
      <c r="GN47" s="32"/>
      <c r="GO47" s="33"/>
      <c r="GP47" s="33"/>
      <c r="GQ47" s="34"/>
      <c r="GR47" s="32"/>
      <c r="GS47" s="33"/>
      <c r="GT47" s="33"/>
      <c r="GU47" s="34"/>
      <c r="GV47" s="32"/>
      <c r="GW47" s="33"/>
      <c r="GX47" s="33"/>
      <c r="GY47" s="34"/>
      <c r="GZ47" s="32"/>
      <c r="HA47" s="33"/>
      <c r="HB47" s="33"/>
      <c r="HC47" s="34"/>
      <c r="HD47" s="32"/>
      <c r="HE47" s="33"/>
      <c r="HF47" s="33"/>
      <c r="HG47" s="34"/>
      <c r="HH47" s="32"/>
      <c r="HI47" s="33"/>
      <c r="HJ47" s="33"/>
      <c r="HK47" s="34"/>
      <c r="HL47" s="32"/>
      <c r="HM47" s="33"/>
      <c r="HN47" s="33"/>
      <c r="HO47" s="34"/>
      <c r="HP47" s="32"/>
      <c r="HQ47" s="33"/>
      <c r="HR47" s="33"/>
      <c r="HS47" s="34"/>
      <c r="HT47" s="32"/>
      <c r="HU47" s="33"/>
      <c r="HV47" s="33"/>
      <c r="HW47" s="34"/>
      <c r="HX47" s="32"/>
      <c r="HY47" s="33"/>
      <c r="HZ47" s="33"/>
      <c r="IA47" s="34"/>
      <c r="IB47" s="32"/>
      <c r="IC47" s="33"/>
      <c r="ID47" s="33"/>
      <c r="IE47" s="34"/>
      <c r="IF47" s="32"/>
      <c r="IG47" s="33"/>
      <c r="IH47" s="33"/>
      <c r="II47" s="34"/>
    </row>
    <row r="48" spans="1:243" s="30" customFormat="1">
      <c r="A48" s="35" t="s">
        <v>52</v>
      </c>
      <c r="B48" s="147">
        <v>101.06277249999999</v>
      </c>
      <c r="C48" s="147">
        <v>1.2</v>
      </c>
      <c r="D48" s="54">
        <v>5.0306751505087871E-2</v>
      </c>
      <c r="E48" s="33"/>
      <c r="F48" s="32"/>
      <c r="G48" s="33"/>
      <c r="H48" s="33"/>
      <c r="I48" s="33"/>
      <c r="J48" s="32"/>
      <c r="K48" s="33"/>
      <c r="L48" s="33"/>
      <c r="M48" s="33"/>
      <c r="N48" s="32"/>
      <c r="O48" s="33"/>
      <c r="P48" s="33"/>
      <c r="Q48" s="33"/>
      <c r="R48" s="32"/>
      <c r="S48" s="33"/>
      <c r="T48" s="33"/>
      <c r="U48" s="33"/>
      <c r="V48" s="32"/>
      <c r="W48" s="33"/>
      <c r="X48" s="33"/>
      <c r="Y48" s="33"/>
      <c r="Z48" s="32"/>
      <c r="AA48" s="33"/>
      <c r="AB48" s="33"/>
      <c r="AC48" s="33"/>
      <c r="AD48" s="32"/>
      <c r="AE48" s="33"/>
      <c r="AF48" s="33"/>
      <c r="AG48" s="33"/>
      <c r="AH48" s="32"/>
      <c r="AI48" s="33"/>
      <c r="AJ48" s="33"/>
      <c r="AK48" s="33"/>
      <c r="AL48" s="32"/>
      <c r="AM48" s="33"/>
      <c r="AN48" s="33"/>
      <c r="AO48" s="33"/>
      <c r="AP48" s="32"/>
      <c r="AQ48" s="33"/>
      <c r="AR48" s="33"/>
      <c r="AS48" s="33"/>
      <c r="AT48" s="32"/>
      <c r="AU48" s="33"/>
      <c r="AV48" s="33"/>
      <c r="AW48" s="33"/>
      <c r="AX48" s="32"/>
      <c r="AY48" s="33"/>
      <c r="AZ48" s="33"/>
      <c r="BA48" s="33"/>
      <c r="BB48" s="32"/>
      <c r="BC48" s="33"/>
      <c r="BD48" s="33"/>
      <c r="BE48" s="33"/>
      <c r="BF48" s="32"/>
      <c r="BG48" s="33"/>
      <c r="BH48" s="33"/>
      <c r="BI48" s="33"/>
      <c r="BJ48" s="32"/>
      <c r="BK48" s="33"/>
      <c r="BL48" s="33"/>
      <c r="BM48" s="33"/>
      <c r="BN48" s="32"/>
      <c r="BO48" s="33"/>
      <c r="BP48" s="33"/>
      <c r="BQ48" s="33"/>
      <c r="BR48" s="32"/>
      <c r="BS48" s="33"/>
      <c r="BT48" s="33"/>
      <c r="BU48" s="33"/>
      <c r="BV48" s="32"/>
      <c r="BW48" s="33"/>
      <c r="BX48" s="33"/>
      <c r="BY48" s="33"/>
      <c r="BZ48" s="32"/>
      <c r="CA48" s="33"/>
      <c r="CB48" s="33"/>
      <c r="CC48" s="33"/>
      <c r="CD48" s="32"/>
      <c r="CE48" s="33"/>
      <c r="CF48" s="33"/>
      <c r="CG48" s="33"/>
      <c r="CH48" s="32"/>
      <c r="CI48" s="33"/>
      <c r="CJ48" s="33"/>
      <c r="CK48" s="33"/>
      <c r="CL48" s="32"/>
      <c r="CM48" s="33"/>
      <c r="CN48" s="33"/>
      <c r="CO48" s="33"/>
      <c r="CP48" s="32"/>
      <c r="CQ48" s="33"/>
      <c r="CR48" s="33"/>
      <c r="CS48" s="33"/>
      <c r="CT48" s="32"/>
      <c r="CU48" s="33"/>
      <c r="CV48" s="33"/>
      <c r="CW48" s="33"/>
      <c r="CX48" s="32"/>
      <c r="CY48" s="33"/>
      <c r="CZ48" s="33"/>
      <c r="DA48" s="33"/>
      <c r="DB48" s="32"/>
      <c r="DC48" s="33"/>
      <c r="DD48" s="33"/>
      <c r="DE48" s="33"/>
      <c r="DF48" s="32"/>
      <c r="DG48" s="33"/>
      <c r="DH48" s="33"/>
      <c r="DI48" s="33"/>
      <c r="DJ48" s="32"/>
      <c r="DK48" s="33"/>
      <c r="DL48" s="33"/>
      <c r="DM48" s="33"/>
      <c r="DN48" s="32"/>
      <c r="DO48" s="33"/>
      <c r="DP48" s="33"/>
      <c r="DQ48" s="33"/>
      <c r="DR48" s="32"/>
      <c r="DS48" s="33"/>
      <c r="DT48" s="33"/>
      <c r="DU48" s="33"/>
      <c r="DV48" s="32"/>
      <c r="DW48" s="33"/>
      <c r="DX48" s="33"/>
      <c r="DY48" s="33"/>
      <c r="DZ48" s="32"/>
      <c r="EA48" s="33"/>
      <c r="EB48" s="33"/>
      <c r="EC48" s="33"/>
      <c r="ED48" s="32"/>
      <c r="EE48" s="33"/>
      <c r="EF48" s="33"/>
      <c r="EG48" s="33"/>
      <c r="EH48" s="32"/>
      <c r="EI48" s="33"/>
      <c r="EJ48" s="33"/>
      <c r="EK48" s="33"/>
      <c r="EL48" s="32"/>
      <c r="EM48" s="33"/>
      <c r="EN48" s="33"/>
      <c r="EO48" s="33"/>
      <c r="EP48" s="32"/>
      <c r="EQ48" s="33"/>
      <c r="ER48" s="33"/>
      <c r="ES48" s="33"/>
      <c r="ET48" s="32"/>
      <c r="EU48" s="33"/>
      <c r="EV48" s="33"/>
      <c r="EW48" s="33"/>
      <c r="EX48" s="32"/>
      <c r="EY48" s="33"/>
      <c r="EZ48" s="33"/>
      <c r="FA48" s="33"/>
      <c r="FB48" s="32"/>
      <c r="FC48" s="33"/>
      <c r="FD48" s="33"/>
      <c r="FE48" s="33"/>
      <c r="FF48" s="32"/>
      <c r="FG48" s="33"/>
      <c r="FH48" s="33"/>
      <c r="FI48" s="33"/>
      <c r="FJ48" s="32"/>
      <c r="FK48" s="33"/>
      <c r="FL48" s="33"/>
      <c r="FM48" s="33"/>
      <c r="FN48" s="32"/>
      <c r="FO48" s="33"/>
      <c r="FP48" s="33"/>
      <c r="FQ48" s="33"/>
      <c r="FR48" s="32"/>
      <c r="FS48" s="33"/>
      <c r="FT48" s="33"/>
      <c r="FU48" s="33"/>
      <c r="FV48" s="32"/>
      <c r="FW48" s="33"/>
      <c r="FX48" s="33"/>
      <c r="FY48" s="33"/>
      <c r="FZ48" s="32"/>
      <c r="GA48" s="33"/>
      <c r="GB48" s="33"/>
      <c r="GC48" s="33"/>
      <c r="GD48" s="32"/>
      <c r="GE48" s="33"/>
      <c r="GF48" s="33"/>
      <c r="GG48" s="33"/>
      <c r="GH48" s="32"/>
      <c r="GI48" s="33"/>
      <c r="GJ48" s="33"/>
      <c r="GK48" s="33"/>
      <c r="GL48" s="32"/>
      <c r="GM48" s="33"/>
      <c r="GN48" s="33"/>
      <c r="GO48" s="33"/>
      <c r="GP48" s="32"/>
      <c r="GQ48" s="33"/>
      <c r="GR48" s="33"/>
      <c r="GS48" s="33"/>
      <c r="GT48" s="32"/>
      <c r="GU48" s="33"/>
      <c r="GV48" s="33"/>
      <c r="GW48" s="33"/>
      <c r="GX48" s="32"/>
      <c r="GY48" s="33"/>
      <c r="GZ48" s="33"/>
      <c r="HA48" s="33"/>
      <c r="HB48" s="32"/>
      <c r="HC48" s="33"/>
      <c r="HD48" s="33"/>
      <c r="HE48" s="33"/>
      <c r="HF48" s="32"/>
      <c r="HG48" s="33"/>
      <c r="HH48" s="33"/>
      <c r="HI48" s="33"/>
      <c r="HJ48" s="32"/>
      <c r="HK48" s="33"/>
      <c r="HL48" s="33"/>
      <c r="HM48" s="33"/>
      <c r="HN48" s="32"/>
      <c r="HO48" s="33"/>
      <c r="HP48" s="33"/>
      <c r="HQ48" s="33"/>
      <c r="HR48" s="32"/>
      <c r="HS48" s="33"/>
      <c r="HT48" s="33"/>
      <c r="HU48" s="33"/>
      <c r="HV48" s="32"/>
      <c r="HW48" s="33"/>
      <c r="HX48" s="33"/>
      <c r="HY48" s="33"/>
      <c r="HZ48" s="32"/>
      <c r="IA48" s="33"/>
      <c r="IB48" s="33"/>
      <c r="IC48" s="33"/>
      <c r="ID48" s="32"/>
      <c r="IE48" s="33"/>
      <c r="IF48" s="33"/>
      <c r="IG48" s="33"/>
    </row>
    <row r="49" spans="1:243" s="31" customFormat="1">
      <c r="A49" s="22" t="s">
        <v>53</v>
      </c>
      <c r="B49" s="145">
        <v>1767.8706002948497</v>
      </c>
      <c r="C49" s="145">
        <v>20.839999999999996</v>
      </c>
      <c r="D49" s="52">
        <v>0.88000581007396705</v>
      </c>
    </row>
    <row r="50" spans="1:243" s="30" customFormat="1">
      <c r="A50" s="11" t="s">
        <v>54</v>
      </c>
      <c r="B50" s="144"/>
      <c r="C50" s="144"/>
      <c r="D50" s="3"/>
    </row>
    <row r="51" spans="1:243" s="30" customFormat="1">
      <c r="A51" s="6" t="s">
        <v>55</v>
      </c>
      <c r="B51" s="143">
        <v>16.059999999999999</v>
      </c>
      <c r="C51" s="143">
        <v>0.19</v>
      </c>
      <c r="D51" s="51">
        <v>7.9943030374682329E-3</v>
      </c>
    </row>
    <row r="52" spans="1:243" s="30" customFormat="1">
      <c r="A52" s="6" t="s">
        <v>56</v>
      </c>
      <c r="B52" s="143">
        <v>225</v>
      </c>
      <c r="C52" s="143">
        <v>2.65</v>
      </c>
      <c r="D52" s="51">
        <v>0.11199988688856492</v>
      </c>
    </row>
    <row r="53" spans="1:243" s="30" customFormat="1">
      <c r="A53" s="27" t="s">
        <v>57</v>
      </c>
      <c r="B53" s="146">
        <v>241.06</v>
      </c>
      <c r="C53" s="146">
        <v>2.84</v>
      </c>
      <c r="D53" s="53">
        <v>0.11999418992603315</v>
      </c>
      <c r="E53" s="33"/>
      <c r="F53" s="33"/>
      <c r="G53" s="34"/>
      <c r="H53" s="32"/>
      <c r="I53" s="33"/>
      <c r="J53" s="33"/>
      <c r="K53" s="34"/>
      <c r="L53" s="32"/>
      <c r="M53" s="33"/>
      <c r="N53" s="33"/>
      <c r="O53" s="34"/>
      <c r="P53" s="32"/>
      <c r="Q53" s="33"/>
      <c r="R53" s="33"/>
      <c r="S53" s="34"/>
      <c r="T53" s="32"/>
      <c r="U53" s="33"/>
      <c r="V53" s="33"/>
      <c r="W53" s="34"/>
      <c r="X53" s="32"/>
      <c r="Y53" s="33"/>
      <c r="Z53" s="33"/>
      <c r="AA53" s="34"/>
      <c r="AB53" s="32"/>
      <c r="AC53" s="33"/>
      <c r="AD53" s="33"/>
      <c r="AE53" s="34"/>
      <c r="AF53" s="32"/>
      <c r="AG53" s="33"/>
      <c r="AH53" s="33"/>
      <c r="AI53" s="34"/>
      <c r="AJ53" s="32"/>
      <c r="AK53" s="33"/>
      <c r="AL53" s="33"/>
      <c r="AM53" s="34"/>
      <c r="AN53" s="32"/>
      <c r="AO53" s="33"/>
      <c r="AP53" s="33"/>
      <c r="AQ53" s="34"/>
      <c r="AR53" s="32"/>
      <c r="AS53" s="33"/>
      <c r="AT53" s="33"/>
      <c r="AU53" s="34"/>
      <c r="AV53" s="32"/>
      <c r="AW53" s="33"/>
      <c r="AX53" s="33"/>
      <c r="AY53" s="34"/>
      <c r="AZ53" s="32"/>
      <c r="BA53" s="33"/>
      <c r="BB53" s="33"/>
      <c r="BC53" s="34"/>
      <c r="BD53" s="32"/>
      <c r="BE53" s="33"/>
      <c r="BF53" s="33"/>
      <c r="BG53" s="34"/>
      <c r="BH53" s="32"/>
      <c r="BI53" s="33"/>
      <c r="BJ53" s="33"/>
      <c r="BK53" s="34"/>
      <c r="BL53" s="32"/>
      <c r="BM53" s="33"/>
      <c r="BN53" s="33"/>
      <c r="BO53" s="34"/>
      <c r="BP53" s="32"/>
      <c r="BQ53" s="33"/>
      <c r="BR53" s="33"/>
      <c r="BS53" s="34"/>
      <c r="BT53" s="32"/>
      <c r="BU53" s="33"/>
      <c r="BV53" s="33"/>
      <c r="BW53" s="34"/>
      <c r="BX53" s="32"/>
      <c r="BY53" s="33"/>
      <c r="BZ53" s="33"/>
      <c r="CA53" s="34"/>
      <c r="CB53" s="32"/>
      <c r="CC53" s="33"/>
      <c r="CD53" s="33"/>
      <c r="CE53" s="34"/>
      <c r="CF53" s="32"/>
      <c r="CG53" s="33"/>
      <c r="CH53" s="33"/>
      <c r="CI53" s="34"/>
      <c r="CJ53" s="32"/>
      <c r="CK53" s="33"/>
      <c r="CL53" s="33"/>
      <c r="CM53" s="34"/>
      <c r="CN53" s="32"/>
      <c r="CO53" s="33"/>
      <c r="CP53" s="33"/>
      <c r="CQ53" s="34"/>
      <c r="CR53" s="32"/>
      <c r="CS53" s="33"/>
      <c r="CT53" s="33"/>
      <c r="CU53" s="34"/>
      <c r="CV53" s="32"/>
      <c r="CW53" s="33"/>
      <c r="CX53" s="33"/>
      <c r="CY53" s="34"/>
      <c r="CZ53" s="32"/>
      <c r="DA53" s="33"/>
      <c r="DB53" s="33"/>
      <c r="DC53" s="34"/>
      <c r="DD53" s="32"/>
      <c r="DE53" s="33"/>
      <c r="DF53" s="33"/>
      <c r="DG53" s="34"/>
      <c r="DH53" s="32"/>
      <c r="DI53" s="33"/>
      <c r="DJ53" s="33"/>
      <c r="DK53" s="34"/>
      <c r="DL53" s="32"/>
      <c r="DM53" s="33"/>
      <c r="DN53" s="33"/>
      <c r="DO53" s="34"/>
      <c r="DP53" s="32"/>
      <c r="DQ53" s="33"/>
      <c r="DR53" s="33"/>
      <c r="DS53" s="34"/>
      <c r="DT53" s="32"/>
      <c r="DU53" s="33"/>
      <c r="DV53" s="33"/>
      <c r="DW53" s="34"/>
      <c r="DX53" s="32"/>
      <c r="DY53" s="33"/>
      <c r="DZ53" s="33"/>
      <c r="EA53" s="34"/>
      <c r="EB53" s="32"/>
      <c r="EC53" s="33"/>
      <c r="ED53" s="33"/>
      <c r="EE53" s="34"/>
      <c r="EF53" s="32"/>
      <c r="EG53" s="33"/>
      <c r="EH53" s="33"/>
      <c r="EI53" s="34"/>
      <c r="EJ53" s="32"/>
      <c r="EK53" s="33"/>
      <c r="EL53" s="33"/>
      <c r="EM53" s="34"/>
      <c r="EN53" s="32"/>
      <c r="EO53" s="33"/>
      <c r="EP53" s="33"/>
      <c r="EQ53" s="34"/>
      <c r="ER53" s="32"/>
      <c r="ES53" s="33"/>
      <c r="ET53" s="33"/>
      <c r="EU53" s="34"/>
      <c r="EV53" s="32"/>
      <c r="EW53" s="33"/>
      <c r="EX53" s="33"/>
      <c r="EY53" s="34"/>
      <c r="EZ53" s="32"/>
      <c r="FA53" s="33"/>
      <c r="FB53" s="33"/>
      <c r="FC53" s="34"/>
      <c r="FD53" s="32"/>
      <c r="FE53" s="33"/>
      <c r="FF53" s="33"/>
      <c r="FG53" s="34"/>
      <c r="FH53" s="32"/>
      <c r="FI53" s="33"/>
      <c r="FJ53" s="33"/>
      <c r="FK53" s="34"/>
      <c r="FL53" s="32"/>
      <c r="FM53" s="33"/>
      <c r="FN53" s="33"/>
      <c r="FO53" s="34"/>
      <c r="FP53" s="32"/>
      <c r="FQ53" s="33"/>
      <c r="FR53" s="33"/>
      <c r="FS53" s="34"/>
      <c r="FT53" s="32"/>
      <c r="FU53" s="33"/>
      <c r="FV53" s="33"/>
      <c r="FW53" s="34"/>
      <c r="FX53" s="32"/>
      <c r="FY53" s="33"/>
      <c r="FZ53" s="33"/>
      <c r="GA53" s="34"/>
      <c r="GB53" s="32"/>
      <c r="GC53" s="33"/>
      <c r="GD53" s="33"/>
      <c r="GE53" s="34"/>
      <c r="GF53" s="32"/>
      <c r="GG53" s="33"/>
      <c r="GH53" s="33"/>
      <c r="GI53" s="34"/>
      <c r="GJ53" s="32"/>
      <c r="GK53" s="33"/>
      <c r="GL53" s="33"/>
      <c r="GM53" s="34"/>
      <c r="GN53" s="32"/>
      <c r="GO53" s="33"/>
      <c r="GP53" s="33"/>
      <c r="GQ53" s="34"/>
      <c r="GR53" s="32"/>
      <c r="GS53" s="33"/>
      <c r="GT53" s="33"/>
      <c r="GU53" s="34"/>
      <c r="GV53" s="32"/>
      <c r="GW53" s="33"/>
      <c r="GX53" s="33"/>
      <c r="GY53" s="34"/>
      <c r="GZ53" s="32"/>
      <c r="HA53" s="33"/>
      <c r="HB53" s="33"/>
      <c r="HC53" s="34"/>
      <c r="HD53" s="32"/>
      <c r="HE53" s="33"/>
      <c r="HF53" s="33"/>
      <c r="HG53" s="34"/>
      <c r="HH53" s="32"/>
      <c r="HI53" s="33"/>
      <c r="HJ53" s="33"/>
      <c r="HK53" s="34"/>
      <c r="HL53" s="32"/>
      <c r="HM53" s="33"/>
      <c r="HN53" s="33"/>
      <c r="HO53" s="34"/>
      <c r="HP53" s="32"/>
      <c r="HQ53" s="33"/>
      <c r="HR53" s="33"/>
      <c r="HS53" s="34"/>
      <c r="HT53" s="32"/>
      <c r="HU53" s="33"/>
      <c r="HV53" s="33"/>
      <c r="HW53" s="34"/>
      <c r="HX53" s="32"/>
      <c r="HY53" s="33"/>
      <c r="HZ53" s="33"/>
      <c r="IA53" s="34"/>
      <c r="IB53" s="32"/>
      <c r="IC53" s="33"/>
      <c r="ID53" s="33"/>
      <c r="IE53" s="34"/>
      <c r="IF53" s="32"/>
      <c r="IG53" s="33"/>
      <c r="IH53" s="33"/>
      <c r="II53" s="34"/>
    </row>
    <row r="54" spans="1:243" s="41" customFormat="1" ht="13.5" thickBot="1">
      <c r="A54" s="38" t="s">
        <v>58</v>
      </c>
      <c r="B54" s="148">
        <v>2008.9306002948497</v>
      </c>
      <c r="C54" s="148">
        <v>23.679999999999996</v>
      </c>
      <c r="D54" s="55">
        <v>1.0000000000000002</v>
      </c>
    </row>
    <row r="55" spans="1:243">
      <c r="A55" s="42" t="s">
        <v>59</v>
      </c>
      <c r="D55" s="43"/>
    </row>
  </sheetData>
  <printOptions horizontalCentered="1"/>
  <pageMargins left="0.78740157480314965" right="0.39370078740157483" top="0.78740157480314965" bottom="0.78740157480314965" header="0.59055118110236227" footer="0.59055118110236227"/>
  <pageSetup paperSize="9" orientation="portrait" horizontalDpi="300" verticalDpi="300" r:id="rId1"/>
  <headerFooter alignWithMargins="0">
    <oddHeader>&amp;L&amp;"Tahoma,Negrito"&amp;8Companhia Nacional de Abastecimento - CONAB</oddHeader>
    <oddFooter>&amp;R&amp;6&amp;F - &amp;A
versão - jan/2008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J55"/>
  <sheetViews>
    <sheetView zoomScaleNormal="100" workbookViewId="0">
      <selection activeCell="H25" sqref="H25"/>
    </sheetView>
  </sheetViews>
  <sheetFormatPr defaultColWidth="11.5" defaultRowHeight="12.75"/>
  <cols>
    <col min="1" max="1" width="45.625" style="3" customWidth="1"/>
    <col min="2" max="3" width="12.625" style="3" customWidth="1"/>
    <col min="4" max="4" width="8.625" style="3" customWidth="1"/>
    <col min="5" max="16384" width="11.5" style="3"/>
  </cols>
  <sheetData>
    <row r="1" spans="1:4">
      <c r="A1" s="1" t="s">
        <v>0</v>
      </c>
      <c r="B1" s="2"/>
      <c r="C1" s="2"/>
      <c r="D1" s="2"/>
    </row>
    <row r="2" spans="1:4">
      <c r="A2" s="1" t="s">
        <v>567</v>
      </c>
      <c r="B2" s="2"/>
      <c r="C2" s="2"/>
      <c r="D2" s="2"/>
    </row>
    <row r="3" spans="1:4">
      <c r="A3" s="1" t="s">
        <v>377</v>
      </c>
      <c r="B3" s="2"/>
      <c r="C3" s="2"/>
      <c r="D3" s="2"/>
    </row>
    <row r="4" spans="1:4">
      <c r="A4" s="1" t="s">
        <v>185</v>
      </c>
      <c r="B4" s="2"/>
      <c r="C4" s="2"/>
      <c r="D4" s="2"/>
    </row>
    <row r="5" spans="1:4" ht="13.5" thickBot="1">
      <c r="A5" s="4" t="s">
        <v>4</v>
      </c>
      <c r="B5" s="5">
        <v>2100</v>
      </c>
      <c r="C5" s="6" t="s">
        <v>5</v>
      </c>
    </row>
    <row r="6" spans="1:4">
      <c r="A6" s="7"/>
      <c r="B6" s="8" t="s">
        <v>6</v>
      </c>
      <c r="C6" s="50" t="s">
        <v>69</v>
      </c>
      <c r="D6" s="10" t="s">
        <v>7</v>
      </c>
    </row>
    <row r="7" spans="1:4">
      <c r="A7" s="11" t="s">
        <v>8</v>
      </c>
      <c r="D7" s="12" t="s">
        <v>9</v>
      </c>
    </row>
    <row r="8" spans="1:4" ht="13.5" thickBot="1">
      <c r="A8" s="13"/>
      <c r="B8" s="14" t="s">
        <v>10</v>
      </c>
      <c r="C8" s="14" t="s">
        <v>174</v>
      </c>
      <c r="D8" s="15" t="s">
        <v>13</v>
      </c>
    </row>
    <row r="9" spans="1:4">
      <c r="A9" s="11" t="s">
        <v>14</v>
      </c>
      <c r="B9" s="16"/>
    </row>
    <row r="10" spans="1:4">
      <c r="A10" s="18" t="s">
        <v>15</v>
      </c>
      <c r="B10" s="16">
        <v>0</v>
      </c>
      <c r="C10" s="16">
        <v>0</v>
      </c>
      <c r="D10" s="51">
        <v>0</v>
      </c>
    </row>
    <row r="11" spans="1:4">
      <c r="A11" s="18" t="s">
        <v>16</v>
      </c>
      <c r="B11" s="3">
        <v>0</v>
      </c>
      <c r="C11" s="3">
        <v>0</v>
      </c>
      <c r="D11" s="51">
        <v>0</v>
      </c>
    </row>
    <row r="12" spans="1:4">
      <c r="A12" s="18" t="s">
        <v>17</v>
      </c>
      <c r="B12" s="16">
        <v>0</v>
      </c>
      <c r="C12" s="16">
        <v>0</v>
      </c>
      <c r="D12" s="51">
        <v>0</v>
      </c>
    </row>
    <row r="13" spans="1:4">
      <c r="A13" s="18" t="s">
        <v>18</v>
      </c>
      <c r="B13" s="16">
        <v>0</v>
      </c>
      <c r="C13" s="16">
        <v>0</v>
      </c>
      <c r="D13" s="51">
        <v>0</v>
      </c>
    </row>
    <row r="14" spans="1:4">
      <c r="A14" s="18" t="s">
        <v>19</v>
      </c>
      <c r="B14" s="16">
        <v>0</v>
      </c>
      <c r="C14" s="16">
        <v>0</v>
      </c>
      <c r="D14" s="51">
        <v>0</v>
      </c>
    </row>
    <row r="15" spans="1:4">
      <c r="A15" s="6" t="s">
        <v>20</v>
      </c>
      <c r="B15" s="16">
        <v>786.68000000000006</v>
      </c>
      <c r="C15" s="16">
        <v>22.49</v>
      </c>
      <c r="D15" s="51">
        <v>0.42500945910322241</v>
      </c>
    </row>
    <row r="16" spans="1:4">
      <c r="A16" s="6" t="s">
        <v>70</v>
      </c>
      <c r="B16" s="16">
        <v>85.88</v>
      </c>
      <c r="C16" s="16">
        <v>2.44</v>
      </c>
      <c r="D16" s="51">
        <v>4.6397280149215354E-2</v>
      </c>
    </row>
    <row r="17" spans="1:4">
      <c r="A17" s="6" t="s">
        <v>22</v>
      </c>
      <c r="B17" s="16">
        <v>60</v>
      </c>
      <c r="C17" s="16">
        <v>1.71</v>
      </c>
      <c r="D17" s="51">
        <v>3.2415426280308822E-2</v>
      </c>
    </row>
    <row r="18" spans="1:4">
      <c r="A18" s="6" t="s">
        <v>23</v>
      </c>
      <c r="B18" s="16">
        <v>0</v>
      </c>
      <c r="C18" s="16">
        <v>0</v>
      </c>
      <c r="D18" s="51">
        <v>0</v>
      </c>
    </row>
    <row r="19" spans="1:4">
      <c r="A19" s="6" t="s">
        <v>24</v>
      </c>
      <c r="B19" s="16">
        <v>63</v>
      </c>
      <c r="C19" s="16">
        <v>1.8</v>
      </c>
      <c r="D19" s="51">
        <v>3.4036197594324261E-2</v>
      </c>
    </row>
    <row r="20" spans="1:4">
      <c r="A20" s="6" t="s">
        <v>71</v>
      </c>
      <c r="B20" s="16">
        <v>0</v>
      </c>
      <c r="C20" s="16">
        <v>0</v>
      </c>
      <c r="D20" s="51">
        <v>0</v>
      </c>
    </row>
    <row r="21" spans="1:4">
      <c r="A21" s="22" t="s">
        <v>27</v>
      </c>
      <c r="B21" s="155">
        <v>995.56000000000006</v>
      </c>
      <c r="C21" s="155">
        <v>28.44</v>
      </c>
      <c r="D21" s="52">
        <v>0.53785836312707092</v>
      </c>
    </row>
    <row r="22" spans="1:4">
      <c r="A22" s="25" t="s">
        <v>28</v>
      </c>
    </row>
    <row r="23" spans="1:4">
      <c r="A23" s="18" t="s">
        <v>29</v>
      </c>
      <c r="B23" s="16">
        <v>19.91</v>
      </c>
      <c r="C23" s="16">
        <v>0.56999999999999995</v>
      </c>
      <c r="D23" s="51">
        <v>1.075651895401581E-2</v>
      </c>
    </row>
    <row r="24" spans="1:4">
      <c r="A24" s="18" t="s">
        <v>30</v>
      </c>
      <c r="B24" s="16">
        <v>0</v>
      </c>
      <c r="C24" s="16">
        <v>0</v>
      </c>
      <c r="D24" s="51">
        <v>0</v>
      </c>
    </row>
    <row r="25" spans="1:4">
      <c r="A25" s="6" t="s">
        <v>72</v>
      </c>
      <c r="B25" s="16">
        <v>29.87</v>
      </c>
      <c r="C25" s="16">
        <v>0.85</v>
      </c>
      <c r="D25" s="51">
        <v>1.6137479716547075E-2</v>
      </c>
    </row>
    <row r="26" spans="1:4">
      <c r="A26" s="18" t="s">
        <v>73</v>
      </c>
      <c r="B26" s="16">
        <v>0</v>
      </c>
      <c r="C26" s="16">
        <v>0</v>
      </c>
      <c r="D26" s="51">
        <v>0</v>
      </c>
    </row>
    <row r="27" spans="1:4">
      <c r="A27" s="18" t="s">
        <v>74</v>
      </c>
      <c r="B27" s="16">
        <v>0</v>
      </c>
      <c r="C27" s="16">
        <v>0</v>
      </c>
      <c r="D27" s="51">
        <v>0</v>
      </c>
    </row>
    <row r="28" spans="1:4">
      <c r="A28" s="18" t="s">
        <v>75</v>
      </c>
      <c r="B28" s="16">
        <v>25.2</v>
      </c>
      <c r="C28" s="16">
        <v>0.72</v>
      </c>
      <c r="D28" s="51">
        <v>1.3614479037729704E-2</v>
      </c>
    </row>
    <row r="29" spans="1:4">
      <c r="A29" s="18" t="s">
        <v>76</v>
      </c>
      <c r="B29" s="16">
        <v>0</v>
      </c>
      <c r="C29" s="16">
        <v>0</v>
      </c>
      <c r="D29" s="51">
        <v>0</v>
      </c>
    </row>
    <row r="30" spans="1:4">
      <c r="A30" s="18" t="s">
        <v>77</v>
      </c>
      <c r="B30" s="16">
        <v>0</v>
      </c>
      <c r="C30" s="16">
        <v>0</v>
      </c>
      <c r="D30" s="51">
        <v>0</v>
      </c>
    </row>
    <row r="31" spans="1:4">
      <c r="A31" s="18" t="s">
        <v>78</v>
      </c>
      <c r="B31" s="16">
        <v>0</v>
      </c>
      <c r="C31" s="16">
        <v>0</v>
      </c>
      <c r="D31" s="51">
        <v>0</v>
      </c>
    </row>
    <row r="32" spans="1:4">
      <c r="A32" s="27" t="s">
        <v>37</v>
      </c>
      <c r="B32" s="156">
        <v>74.98</v>
      </c>
      <c r="C32" s="156">
        <v>2.1399999999999997</v>
      </c>
      <c r="D32" s="53">
        <v>4.0508477708292592E-2</v>
      </c>
    </row>
    <row r="33" spans="1:244" s="30" customFormat="1">
      <c r="A33" s="11" t="s">
        <v>38</v>
      </c>
      <c r="B33" s="3"/>
      <c r="C33" s="3"/>
      <c r="D33" s="3"/>
    </row>
    <row r="34" spans="1:244" s="30" customFormat="1">
      <c r="A34" s="18" t="s">
        <v>39</v>
      </c>
      <c r="B34" s="16">
        <v>50.340568184315202</v>
      </c>
      <c r="C34" s="16">
        <v>1.44</v>
      </c>
      <c r="D34" s="51">
        <v>2.719684961479215E-2</v>
      </c>
    </row>
    <row r="35" spans="1:244" s="30" customFormat="1">
      <c r="A35" s="6" t="s">
        <v>40</v>
      </c>
      <c r="B35" s="16">
        <v>50.340568184315202</v>
      </c>
      <c r="C35" s="16">
        <v>1.44</v>
      </c>
      <c r="D35" s="51">
        <v>2.719684961479215E-2</v>
      </c>
    </row>
    <row r="36" spans="1:244" s="31" customFormat="1">
      <c r="A36" s="22" t="s">
        <v>41</v>
      </c>
      <c r="B36" s="155">
        <v>1120.8805681843151</v>
      </c>
      <c r="C36" s="155">
        <v>32.020000000000003</v>
      </c>
      <c r="D36" s="52">
        <v>0.60556369045015568</v>
      </c>
    </row>
    <row r="37" spans="1:244" s="30" customFormat="1">
      <c r="A37" s="11" t="s">
        <v>42</v>
      </c>
      <c r="B37" s="3"/>
      <c r="C37" s="3"/>
      <c r="D37" s="3"/>
    </row>
    <row r="38" spans="1:244" s="30" customFormat="1">
      <c r="A38" s="6" t="s">
        <v>43</v>
      </c>
      <c r="B38" s="16">
        <v>719.96</v>
      </c>
      <c r="C38" s="16">
        <v>20.57</v>
      </c>
      <c r="D38" s="51">
        <v>0.38896350507951899</v>
      </c>
    </row>
    <row r="39" spans="1:244" s="30" customFormat="1">
      <c r="A39" s="6" t="s">
        <v>44</v>
      </c>
      <c r="B39" s="16">
        <v>0</v>
      </c>
      <c r="C39" s="16">
        <v>0</v>
      </c>
      <c r="D39" s="51">
        <v>0</v>
      </c>
    </row>
    <row r="40" spans="1:244" s="30" customFormat="1">
      <c r="A40" s="18" t="s">
        <v>45</v>
      </c>
      <c r="B40" s="16">
        <v>0</v>
      </c>
      <c r="C40" s="16">
        <v>0</v>
      </c>
      <c r="D40" s="51">
        <v>0</v>
      </c>
    </row>
    <row r="41" spans="1:244" s="30" customFormat="1">
      <c r="A41" s="18" t="s">
        <v>79</v>
      </c>
      <c r="B41" s="16">
        <v>0</v>
      </c>
      <c r="C41" s="16">
        <v>0</v>
      </c>
      <c r="D41" s="51">
        <v>0</v>
      </c>
    </row>
    <row r="42" spans="1:244" s="30" customFormat="1">
      <c r="A42" s="27" t="s">
        <v>46</v>
      </c>
      <c r="B42" s="156">
        <v>719.96</v>
      </c>
      <c r="C42" s="156">
        <v>20.57</v>
      </c>
      <c r="D42" s="53">
        <v>0.38896350507951899</v>
      </c>
      <c r="E42" s="32"/>
      <c r="F42" s="33"/>
      <c r="G42" s="33"/>
      <c r="H42" s="34"/>
      <c r="I42" s="32"/>
      <c r="J42" s="33"/>
      <c r="K42" s="33"/>
      <c r="L42" s="34"/>
      <c r="M42" s="32"/>
      <c r="N42" s="33"/>
      <c r="O42" s="33"/>
      <c r="P42" s="34"/>
      <c r="Q42" s="32"/>
      <c r="R42" s="33"/>
      <c r="S42" s="33"/>
      <c r="T42" s="34"/>
      <c r="U42" s="32"/>
      <c r="V42" s="33"/>
      <c r="W42" s="33"/>
      <c r="X42" s="34"/>
      <c r="Y42" s="32"/>
      <c r="Z42" s="33"/>
      <c r="AA42" s="33"/>
      <c r="AB42" s="34"/>
      <c r="AC42" s="32"/>
      <c r="AD42" s="33"/>
      <c r="AE42" s="33"/>
      <c r="AF42" s="34"/>
      <c r="AG42" s="32"/>
      <c r="AH42" s="33"/>
      <c r="AI42" s="33"/>
      <c r="AJ42" s="34"/>
      <c r="AK42" s="32"/>
      <c r="AL42" s="33"/>
      <c r="AM42" s="33"/>
      <c r="AN42" s="34"/>
      <c r="AO42" s="32"/>
      <c r="AP42" s="33"/>
      <c r="AQ42" s="33"/>
      <c r="AR42" s="34"/>
      <c r="AS42" s="32"/>
      <c r="AT42" s="33"/>
      <c r="AU42" s="33"/>
      <c r="AV42" s="34"/>
      <c r="AW42" s="32"/>
      <c r="AX42" s="33"/>
      <c r="AY42" s="33"/>
      <c r="AZ42" s="34"/>
      <c r="BA42" s="32"/>
      <c r="BB42" s="33"/>
      <c r="BC42" s="33"/>
      <c r="BD42" s="34"/>
      <c r="BE42" s="32"/>
      <c r="BF42" s="33"/>
      <c r="BG42" s="33"/>
      <c r="BH42" s="34"/>
      <c r="BI42" s="32"/>
      <c r="BJ42" s="33"/>
      <c r="BK42" s="33"/>
      <c r="BL42" s="34"/>
      <c r="BM42" s="32"/>
      <c r="BN42" s="33"/>
      <c r="BO42" s="33"/>
      <c r="BP42" s="34"/>
      <c r="BQ42" s="32"/>
      <c r="BR42" s="33"/>
      <c r="BS42" s="33"/>
      <c r="BT42" s="34"/>
      <c r="BU42" s="32"/>
      <c r="BV42" s="33"/>
      <c r="BW42" s="33"/>
      <c r="BX42" s="34"/>
      <c r="BY42" s="32"/>
      <c r="BZ42" s="33"/>
      <c r="CA42" s="33"/>
      <c r="CB42" s="34"/>
      <c r="CC42" s="32"/>
      <c r="CD42" s="33"/>
      <c r="CE42" s="33"/>
      <c r="CF42" s="34"/>
      <c r="CG42" s="32"/>
      <c r="CH42" s="33"/>
      <c r="CI42" s="33"/>
      <c r="CJ42" s="34"/>
      <c r="CK42" s="32"/>
      <c r="CL42" s="33"/>
      <c r="CM42" s="33"/>
      <c r="CN42" s="34"/>
      <c r="CO42" s="32"/>
      <c r="CP42" s="33"/>
      <c r="CQ42" s="33"/>
      <c r="CR42" s="34"/>
      <c r="CS42" s="32"/>
      <c r="CT42" s="33"/>
      <c r="CU42" s="33"/>
      <c r="CV42" s="34"/>
      <c r="CW42" s="32"/>
      <c r="CX42" s="33"/>
      <c r="CY42" s="33"/>
      <c r="CZ42" s="34"/>
      <c r="DA42" s="32"/>
      <c r="DB42" s="33"/>
      <c r="DC42" s="33"/>
      <c r="DD42" s="34"/>
      <c r="DE42" s="32"/>
      <c r="DF42" s="33"/>
      <c r="DG42" s="33"/>
      <c r="DH42" s="34"/>
      <c r="DI42" s="32"/>
      <c r="DJ42" s="33"/>
      <c r="DK42" s="33"/>
      <c r="DL42" s="34"/>
      <c r="DM42" s="32"/>
      <c r="DN42" s="33"/>
      <c r="DO42" s="33"/>
      <c r="DP42" s="34"/>
      <c r="DQ42" s="32"/>
      <c r="DR42" s="33"/>
      <c r="DS42" s="33"/>
      <c r="DT42" s="34"/>
      <c r="DU42" s="32"/>
      <c r="DV42" s="33"/>
      <c r="DW42" s="33"/>
      <c r="DX42" s="34"/>
      <c r="DY42" s="32"/>
      <c r="DZ42" s="33"/>
      <c r="EA42" s="33"/>
      <c r="EB42" s="34"/>
      <c r="EC42" s="32"/>
      <c r="ED42" s="33"/>
      <c r="EE42" s="33"/>
      <c r="EF42" s="34"/>
      <c r="EG42" s="32"/>
      <c r="EH42" s="33"/>
      <c r="EI42" s="33"/>
      <c r="EJ42" s="34"/>
      <c r="EK42" s="32"/>
      <c r="EL42" s="33"/>
      <c r="EM42" s="33"/>
      <c r="EN42" s="34"/>
      <c r="EO42" s="32"/>
      <c r="EP42" s="33"/>
      <c r="EQ42" s="33"/>
      <c r="ER42" s="34"/>
      <c r="ES42" s="32"/>
      <c r="ET42" s="33"/>
      <c r="EU42" s="33"/>
      <c r="EV42" s="34"/>
      <c r="EW42" s="32"/>
      <c r="EX42" s="33"/>
      <c r="EY42" s="33"/>
      <c r="EZ42" s="34"/>
      <c r="FA42" s="32"/>
      <c r="FB42" s="33"/>
      <c r="FC42" s="33"/>
      <c r="FD42" s="34"/>
      <c r="FE42" s="32"/>
      <c r="FF42" s="33"/>
      <c r="FG42" s="33"/>
      <c r="FH42" s="34"/>
      <c r="FI42" s="32"/>
      <c r="FJ42" s="33"/>
      <c r="FK42" s="33"/>
      <c r="FL42" s="34"/>
      <c r="FM42" s="32"/>
      <c r="FN42" s="33"/>
      <c r="FO42" s="33"/>
      <c r="FP42" s="34"/>
      <c r="FQ42" s="32"/>
      <c r="FR42" s="33"/>
      <c r="FS42" s="33"/>
      <c r="FT42" s="34"/>
      <c r="FU42" s="32"/>
      <c r="FV42" s="33"/>
      <c r="FW42" s="33"/>
      <c r="FX42" s="34"/>
      <c r="FY42" s="32"/>
      <c r="FZ42" s="33"/>
      <c r="GA42" s="33"/>
      <c r="GB42" s="34"/>
      <c r="GC42" s="32"/>
      <c r="GD42" s="33"/>
      <c r="GE42" s="33"/>
      <c r="GF42" s="34"/>
      <c r="GG42" s="32"/>
      <c r="GH42" s="33"/>
      <c r="GI42" s="33"/>
      <c r="GJ42" s="34"/>
      <c r="GK42" s="32"/>
      <c r="GL42" s="33"/>
      <c r="GM42" s="33"/>
      <c r="GN42" s="34"/>
      <c r="GO42" s="32"/>
      <c r="GP42" s="33"/>
      <c r="GQ42" s="33"/>
      <c r="GR42" s="34"/>
      <c r="GS42" s="32"/>
      <c r="GT42" s="33"/>
      <c r="GU42" s="33"/>
      <c r="GV42" s="34"/>
      <c r="GW42" s="32"/>
      <c r="GX42" s="33"/>
      <c r="GY42" s="33"/>
      <c r="GZ42" s="34"/>
      <c r="HA42" s="32"/>
      <c r="HB42" s="33"/>
      <c r="HC42" s="33"/>
      <c r="HD42" s="34"/>
      <c r="HE42" s="32"/>
      <c r="HF42" s="33"/>
      <c r="HG42" s="33"/>
      <c r="HH42" s="34"/>
      <c r="HI42" s="32"/>
      <c r="HJ42" s="33"/>
      <c r="HK42" s="33"/>
      <c r="HL42" s="34"/>
      <c r="HM42" s="32"/>
      <c r="HN42" s="33"/>
      <c r="HO42" s="33"/>
      <c r="HP42" s="34"/>
      <c r="HQ42" s="32"/>
      <c r="HR42" s="33"/>
      <c r="HS42" s="33"/>
      <c r="HT42" s="34"/>
      <c r="HU42" s="32"/>
      <c r="HV42" s="33"/>
      <c r="HW42" s="33"/>
      <c r="HX42" s="34"/>
      <c r="HY42" s="32"/>
      <c r="HZ42" s="33"/>
      <c r="IA42" s="33"/>
      <c r="IB42" s="34"/>
      <c r="IC42" s="32"/>
      <c r="ID42" s="33"/>
      <c r="IE42" s="33"/>
      <c r="IF42" s="34"/>
      <c r="IG42" s="32"/>
      <c r="IH42" s="33"/>
      <c r="II42" s="33"/>
      <c r="IJ42" s="34"/>
    </row>
    <row r="43" spans="1:244" s="30" customFormat="1">
      <c r="A43" s="11" t="s">
        <v>47</v>
      </c>
      <c r="B43" s="3"/>
      <c r="C43" s="3"/>
      <c r="D43" s="3"/>
    </row>
    <row r="44" spans="1:244" s="30" customFormat="1">
      <c r="A44" s="18" t="s">
        <v>80</v>
      </c>
      <c r="B44" s="16">
        <v>0</v>
      </c>
      <c r="C44" s="16">
        <v>0</v>
      </c>
      <c r="D44" s="51">
        <v>0</v>
      </c>
    </row>
    <row r="45" spans="1:244" s="30" customFormat="1">
      <c r="A45" s="18" t="s">
        <v>49</v>
      </c>
      <c r="B45" s="16">
        <v>0</v>
      </c>
      <c r="C45" s="16">
        <v>0</v>
      </c>
      <c r="D45" s="51">
        <v>0</v>
      </c>
    </row>
    <row r="46" spans="1:244" s="30" customFormat="1">
      <c r="A46" s="18" t="s">
        <v>50</v>
      </c>
      <c r="B46" s="16">
        <v>0</v>
      </c>
      <c r="C46" s="16">
        <v>0</v>
      </c>
      <c r="D46" s="51">
        <v>0</v>
      </c>
    </row>
    <row r="47" spans="1:244" s="30" customFormat="1">
      <c r="A47" s="27" t="s">
        <v>51</v>
      </c>
      <c r="B47" s="156">
        <v>0</v>
      </c>
      <c r="C47" s="156">
        <v>0</v>
      </c>
      <c r="D47" s="53">
        <v>0</v>
      </c>
      <c r="E47" s="32"/>
      <c r="F47" s="33"/>
      <c r="G47" s="33"/>
      <c r="H47" s="34"/>
      <c r="I47" s="32"/>
      <c r="J47" s="33"/>
      <c r="K47" s="33"/>
      <c r="L47" s="34"/>
      <c r="M47" s="32"/>
      <c r="N47" s="33"/>
      <c r="O47" s="33"/>
      <c r="P47" s="34"/>
      <c r="Q47" s="32"/>
      <c r="R47" s="33"/>
      <c r="S47" s="33"/>
      <c r="T47" s="34"/>
      <c r="U47" s="32"/>
      <c r="V47" s="33"/>
      <c r="W47" s="33"/>
      <c r="X47" s="34"/>
      <c r="Y47" s="32"/>
      <c r="Z47" s="33"/>
      <c r="AA47" s="33"/>
      <c r="AB47" s="34"/>
      <c r="AC47" s="32"/>
      <c r="AD47" s="33"/>
      <c r="AE47" s="33"/>
      <c r="AF47" s="34"/>
      <c r="AG47" s="32"/>
      <c r="AH47" s="33"/>
      <c r="AI47" s="33"/>
      <c r="AJ47" s="34"/>
      <c r="AK47" s="32"/>
      <c r="AL47" s="33"/>
      <c r="AM47" s="33"/>
      <c r="AN47" s="34"/>
      <c r="AO47" s="32"/>
      <c r="AP47" s="33"/>
      <c r="AQ47" s="33"/>
      <c r="AR47" s="34"/>
      <c r="AS47" s="32"/>
      <c r="AT47" s="33"/>
      <c r="AU47" s="33"/>
      <c r="AV47" s="34"/>
      <c r="AW47" s="32"/>
      <c r="AX47" s="33"/>
      <c r="AY47" s="33"/>
      <c r="AZ47" s="34"/>
      <c r="BA47" s="32"/>
      <c r="BB47" s="33"/>
      <c r="BC47" s="33"/>
      <c r="BD47" s="34"/>
      <c r="BE47" s="32"/>
      <c r="BF47" s="33"/>
      <c r="BG47" s="33"/>
      <c r="BH47" s="34"/>
      <c r="BI47" s="32"/>
      <c r="BJ47" s="33"/>
      <c r="BK47" s="33"/>
      <c r="BL47" s="34"/>
      <c r="BM47" s="32"/>
      <c r="BN47" s="33"/>
      <c r="BO47" s="33"/>
      <c r="BP47" s="34"/>
      <c r="BQ47" s="32"/>
      <c r="BR47" s="33"/>
      <c r="BS47" s="33"/>
      <c r="BT47" s="34"/>
      <c r="BU47" s="32"/>
      <c r="BV47" s="33"/>
      <c r="BW47" s="33"/>
      <c r="BX47" s="34"/>
      <c r="BY47" s="32"/>
      <c r="BZ47" s="33"/>
      <c r="CA47" s="33"/>
      <c r="CB47" s="34"/>
      <c r="CC47" s="32"/>
      <c r="CD47" s="33"/>
      <c r="CE47" s="33"/>
      <c r="CF47" s="34"/>
      <c r="CG47" s="32"/>
      <c r="CH47" s="33"/>
      <c r="CI47" s="33"/>
      <c r="CJ47" s="34"/>
      <c r="CK47" s="32"/>
      <c r="CL47" s="33"/>
      <c r="CM47" s="33"/>
      <c r="CN47" s="34"/>
      <c r="CO47" s="32"/>
      <c r="CP47" s="33"/>
      <c r="CQ47" s="33"/>
      <c r="CR47" s="34"/>
      <c r="CS47" s="32"/>
      <c r="CT47" s="33"/>
      <c r="CU47" s="33"/>
      <c r="CV47" s="34"/>
      <c r="CW47" s="32"/>
      <c r="CX47" s="33"/>
      <c r="CY47" s="33"/>
      <c r="CZ47" s="34"/>
      <c r="DA47" s="32"/>
      <c r="DB47" s="33"/>
      <c r="DC47" s="33"/>
      <c r="DD47" s="34"/>
      <c r="DE47" s="32"/>
      <c r="DF47" s="33"/>
      <c r="DG47" s="33"/>
      <c r="DH47" s="34"/>
      <c r="DI47" s="32"/>
      <c r="DJ47" s="33"/>
      <c r="DK47" s="33"/>
      <c r="DL47" s="34"/>
      <c r="DM47" s="32"/>
      <c r="DN47" s="33"/>
      <c r="DO47" s="33"/>
      <c r="DP47" s="34"/>
      <c r="DQ47" s="32"/>
      <c r="DR47" s="33"/>
      <c r="DS47" s="33"/>
      <c r="DT47" s="34"/>
      <c r="DU47" s="32"/>
      <c r="DV47" s="33"/>
      <c r="DW47" s="33"/>
      <c r="DX47" s="34"/>
      <c r="DY47" s="32"/>
      <c r="DZ47" s="33"/>
      <c r="EA47" s="33"/>
      <c r="EB47" s="34"/>
      <c r="EC47" s="32"/>
      <c r="ED47" s="33"/>
      <c r="EE47" s="33"/>
      <c r="EF47" s="34"/>
      <c r="EG47" s="32"/>
      <c r="EH47" s="33"/>
      <c r="EI47" s="33"/>
      <c r="EJ47" s="34"/>
      <c r="EK47" s="32"/>
      <c r="EL47" s="33"/>
      <c r="EM47" s="33"/>
      <c r="EN47" s="34"/>
      <c r="EO47" s="32"/>
      <c r="EP47" s="33"/>
      <c r="EQ47" s="33"/>
      <c r="ER47" s="34"/>
      <c r="ES47" s="32"/>
      <c r="ET47" s="33"/>
      <c r="EU47" s="33"/>
      <c r="EV47" s="34"/>
      <c r="EW47" s="32"/>
      <c r="EX47" s="33"/>
      <c r="EY47" s="33"/>
      <c r="EZ47" s="34"/>
      <c r="FA47" s="32"/>
      <c r="FB47" s="33"/>
      <c r="FC47" s="33"/>
      <c r="FD47" s="34"/>
      <c r="FE47" s="32"/>
      <c r="FF47" s="33"/>
      <c r="FG47" s="33"/>
      <c r="FH47" s="34"/>
      <c r="FI47" s="32"/>
      <c r="FJ47" s="33"/>
      <c r="FK47" s="33"/>
      <c r="FL47" s="34"/>
      <c r="FM47" s="32"/>
      <c r="FN47" s="33"/>
      <c r="FO47" s="33"/>
      <c r="FP47" s="34"/>
      <c r="FQ47" s="32"/>
      <c r="FR47" s="33"/>
      <c r="FS47" s="33"/>
      <c r="FT47" s="34"/>
      <c r="FU47" s="32"/>
      <c r="FV47" s="33"/>
      <c r="FW47" s="33"/>
      <c r="FX47" s="34"/>
      <c r="FY47" s="32"/>
      <c r="FZ47" s="33"/>
      <c r="GA47" s="33"/>
      <c r="GB47" s="34"/>
      <c r="GC47" s="32"/>
      <c r="GD47" s="33"/>
      <c r="GE47" s="33"/>
      <c r="GF47" s="34"/>
      <c r="GG47" s="32"/>
      <c r="GH47" s="33"/>
      <c r="GI47" s="33"/>
      <c r="GJ47" s="34"/>
      <c r="GK47" s="32"/>
      <c r="GL47" s="33"/>
      <c r="GM47" s="33"/>
      <c r="GN47" s="34"/>
      <c r="GO47" s="32"/>
      <c r="GP47" s="33"/>
      <c r="GQ47" s="33"/>
      <c r="GR47" s="34"/>
      <c r="GS47" s="32"/>
      <c r="GT47" s="33"/>
      <c r="GU47" s="33"/>
      <c r="GV47" s="34"/>
      <c r="GW47" s="32"/>
      <c r="GX47" s="33"/>
      <c r="GY47" s="33"/>
      <c r="GZ47" s="34"/>
      <c r="HA47" s="32"/>
      <c r="HB47" s="33"/>
      <c r="HC47" s="33"/>
      <c r="HD47" s="34"/>
      <c r="HE47" s="32"/>
      <c r="HF47" s="33"/>
      <c r="HG47" s="33"/>
      <c r="HH47" s="34"/>
      <c r="HI47" s="32"/>
      <c r="HJ47" s="33"/>
      <c r="HK47" s="33"/>
      <c r="HL47" s="34"/>
      <c r="HM47" s="32"/>
      <c r="HN47" s="33"/>
      <c r="HO47" s="33"/>
      <c r="HP47" s="34"/>
      <c r="HQ47" s="32"/>
      <c r="HR47" s="33"/>
      <c r="HS47" s="33"/>
      <c r="HT47" s="34"/>
      <c r="HU47" s="32"/>
      <c r="HV47" s="33"/>
      <c r="HW47" s="33"/>
      <c r="HX47" s="34"/>
      <c r="HY47" s="32"/>
      <c r="HZ47" s="33"/>
      <c r="IA47" s="33"/>
      <c r="IB47" s="34"/>
      <c r="IC47" s="32"/>
      <c r="ID47" s="33"/>
      <c r="IE47" s="33"/>
      <c r="IF47" s="34"/>
      <c r="IG47" s="32"/>
      <c r="IH47" s="33"/>
      <c r="II47" s="33"/>
      <c r="IJ47" s="34"/>
    </row>
    <row r="48" spans="1:244" s="30" customFormat="1">
      <c r="A48" s="35" t="s">
        <v>52</v>
      </c>
      <c r="B48" s="157">
        <v>719.96</v>
      </c>
      <c r="C48" s="157">
        <v>20.57</v>
      </c>
      <c r="D48" s="54">
        <v>0.38896350507951899</v>
      </c>
      <c r="E48" s="33"/>
      <c r="F48" s="33"/>
      <c r="G48" s="32"/>
      <c r="H48" s="33"/>
      <c r="I48" s="33"/>
      <c r="J48" s="33"/>
      <c r="K48" s="32"/>
      <c r="L48" s="33"/>
      <c r="M48" s="33"/>
      <c r="N48" s="33"/>
      <c r="O48" s="32"/>
      <c r="P48" s="33"/>
      <c r="Q48" s="33"/>
      <c r="R48" s="33"/>
      <c r="S48" s="32"/>
      <c r="T48" s="33"/>
      <c r="U48" s="33"/>
      <c r="V48" s="33"/>
      <c r="W48" s="32"/>
      <c r="X48" s="33"/>
      <c r="Y48" s="33"/>
      <c r="Z48" s="33"/>
      <c r="AA48" s="32"/>
      <c r="AB48" s="33"/>
      <c r="AC48" s="33"/>
      <c r="AD48" s="33"/>
      <c r="AE48" s="32"/>
      <c r="AF48" s="33"/>
      <c r="AG48" s="33"/>
      <c r="AH48" s="33"/>
      <c r="AI48" s="32"/>
      <c r="AJ48" s="33"/>
      <c r="AK48" s="33"/>
      <c r="AL48" s="33"/>
      <c r="AM48" s="32"/>
      <c r="AN48" s="33"/>
      <c r="AO48" s="33"/>
      <c r="AP48" s="33"/>
      <c r="AQ48" s="32"/>
      <c r="AR48" s="33"/>
      <c r="AS48" s="33"/>
      <c r="AT48" s="33"/>
      <c r="AU48" s="32"/>
      <c r="AV48" s="33"/>
      <c r="AW48" s="33"/>
      <c r="AX48" s="33"/>
      <c r="AY48" s="32"/>
      <c r="AZ48" s="33"/>
      <c r="BA48" s="33"/>
      <c r="BB48" s="33"/>
      <c r="BC48" s="32"/>
      <c r="BD48" s="33"/>
      <c r="BE48" s="33"/>
      <c r="BF48" s="33"/>
      <c r="BG48" s="32"/>
      <c r="BH48" s="33"/>
      <c r="BI48" s="33"/>
      <c r="BJ48" s="33"/>
      <c r="BK48" s="32"/>
      <c r="BL48" s="33"/>
      <c r="BM48" s="33"/>
      <c r="BN48" s="33"/>
      <c r="BO48" s="32"/>
      <c r="BP48" s="33"/>
      <c r="BQ48" s="33"/>
      <c r="BR48" s="33"/>
      <c r="BS48" s="32"/>
      <c r="BT48" s="33"/>
      <c r="BU48" s="33"/>
      <c r="BV48" s="33"/>
      <c r="BW48" s="32"/>
      <c r="BX48" s="33"/>
      <c r="BY48" s="33"/>
      <c r="BZ48" s="33"/>
      <c r="CA48" s="32"/>
      <c r="CB48" s="33"/>
      <c r="CC48" s="33"/>
      <c r="CD48" s="33"/>
      <c r="CE48" s="32"/>
      <c r="CF48" s="33"/>
      <c r="CG48" s="33"/>
      <c r="CH48" s="33"/>
      <c r="CI48" s="32"/>
      <c r="CJ48" s="33"/>
      <c r="CK48" s="33"/>
      <c r="CL48" s="33"/>
      <c r="CM48" s="32"/>
      <c r="CN48" s="33"/>
      <c r="CO48" s="33"/>
      <c r="CP48" s="33"/>
      <c r="CQ48" s="32"/>
      <c r="CR48" s="33"/>
      <c r="CS48" s="33"/>
      <c r="CT48" s="33"/>
      <c r="CU48" s="32"/>
      <c r="CV48" s="33"/>
      <c r="CW48" s="33"/>
      <c r="CX48" s="33"/>
      <c r="CY48" s="32"/>
      <c r="CZ48" s="33"/>
      <c r="DA48" s="33"/>
      <c r="DB48" s="33"/>
      <c r="DC48" s="32"/>
      <c r="DD48" s="33"/>
      <c r="DE48" s="33"/>
      <c r="DF48" s="33"/>
      <c r="DG48" s="32"/>
      <c r="DH48" s="33"/>
      <c r="DI48" s="33"/>
      <c r="DJ48" s="33"/>
      <c r="DK48" s="32"/>
      <c r="DL48" s="33"/>
      <c r="DM48" s="33"/>
      <c r="DN48" s="33"/>
      <c r="DO48" s="32"/>
      <c r="DP48" s="33"/>
      <c r="DQ48" s="33"/>
      <c r="DR48" s="33"/>
      <c r="DS48" s="32"/>
      <c r="DT48" s="33"/>
      <c r="DU48" s="33"/>
      <c r="DV48" s="33"/>
      <c r="DW48" s="32"/>
      <c r="DX48" s="33"/>
      <c r="DY48" s="33"/>
      <c r="DZ48" s="33"/>
      <c r="EA48" s="32"/>
      <c r="EB48" s="33"/>
      <c r="EC48" s="33"/>
      <c r="ED48" s="33"/>
      <c r="EE48" s="32"/>
      <c r="EF48" s="33"/>
      <c r="EG48" s="33"/>
      <c r="EH48" s="33"/>
      <c r="EI48" s="32"/>
      <c r="EJ48" s="33"/>
      <c r="EK48" s="33"/>
      <c r="EL48" s="33"/>
      <c r="EM48" s="32"/>
      <c r="EN48" s="33"/>
      <c r="EO48" s="33"/>
      <c r="EP48" s="33"/>
      <c r="EQ48" s="32"/>
      <c r="ER48" s="33"/>
      <c r="ES48" s="33"/>
      <c r="ET48" s="33"/>
      <c r="EU48" s="32"/>
      <c r="EV48" s="33"/>
      <c r="EW48" s="33"/>
      <c r="EX48" s="33"/>
      <c r="EY48" s="32"/>
      <c r="EZ48" s="33"/>
      <c r="FA48" s="33"/>
      <c r="FB48" s="33"/>
      <c r="FC48" s="32"/>
      <c r="FD48" s="33"/>
      <c r="FE48" s="33"/>
      <c r="FF48" s="33"/>
      <c r="FG48" s="32"/>
      <c r="FH48" s="33"/>
      <c r="FI48" s="33"/>
      <c r="FJ48" s="33"/>
      <c r="FK48" s="32"/>
      <c r="FL48" s="33"/>
      <c r="FM48" s="33"/>
      <c r="FN48" s="33"/>
      <c r="FO48" s="32"/>
      <c r="FP48" s="33"/>
      <c r="FQ48" s="33"/>
      <c r="FR48" s="33"/>
      <c r="FS48" s="32"/>
      <c r="FT48" s="33"/>
      <c r="FU48" s="33"/>
      <c r="FV48" s="33"/>
      <c r="FW48" s="32"/>
      <c r="FX48" s="33"/>
      <c r="FY48" s="33"/>
      <c r="FZ48" s="33"/>
      <c r="GA48" s="32"/>
      <c r="GB48" s="33"/>
      <c r="GC48" s="33"/>
      <c r="GD48" s="33"/>
      <c r="GE48" s="32"/>
      <c r="GF48" s="33"/>
      <c r="GG48" s="33"/>
      <c r="GH48" s="33"/>
      <c r="GI48" s="32"/>
      <c r="GJ48" s="33"/>
      <c r="GK48" s="33"/>
      <c r="GL48" s="33"/>
      <c r="GM48" s="32"/>
      <c r="GN48" s="33"/>
      <c r="GO48" s="33"/>
      <c r="GP48" s="33"/>
      <c r="GQ48" s="32"/>
      <c r="GR48" s="33"/>
      <c r="GS48" s="33"/>
      <c r="GT48" s="33"/>
      <c r="GU48" s="32"/>
      <c r="GV48" s="33"/>
      <c r="GW48" s="33"/>
      <c r="GX48" s="33"/>
      <c r="GY48" s="32"/>
      <c r="GZ48" s="33"/>
      <c r="HA48" s="33"/>
      <c r="HB48" s="33"/>
      <c r="HC48" s="32"/>
      <c r="HD48" s="33"/>
      <c r="HE48" s="33"/>
      <c r="HF48" s="33"/>
      <c r="HG48" s="32"/>
      <c r="HH48" s="33"/>
      <c r="HI48" s="33"/>
      <c r="HJ48" s="33"/>
      <c r="HK48" s="32"/>
      <c r="HL48" s="33"/>
      <c r="HM48" s="33"/>
      <c r="HN48" s="33"/>
      <c r="HO48" s="32"/>
      <c r="HP48" s="33"/>
      <c r="HQ48" s="33"/>
      <c r="HR48" s="33"/>
      <c r="HS48" s="32"/>
      <c r="HT48" s="33"/>
      <c r="HU48" s="33"/>
      <c r="HV48" s="33"/>
      <c r="HW48" s="32"/>
      <c r="HX48" s="33"/>
      <c r="HY48" s="33"/>
      <c r="HZ48" s="33"/>
      <c r="IA48" s="32"/>
      <c r="IB48" s="33"/>
      <c r="IC48" s="33"/>
      <c r="ID48" s="33"/>
      <c r="IE48" s="32"/>
      <c r="IF48" s="33"/>
      <c r="IG48" s="33"/>
      <c r="IH48" s="33"/>
    </row>
    <row r="49" spans="1:244" s="31" customFormat="1">
      <c r="A49" s="22" t="s">
        <v>53</v>
      </c>
      <c r="B49" s="155">
        <v>1840.8405681843151</v>
      </c>
      <c r="C49" s="155">
        <v>52.59</v>
      </c>
      <c r="D49" s="52">
        <v>0.99452719552967461</v>
      </c>
    </row>
    <row r="50" spans="1:244" s="30" customFormat="1">
      <c r="A50" s="11" t="s">
        <v>54</v>
      </c>
      <c r="B50" s="3"/>
      <c r="C50" s="3"/>
      <c r="D50" s="3"/>
    </row>
    <row r="51" spans="1:244" s="30" customFormat="1">
      <c r="A51" s="6" t="s">
        <v>55</v>
      </c>
      <c r="B51" s="16">
        <v>0</v>
      </c>
      <c r="C51" s="16">
        <v>0</v>
      </c>
      <c r="D51" s="51">
        <v>0</v>
      </c>
    </row>
    <row r="52" spans="1:244" s="30" customFormat="1">
      <c r="A52" s="6" t="s">
        <v>56</v>
      </c>
      <c r="B52" s="16">
        <v>10.130000000000001</v>
      </c>
      <c r="C52" s="16">
        <v>0.28999999999999998</v>
      </c>
      <c r="D52" s="51">
        <v>5.4728044703254725E-3</v>
      </c>
    </row>
    <row r="53" spans="1:244" s="30" customFormat="1">
      <c r="A53" s="27" t="s">
        <v>57</v>
      </c>
      <c r="B53" s="156">
        <v>10.130000000000001</v>
      </c>
      <c r="C53" s="156">
        <v>0.28999999999999998</v>
      </c>
      <c r="D53" s="53">
        <v>5.4728044703254725E-3</v>
      </c>
      <c r="E53" s="32"/>
      <c r="F53" s="33"/>
      <c r="G53" s="33"/>
      <c r="H53" s="34"/>
      <c r="I53" s="32"/>
      <c r="J53" s="33"/>
      <c r="K53" s="33"/>
      <c r="L53" s="34"/>
      <c r="M53" s="32"/>
      <c r="N53" s="33"/>
      <c r="O53" s="33"/>
      <c r="P53" s="34"/>
      <c r="Q53" s="32"/>
      <c r="R53" s="33"/>
      <c r="S53" s="33"/>
      <c r="T53" s="34"/>
      <c r="U53" s="32"/>
      <c r="V53" s="33"/>
      <c r="W53" s="33"/>
      <c r="X53" s="34"/>
      <c r="Y53" s="32"/>
      <c r="Z53" s="33"/>
      <c r="AA53" s="33"/>
      <c r="AB53" s="34"/>
      <c r="AC53" s="32"/>
      <c r="AD53" s="33"/>
      <c r="AE53" s="33"/>
      <c r="AF53" s="34"/>
      <c r="AG53" s="32"/>
      <c r="AH53" s="33"/>
      <c r="AI53" s="33"/>
      <c r="AJ53" s="34"/>
      <c r="AK53" s="32"/>
      <c r="AL53" s="33"/>
      <c r="AM53" s="33"/>
      <c r="AN53" s="34"/>
      <c r="AO53" s="32"/>
      <c r="AP53" s="33"/>
      <c r="AQ53" s="33"/>
      <c r="AR53" s="34"/>
      <c r="AS53" s="32"/>
      <c r="AT53" s="33"/>
      <c r="AU53" s="33"/>
      <c r="AV53" s="34"/>
      <c r="AW53" s="32"/>
      <c r="AX53" s="33"/>
      <c r="AY53" s="33"/>
      <c r="AZ53" s="34"/>
      <c r="BA53" s="32"/>
      <c r="BB53" s="33"/>
      <c r="BC53" s="33"/>
      <c r="BD53" s="34"/>
      <c r="BE53" s="32"/>
      <c r="BF53" s="33"/>
      <c r="BG53" s="33"/>
      <c r="BH53" s="34"/>
      <c r="BI53" s="32"/>
      <c r="BJ53" s="33"/>
      <c r="BK53" s="33"/>
      <c r="BL53" s="34"/>
      <c r="BM53" s="32"/>
      <c r="BN53" s="33"/>
      <c r="BO53" s="33"/>
      <c r="BP53" s="34"/>
      <c r="BQ53" s="32"/>
      <c r="BR53" s="33"/>
      <c r="BS53" s="33"/>
      <c r="BT53" s="34"/>
      <c r="BU53" s="32"/>
      <c r="BV53" s="33"/>
      <c r="BW53" s="33"/>
      <c r="BX53" s="34"/>
      <c r="BY53" s="32"/>
      <c r="BZ53" s="33"/>
      <c r="CA53" s="33"/>
      <c r="CB53" s="34"/>
      <c r="CC53" s="32"/>
      <c r="CD53" s="33"/>
      <c r="CE53" s="33"/>
      <c r="CF53" s="34"/>
      <c r="CG53" s="32"/>
      <c r="CH53" s="33"/>
      <c r="CI53" s="33"/>
      <c r="CJ53" s="34"/>
      <c r="CK53" s="32"/>
      <c r="CL53" s="33"/>
      <c r="CM53" s="33"/>
      <c r="CN53" s="34"/>
      <c r="CO53" s="32"/>
      <c r="CP53" s="33"/>
      <c r="CQ53" s="33"/>
      <c r="CR53" s="34"/>
      <c r="CS53" s="32"/>
      <c r="CT53" s="33"/>
      <c r="CU53" s="33"/>
      <c r="CV53" s="34"/>
      <c r="CW53" s="32"/>
      <c r="CX53" s="33"/>
      <c r="CY53" s="33"/>
      <c r="CZ53" s="34"/>
      <c r="DA53" s="32"/>
      <c r="DB53" s="33"/>
      <c r="DC53" s="33"/>
      <c r="DD53" s="34"/>
      <c r="DE53" s="32"/>
      <c r="DF53" s="33"/>
      <c r="DG53" s="33"/>
      <c r="DH53" s="34"/>
      <c r="DI53" s="32"/>
      <c r="DJ53" s="33"/>
      <c r="DK53" s="33"/>
      <c r="DL53" s="34"/>
      <c r="DM53" s="32"/>
      <c r="DN53" s="33"/>
      <c r="DO53" s="33"/>
      <c r="DP53" s="34"/>
      <c r="DQ53" s="32"/>
      <c r="DR53" s="33"/>
      <c r="DS53" s="33"/>
      <c r="DT53" s="34"/>
      <c r="DU53" s="32"/>
      <c r="DV53" s="33"/>
      <c r="DW53" s="33"/>
      <c r="DX53" s="34"/>
      <c r="DY53" s="32"/>
      <c r="DZ53" s="33"/>
      <c r="EA53" s="33"/>
      <c r="EB53" s="34"/>
      <c r="EC53" s="32"/>
      <c r="ED53" s="33"/>
      <c r="EE53" s="33"/>
      <c r="EF53" s="34"/>
      <c r="EG53" s="32"/>
      <c r="EH53" s="33"/>
      <c r="EI53" s="33"/>
      <c r="EJ53" s="34"/>
      <c r="EK53" s="32"/>
      <c r="EL53" s="33"/>
      <c r="EM53" s="33"/>
      <c r="EN53" s="34"/>
      <c r="EO53" s="32"/>
      <c r="EP53" s="33"/>
      <c r="EQ53" s="33"/>
      <c r="ER53" s="34"/>
      <c r="ES53" s="32"/>
      <c r="ET53" s="33"/>
      <c r="EU53" s="33"/>
      <c r="EV53" s="34"/>
      <c r="EW53" s="32"/>
      <c r="EX53" s="33"/>
      <c r="EY53" s="33"/>
      <c r="EZ53" s="34"/>
      <c r="FA53" s="32"/>
      <c r="FB53" s="33"/>
      <c r="FC53" s="33"/>
      <c r="FD53" s="34"/>
      <c r="FE53" s="32"/>
      <c r="FF53" s="33"/>
      <c r="FG53" s="33"/>
      <c r="FH53" s="34"/>
      <c r="FI53" s="32"/>
      <c r="FJ53" s="33"/>
      <c r="FK53" s="33"/>
      <c r="FL53" s="34"/>
      <c r="FM53" s="32"/>
      <c r="FN53" s="33"/>
      <c r="FO53" s="33"/>
      <c r="FP53" s="34"/>
      <c r="FQ53" s="32"/>
      <c r="FR53" s="33"/>
      <c r="FS53" s="33"/>
      <c r="FT53" s="34"/>
      <c r="FU53" s="32"/>
      <c r="FV53" s="33"/>
      <c r="FW53" s="33"/>
      <c r="FX53" s="34"/>
      <c r="FY53" s="32"/>
      <c r="FZ53" s="33"/>
      <c r="GA53" s="33"/>
      <c r="GB53" s="34"/>
      <c r="GC53" s="32"/>
      <c r="GD53" s="33"/>
      <c r="GE53" s="33"/>
      <c r="GF53" s="34"/>
      <c r="GG53" s="32"/>
      <c r="GH53" s="33"/>
      <c r="GI53" s="33"/>
      <c r="GJ53" s="34"/>
      <c r="GK53" s="32"/>
      <c r="GL53" s="33"/>
      <c r="GM53" s="33"/>
      <c r="GN53" s="34"/>
      <c r="GO53" s="32"/>
      <c r="GP53" s="33"/>
      <c r="GQ53" s="33"/>
      <c r="GR53" s="34"/>
      <c r="GS53" s="32"/>
      <c r="GT53" s="33"/>
      <c r="GU53" s="33"/>
      <c r="GV53" s="34"/>
      <c r="GW53" s="32"/>
      <c r="GX53" s="33"/>
      <c r="GY53" s="33"/>
      <c r="GZ53" s="34"/>
      <c r="HA53" s="32"/>
      <c r="HB53" s="33"/>
      <c r="HC53" s="33"/>
      <c r="HD53" s="34"/>
      <c r="HE53" s="32"/>
      <c r="HF53" s="33"/>
      <c r="HG53" s="33"/>
      <c r="HH53" s="34"/>
      <c r="HI53" s="32"/>
      <c r="HJ53" s="33"/>
      <c r="HK53" s="33"/>
      <c r="HL53" s="34"/>
      <c r="HM53" s="32"/>
      <c r="HN53" s="33"/>
      <c r="HO53" s="33"/>
      <c r="HP53" s="34"/>
      <c r="HQ53" s="32"/>
      <c r="HR53" s="33"/>
      <c r="HS53" s="33"/>
      <c r="HT53" s="34"/>
      <c r="HU53" s="32"/>
      <c r="HV53" s="33"/>
      <c r="HW53" s="33"/>
      <c r="HX53" s="34"/>
      <c r="HY53" s="32"/>
      <c r="HZ53" s="33"/>
      <c r="IA53" s="33"/>
      <c r="IB53" s="34"/>
      <c r="IC53" s="32"/>
      <c r="ID53" s="33"/>
      <c r="IE53" s="33"/>
      <c r="IF53" s="34"/>
      <c r="IG53" s="32"/>
      <c r="IH53" s="33"/>
      <c r="II53" s="33"/>
      <c r="IJ53" s="34"/>
    </row>
    <row r="54" spans="1:244" s="41" customFormat="1" ht="13.5" thickBot="1">
      <c r="A54" s="38" t="s">
        <v>58</v>
      </c>
      <c r="B54" s="158">
        <v>1850.9705681843152</v>
      </c>
      <c r="C54" s="158">
        <v>52.88</v>
      </c>
      <c r="D54" s="55">
        <v>1</v>
      </c>
    </row>
    <row r="55" spans="1:244">
      <c r="A55" s="42" t="s">
        <v>59</v>
      </c>
      <c r="D55" s="43"/>
    </row>
  </sheetData>
  <printOptions horizontalCentered="1"/>
  <pageMargins left="0.78740157480314965" right="0.39370078740157483" top="0.78740157480314965" bottom="0.78740157480314965" header="0.59055118110236227" footer="0.59055118110236227"/>
  <pageSetup paperSize="9" orientation="portrait" horizontalDpi="300" verticalDpi="300" r:id="rId1"/>
  <headerFooter alignWithMargins="0">
    <oddHeader>&amp;L&amp;"Tahoma,Negrito"&amp;8Companhia Nacional de Abastecimento - CONAB</oddHeader>
    <oddFooter>&amp;R&amp;6&amp;F - &amp;A
versão - jan/2008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126</vt:i4>
      </vt:variant>
      <vt:variant>
        <vt:lpstr>Intervalos nomeados</vt:lpstr>
      </vt:variant>
      <vt:variant>
        <vt:i4>102</vt:i4>
      </vt:variant>
    </vt:vector>
  </HeadingPairs>
  <TitlesOfParts>
    <vt:vector size="228" baseType="lpstr">
      <vt:lpstr>ABACAXI HAVAIANO- MG</vt:lpstr>
      <vt:lpstr>ABACAXI PÉROLA - MG</vt:lpstr>
      <vt:lpstr>ABACAXI PÉROLA - PA </vt:lpstr>
      <vt:lpstr>ABACAXI PÉROLA - PB</vt:lpstr>
      <vt:lpstr>AÇAÍ - AM</vt:lpstr>
      <vt:lpstr>AÇAÍ - PA</vt:lpstr>
      <vt:lpstr>AÇAÍ - PA 1</vt:lpstr>
      <vt:lpstr>AÇAÍ - PA 2</vt:lpstr>
      <vt:lpstr>AÇAÍ - PA 3</vt:lpstr>
      <vt:lpstr>ALHO - RS</vt:lpstr>
      <vt:lpstr>ALHO - SC</vt:lpstr>
      <vt:lpstr>ARROZ - MA</vt:lpstr>
      <vt:lpstr>ARROZ - MS</vt:lpstr>
      <vt:lpstr>ARROZ - PI</vt:lpstr>
      <vt:lpstr>ARROZ - RS</vt:lpstr>
      <vt:lpstr>ARROZ - RS 1</vt:lpstr>
      <vt:lpstr>ARROZ - SC </vt:lpstr>
      <vt:lpstr>ARROZ - SC 1 </vt:lpstr>
      <vt:lpstr>BANANA - BA</vt:lpstr>
      <vt:lpstr>BANANA - BA 1</vt:lpstr>
      <vt:lpstr>BANANA - ES</vt:lpstr>
      <vt:lpstr>BANANA - ES 1</vt:lpstr>
      <vt:lpstr>BANANA - MG</vt:lpstr>
      <vt:lpstr>BANANA - SC</vt:lpstr>
      <vt:lpstr>BATATA DOCE - RS</vt:lpstr>
      <vt:lpstr>BATATA DOCE - SP</vt:lpstr>
      <vt:lpstr>BATATA INGLESA - MG</vt:lpstr>
      <vt:lpstr>BATATA INGLESA - RS</vt:lpstr>
      <vt:lpstr>CAFÉ ARÁBICA - ES</vt:lpstr>
      <vt:lpstr>CAFÉ ARÁBICA - MG</vt:lpstr>
      <vt:lpstr>CAFÉ ARÁBICA - PR</vt:lpstr>
      <vt:lpstr>CAFÉ CONILON - ES</vt:lpstr>
      <vt:lpstr>CAFÉ CONILON - RO</vt:lpstr>
      <vt:lpstr>CAFÉ CONILON - RO 1</vt:lpstr>
      <vt:lpstr>CANA - AL</vt:lpstr>
      <vt:lpstr>CANA - AL 1 </vt:lpstr>
      <vt:lpstr>CANA - CE</vt:lpstr>
      <vt:lpstr>CANA - MG</vt:lpstr>
      <vt:lpstr>CANA - MG 1</vt:lpstr>
      <vt:lpstr>CANA - PE</vt:lpstr>
      <vt:lpstr>CANA - SP</vt:lpstr>
      <vt:lpstr>CAPRINO-OVINO - CE</vt:lpstr>
      <vt:lpstr>CAPRINO-OVINO - PI</vt:lpstr>
      <vt:lpstr>CAPRINO-OVINO - PI 1 </vt:lpstr>
      <vt:lpstr>CAPRINO-OVINO RN</vt:lpstr>
      <vt:lpstr>CASTANHA DE CAJU - CE</vt:lpstr>
      <vt:lpstr>CASTANHA DE CAJU - PI</vt:lpstr>
      <vt:lpstr>CASTANHA DE CAJU - RN</vt:lpstr>
      <vt:lpstr>CEBOLA - RS</vt:lpstr>
      <vt:lpstr>CEBOLA - SC</vt:lpstr>
      <vt:lpstr>ERVA MATE - PR</vt:lpstr>
      <vt:lpstr>FEIJÃO CAUPI - BA</vt:lpstr>
      <vt:lpstr>FEIJÃO CAUPI - CE</vt:lpstr>
      <vt:lpstr>FEIJÃO CAUPI - PA</vt:lpstr>
      <vt:lpstr>FEIJÃO CAUPI - PI</vt:lpstr>
      <vt:lpstr>FEIJÃO CAUPI - PI 1</vt:lpstr>
      <vt:lpstr>FEIJÃO CAUPI - PI 2 </vt:lpstr>
      <vt:lpstr>FEIJÃO CAUPI - RR </vt:lpstr>
      <vt:lpstr>FEIJÃO CORES - BA</vt:lpstr>
      <vt:lpstr>FEIJÃO CORES - BA 1</vt:lpstr>
      <vt:lpstr>FEIJÃO CORES - PR</vt:lpstr>
      <vt:lpstr>FEIJÃO CORES - SC</vt:lpstr>
      <vt:lpstr>FEIJÃO CORES -SE </vt:lpstr>
      <vt:lpstr>FEIJÃO PRETO - PR</vt:lpstr>
      <vt:lpstr>FEIJÃO PRETO - SC</vt:lpstr>
      <vt:lpstr>INHAME - BA</vt:lpstr>
      <vt:lpstr>INHAME - ES</vt:lpstr>
      <vt:lpstr>INHAME - MG</vt:lpstr>
      <vt:lpstr>LARANJA - BA</vt:lpstr>
      <vt:lpstr>LARANJA - SP</vt:lpstr>
      <vt:lpstr>LARANJA - SP 1</vt:lpstr>
      <vt:lpstr>LARANJA - RS</vt:lpstr>
      <vt:lpstr>MAÇA - RS</vt:lpstr>
      <vt:lpstr>MAÇA - SC</vt:lpstr>
      <vt:lpstr>MAMONA - BA</vt:lpstr>
      <vt:lpstr>MANDIOCA - BA</vt:lpstr>
      <vt:lpstr>MANDIOCA - BA 1</vt:lpstr>
      <vt:lpstr>MANDIOCA - ES</vt:lpstr>
      <vt:lpstr>MANDIOCA - MA</vt:lpstr>
      <vt:lpstr>MANDIOCA - MG</vt:lpstr>
      <vt:lpstr>MANDIOCA - MS</vt:lpstr>
      <vt:lpstr>MANDIOCA - PA</vt:lpstr>
      <vt:lpstr>MANDIOCA - SC</vt:lpstr>
      <vt:lpstr>MANDIOCA - PR</vt:lpstr>
      <vt:lpstr>MANDIOCA - PR 1</vt:lpstr>
      <vt:lpstr>MANDIOCA - PR 2</vt:lpstr>
      <vt:lpstr>MANDIOCA - PR 3</vt:lpstr>
      <vt:lpstr>MANGA - BA</vt:lpstr>
      <vt:lpstr>MARACUJÁ - AL</vt:lpstr>
      <vt:lpstr>MARACUJÁ - BA</vt:lpstr>
      <vt:lpstr>MARACUJÁ - CE</vt:lpstr>
      <vt:lpstr>MARACUJÁ - SP</vt:lpstr>
      <vt:lpstr>MEL - CE</vt:lpstr>
      <vt:lpstr>MEL - RN</vt:lpstr>
      <vt:lpstr>MILHO - CE</vt:lpstr>
      <vt:lpstr>MILHO - MA</vt:lpstr>
      <vt:lpstr>MILHO - MG</vt:lpstr>
      <vt:lpstr>MILHO - MS</vt:lpstr>
      <vt:lpstr>MILHO - PI</vt:lpstr>
      <vt:lpstr>MILHO - PI 1 </vt:lpstr>
      <vt:lpstr>MILHO - PR</vt:lpstr>
      <vt:lpstr>MILHO - PR 1</vt:lpstr>
      <vt:lpstr>MILHO - RO</vt:lpstr>
      <vt:lpstr>MILHO - RO 1</vt:lpstr>
      <vt:lpstr>MILHO - RS</vt:lpstr>
      <vt:lpstr>MILHO - SC</vt:lpstr>
      <vt:lpstr>MILHO - SC 1</vt:lpstr>
      <vt:lpstr>MILHO - SE</vt:lpstr>
      <vt:lpstr>PÊSSEGO - RS</vt:lpstr>
      <vt:lpstr>PIMENTA-DO-REINO - PA</vt:lpstr>
      <vt:lpstr>PIMENTÃO - ES</vt:lpstr>
      <vt:lpstr>PIMENTÃO - MG</vt:lpstr>
      <vt:lpstr>PIMENTÃO - SP</vt:lpstr>
      <vt:lpstr>QUIABO - MG</vt:lpstr>
      <vt:lpstr>QUIABO - RJ</vt:lpstr>
      <vt:lpstr>SOJA - PR</vt:lpstr>
      <vt:lpstr>SOJA - PR 2</vt:lpstr>
      <vt:lpstr>SOJA - PR 1</vt:lpstr>
      <vt:lpstr>SOJA - RS</vt:lpstr>
      <vt:lpstr>TANGERINA - RS</vt:lpstr>
      <vt:lpstr>TOMATE - ES</vt:lpstr>
      <vt:lpstr>TOMATE - MG</vt:lpstr>
      <vt:lpstr>TOMATE - RJ</vt:lpstr>
      <vt:lpstr>TOMATE - SP</vt:lpstr>
      <vt:lpstr>TRIGO - PR</vt:lpstr>
      <vt:lpstr>TRIGO - RS</vt:lpstr>
      <vt:lpstr>'ABACAXI HAVAIANO- MG'!Area_de_impressao</vt:lpstr>
      <vt:lpstr>'ABACAXI PÉROLA - MG'!Area_de_impressao</vt:lpstr>
      <vt:lpstr>'ABACAXI PÉROLA - PA '!Area_de_impressao</vt:lpstr>
      <vt:lpstr>'ABACAXI PÉROLA - PB'!Area_de_impressao</vt:lpstr>
      <vt:lpstr>'ALHO - SC'!Area_de_impressao</vt:lpstr>
      <vt:lpstr>'ARROZ - MA'!Area_de_impressao</vt:lpstr>
      <vt:lpstr>'ARROZ - MS'!Area_de_impressao</vt:lpstr>
      <vt:lpstr>'ARROZ - PI'!Area_de_impressao</vt:lpstr>
      <vt:lpstr>'ARROZ - RS'!Area_de_impressao</vt:lpstr>
      <vt:lpstr>'ARROZ - RS 1'!Area_de_impressao</vt:lpstr>
      <vt:lpstr>'ARROZ - SC '!Area_de_impressao</vt:lpstr>
      <vt:lpstr>'ARROZ - SC 1 '!Area_de_impressao</vt:lpstr>
      <vt:lpstr>'BANANA - BA'!Area_de_impressao</vt:lpstr>
      <vt:lpstr>'BANANA - BA 1'!Area_de_impressao</vt:lpstr>
      <vt:lpstr>'BANANA - ES'!Area_de_impressao</vt:lpstr>
      <vt:lpstr>'BANANA - ES 1'!Area_de_impressao</vt:lpstr>
      <vt:lpstr>'BANANA - MG'!Area_de_impressao</vt:lpstr>
      <vt:lpstr>'BANANA - SC'!Area_de_impressao</vt:lpstr>
      <vt:lpstr>'BATATA DOCE - RS'!Area_de_impressao</vt:lpstr>
      <vt:lpstr>'BATATA DOCE - SP'!Area_de_impressao</vt:lpstr>
      <vt:lpstr>'BATATA INGLESA - MG'!Area_de_impressao</vt:lpstr>
      <vt:lpstr>'BATATA INGLESA - RS'!Area_de_impressao</vt:lpstr>
      <vt:lpstr>'CANA - AL'!Area_de_impressao</vt:lpstr>
      <vt:lpstr>'CANA - AL 1 '!Area_de_impressao</vt:lpstr>
      <vt:lpstr>'CANA - CE'!Area_de_impressao</vt:lpstr>
      <vt:lpstr>'CANA - MG'!Area_de_impressao</vt:lpstr>
      <vt:lpstr>'CANA - MG 1'!Area_de_impressao</vt:lpstr>
      <vt:lpstr>'CANA - PE'!Area_de_impressao</vt:lpstr>
      <vt:lpstr>'CANA - SP'!Area_de_impressao</vt:lpstr>
      <vt:lpstr>'CAPRINO-OVINO - CE'!Area_de_impressao</vt:lpstr>
      <vt:lpstr>'CAPRINO-OVINO - PI'!Area_de_impressao</vt:lpstr>
      <vt:lpstr>'CAPRINO-OVINO - PI 1 '!Area_de_impressao</vt:lpstr>
      <vt:lpstr>'CAPRINO-OVINO RN'!Area_de_impressao</vt:lpstr>
      <vt:lpstr>'CASTANHA DE CAJU - CE'!Area_de_impressao</vt:lpstr>
      <vt:lpstr>'CASTANHA DE CAJU - PI'!Area_de_impressao</vt:lpstr>
      <vt:lpstr>'CASTANHA DE CAJU - RN'!Area_de_impressao</vt:lpstr>
      <vt:lpstr>'CEBOLA - RS'!Area_de_impressao</vt:lpstr>
      <vt:lpstr>'CEBOLA - SC'!Area_de_impressao</vt:lpstr>
      <vt:lpstr>'ERVA MATE - PR'!Area_de_impressao</vt:lpstr>
      <vt:lpstr>'FEIJÃO CAUPI - BA'!Area_de_impressao</vt:lpstr>
      <vt:lpstr>'FEIJÃO CAUPI - CE'!Area_de_impressao</vt:lpstr>
      <vt:lpstr>'FEIJÃO CAUPI - PA'!Area_de_impressao</vt:lpstr>
      <vt:lpstr>'FEIJÃO CAUPI - PI'!Area_de_impressao</vt:lpstr>
      <vt:lpstr>'FEIJÃO CAUPI - PI 1'!Area_de_impressao</vt:lpstr>
      <vt:lpstr>'FEIJÃO CAUPI - PI 2 '!Area_de_impressao</vt:lpstr>
      <vt:lpstr>'FEIJÃO CAUPI - RR '!Area_de_impressao</vt:lpstr>
      <vt:lpstr>'FEIJÃO CORES - BA'!Area_de_impressao</vt:lpstr>
      <vt:lpstr>'FEIJÃO CORES - PR'!Area_de_impressao</vt:lpstr>
      <vt:lpstr>'FEIJÃO CORES - SC'!Area_de_impressao</vt:lpstr>
      <vt:lpstr>'FEIJÃO CORES -SE '!Area_de_impressao</vt:lpstr>
      <vt:lpstr>'FEIJÃO PRETO - PR'!Area_de_impressao</vt:lpstr>
      <vt:lpstr>'FEIJÃO PRETO - SC'!Area_de_impressao</vt:lpstr>
      <vt:lpstr>'INHAME - BA'!Area_de_impressao</vt:lpstr>
      <vt:lpstr>'INHAME - ES'!Area_de_impressao</vt:lpstr>
      <vt:lpstr>'INHAME - MG'!Area_de_impressao</vt:lpstr>
      <vt:lpstr>'LARANJA - BA'!Area_de_impressao</vt:lpstr>
      <vt:lpstr>'LARANJA - RS'!Area_de_impressao</vt:lpstr>
      <vt:lpstr>'MAÇA - RS'!Area_de_impressao</vt:lpstr>
      <vt:lpstr>'MANDIOCA - BA'!Area_de_impressao</vt:lpstr>
      <vt:lpstr>'MANDIOCA - BA 1'!Area_de_impressao</vt:lpstr>
      <vt:lpstr>'MANDIOCA - ES'!Area_de_impressao</vt:lpstr>
      <vt:lpstr>'MANDIOCA - MA'!Area_de_impressao</vt:lpstr>
      <vt:lpstr>'MANDIOCA - MG'!Area_de_impressao</vt:lpstr>
      <vt:lpstr>'MANDIOCA - PA'!Area_de_impressao</vt:lpstr>
      <vt:lpstr>'MANDIOCA - SC'!Area_de_impressao</vt:lpstr>
      <vt:lpstr>'MANGA - BA'!Area_de_impressao</vt:lpstr>
      <vt:lpstr>'MARACUJÁ - AL'!Area_de_impressao</vt:lpstr>
      <vt:lpstr>'MARACUJÁ - BA'!Area_de_impressao</vt:lpstr>
      <vt:lpstr>'MARACUJÁ - CE'!Area_de_impressao</vt:lpstr>
      <vt:lpstr>'MARACUJÁ - SP'!Area_de_impressao</vt:lpstr>
      <vt:lpstr>'MEL - CE'!Area_de_impressao</vt:lpstr>
      <vt:lpstr>'MEL - RN'!Area_de_impressao</vt:lpstr>
      <vt:lpstr>'MILHO - CE'!Area_de_impressao</vt:lpstr>
      <vt:lpstr>'MILHO - MA'!Area_de_impressao</vt:lpstr>
      <vt:lpstr>'MILHO - MG'!Area_de_impressao</vt:lpstr>
      <vt:lpstr>'MILHO - MS'!Area_de_impressao</vt:lpstr>
      <vt:lpstr>'MILHO - PI'!Area_de_impressao</vt:lpstr>
      <vt:lpstr>'MILHO - PI 1 '!Area_de_impressao</vt:lpstr>
      <vt:lpstr>'MILHO - PR'!Area_de_impressao</vt:lpstr>
      <vt:lpstr>'MILHO - PR 1'!Area_de_impressao</vt:lpstr>
      <vt:lpstr>'MILHO - RO'!Area_de_impressao</vt:lpstr>
      <vt:lpstr>'MILHO - RO 1'!Area_de_impressao</vt:lpstr>
      <vt:lpstr>'MILHO - RS'!Area_de_impressao</vt:lpstr>
      <vt:lpstr>'MILHO - SC'!Area_de_impressao</vt:lpstr>
      <vt:lpstr>'MILHO - SC 1'!Area_de_impressao</vt:lpstr>
      <vt:lpstr>'MILHO - SE'!Area_de_impressao</vt:lpstr>
      <vt:lpstr>'PIMENTA-DO-REINO - PA'!Area_de_impressao</vt:lpstr>
      <vt:lpstr>'PIMENTÃO - ES'!Area_de_impressao</vt:lpstr>
      <vt:lpstr>'PIMENTÃO - MG'!Area_de_impressao</vt:lpstr>
      <vt:lpstr>'PIMENTÃO - SP'!Area_de_impressao</vt:lpstr>
      <vt:lpstr>'QUIABO - MG'!Area_de_impressao</vt:lpstr>
      <vt:lpstr>'QUIABO - RJ'!Area_de_impressao</vt:lpstr>
      <vt:lpstr>'SOJA - PR'!Area_de_impressao</vt:lpstr>
      <vt:lpstr>'SOJA - PR 1'!Area_de_impressao</vt:lpstr>
      <vt:lpstr>'SOJA - PR 2'!Area_de_impressao</vt:lpstr>
      <vt:lpstr>'SOJA - RS'!Area_de_impressao</vt:lpstr>
      <vt:lpstr>'TOMATE - ES'!Area_de_impressao</vt:lpstr>
      <vt:lpstr>'TOMATE - MG'!Area_de_impressao</vt:lpstr>
      <vt:lpstr>'TOMATE - RJ'!Area_de_impressao</vt:lpstr>
      <vt:lpstr>'TOMATE - SP'!Area_de_impressao</vt:lpstr>
      <vt:lpstr>'TRIGO - PR'!Area_de_impressao</vt:lpstr>
      <vt:lpstr>'TRIGO - RS'!Area_de_impressao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ADRIENE ALVES DE MELO</dc:creator>
  <cp:lastModifiedBy>ADRIENE ALVES DE MELO</cp:lastModifiedBy>
  <dcterms:created xsi:type="dcterms:W3CDTF">2018-04-13T18:45:12Z</dcterms:created>
  <dcterms:modified xsi:type="dcterms:W3CDTF">2018-04-13T18:59:46Z</dcterms:modified>
</cp:coreProperties>
</file>