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4\Julho\Publicação dos custos atualizados em Março-2024\"/>
    </mc:Choice>
  </mc:AlternateContent>
  <bookViews>
    <workbookView xWindow="90" yWindow="90" windowWidth="17175" windowHeight="5535"/>
  </bookViews>
  <sheets>
    <sheet name="Índice" sheetId="27" r:id="rId1"/>
    <sheet name="1-Manacapurú-AM-2009" sheetId="13" r:id="rId2"/>
    <sheet name="1-Manacapurú-AM-2010" sheetId="14" r:id="rId3"/>
    <sheet name="1-Manacapurú-AM-2011" sheetId="17" r:id="rId4"/>
    <sheet name="1-Manacapurú-AM-2012" sheetId="19" r:id="rId5"/>
    <sheet name="1-Manacapurú-AM-2013" sheetId="21" r:id="rId6"/>
    <sheet name="1-Manacapurú-AM-2014" sheetId="23" r:id="rId7"/>
    <sheet name="1-Manacapurú-AM-2015" sheetId="25" r:id="rId8"/>
    <sheet name="1-Manacapurú-AM-2016" sheetId="1" r:id="rId9"/>
    <sheet name="1-Manacapurú-AM-2017" sheetId="3" r:id="rId10"/>
    <sheet name="1-Manacapurú-AM-2018" sheetId="5" r:id="rId11"/>
    <sheet name="1-Manacapurú-AM-2019" sheetId="7" r:id="rId12"/>
    <sheet name="1-Manacapurú-AM-2020" sheetId="9" r:id="rId13"/>
    <sheet name="1-Manacapurú-AM-2021" sheetId="11" r:id="rId14"/>
    <sheet name="2-Manacapurú-AM-2009" sheetId="16" r:id="rId15"/>
    <sheet name="2-Manacapurú-AM-2010" sheetId="15" r:id="rId16"/>
    <sheet name="2-Manacapurú-AM-2011" sheetId="18" r:id="rId17"/>
    <sheet name="2-Manacapurú-AM-2012" sheetId="20" r:id="rId18"/>
    <sheet name="2-Manacapurú-AM-2013" sheetId="22" r:id="rId19"/>
    <sheet name="2-Manacapurú-AM-2014" sheetId="24" r:id="rId20"/>
    <sheet name="2-Manacapurú-AM-2015" sheetId="26" r:id="rId21"/>
    <sheet name="2-Manacapurú-AM-2016" sheetId="2" r:id="rId22"/>
    <sheet name="2-Manacapurú-AM-2017" sheetId="4" r:id="rId23"/>
    <sheet name="2-Manacapurú-AM-2018" sheetId="6" r:id="rId24"/>
    <sheet name="2-Manacapurú-AM-2019" sheetId="8" r:id="rId25"/>
    <sheet name="2-Manacapurú-AM-2020" sheetId="10" r:id="rId26"/>
    <sheet name="2-Manacapurú-AM-2021" sheetId="12" r:id="rId27"/>
    <sheet name="Juta-Manacapuru-AM-2022" sheetId="28" r:id="rId28"/>
    <sheet name="Juta-Manacapuru-AM-2023" sheetId="30" r:id="rId29"/>
    <sheet name="Juta-Manacapuru-AM-2024" sheetId="32" r:id="rId30"/>
    <sheet name="Malva-Manacapuru-AM-2022" sheetId="29" r:id="rId31"/>
    <sheet name="Malva-Manacapuru-AM-2023" sheetId="31" r:id="rId32"/>
    <sheet name="Malva-Manacapuru-AM-2024" sheetId="33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 localSheetId="18">#REF!</definedName>
    <definedName name="\a" localSheetId="19">#REF!</definedName>
    <definedName name="\a" localSheetId="20">#REF!</definedName>
    <definedName name="\a" localSheetId="21">#REF!</definedName>
    <definedName name="\a" localSheetId="22">#REF!</definedName>
    <definedName name="\a" localSheetId="23">#REF!</definedName>
    <definedName name="\a" localSheetId="24">#REF!</definedName>
    <definedName name="\a" localSheetId="25">#REF!</definedName>
    <definedName name="\a" localSheetId="26">#REF!</definedName>
    <definedName name="\a" localSheetId="0">"#ref!"</definedName>
    <definedName name="\a" localSheetId="27">#REF!</definedName>
    <definedName name="\a" localSheetId="28">#REF!</definedName>
    <definedName name="\a" localSheetId="30">#REF!</definedName>
    <definedName name="\a" localSheetId="31">#REF!</definedName>
    <definedName name="\a">#REF!</definedName>
    <definedName name="Área_Cultivada" localSheetId="1">[1]Custeio!$E$10</definedName>
    <definedName name="Área_Cultivada" localSheetId="2">#REF!</definedName>
    <definedName name="Área_Cultivada" localSheetId="9">[2]Custeio!$E$10</definedName>
    <definedName name="Área_Cultivada" localSheetId="10">[3]Custeio!$E$10</definedName>
    <definedName name="Área_Cultivada" localSheetId="11">[4]Custeio!$E$10</definedName>
    <definedName name="Área_Cultivada" localSheetId="12">[5]Custeio!$E$10</definedName>
    <definedName name="Área_Cultivada" localSheetId="13">[6]Custeio!$E$10</definedName>
    <definedName name="Área_Cultivada" localSheetId="14">[7]Custeio!$E$10</definedName>
    <definedName name="Área_Cultivada" localSheetId="15">#REF!</definedName>
    <definedName name="Área_Cultivada" localSheetId="17">[8]Custeio!$E$10</definedName>
    <definedName name="Área_Cultivada" localSheetId="18">[9]Custeio!$E$10</definedName>
    <definedName name="Área_Cultivada" localSheetId="19">[10]Custeio!$E$10</definedName>
    <definedName name="Área_Cultivada" localSheetId="20">[11]Custeio!$E$10</definedName>
    <definedName name="Área_Cultivada" localSheetId="21">[12]Custeio!$E$10</definedName>
    <definedName name="Área_Cultivada" localSheetId="22">[13]Custeio!$E$10</definedName>
    <definedName name="Área_Cultivada" localSheetId="23">[14]Custeio!$E$10</definedName>
    <definedName name="Área_Cultivada" localSheetId="24">[15]Custeio!$E$10</definedName>
    <definedName name="Área_Cultivada" localSheetId="25">[16]Custeio!$E$10</definedName>
    <definedName name="Área_Cultivada" localSheetId="26">[17]Custeio!$E$10</definedName>
    <definedName name="Área_Cultivada" localSheetId="0">#N/A</definedName>
    <definedName name="Área_Cultivada" localSheetId="27">[18]Custeio!$E$10</definedName>
    <definedName name="Área_Cultivada" localSheetId="28">[19]Custeio!$E$10</definedName>
    <definedName name="Área_Cultivada" localSheetId="30">[20]Custeio!$E$10</definedName>
    <definedName name="Área_Cultivada" localSheetId="31">[21]Custeio!$E$10</definedName>
    <definedName name="Área_Cultivada">[22]Custeio!$E$10</definedName>
    <definedName name="_xlnm.Print_Area" localSheetId="1">'1-Manacapurú-AM-2009'!$A$1:$D$55</definedName>
    <definedName name="_xlnm.Print_Area" localSheetId="2">'1-Manacapurú-AM-2010'!$A$1:$D$55</definedName>
    <definedName name="_xlnm.Print_Area" localSheetId="3">'1-Manacapurú-AM-2011'!$A$1:$D$55</definedName>
    <definedName name="_xlnm.Print_Area" localSheetId="4">'1-Manacapurú-AM-2012'!$A$1:$D$55</definedName>
    <definedName name="_xlnm.Print_Area" localSheetId="5">'1-Manacapurú-AM-2013'!$A$1:$D$55</definedName>
    <definedName name="_xlnm.Print_Area" localSheetId="6">'1-Manacapurú-AM-2014'!$A$1:$D$55</definedName>
    <definedName name="_xlnm.Print_Area" localSheetId="7">'1-Manacapurú-AM-2015'!$A$1:$D$55</definedName>
    <definedName name="_xlnm.Print_Area" localSheetId="8">'1-Manacapurú-AM-2016'!$A$1:$D$55</definedName>
    <definedName name="_xlnm.Print_Area" localSheetId="9">'1-Manacapurú-AM-2017'!$A$1:$D$55</definedName>
    <definedName name="_xlnm.Print_Area" localSheetId="10">'1-Manacapurú-AM-2018'!$A$1:$D$55</definedName>
    <definedName name="_xlnm.Print_Area" localSheetId="11">'1-Manacapurú-AM-2019'!$A$1:$D$55</definedName>
    <definedName name="_xlnm.Print_Area" localSheetId="12">'1-Manacapurú-AM-2020'!$A$1:$D$55</definedName>
    <definedName name="_xlnm.Print_Area" localSheetId="13">'1-Manacapurú-AM-2021'!$A$1:$D$55</definedName>
    <definedName name="_xlnm.Print_Area" localSheetId="14">'2-Manacapurú-AM-2009'!$A$1:$D$55</definedName>
    <definedName name="_xlnm.Print_Area" localSheetId="15">'2-Manacapurú-AM-2010'!$A$1:$D$55</definedName>
    <definedName name="_xlnm.Print_Area" localSheetId="16">'2-Manacapurú-AM-2011'!$A$1:$D$55</definedName>
    <definedName name="_xlnm.Print_Area" localSheetId="17">'2-Manacapurú-AM-2012'!$A$1:$D$55</definedName>
    <definedName name="_xlnm.Print_Area" localSheetId="18">'2-Manacapurú-AM-2013'!$A$1:$D$55</definedName>
    <definedName name="_xlnm.Print_Area" localSheetId="19">'2-Manacapurú-AM-2014'!$A$1:$D$55</definedName>
    <definedName name="_xlnm.Print_Area" localSheetId="20">'2-Manacapurú-AM-2015'!$A$1:$D$55</definedName>
    <definedName name="_xlnm.Print_Area" localSheetId="21">'2-Manacapurú-AM-2016'!$A$1:$D$55</definedName>
    <definedName name="_xlnm.Print_Area" localSheetId="22">'2-Manacapurú-AM-2017'!$A$1:$D$55</definedName>
    <definedName name="_xlnm.Print_Area" localSheetId="23">'2-Manacapurú-AM-2018'!$A$1:$D$55</definedName>
    <definedName name="_xlnm.Print_Area" localSheetId="24">'2-Manacapurú-AM-2019'!$A$1:$D$55</definedName>
    <definedName name="_xlnm.Print_Area" localSheetId="25">'2-Manacapurú-AM-2020'!$A$1:$D$55</definedName>
    <definedName name="_xlnm.Print_Area" localSheetId="26">'2-Manacapurú-AM-2021'!$A$1:$D$55</definedName>
    <definedName name="_xlnm.Print_Area" localSheetId="27">'Juta-Manacapuru-AM-2022'!$A$1:$D$72</definedName>
    <definedName name="_xlnm.Print_Area" localSheetId="28">'Juta-Manacapuru-AM-2023'!$A$1:$D$72</definedName>
    <definedName name="_xlnm.Print_Area" localSheetId="30">'Malva-Manacapuru-AM-2022'!$A$1:$D$72</definedName>
    <definedName name="_xlnm.Print_Area" localSheetId="31">'Malva-Manacapuru-AM-2023'!$A$1:$D$72</definedName>
    <definedName name="Custeio" localSheetId="1">#REF!</definedName>
    <definedName name="Custeio" localSheetId="2">#REF!</definedName>
    <definedName name="Custeio" localSheetId="3">#REF!</definedName>
    <definedName name="Custeio" localSheetId="4">#REF!</definedName>
    <definedName name="Custeio" localSheetId="5">#REF!</definedName>
    <definedName name="Custeio" localSheetId="6">#REF!</definedName>
    <definedName name="Custeio" localSheetId="7">#REF!</definedName>
    <definedName name="Custeio" localSheetId="9">#REF!</definedName>
    <definedName name="Custeio" localSheetId="10">#REF!</definedName>
    <definedName name="Custeio" localSheetId="11">#REF!</definedName>
    <definedName name="Custeio" localSheetId="12">#REF!</definedName>
    <definedName name="Custeio" localSheetId="13">#REF!</definedName>
    <definedName name="Custeio" localSheetId="14">#REF!</definedName>
    <definedName name="Custeio" localSheetId="15">#REF!</definedName>
    <definedName name="Custeio" localSheetId="16">#REF!</definedName>
    <definedName name="Custeio" localSheetId="17">#REF!</definedName>
    <definedName name="Custeio" localSheetId="18">#REF!</definedName>
    <definedName name="Custeio" localSheetId="19">#REF!</definedName>
    <definedName name="Custeio" localSheetId="20">#REF!</definedName>
    <definedName name="Custeio" localSheetId="21">#REF!</definedName>
    <definedName name="Custeio" localSheetId="22">#REF!</definedName>
    <definedName name="Custeio" localSheetId="23">#REF!</definedName>
    <definedName name="Custeio" localSheetId="24">#REF!</definedName>
    <definedName name="Custeio" localSheetId="25">#REF!</definedName>
    <definedName name="Custeio" localSheetId="26">#REF!</definedName>
    <definedName name="Custeio" localSheetId="0">"#ref!"</definedName>
    <definedName name="Custeio" localSheetId="27">#REF!</definedName>
    <definedName name="Custeio" localSheetId="28">#REF!</definedName>
    <definedName name="Custeio" localSheetId="30">#REF!</definedName>
    <definedName name="Custeio" localSheetId="31">#REF!</definedName>
    <definedName name="Custeio">#REF!</definedName>
    <definedName name="NOTA_EXPLICATIV" localSheetId="1">#REF!</definedName>
    <definedName name="NOTA_EXPLICATIV" localSheetId="2">#REF!</definedName>
    <definedName name="NOTA_EXPLICATIV" localSheetId="3">#REF!</definedName>
    <definedName name="NOTA_EXPLICATIV" localSheetId="4">#REF!</definedName>
    <definedName name="NOTA_EXPLICATIV" localSheetId="5">#REF!</definedName>
    <definedName name="NOTA_EXPLICATIV" localSheetId="6">#REF!</definedName>
    <definedName name="NOTA_EXPLICATIV" localSheetId="7">#REF!</definedName>
    <definedName name="NOTA_EXPLICATIV" localSheetId="9">#REF!</definedName>
    <definedName name="NOTA_EXPLICATIV" localSheetId="10">#REF!</definedName>
    <definedName name="NOTA_EXPLICATIV" localSheetId="11">#REF!</definedName>
    <definedName name="NOTA_EXPLICATIV" localSheetId="12">#REF!</definedName>
    <definedName name="NOTA_EXPLICATIV" localSheetId="13">#REF!</definedName>
    <definedName name="NOTA_EXPLICATIV" localSheetId="14">#REF!</definedName>
    <definedName name="NOTA_EXPLICATIV" localSheetId="15">#REF!</definedName>
    <definedName name="NOTA_EXPLICATIV" localSheetId="16">#REF!</definedName>
    <definedName name="NOTA_EXPLICATIV" localSheetId="17">#REF!</definedName>
    <definedName name="NOTA_EXPLICATIV" localSheetId="18">#REF!</definedName>
    <definedName name="NOTA_EXPLICATIV" localSheetId="19">#REF!</definedName>
    <definedName name="NOTA_EXPLICATIV" localSheetId="20">#REF!</definedName>
    <definedName name="NOTA_EXPLICATIV" localSheetId="21">#REF!</definedName>
    <definedName name="NOTA_EXPLICATIV" localSheetId="22">#REF!</definedName>
    <definedName name="NOTA_EXPLICATIV" localSheetId="23">#REF!</definedName>
    <definedName name="NOTA_EXPLICATIV" localSheetId="24">#REF!</definedName>
    <definedName name="NOTA_EXPLICATIV" localSheetId="25">#REF!</definedName>
    <definedName name="NOTA_EXPLICATIV" localSheetId="26">#REF!</definedName>
    <definedName name="NOTA_EXPLICATIV" localSheetId="0">"#ref!"</definedName>
    <definedName name="NOTA_EXPLICATIV" localSheetId="27">#REF!</definedName>
    <definedName name="NOTA_EXPLICATIV" localSheetId="28">#REF!</definedName>
    <definedName name="NOTA_EXPLICATIV" localSheetId="30">#REF!</definedName>
    <definedName name="NOTA_EXPLICATIV" localSheetId="31">#REF!</definedName>
    <definedName name="NOTA_EXPLICATIV">#REF!</definedName>
    <definedName name="Preço_da_terra" localSheetId="1">[1]Custeio!$D$3</definedName>
    <definedName name="Preço_da_terra" localSheetId="2">[23]Custeio!$D$3</definedName>
    <definedName name="Preço_da_terra" localSheetId="3">[24]Custeio!$D$3</definedName>
    <definedName name="Preço_da_terra" localSheetId="4">[25]Custeio!$D$3</definedName>
    <definedName name="Preço_da_terra" localSheetId="5">[26]Custeio!$D$3</definedName>
    <definedName name="Preço_da_terra" localSheetId="6">[27]Custeio!$D$3</definedName>
    <definedName name="Preço_da_terra" localSheetId="7">[28]Custeio!$D$3</definedName>
    <definedName name="Preço_da_terra" localSheetId="9">[2]Custeio!$D$3</definedName>
    <definedName name="Preço_da_terra" localSheetId="10">[3]Custeio!$D$3</definedName>
    <definedName name="Preço_da_terra" localSheetId="11">[4]Custeio!$D$3</definedName>
    <definedName name="Preço_da_terra" localSheetId="12">[5]Custeio!$D$3</definedName>
    <definedName name="Preço_da_terra" localSheetId="13">[6]Custeio!$D$3</definedName>
    <definedName name="Preço_da_terra" localSheetId="14">[7]Custeio!$D$3</definedName>
    <definedName name="Preço_da_terra" localSheetId="15">[29]Custeio!$D$3</definedName>
    <definedName name="Preço_da_terra" localSheetId="16">[30]Custeio!$D$3</definedName>
    <definedName name="Preço_da_terra" localSheetId="17">[8]Custeio!$D$3</definedName>
    <definedName name="Preço_da_terra" localSheetId="18">[9]Custeio!$D$3</definedName>
    <definedName name="Preço_da_terra" localSheetId="19">[10]Custeio!$D$3</definedName>
    <definedName name="Preço_da_terra" localSheetId="20">[11]Custeio!$D$3</definedName>
    <definedName name="Preço_da_terra" localSheetId="21">[12]Custeio!$D$3</definedName>
    <definedName name="Preço_da_terra" localSheetId="22">[13]Custeio!$D$3</definedName>
    <definedName name="Preço_da_terra" localSheetId="23">[14]Custeio!$D$3</definedName>
    <definedName name="Preço_da_terra" localSheetId="24">[15]Custeio!$D$3</definedName>
    <definedName name="Preço_da_terra" localSheetId="25">[16]Custeio!$D$3</definedName>
    <definedName name="Preço_da_terra" localSheetId="26">[17]Custeio!$D$3</definedName>
    <definedName name="Preço_da_terra" localSheetId="0">#N/A</definedName>
    <definedName name="Preço_da_terra" localSheetId="27">[18]Custeio!$D$3</definedName>
    <definedName name="Preço_da_terra" localSheetId="28">[19]Custeio!$D$3</definedName>
    <definedName name="Preço_da_terra" localSheetId="30">[20]Custeio!$D$3</definedName>
    <definedName name="Preço_da_terra" localSheetId="31">[21]Custeio!$D$3</definedName>
    <definedName name="Preço_da_terra">[22]Custeio!$D$3</definedName>
    <definedName name="Produtividade_Media" localSheetId="1">[1]Custeio!$E$11</definedName>
    <definedName name="Produtividade_Media" localSheetId="2">[23]Custeio!$E$11</definedName>
    <definedName name="Produtividade_Media" localSheetId="3">[24]Custeio!$E$11</definedName>
    <definedName name="Produtividade_Media" localSheetId="4">[25]Custeio!$E$11</definedName>
    <definedName name="Produtividade_Media" localSheetId="5">[26]Custeio!$E$11</definedName>
    <definedName name="Produtividade_Media" localSheetId="6">[27]Custeio!$E$11</definedName>
    <definedName name="Produtividade_Media" localSheetId="7">[28]Custeio!$E$11</definedName>
    <definedName name="Produtividade_Media" localSheetId="9">[2]Custeio!$E$11</definedName>
    <definedName name="Produtividade_Media" localSheetId="10">[3]Custeio!$E$11</definedName>
    <definedName name="Produtividade_Media" localSheetId="11">[4]Custeio!$E$11</definedName>
    <definedName name="Produtividade_Media" localSheetId="12">[5]Custeio!$E$11</definedName>
    <definedName name="Produtividade_Media" localSheetId="13">[6]Custeio!$E$11</definedName>
    <definedName name="Produtividade_Media" localSheetId="14">[7]Custeio!$E$11</definedName>
    <definedName name="Produtividade_Media" localSheetId="15">[29]Custeio!$E$11</definedName>
    <definedName name="Produtividade_Media" localSheetId="16">[30]Custeio!$E$11</definedName>
    <definedName name="Produtividade_Media" localSheetId="17">[8]Custeio!$E$11</definedName>
    <definedName name="Produtividade_Media" localSheetId="18">[9]Custeio!$E$11</definedName>
    <definedName name="Produtividade_Media" localSheetId="19">[10]Custeio!$E$11</definedName>
    <definedName name="Produtividade_Media" localSheetId="20">[11]Custeio!$E$11</definedName>
    <definedName name="Produtividade_Media" localSheetId="21">[12]Custeio!$E$11</definedName>
    <definedName name="Produtividade_Media" localSheetId="22">[13]Custeio!$E$11</definedName>
    <definedName name="Produtividade_Media" localSheetId="23">[14]Custeio!$E$11</definedName>
    <definedName name="Produtividade_Media" localSheetId="24">[15]Custeio!$E$11</definedName>
    <definedName name="Produtividade_Media" localSheetId="25">[16]Custeio!$E$11</definedName>
    <definedName name="Produtividade_Media" localSheetId="26">[17]Custeio!$E$11</definedName>
    <definedName name="Produtividade_Media" localSheetId="0">#N/A</definedName>
    <definedName name="Produtividade_Media" localSheetId="27">[18]Custeio!$E$11</definedName>
    <definedName name="Produtividade_Media" localSheetId="28">[19]Custeio!$E$11</definedName>
    <definedName name="Produtividade_Media" localSheetId="30">[20]Custeio!$E$11</definedName>
    <definedName name="Produtividade_Media" localSheetId="31">[21]Custeio!$E$11</definedName>
    <definedName name="Produtividade_Media">[22]Custeio!$E$11</definedName>
    <definedName name="Saca" localSheetId="1">[1]Entrada!$B$1</definedName>
    <definedName name="Saca" localSheetId="2">[23]Entrada!$B$1</definedName>
    <definedName name="Saca" localSheetId="3">[24]Entrada!$B$1</definedName>
    <definedName name="Saca" localSheetId="4">[25]Entrada!$B$1</definedName>
    <definedName name="Saca" localSheetId="5">[26]Entrada!$B$1</definedName>
    <definedName name="Saca" localSheetId="6">[27]Entrada!$B$1</definedName>
    <definedName name="Saca" localSheetId="7">[28]Entrada!$B$1</definedName>
    <definedName name="Saca" localSheetId="9">[2]Entrada!$B$1</definedName>
    <definedName name="Saca" localSheetId="10">[3]Entrada!$B$1</definedName>
    <definedName name="Saca" localSheetId="11">[4]Entrada!$B$1</definedName>
    <definedName name="Saca" localSheetId="12">[5]Entrada!$B$1</definedName>
    <definedName name="Saca" localSheetId="13">[6]Entrada!$B$1</definedName>
    <definedName name="Saca" localSheetId="14">[7]Entrada!$B$1</definedName>
    <definedName name="Saca" localSheetId="15">[29]Entrada!$B$1</definedName>
    <definedName name="Saca" localSheetId="16">[30]Entrada!$B$1</definedName>
    <definedName name="Saca" localSheetId="17">[8]Entrada!$B$1</definedName>
    <definedName name="Saca" localSheetId="18">[9]Entrada!$B$1</definedName>
    <definedName name="Saca" localSheetId="19">[10]Entrada!$B$1</definedName>
    <definedName name="Saca" localSheetId="20">[11]Entrada!$B$1</definedName>
    <definedName name="Saca" localSheetId="21">[12]Entrada!$B$1</definedName>
    <definedName name="Saca" localSheetId="22">[13]Entrada!$B$1</definedName>
    <definedName name="Saca" localSheetId="23">[14]Entrada!$B$1</definedName>
    <definedName name="Saca" localSheetId="24">[15]Entrada!$B$1</definedName>
    <definedName name="Saca" localSheetId="25">[16]Entrada!$B$1</definedName>
    <definedName name="Saca" localSheetId="26">[17]Entrada!$B$1</definedName>
    <definedName name="Saca" localSheetId="0">#N/A</definedName>
    <definedName name="Saca" localSheetId="27">[18]Entrada!$B$1</definedName>
    <definedName name="Saca" localSheetId="28">[19]Entrada!$B$1</definedName>
    <definedName name="Saca" localSheetId="30">[20]Entrada!$B$1</definedName>
    <definedName name="Saca" localSheetId="31">[21]Entrada!$B$1</definedName>
    <definedName name="Saca">[22]Entrada!$B$1</definedName>
    <definedName name="TABELA_1" localSheetId="1">#REF!</definedName>
    <definedName name="TABELA_1" localSheetId="2">#REF!</definedName>
    <definedName name="TABELA_1" localSheetId="3">#REF!</definedName>
    <definedName name="TABELA_1" localSheetId="4">#REF!</definedName>
    <definedName name="TABELA_1" localSheetId="5">#REF!</definedName>
    <definedName name="TABELA_1" localSheetId="6">#REF!</definedName>
    <definedName name="TABELA_1" localSheetId="7">#REF!</definedName>
    <definedName name="TABELA_1" localSheetId="9">#REF!</definedName>
    <definedName name="TABELA_1" localSheetId="10">#REF!</definedName>
    <definedName name="TABELA_1" localSheetId="11">#REF!</definedName>
    <definedName name="TABELA_1" localSheetId="12">#REF!</definedName>
    <definedName name="TABELA_1" localSheetId="13">#REF!</definedName>
    <definedName name="TABELA_1" localSheetId="14">#REF!</definedName>
    <definedName name="TABELA_1" localSheetId="15">#REF!</definedName>
    <definedName name="TABELA_1" localSheetId="16">#REF!</definedName>
    <definedName name="TABELA_1" localSheetId="17">#REF!</definedName>
    <definedName name="TABELA_1" localSheetId="18">#REF!</definedName>
    <definedName name="TABELA_1" localSheetId="19">#REF!</definedName>
    <definedName name="TABELA_1" localSheetId="20">#REF!</definedName>
    <definedName name="TABELA_1" localSheetId="21">#REF!</definedName>
    <definedName name="TABELA_1" localSheetId="22">#REF!</definedName>
    <definedName name="TABELA_1" localSheetId="23">#REF!</definedName>
    <definedName name="TABELA_1" localSheetId="24">#REF!</definedName>
    <definedName name="TABELA_1" localSheetId="25">#REF!</definedName>
    <definedName name="TABELA_1" localSheetId="26">#REF!</definedName>
    <definedName name="TABELA_1" localSheetId="0">"#ref!"</definedName>
    <definedName name="TABELA_1" localSheetId="27">#REF!</definedName>
    <definedName name="TABELA_1" localSheetId="28">#REF!</definedName>
    <definedName name="TABELA_1" localSheetId="30">#REF!</definedName>
    <definedName name="TABELA_1" localSheetId="31">#REF!</definedName>
    <definedName name="TABELA_1">#REF!</definedName>
    <definedName name="TABELA_2" localSheetId="1">#REF!</definedName>
    <definedName name="TABELA_2" localSheetId="2">#REF!</definedName>
    <definedName name="TABELA_2" localSheetId="3">#REF!</definedName>
    <definedName name="TABELA_2" localSheetId="4">#REF!</definedName>
    <definedName name="TABELA_2" localSheetId="5">#REF!</definedName>
    <definedName name="TABELA_2" localSheetId="6">#REF!</definedName>
    <definedName name="TABELA_2" localSheetId="7">#REF!</definedName>
    <definedName name="TABELA_2" localSheetId="9">#REF!</definedName>
    <definedName name="TABELA_2" localSheetId="10">#REF!</definedName>
    <definedName name="TABELA_2" localSheetId="11">#REF!</definedName>
    <definedName name="TABELA_2" localSheetId="12">#REF!</definedName>
    <definedName name="TABELA_2" localSheetId="13">#REF!</definedName>
    <definedName name="TABELA_2" localSheetId="14">#REF!</definedName>
    <definedName name="TABELA_2" localSheetId="15">#REF!</definedName>
    <definedName name="TABELA_2" localSheetId="16">#REF!</definedName>
    <definedName name="TABELA_2" localSheetId="17">#REF!</definedName>
    <definedName name="TABELA_2" localSheetId="18">#REF!</definedName>
    <definedName name="TABELA_2" localSheetId="19">#REF!</definedName>
    <definedName name="TABELA_2" localSheetId="20">#REF!</definedName>
    <definedName name="TABELA_2" localSheetId="21">#REF!</definedName>
    <definedName name="TABELA_2" localSheetId="22">#REF!</definedName>
    <definedName name="TABELA_2" localSheetId="23">#REF!</definedName>
    <definedName name="TABELA_2" localSheetId="24">#REF!</definedName>
    <definedName name="TABELA_2" localSheetId="25">#REF!</definedName>
    <definedName name="TABELA_2" localSheetId="26">#REF!</definedName>
    <definedName name="TABELA_2" localSheetId="0">"#ref!"</definedName>
    <definedName name="TABELA_2" localSheetId="27">#REF!</definedName>
    <definedName name="TABELA_2" localSheetId="28">#REF!</definedName>
    <definedName name="TABELA_2" localSheetId="30">#REF!</definedName>
    <definedName name="TABELA_2" localSheetId="31">#REF!</definedName>
    <definedName name="TABELA_2">#REF!</definedName>
    <definedName name="Vida_útil_do_pomar" localSheetId="1">[1]Entrada!$B$10</definedName>
    <definedName name="Vida_útil_do_pomar" localSheetId="9">[2]Entrada!$B$10</definedName>
    <definedName name="Vida_útil_do_pomar" localSheetId="10">[3]Entrada!$B$10</definedName>
    <definedName name="Vida_útil_do_pomar" localSheetId="11">[4]Entrada!$B$10</definedName>
    <definedName name="Vida_útil_do_pomar" localSheetId="12">[5]Entrada!$B$10</definedName>
    <definedName name="Vida_útil_do_pomar" localSheetId="13">[6]Entrada!$B$10</definedName>
    <definedName name="Vida_útil_do_pomar" localSheetId="14">[7]Entrada!$B$10</definedName>
    <definedName name="Vida_útil_do_pomar" localSheetId="17">[8]Entrada!$B$10</definedName>
    <definedName name="Vida_útil_do_pomar" localSheetId="18">[9]Entrada!$B$10</definedName>
    <definedName name="Vida_útil_do_pomar" localSheetId="19">[10]Entrada!$B$10</definedName>
    <definedName name="Vida_útil_do_pomar" localSheetId="20">[11]Entrada!$B$10</definedName>
    <definedName name="Vida_útil_do_pomar" localSheetId="21">[12]Entrada!$B$10</definedName>
    <definedName name="Vida_útil_do_pomar" localSheetId="22">[13]Entrada!$B$10</definedName>
    <definedName name="Vida_útil_do_pomar" localSheetId="23">[14]Entrada!$B$10</definedName>
    <definedName name="Vida_útil_do_pomar" localSheetId="24">[15]Entrada!$B$10</definedName>
    <definedName name="Vida_útil_do_pomar" localSheetId="25">[16]Entrada!$B$10</definedName>
    <definedName name="Vida_útil_do_pomar" localSheetId="26">[17]Entrada!$B$10</definedName>
    <definedName name="Vida_útil_do_pomar" localSheetId="0">#N/A</definedName>
    <definedName name="Vida_útil_do_pomar" localSheetId="27">[18]Entrada!$B$10</definedName>
    <definedName name="Vida_útil_do_pomar" localSheetId="28">[19]Entrada!$B$10</definedName>
    <definedName name="Vida_útil_do_pomar" localSheetId="30">[20]Entrada!$B$10</definedName>
    <definedName name="Vida_útil_do_pomar" localSheetId="31">[21]Entrada!$B$10</definedName>
    <definedName name="Vida_útil_do_pomar">[22]Entrada!$B$10</definedName>
    <definedName name="Z_7F82B2E0_4580_11D5_873D_00105A060375_.wvu.PrintArea" localSheetId="1" hidden="1">'1-Manacapurú-AM-2009'!$A$1:$D$55</definedName>
    <definedName name="Z_7F82B2E0_4580_11D5_873D_00105A060375_.wvu.PrintArea" localSheetId="2" hidden="1">'1-Manacapurú-AM-2010'!$A$1:$D$55</definedName>
    <definedName name="Z_7F82B2E0_4580_11D5_873D_00105A060375_.wvu.PrintArea" localSheetId="3" hidden="1">'1-Manacapurú-AM-2011'!$A$1:$D$55</definedName>
    <definedName name="Z_7F82B2E0_4580_11D5_873D_00105A060375_.wvu.PrintArea" localSheetId="4" hidden="1">'1-Manacapurú-AM-2012'!$A$1:$D$55</definedName>
    <definedName name="Z_7F82B2E0_4580_11D5_873D_00105A060375_.wvu.PrintArea" localSheetId="5" hidden="1">'1-Manacapurú-AM-2013'!$A$1:$D$55</definedName>
    <definedName name="Z_7F82B2E0_4580_11D5_873D_00105A060375_.wvu.PrintArea" localSheetId="6" hidden="1">'1-Manacapurú-AM-2014'!$A$1:$D$55</definedName>
    <definedName name="Z_7F82B2E0_4580_11D5_873D_00105A060375_.wvu.PrintArea" localSheetId="7" hidden="1">'1-Manacapurú-AM-2015'!$A$1:$D$55</definedName>
    <definedName name="Z_7F82B2E0_4580_11D5_873D_00105A060375_.wvu.PrintArea" localSheetId="8" hidden="1">'1-Manacapurú-AM-2016'!$A$1:$D$55</definedName>
    <definedName name="Z_7F82B2E0_4580_11D5_873D_00105A060375_.wvu.PrintArea" localSheetId="9" hidden="1">'1-Manacapurú-AM-2017'!$A$1:$D$55</definedName>
    <definedName name="Z_7F82B2E0_4580_11D5_873D_00105A060375_.wvu.PrintArea" localSheetId="10" hidden="1">'1-Manacapurú-AM-2018'!$A$1:$D$55</definedName>
    <definedName name="Z_7F82B2E0_4580_11D5_873D_00105A060375_.wvu.PrintArea" localSheetId="11" hidden="1">'1-Manacapurú-AM-2019'!$A$1:$D$55</definedName>
    <definedName name="Z_7F82B2E0_4580_11D5_873D_00105A060375_.wvu.PrintArea" localSheetId="12" hidden="1">'1-Manacapurú-AM-2020'!$A$1:$D$55</definedName>
    <definedName name="Z_7F82B2E0_4580_11D5_873D_00105A060375_.wvu.PrintArea" localSheetId="13" hidden="1">'1-Manacapurú-AM-2021'!$A$1:$D$55</definedName>
    <definedName name="Z_7F82B2E0_4580_11D5_873D_00105A060375_.wvu.PrintArea" localSheetId="14" hidden="1">'2-Manacapurú-AM-2009'!$A$1:$D$55</definedName>
    <definedName name="Z_7F82B2E0_4580_11D5_873D_00105A060375_.wvu.PrintArea" localSheetId="15" hidden="1">'2-Manacapurú-AM-2010'!$A$1:$D$55</definedName>
    <definedName name="Z_7F82B2E0_4580_11D5_873D_00105A060375_.wvu.PrintArea" localSheetId="16" hidden="1">'2-Manacapurú-AM-2011'!$A$1:$D$55</definedName>
    <definedName name="Z_7F82B2E0_4580_11D5_873D_00105A060375_.wvu.PrintArea" localSheetId="17" hidden="1">'2-Manacapurú-AM-2012'!$A$1:$D$55</definedName>
    <definedName name="Z_7F82B2E0_4580_11D5_873D_00105A060375_.wvu.PrintArea" localSheetId="18" hidden="1">'2-Manacapurú-AM-2013'!$A$1:$D$55</definedName>
    <definedName name="Z_7F82B2E0_4580_11D5_873D_00105A060375_.wvu.PrintArea" localSheetId="19" hidden="1">'2-Manacapurú-AM-2014'!$A$1:$D$55</definedName>
    <definedName name="Z_7F82B2E0_4580_11D5_873D_00105A060375_.wvu.PrintArea" localSheetId="20" hidden="1">'2-Manacapurú-AM-2015'!$A$1:$D$55</definedName>
    <definedName name="Z_7F82B2E0_4580_11D5_873D_00105A060375_.wvu.PrintArea" localSheetId="21" hidden="1">'2-Manacapurú-AM-2016'!$A$1:$D$55</definedName>
    <definedName name="Z_7F82B2E0_4580_11D5_873D_00105A060375_.wvu.PrintArea" localSheetId="22" hidden="1">'2-Manacapurú-AM-2017'!$A$1:$D$55</definedName>
    <definedName name="Z_7F82B2E0_4580_11D5_873D_00105A060375_.wvu.PrintArea" localSheetId="23" hidden="1">'2-Manacapurú-AM-2018'!$A$1:$D$55</definedName>
    <definedName name="Z_7F82B2E0_4580_11D5_873D_00105A060375_.wvu.PrintArea" localSheetId="24" hidden="1">'2-Manacapurú-AM-2019'!$A$1:$D$55</definedName>
    <definedName name="Z_7F82B2E0_4580_11D5_873D_00105A060375_.wvu.PrintArea" localSheetId="25" hidden="1">'2-Manacapurú-AM-2020'!$A$1:$D$55</definedName>
    <definedName name="Z_7F82B2E0_4580_11D5_873D_00105A060375_.wvu.PrintArea" localSheetId="26" hidden="1">'2-Manacapurú-AM-2021'!$A$1:$D$55</definedName>
    <definedName name="Z_7F82B2E0_4580_11D5_873D_00105A060375_.wvu.PrintArea" localSheetId="27" hidden="1">'Juta-Manacapuru-AM-2022'!$A$1:$D$72</definedName>
    <definedName name="Z_7F82B2E0_4580_11D5_873D_00105A060375_.wvu.PrintArea" localSheetId="28" hidden="1">'Juta-Manacapuru-AM-2023'!$A$1:$D$72</definedName>
    <definedName name="Z_7F82B2E0_4580_11D5_873D_00105A060375_.wvu.PrintArea" localSheetId="30" hidden="1">'Malva-Manacapuru-AM-2022'!$A$1:$D$72</definedName>
    <definedName name="Z_7F82B2E0_4580_11D5_873D_00105A060375_.wvu.PrintArea" localSheetId="31" hidden="1">'Malva-Manacapuru-AM-2023'!$A$1:$D$72</definedName>
  </definedNames>
  <calcPr calcId="152511"/>
</workbook>
</file>

<file path=xl/calcChain.xml><?xml version="1.0" encoding="utf-8"?>
<calcChain xmlns="http://schemas.openxmlformats.org/spreadsheetml/2006/main">
  <c r="A55" i="26" l="1"/>
  <c r="A55" i="24"/>
  <c r="A55" i="22"/>
  <c r="C6" i="22"/>
  <c r="A55" i="20"/>
  <c r="A55" i="16"/>
  <c r="A55" i="13"/>
  <c r="A55" i="6"/>
  <c r="A55" i="5"/>
</calcChain>
</file>

<file path=xl/sharedStrings.xml><?xml version="1.0" encoding="utf-8"?>
<sst xmlns="http://schemas.openxmlformats.org/spreadsheetml/2006/main" count="2048" uniqueCount="224">
  <si>
    <t>Produtividade Média:</t>
  </si>
  <si>
    <t>kg/ha</t>
  </si>
  <si>
    <t>A PREÇOS DE:</t>
  </si>
  <si>
    <t>PARTICI-</t>
  </si>
  <si>
    <t>DISCRIMINAÇÃO</t>
  </si>
  <si>
    <t>PAÇÃO</t>
  </si>
  <si>
    <t>(%)</t>
  </si>
  <si>
    <t>I - DESPESAS DE CUSTEIO DA LAVOURA</t>
  </si>
  <si>
    <t xml:space="preserve">  1 - Operação com avião</t>
  </si>
  <si>
    <t xml:space="preserve">  2 - Operação com máquinas próprias</t>
  </si>
  <si>
    <t xml:space="preserve">  3 - Aluguel de máquinas/serviços</t>
  </si>
  <si>
    <t xml:space="preserve">  4 - Operação com animais próprios</t>
  </si>
  <si>
    <t xml:space="preserve">  5 - Operação com animais alugados</t>
  </si>
  <si>
    <t xml:space="preserve">  6 - Mão-de-obra temporária</t>
  </si>
  <si>
    <t xml:space="preserve">  7 - Mão-de-obra fixa</t>
  </si>
  <si>
    <t xml:space="preserve">  8 - Sementes       </t>
  </si>
  <si>
    <t xml:space="preserve">  9 - Fertilizantes</t>
  </si>
  <si>
    <t xml:space="preserve"> 10 - Agrotóxicos     </t>
  </si>
  <si>
    <t xml:space="preserve"> 11 - Despesas administrativas</t>
  </si>
  <si>
    <t xml:space="preserve"> 12 - Outros itens</t>
  </si>
  <si>
    <t>TOTAL DAS DESPESAS DE CUSTEIO DA LAVOURA (A)</t>
  </si>
  <si>
    <t>II - DESPESAS PÓS-COLHEITA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</si>
  <si>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</si>
  <si>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</si>
  <si>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</si>
  <si>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</si>
  <si>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</si>
  <si>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</si>
  <si>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</si>
  <si>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</si>
  <si>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</si>
  <si>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</si>
  <si>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</si>
  <si>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</si>
  <si>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</si>
  <si>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</si>
  <si>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</si>
  <si>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</si>
  <si>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</si>
  <si>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</si>
  <si>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</si>
  <si>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</si>
  <si>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máquinas/implementos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</si>
  <si>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</si>
  <si>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</si>
  <si>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</si>
  <si>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</si>
  <si>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</si>
  <si>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</si>
  <si>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</si>
  <si>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</si>
  <si>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</si>
  <si>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</si>
  <si>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CUSTO DE PRODUÇÃO ESTIMADO - AGRICULTURA FAMILIAR</t>
  </si>
  <si>
    <t>JUTA/MALVA</t>
  </si>
  <si>
    <t>SAFRA DE VERÃO - 2016/2017</t>
  </si>
  <si>
    <t>LOCAL:  Baixo Solimões-Manacapurú-AM</t>
  </si>
  <si>
    <t>MAR/2016</t>
  </si>
  <si>
    <t>R$/ha</t>
  </si>
  <si>
    <t>R$/1 kg</t>
  </si>
  <si>
    <t>Elaboração: CONAB/DIPAI/SUINF/GECUP</t>
  </si>
  <si>
    <t>SAFRA DE VERÃO - 2017/2018</t>
  </si>
  <si>
    <t>MAR/2017</t>
  </si>
  <si>
    <t>SAFRA DE VERÃO - 2018/2019</t>
  </si>
  <si>
    <t>MAR/2018</t>
  </si>
  <si>
    <t>SAFRA DE VERÃO - 2019/2020</t>
  </si>
  <si>
    <t>MAR/2019</t>
  </si>
  <si>
    <t>SAFRA DE VERÃO - 2020/2021</t>
  </si>
  <si>
    <t>MAR/2020</t>
  </si>
  <si>
    <t>SAFRA DE VERÃO - 2021/2022</t>
  </si>
  <si>
    <t>MAR/2021</t>
  </si>
  <si>
    <t>SAFRA DE VERÃO - 2009/2010</t>
  </si>
  <si>
    <t>SAFRA DE VERÃO - 2010/2011</t>
  </si>
  <si>
    <t>MAR/2010</t>
  </si>
  <si>
    <t>Elaboração: CONAB/DIGEM/SUINF/GECUP</t>
  </si>
  <si>
    <t>SAFRA DE VERÃO - 2011/2012</t>
  </si>
  <si>
    <t>FEV/2011</t>
  </si>
  <si>
    <t>SAFRA DE VERÃO - 2012/2013</t>
  </si>
  <si>
    <t>FEV/2012</t>
  </si>
  <si>
    <t>SAFRA DE VERÃO - 2013/2014</t>
  </si>
  <si>
    <t>SAFRA DE VERÃO - 2014/2015</t>
  </si>
  <si>
    <t>FEV/2014</t>
  </si>
  <si>
    <t>SAFRA DE VERÃO - 2015/2016</t>
  </si>
  <si>
    <t>MAR/2015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</si>
  <si>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</si>
  <si>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</si>
  <si>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</si>
  <si>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</si>
  <si>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</si>
  <si>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Município</t>
  </si>
  <si>
    <t>UF</t>
  </si>
  <si>
    <t>Período</t>
  </si>
  <si>
    <t>Tipo de Empreendimento</t>
  </si>
  <si>
    <t>Agricultura Familiar</t>
  </si>
  <si>
    <t>2009 a 2021</t>
  </si>
  <si>
    <t>JUTA-MALVA</t>
  </si>
  <si>
    <t>Manacapurú 1 (1.800 kg/ha)</t>
  </si>
  <si>
    <t>Manacapurú 2 (2.000 kg/ha)</t>
  </si>
  <si>
    <t>AM</t>
  </si>
  <si>
    <t>PRODUTO: JUTA</t>
  </si>
  <si>
    <t>Safra - 2022</t>
  </si>
  <si>
    <t>LOCAL:  Manacapuru (AM) - Comunidade Sempre Viva</t>
  </si>
  <si>
    <t xml:space="preserve">I - DESPESAS DE CUSTEIO 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</si>
  <si>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</si>
  <si>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</si>
  <si>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</si>
  <si>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</si>
  <si>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</si>
  <si>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</si>
  <si>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</si>
  <si>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</si>
  <si>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</si>
  <si>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</si>
  <si>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</si>
  <si>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</si>
  <si>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</si>
  <si>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</si>
  <si>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</si>
  <si>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</si>
  <si>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</si>
  <si>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</si>
  <si>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</si>
  <si>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</si>
  <si>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</si>
  <si>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TOTAL DAS DESPESAS DE CUSTEIO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</si>
  <si>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</si>
  <si>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</si>
  <si>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</si>
  <si>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</si>
  <si>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</si>
  <si>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</si>
  <si>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</si>
  <si>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</si>
  <si>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</si>
  <si>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</si>
  <si>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</si>
  <si>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</si>
  <si>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</si>
  <si>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</si>
  <si>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</si>
  <si>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</si>
  <si>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</si>
  <si>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</si>
  <si>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</si>
  <si>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</si>
  <si>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</si>
  <si>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</si>
  <si>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</si>
  <si>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</si>
  <si>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 xml:space="preserve">  32 - Arrendamento</t>
  </si>
  <si>
    <t>TOTAL DE OUTROS CUSTOS FIXOS (F)</t>
  </si>
  <si>
    <t>CUSTO FIXO  (E+F = G)</t>
  </si>
  <si>
    <t xml:space="preserve">  33 - Remuneração esperada sobre capital fixo</t>
  </si>
  <si>
    <t xml:space="preserve">  34 - Terra própria</t>
  </si>
  <si>
    <t>TOTAL DA RENDA DE FATORES (I)</t>
  </si>
  <si>
    <t>OBS.: 1) A partir de 2022 o custo de Manacapuru 1 foi inativado.</t>
  </si>
  <si>
    <t>Juta-Manacapuru</t>
  </si>
  <si>
    <t>Malva-Manacapuru</t>
  </si>
  <si>
    <t>2) A partir de 2022 o custo Manacapuru 2 foi inativado.</t>
  </si>
  <si>
    <t>PRODUTO: MALVA</t>
  </si>
  <si>
    <t>Safra - 2022/2023</t>
  </si>
  <si>
    <t>Elaboração: CONAB/DIPAI/SUINF/GESIP</t>
  </si>
  <si>
    <t>2022 a 2024</t>
  </si>
  <si>
    <t xml:space="preserve">                                       Custo de Produção - Resumo</t>
  </si>
  <si>
    <t xml:space="preserve">                                       AGRICULTURA FAMILIAR - JUTA - PLANTIO CONVENCIONAL - BAIXA TECNOLOGIA</t>
  </si>
  <si>
    <t xml:space="preserve">                                       SAFRA ANUAL - 2024 - Manacapuru - AM</t>
  </si>
  <si>
    <t>Ciclo de Cultura: ANUAL</t>
  </si>
  <si>
    <t>Tipo do Relatório: Estimado</t>
  </si>
  <si>
    <t>Mês/Ano: Março/2024</t>
  </si>
  <si>
    <t/>
  </si>
  <si>
    <t>Produtividade Média: 2000,00 kg</t>
  </si>
  <si>
    <t>Ex-Ant</t>
  </si>
  <si>
    <t>CUSTO POR HA</t>
  </si>
  <si>
    <t>CUSTO / kg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</si>
  <si>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</si>
  <si>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</si>
  <si>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</si>
  <si>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</si>
  <si>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</si>
  <si>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</si>
  <si>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</si>
  <si>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</si>
  <si>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</si>
  <si>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</si>
  <si>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</si>
  <si>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</si>
  <si>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</si>
  <si>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</si>
  <si>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</si>
  <si>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</si>
  <si>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</si>
  <si>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</si>
  <si>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</si>
  <si>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</si>
  <si>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</si>
  <si>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</si>
  <si>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</si>
  <si>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</si>
  <si>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</si>
  <si>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</si>
  <si>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</si>
  <si>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</si>
  <si>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</si>
  <si>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</t>
  </si>
  <si>
    <t>23 - CESSR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</si>
  <si>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</si>
  <si>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</si>
  <si>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</si>
  <si>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</si>
  <si>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</si>
  <si>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</si>
  <si>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</si>
  <si>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V - OUTROS CUSTOS FIXOS</t>
  </si>
  <si>
    <t>28 - Manutenção Periódica Benfeitorias/Instalações</t>
  </si>
  <si>
    <t>29 - Encargos Sociais</t>
  </si>
  <si>
    <t>30 - Seguro do capital fixo</t>
  </si>
  <si>
    <t>31 - Arrendamento</t>
  </si>
  <si>
    <t>CUSTO FIXO (E+F=G)</t>
  </si>
  <si>
    <t>CUSTO OPERACIONAL (D+G=H)</t>
  </si>
  <si>
    <t>32 - Remuneração esperada sobre o capital fixo</t>
  </si>
  <si>
    <t>33 - Terra Própria</t>
  </si>
  <si>
    <t>TOTAL DE RENDA DE FATORES (F)</t>
  </si>
  <si>
    <t>CUSTO TOTAL (H+I=J)</t>
  </si>
  <si>
    <t>Produtividade Média: 2500,00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</si>
</sst>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-mmm\-yyyy"/>
    <numFmt numFmtId="165" formatCode="0.0%"/>
    <numFmt numFmtId="166" formatCode="_(* #,##0.00_);_(* \(#,##0.00\);_(* &quot;-&quot;??_);_(@_)"/>
    <numFmt numFmtId="167" formatCode="#,##0.00000_);\(#,##0.00000\)"/>
    <numFmt numFmtId="168" formatCode="mmm\-yy"/>
    <numFmt numFmtId="169" formatCode="#,##0.00_);\(#,##0.00\)"/>
    <numFmt numFmtId="170" formatCode="#,###,###,##0.0000"/>
  </numFmts>
  <fonts count="12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Courier New"/>
      <family val="3"/>
      <charset val="1"/>
    </font>
    <font>
      <u/>
      <sz val="10"/>
      <color theme="10"/>
      <name val="Courier New"/>
      <family val="3"/>
      <charset val="1"/>
    </font>
    <font>
      <u/>
      <sz val="10"/>
      <color theme="10"/>
      <name val="Arial"/>
      <family val="2"/>
    </font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39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6" fillId="0" borderId="0"/>
    <xf numFmtId="169" fontId="7" fillId="0" borderId="0" applyNumberFormat="0" applyFill="0" applyBorder="0" applyAlignment="0" applyProtection="0"/>
    <xf numFmtId="0" fontId="9" fillId="0" borderId="0"/>
  </cellStyleXfs>
  <cellXfs count="137">
    <xf numFmtId="39" fontId="0" fillId="0" borderId="0" xfId="0"/>
    <xf numFmtId="39" fontId="1" fillId="0" borderId="0" xfId="0" applyFont="1" applyAlignment="1" applyProtection="1">
      <alignment horizontal="centerContinuous" vertical="center"/>
    </xf>
    <xf numFmtId="39" fontId="1" fillId="0" borderId="0" xfId="0" applyFont="1" applyAlignment="1">
      <alignment horizontal="centerContinuous" vertical="center"/>
    </xf>
    <xf numFmtId="39" fontId="2" fillId="0" borderId="0" xfId="0" applyFont="1" applyAlignment="1">
      <alignment vertical="center"/>
    </xf>
    <xf numFmtId="39" fontId="2" fillId="0" borderId="0" xfId="0" applyFont="1" applyAlignment="1">
      <alignment horizontal="right" vertical="center"/>
    </xf>
    <xf numFmtId="37" fontId="1" fillId="0" borderId="0" xfId="0" applyNumberFormat="1" applyFont="1" applyAlignment="1" applyProtection="1">
      <alignment vertical="center"/>
    </xf>
    <xf numFmtId="39" fontId="2" fillId="0" borderId="0" xfId="0" applyFont="1" applyAlignment="1" applyProtection="1">
      <alignment horizontal="left" vertical="center"/>
    </xf>
    <xf numFmtId="39" fontId="2" fillId="0" borderId="1" xfId="0" applyFont="1" applyBorder="1" applyAlignment="1">
      <alignment vertical="center"/>
    </xf>
    <xf numFmtId="39" fontId="1" fillId="0" borderId="1" xfId="0" applyFont="1" applyBorder="1" applyAlignment="1" applyProtection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 applyProtection="1">
      <alignment horizontal="center" vertical="center"/>
    </xf>
    <xf numFmtId="39" fontId="1" fillId="0" borderId="0" xfId="0" applyFont="1" applyAlignment="1" applyProtection="1">
      <alignment horizontal="left" vertical="center"/>
    </xf>
    <xf numFmtId="39" fontId="1" fillId="0" borderId="0" xfId="0" applyNumberFormat="1" applyFont="1" applyAlignment="1" applyProtection="1">
      <alignment horizontal="center" vertical="center"/>
    </xf>
    <xf numFmtId="39" fontId="2" fillId="0" borderId="2" xfId="0" applyFont="1" applyBorder="1" applyAlignment="1">
      <alignment vertical="center"/>
    </xf>
    <xf numFmtId="39" fontId="1" fillId="0" borderId="2" xfId="0" applyFont="1" applyBorder="1" applyAlignment="1" applyProtection="1">
      <alignment horizontal="center" vertical="center"/>
    </xf>
    <xf numFmtId="39" fontId="1" fillId="0" borderId="2" xfId="0" applyNumberFormat="1" applyFont="1" applyBorder="1" applyAlignment="1" applyProtection="1">
      <alignment horizontal="center" vertical="center"/>
    </xf>
    <xf numFmtId="39" fontId="2" fillId="0" borderId="0" xfId="0" applyFont="1" applyAlignment="1" applyProtection="1">
      <alignment vertical="center"/>
    </xf>
    <xf numFmtId="165" fontId="2" fillId="0" borderId="0" xfId="2" applyNumberFormat="1" applyFont="1" applyAlignment="1">
      <alignment vertical="center"/>
    </xf>
    <xf numFmtId="39" fontId="2" fillId="0" borderId="0" xfId="0" quotePrefix="1" applyFont="1" applyAlignment="1" applyProtection="1">
      <alignment horizontal="left" vertical="center"/>
    </xf>
    <xf numFmtId="166" fontId="2" fillId="0" borderId="0" xfId="1" applyFont="1" applyAlignment="1" applyProtection="1">
      <alignment vertical="center"/>
    </xf>
    <xf numFmtId="165" fontId="2" fillId="0" borderId="0" xfId="2" applyNumberFormat="1" applyFont="1" applyAlignment="1" applyProtection="1">
      <alignment vertical="center"/>
    </xf>
    <xf numFmtId="166" fontId="2" fillId="0" borderId="0" xfId="1" applyFont="1" applyAlignment="1">
      <alignment vertical="center"/>
    </xf>
    <xf numFmtId="39" fontId="1" fillId="0" borderId="3" xfId="0" applyFont="1" applyBorder="1" applyAlignment="1" applyProtection="1">
      <alignment horizontal="left" vertical="center"/>
    </xf>
    <xf numFmtId="166" fontId="1" fillId="0" borderId="3" xfId="1" applyFont="1" applyBorder="1" applyAlignment="1" applyProtection="1">
      <alignment vertical="center"/>
    </xf>
    <xf numFmtId="165" fontId="1" fillId="0" borderId="3" xfId="2" applyNumberFormat="1" applyFont="1" applyBorder="1" applyAlignment="1" applyProtection="1">
      <alignment vertical="center"/>
    </xf>
    <xf numFmtId="39" fontId="1" fillId="0" borderId="0" xfId="0" quotePrefix="1" applyFont="1" applyAlignment="1" applyProtection="1">
      <alignment horizontal="left" vertical="center"/>
    </xf>
    <xf numFmtId="39" fontId="2" fillId="0" borderId="4" xfId="0" applyFont="1" applyBorder="1" applyAlignment="1" applyProtection="1">
      <alignment horizontal="left" vertical="center"/>
    </xf>
    <xf numFmtId="166" fontId="2" fillId="0" borderId="4" xfId="1" applyFont="1" applyBorder="1" applyAlignment="1" applyProtection="1">
      <alignment vertical="center"/>
    </xf>
    <xf numFmtId="165" fontId="2" fillId="0" borderId="4" xfId="2" applyNumberFormat="1" applyFont="1" applyBorder="1" applyAlignment="1" applyProtection="1">
      <alignment vertical="center"/>
    </xf>
    <xf numFmtId="39" fontId="2" fillId="0" borderId="0" xfId="0" applyFont="1" applyBorder="1" applyAlignment="1">
      <alignment vertical="center"/>
    </xf>
    <xf numFmtId="39" fontId="1" fillId="0" borderId="0" xfId="0" applyFont="1" applyBorder="1" applyAlignment="1">
      <alignment vertical="center"/>
    </xf>
    <xf numFmtId="39" fontId="2" fillId="0" borderId="0" xfId="0" applyFont="1" applyBorder="1" applyAlignment="1" applyProtection="1">
      <alignment vertical="center"/>
    </xf>
    <xf numFmtId="10" fontId="2" fillId="0" borderId="0" xfId="2" applyNumberFormat="1" applyFont="1" applyBorder="1" applyAlignment="1" applyProtection="1">
      <alignment vertical="center"/>
    </xf>
    <xf numFmtId="39" fontId="2" fillId="0" borderId="0" xfId="0" applyFont="1" applyBorder="1" applyAlignment="1" applyProtection="1">
      <alignment horizontal="left" vertical="center"/>
    </xf>
    <xf numFmtId="39" fontId="2" fillId="0" borderId="3" xfId="0" applyFont="1" applyBorder="1" applyAlignment="1" applyProtection="1">
      <alignment horizontal="left" vertical="center"/>
    </xf>
    <xf numFmtId="166" fontId="2" fillId="0" borderId="3" xfId="1" applyFont="1" applyBorder="1" applyAlignment="1" applyProtection="1">
      <alignment vertical="center"/>
    </xf>
    <xf numFmtId="165" fontId="2" fillId="0" borderId="3" xfId="2" applyNumberFormat="1" applyFont="1" applyBorder="1" applyAlignment="1" applyProtection="1">
      <alignment vertical="center"/>
    </xf>
    <xf numFmtId="39" fontId="1" fillId="0" borderId="5" xfId="0" applyFont="1" applyBorder="1" applyAlignment="1" applyProtection="1">
      <alignment horizontal="left" vertical="center"/>
    </xf>
    <xf numFmtId="166" fontId="1" fillId="0" borderId="5" xfId="1" applyFont="1" applyBorder="1" applyAlignment="1" applyProtection="1">
      <alignment vertical="center"/>
    </xf>
    <xf numFmtId="165" fontId="1" fillId="0" borderId="5" xfId="2" applyNumberFormat="1" applyFont="1" applyBorder="1" applyAlignment="1" applyProtection="1">
      <alignment vertical="center"/>
    </xf>
    <xf numFmtId="39" fontId="1" fillId="0" borderId="0" xfId="0" applyFont="1" applyAlignment="1">
      <alignment vertical="center"/>
    </xf>
    <xf numFmtId="39" fontId="4" fillId="0" borderId="0" xfId="0" quotePrefix="1" applyFont="1" applyBorder="1" applyAlignment="1" applyProtection="1">
      <alignment horizontal="left" vertical="center"/>
    </xf>
    <xf numFmtId="39" fontId="5" fillId="0" borderId="0" xfId="0" applyFont="1" applyAlignment="1">
      <alignment vertical="center"/>
    </xf>
    <xf numFmtId="166" fontId="2" fillId="0" borderId="0" xfId="3" applyFont="1" applyAlignment="1" applyProtection="1">
      <alignment vertical="center"/>
    </xf>
    <xf numFmtId="165" fontId="2" fillId="0" borderId="0" xfId="4" applyNumberFormat="1" applyFont="1" applyAlignment="1" applyProtection="1">
      <alignment vertical="center"/>
    </xf>
    <xf numFmtId="166" fontId="2" fillId="0" borderId="0" xfId="3" applyFont="1" applyAlignment="1">
      <alignment vertical="center"/>
    </xf>
    <xf numFmtId="166" fontId="1" fillId="0" borderId="3" xfId="3" applyFont="1" applyBorder="1" applyAlignment="1" applyProtection="1">
      <alignment vertical="center"/>
    </xf>
    <xf numFmtId="165" fontId="1" fillId="0" borderId="3" xfId="4" applyNumberFormat="1" applyFont="1" applyBorder="1" applyAlignment="1" applyProtection="1">
      <alignment vertical="center"/>
    </xf>
    <xf numFmtId="165" fontId="2" fillId="0" borderId="0" xfId="4" applyNumberFormat="1" applyFont="1" applyAlignment="1">
      <alignment vertical="center"/>
    </xf>
    <xf numFmtId="166" fontId="2" fillId="0" borderId="4" xfId="3" applyFont="1" applyBorder="1" applyAlignment="1" applyProtection="1">
      <alignment vertical="center"/>
    </xf>
    <xf numFmtId="165" fontId="2" fillId="0" borderId="4" xfId="4" applyNumberFormat="1" applyFont="1" applyBorder="1" applyAlignment="1" applyProtection="1">
      <alignment vertical="center"/>
    </xf>
    <xf numFmtId="10" fontId="2" fillId="0" borderId="0" xfId="4" applyNumberFormat="1" applyFont="1" applyBorder="1" applyAlignment="1" applyProtection="1">
      <alignment vertical="center"/>
    </xf>
    <xf numFmtId="166" fontId="2" fillId="0" borderId="3" xfId="3" applyFont="1" applyBorder="1" applyAlignment="1" applyProtection="1">
      <alignment vertical="center"/>
    </xf>
    <xf numFmtId="165" fontId="2" fillId="0" borderId="3" xfId="4" applyNumberFormat="1" applyFont="1" applyBorder="1" applyAlignment="1" applyProtection="1">
      <alignment vertical="center"/>
    </xf>
    <xf numFmtId="166" fontId="1" fillId="0" borderId="5" xfId="3" applyFont="1" applyBorder="1" applyAlignment="1" applyProtection="1">
      <alignment vertical="center"/>
    </xf>
    <xf numFmtId="165" fontId="1" fillId="0" borderId="5" xfId="4" applyNumberFormat="1" applyFont="1" applyBorder="1" applyAlignment="1" applyProtection="1">
      <alignment vertical="center"/>
    </xf>
    <xf numFmtId="4" fontId="2" fillId="0" borderId="0" xfId="3" applyNumberFormat="1" applyFont="1" applyAlignment="1" applyProtection="1">
      <alignment vertical="center"/>
    </xf>
    <xf numFmtId="4" fontId="2" fillId="0" borderId="0" xfId="3" applyNumberFormat="1" applyFont="1" applyAlignment="1">
      <alignment vertical="center"/>
    </xf>
    <xf numFmtId="4" fontId="1" fillId="0" borderId="3" xfId="3" applyNumberFormat="1" applyFont="1" applyBorder="1" applyAlignment="1" applyProtection="1">
      <alignment vertical="center"/>
    </xf>
    <xf numFmtId="4" fontId="2" fillId="0" borderId="4" xfId="3" applyNumberFormat="1" applyFont="1" applyBorder="1" applyAlignment="1" applyProtection="1">
      <alignment vertical="center"/>
    </xf>
    <xf numFmtId="4" fontId="2" fillId="0" borderId="3" xfId="3" applyNumberFormat="1" applyFont="1" applyBorder="1" applyAlignment="1" applyProtection="1">
      <alignment vertical="center"/>
    </xf>
    <xf numFmtId="4" fontId="1" fillId="0" borderId="5" xfId="3" applyNumberFormat="1" applyFont="1" applyBorder="1" applyAlignment="1" applyProtection="1">
      <alignment vertical="center"/>
    </xf>
    <xf numFmtId="10" fontId="2" fillId="0" borderId="0" xfId="2" applyNumberFormat="1" applyFont="1" applyAlignment="1" applyProtection="1">
      <alignment vertical="center"/>
    </xf>
    <xf numFmtId="167" fontId="2" fillId="0" borderId="0" xfId="0" applyNumberFormat="1" applyFont="1" applyAlignment="1" applyProtection="1">
      <alignment vertical="center"/>
    </xf>
    <xf numFmtId="39" fontId="1" fillId="0" borderId="3" xfId="0" applyFont="1" applyBorder="1" applyAlignment="1" applyProtection="1">
      <alignment vertical="center"/>
    </xf>
    <xf numFmtId="10" fontId="1" fillId="0" borderId="3" xfId="2" applyNumberFormat="1" applyFont="1" applyBorder="1" applyAlignment="1" applyProtection="1">
      <alignment vertical="center"/>
    </xf>
    <xf numFmtId="39" fontId="2" fillId="0" borderId="4" xfId="0" applyFont="1" applyBorder="1" applyAlignment="1" applyProtection="1">
      <alignment vertical="center"/>
    </xf>
    <xf numFmtId="10" fontId="2" fillId="0" borderId="4" xfId="2" applyNumberFormat="1" applyFont="1" applyBorder="1" applyAlignment="1" applyProtection="1">
      <alignment vertical="center"/>
    </xf>
    <xf numFmtId="39" fontId="2" fillId="0" borderId="3" xfId="0" applyFont="1" applyBorder="1" applyAlignment="1" applyProtection="1">
      <alignment vertical="center"/>
    </xf>
    <xf numFmtId="10" fontId="2" fillId="0" borderId="3" xfId="2" applyNumberFormat="1" applyFont="1" applyBorder="1" applyAlignment="1" applyProtection="1">
      <alignment vertical="center"/>
    </xf>
    <xf numFmtId="39" fontId="1" fillId="0" borderId="5" xfId="0" applyFont="1" applyBorder="1" applyAlignment="1" applyProtection="1">
      <alignment vertical="center"/>
    </xf>
    <xf numFmtId="10" fontId="1" fillId="0" borderId="5" xfId="2" applyNumberFormat="1" applyFont="1" applyBorder="1" applyAlignment="1" applyProtection="1">
      <alignment vertical="center"/>
    </xf>
    <xf numFmtId="168" fontId="1" fillId="0" borderId="1" xfId="0" applyNumberFormat="1" applyFont="1" applyBorder="1" applyAlignment="1">
      <alignment horizontal="center" vertical="center"/>
    </xf>
    <xf numFmtId="169" fontId="6" fillId="0" borderId="0" xfId="5"/>
    <xf numFmtId="169" fontId="6" fillId="0" borderId="6" xfId="5" applyBorder="1"/>
    <xf numFmtId="169" fontId="6" fillId="0" borderId="1" xfId="5" applyBorder="1"/>
    <xf numFmtId="169" fontId="6" fillId="0" borderId="7" xfId="5" applyBorder="1"/>
    <xf numFmtId="169" fontId="6" fillId="0" borderId="8" xfId="5" applyBorder="1"/>
    <xf numFmtId="169" fontId="6" fillId="0" borderId="0" xfId="5" applyBorder="1"/>
    <xf numFmtId="169" fontId="2" fillId="0" borderId="0" xfId="5" applyFont="1" applyBorder="1"/>
    <xf numFmtId="169" fontId="6" fillId="0" borderId="9" xfId="5" applyBorder="1"/>
    <xf numFmtId="169" fontId="2" fillId="2" borderId="12" xfId="5" applyFont="1" applyFill="1" applyBorder="1" applyAlignment="1">
      <alignment horizontal="center"/>
    </xf>
    <xf numFmtId="169" fontId="6" fillId="0" borderId="13" xfId="5" applyBorder="1"/>
    <xf numFmtId="169" fontId="2" fillId="0" borderId="2" xfId="5" applyFont="1" applyBorder="1"/>
    <xf numFmtId="169" fontId="6" fillId="0" borderId="14" xfId="5" applyBorder="1"/>
    <xf numFmtId="169" fontId="2" fillId="0" borderId="1" xfId="5" applyFont="1" applyBorder="1"/>
    <xf numFmtId="169" fontId="6" fillId="0" borderId="2" xfId="5" applyBorder="1"/>
    <xf numFmtId="169" fontId="2" fillId="0" borderId="15" xfId="5" applyFont="1" applyBorder="1" applyAlignment="1">
      <alignment horizontal="center"/>
    </xf>
    <xf numFmtId="10" fontId="2" fillId="0" borderId="0" xfId="4" applyNumberFormat="1" applyFont="1" applyAlignment="1" applyProtection="1">
      <alignment vertical="center"/>
    </xf>
    <xf numFmtId="10" fontId="1" fillId="0" borderId="3" xfId="4" applyNumberFormat="1" applyFont="1" applyBorder="1" applyAlignment="1" applyProtection="1">
      <alignment vertical="center"/>
    </xf>
    <xf numFmtId="39" fontId="1" fillId="0" borderId="19" xfId="0" applyFont="1" applyBorder="1" applyAlignment="1" applyProtection="1">
      <alignment vertical="center"/>
    </xf>
    <xf numFmtId="10" fontId="1" fillId="0" borderId="19" xfId="4" applyNumberFormat="1" applyFont="1" applyBorder="1" applyAlignment="1" applyProtection="1">
      <alignment vertical="center"/>
    </xf>
    <xf numFmtId="10" fontId="1" fillId="0" borderId="5" xfId="4" applyNumberFormat="1" applyFont="1" applyBorder="1" applyAlignment="1" applyProtection="1">
      <alignment vertical="center"/>
    </xf>
    <xf numFmtId="169" fontId="2" fillId="3" borderId="12" xfId="5" applyFont="1" applyFill="1" applyBorder="1" applyAlignment="1">
      <alignment horizontal="center"/>
    </xf>
    <xf numFmtId="169" fontId="2" fillId="0" borderId="12" xfId="5" applyFont="1" applyFill="1" applyBorder="1" applyAlignment="1">
      <alignment horizontal="center"/>
    </xf>
    <xf numFmtId="37" fontId="1" fillId="0" borderId="0" xfId="0" applyNumberFormat="1" applyFont="1" applyAlignment="1">
      <alignment vertical="center"/>
    </xf>
    <xf numFmtId="39" fontId="2" fillId="0" borderId="0" xfId="0" applyFont="1" applyAlignment="1">
      <alignment horizontal="left" vertical="center"/>
    </xf>
    <xf numFmtId="39" fontId="1" fillId="0" borderId="1" xfId="0" applyFont="1" applyBorder="1" applyAlignment="1">
      <alignment horizontal="right" vertical="center"/>
    </xf>
    <xf numFmtId="39" fontId="1" fillId="0" borderId="1" xfId="0" applyFont="1" applyBorder="1" applyAlignment="1">
      <alignment horizontal="center" vertical="center"/>
    </xf>
    <xf numFmtId="39" fontId="1" fillId="0" borderId="0" xfId="0" applyFont="1" applyAlignment="1">
      <alignment horizontal="left" vertical="center"/>
    </xf>
    <xf numFmtId="39" fontId="1" fillId="0" borderId="0" xfId="0" applyFont="1" applyAlignment="1">
      <alignment horizontal="center" vertical="center"/>
    </xf>
    <xf numFmtId="39" fontId="1" fillId="0" borderId="2" xfId="0" applyFont="1" applyBorder="1" applyAlignment="1">
      <alignment horizontal="center" vertical="center"/>
    </xf>
    <xf numFmtId="39" fontId="2" fillId="0" borderId="0" xfId="0" quotePrefix="1" applyFont="1" applyAlignment="1">
      <alignment horizontal="left" vertical="center"/>
    </xf>
    <xf numFmtId="39" fontId="1" fillId="0" borderId="3" xfId="0" applyFont="1" applyBorder="1" applyAlignment="1">
      <alignment horizontal="left" vertical="center"/>
    </xf>
    <xf numFmtId="39" fontId="1" fillId="0" borderId="3" xfId="0" applyFont="1" applyBorder="1" applyAlignment="1">
      <alignment vertical="center"/>
    </xf>
    <xf numFmtId="39" fontId="1" fillId="0" borderId="0" xfId="0" quotePrefix="1" applyFont="1" applyAlignment="1">
      <alignment horizontal="left" vertical="center"/>
    </xf>
    <xf numFmtId="39" fontId="1" fillId="0" borderId="19" xfId="0" applyFont="1" applyBorder="1" applyAlignment="1">
      <alignment vertical="center"/>
    </xf>
    <xf numFmtId="39" fontId="1" fillId="0" borderId="5" xfId="0" applyFont="1" applyBorder="1" applyAlignment="1">
      <alignment horizontal="left" vertical="center"/>
    </xf>
    <xf numFmtId="39" fontId="1" fillId="0" borderId="5" xfId="0" applyFont="1" applyBorder="1" applyAlignment="1">
      <alignment vertical="center"/>
    </xf>
    <xf numFmtId="39" fontId="4" fillId="0" borderId="0" xfId="0" quotePrefix="1" applyFont="1" applyAlignment="1">
      <alignment horizontal="left" vertical="center"/>
    </xf>
    <xf numFmtId="169" fontId="2" fillId="2" borderId="10" xfId="5" applyFont="1" applyFill="1" applyBorder="1" applyAlignment="1">
      <alignment horizontal="center"/>
    </xf>
    <xf numFmtId="169" fontId="2" fillId="2" borderId="3" xfId="5" applyFont="1" applyFill="1" applyBorder="1" applyAlignment="1">
      <alignment horizontal="center"/>
    </xf>
    <xf numFmtId="169" fontId="2" fillId="2" borderId="11" xfId="5" applyFont="1" applyFill="1" applyBorder="1" applyAlignment="1">
      <alignment horizontal="center"/>
    </xf>
    <xf numFmtId="169" fontId="2" fillId="0" borderId="10" xfId="5" applyFont="1" applyBorder="1" applyAlignment="1">
      <alignment horizontal="center"/>
    </xf>
    <xf numFmtId="169" fontId="2" fillId="0" borderId="11" xfId="5" applyFont="1" applyBorder="1" applyAlignment="1">
      <alignment horizontal="center"/>
    </xf>
    <xf numFmtId="169" fontId="1" fillId="0" borderId="16" xfId="5" applyFont="1" applyBorder="1" applyAlignment="1">
      <alignment horizontal="center"/>
    </xf>
    <xf numFmtId="169" fontId="1" fillId="0" borderId="17" xfId="5" applyFont="1" applyBorder="1" applyAlignment="1">
      <alignment horizontal="center"/>
    </xf>
    <xf numFmtId="169" fontId="1" fillId="0" borderId="18" xfId="5" applyFont="1" applyBorder="1" applyAlignment="1">
      <alignment horizontal="center"/>
    </xf>
    <xf numFmtId="169" fontId="2" fillId="2" borderId="16" xfId="5" applyFont="1" applyFill="1" applyBorder="1" applyAlignment="1">
      <alignment horizontal="center"/>
    </xf>
    <xf numFmtId="169" fontId="2" fillId="3" borderId="12" xfId="5" applyFont="1" applyFill="1" applyBorder="1" applyAlignment="1">
      <alignment horizontal="center"/>
    </xf>
    <xf numFmtId="39" fontId="8" fillId="3" borderId="10" xfId="6" applyNumberFormat="1" applyFont="1" applyFill="1" applyBorder="1" applyAlignment="1">
      <alignment horizontal="center"/>
    </xf>
    <xf numFmtId="39" fontId="8" fillId="3" borderId="3" xfId="6" applyNumberFormat="1" applyFont="1" applyFill="1" applyBorder="1" applyAlignment="1">
      <alignment horizontal="center"/>
    </xf>
    <xf numFmtId="39" fontId="8" fillId="3" borderId="11" xfId="6" applyNumberFormat="1" applyFont="1" applyFill="1" applyBorder="1" applyAlignment="1">
      <alignment horizontal="center"/>
    </xf>
    <xf numFmtId="169" fontId="2" fillId="0" borderId="0" xfId="5" applyFont="1" applyBorder="1" applyAlignment="1">
      <alignment horizontal="left"/>
    </xf>
    <xf numFmtId="169" fontId="2" fillId="0" borderId="15" xfId="5" applyFont="1" applyBorder="1" applyAlignment="1">
      <alignment horizontal="center"/>
    </xf>
    <xf numFmtId="39" fontId="0" fillId="0" borderId="15" xfId="0" applyBorder="1" applyAlignment="1">
      <alignment horizontal="center"/>
    </xf>
    <xf numFmtId="0" fontId="8" fillId="0" borderId="10" xfId="6" applyNumberFormat="1" applyFont="1" applyFill="1" applyBorder="1" applyAlignment="1">
      <alignment horizontal="center"/>
    </xf>
    <xf numFmtId="0" fontId="8" fillId="0" borderId="3" xfId="6" applyNumberFormat="1" applyFont="1" applyFill="1" applyBorder="1" applyAlignment="1">
      <alignment horizontal="center"/>
    </xf>
    <xf numFmtId="0" fontId="8" fillId="0" borderId="11" xfId="6" applyNumberFormat="1" applyFont="1" applyFill="1" applyBorder="1" applyAlignment="1">
      <alignment horizontal="center"/>
    </xf>
    <xf numFmtId="0" fontId="10" fillId="0" borderId="20" xfId="7" applyFont="1" applyBorder="1" applyAlignment="1">
      <alignment wrapText="1"/>
    </xf>
    <xf numFmtId="0" fontId="9" fillId="0" borderId="0" xfId="7"/>
    <xf numFmtId="0" fontId="9" fillId="0" borderId="0" xfId="7"/>
    <xf numFmtId="0" fontId="10" fillId="0" borderId="20" xfId="7" applyFont="1" applyBorder="1" applyAlignment="1">
      <alignment wrapText="1"/>
    </xf>
    <xf numFmtId="0" fontId="11" fillId="0" borderId="0" xfId="7" applyFont="1" applyAlignment="1">
      <alignment wrapText="1"/>
    </xf>
    <xf numFmtId="0" fontId="10" fillId="0" borderId="21" xfId="7" applyFont="1" applyBorder="1" applyAlignment="1">
      <alignment horizontal="center" wrapText="1"/>
    </xf>
    <xf numFmtId="170" fontId="11" fillId="0" borderId="0" xfId="7" applyNumberFormat="1" applyFont="1"/>
    <xf numFmtId="170" fontId="10" fillId="0" borderId="20" xfId="7" applyNumberFormat="1" applyFont="1" applyBorder="1"/>
  </cellXfs>
  <cellStyles count="8">
    <cellStyle name="Hiperlink" xfId="6" builtinId="8"/>
    <cellStyle name="Normal" xfId="0" builtinId="0"/>
    <cellStyle name="Normal 2" xfId="5"/>
    <cellStyle name="Normal 3" xfId="7"/>
    <cellStyle name="Porcentagem" xfId="2" builtinId="5"/>
    <cellStyle name="Porcentagem 2" xfId="4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63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61" Type="http://schemas.openxmlformats.org/officeDocument/2006/relationships/externalLink" Target="externalLinks/externalLink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%201,8mil%20-%20AGRIC.FAMILIAR-AM-2009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FEV-2014%20-%20AGRIC.F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MAR-2015%20-%20AGRIC.F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MAR-2016%20-%20AGRIC.FA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USTO%20PRODU&#199;&#195;O%20GERAL%20CONAB\Regionais%20-%20Cast.P&#243;%20Cer&#237;fero-JutaMalva\JutaMalva\2017-MAR\CUSTO-JUTA-MALVA-AM%202mil-MAR-2017%20-%20AGRIC.F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MAR-2018%20-%20AGRIC.FA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MAR-2019-AGRIC.FA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JUTA-MALVA-AM-Manacapur&#250;-2mil-MAR-2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JUTA-MALVA-AM-Manacapur&#250;-2mil-MAR-202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Juta/Familiar/2022/03.2022/JUTA-AM-Manacapuru-MAR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OneDrive/&#193;rea%20de%20Trabalho/Atualiza&#231;&#227;o%20de%20pre&#231;os%20-%20MAR-2023/AM/JUTA-AM-Manacapuru-MAR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USTO%20PRODU&#199;&#195;O%20GERAL%20CONAB\Regionais%20-%20Cast.P&#243;%20Cer&#237;fero-JutaMalva\JutaMalva\2017-MAR\CUSTO-JUTA-MALVA-AM%201,8mil-MAR-2017-AGRIC.F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Malva/Familiar/2022/03.2022/MALVA-AM-Manacapuru-MAR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OneDrive/&#193;rea%20de%20Trabalho/Atualiza&#231;&#227;o%20de%20pre&#231;os%20-%20MAR-2023/AM/MALVA-AM-Manacapuru-MAR-202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MAR-2016-AGRIC.FA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MAR-2010-AGRIC.F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JAN-2011-AGRIC.FA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FEV-2012-AGRIC.FA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MAR-2013-AGRIC.FA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ASDRUB~1.JAC\AppData\Local\Temp\CUSTO-JUTA-MALVA-AM%201,8mil-FEV-2014-AGRIC.FA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MAR-2015-AGRIC.FA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MAR-2010%20-%20AGRIC.F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MAR-2018-AGRIC.F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FEV-2011%20-%20AGRIC.F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1,8mil-MAR-2019-AGRIC.F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JUTA-MALVA-AM-Manacapur&#250;-1,8mil-MAR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JUTA-MALVA-AM-Manacapur&#250;-1,8mil-MAR-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%202mil%20-%20AGRIC.FAMILIAR-AM-2009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FEV-2012%20-%20AGRIC.F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USTO-JUTA-MALVA-AM%202mil-MAR-2013%20-%20AGRIC.F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  <row r="54">
          <cell r="A54" t="str">
            <v>Elaboração: CONAB/DIGEM/SUINF/GECUP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  <row r="54">
          <cell r="A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  <row r="54">
          <cell r="A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  <row r="54">
          <cell r="A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1</v>
          </cell>
        </row>
      </sheetData>
      <sheetData sheetId="4">
        <row r="3">
          <cell r="D3">
            <v>2750</v>
          </cell>
        </row>
        <row r="10">
          <cell r="E10">
            <v>1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1</v>
          </cell>
        </row>
      </sheetData>
      <sheetData sheetId="4">
        <row r="3">
          <cell r="D3">
            <v>2750</v>
          </cell>
        </row>
        <row r="10">
          <cell r="E10">
            <v>1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1</v>
          </cell>
        </row>
      </sheetData>
      <sheetData sheetId="4">
        <row r="3">
          <cell r="D3">
            <v>2750</v>
          </cell>
        </row>
        <row r="10">
          <cell r="E10">
            <v>3</v>
          </cell>
        </row>
        <row r="11">
          <cell r="E11">
            <v>2500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1</v>
          </cell>
        </row>
      </sheetData>
      <sheetData sheetId="4">
        <row r="3">
          <cell r="D3">
            <v>2750</v>
          </cell>
        </row>
        <row r="10">
          <cell r="E10">
            <v>3</v>
          </cell>
        </row>
        <row r="11">
          <cell r="E11">
            <v>2500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1800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1800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1800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2000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  <row r="54">
          <cell r="A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1250</v>
          </cell>
        </row>
        <row r="11">
          <cell r="E11">
            <v>2000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  <row r="54">
          <cell r="A54" t="str">
            <v>Elaboração: CONAB/DIGEM/SUINF/GECUP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  <row r="54">
          <cell r="A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  <row r="14">
          <cell r="B14" t="str">
            <v>MAR/2013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  <row r="54">
          <cell r="A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tabSelected="1" zoomScaleNormal="100" workbookViewId="0">
      <selection activeCell="J19" sqref="J19"/>
    </sheetView>
  </sheetViews>
  <sheetFormatPr defaultRowHeight="13.5" x14ac:dyDescent="0.25"/>
  <cols>
    <col min="1" max="2" width="9.625" style="73" customWidth="1"/>
    <col min="3" max="3" width="22.125" style="73" customWidth="1"/>
    <col min="4" max="4" width="9.625" style="73" customWidth="1"/>
    <col min="5" max="5" width="11.125" style="73" customWidth="1"/>
    <col min="6" max="11" width="9.625" style="73" customWidth="1"/>
    <col min="12" max="16384" width="9" style="73"/>
  </cols>
  <sheetData>
    <row r="1" spans="2:10" ht="14.25" thickBot="1" x14ac:dyDescent="0.3"/>
    <row r="2" spans="2:10" x14ac:dyDescent="0.25">
      <c r="B2" s="74"/>
      <c r="C2" s="75"/>
      <c r="D2" s="75"/>
      <c r="E2" s="75"/>
      <c r="F2" s="75"/>
      <c r="G2" s="75"/>
      <c r="H2" s="75"/>
      <c r="I2" s="75"/>
      <c r="J2" s="76"/>
    </row>
    <row r="3" spans="2:10" x14ac:dyDescent="0.25">
      <c r="B3" s="77"/>
      <c r="C3" s="78"/>
      <c r="D3" s="78"/>
      <c r="E3" s="79" t="s">
        <v>84</v>
      </c>
      <c r="F3" s="78"/>
      <c r="G3" s="78"/>
      <c r="H3" s="78"/>
      <c r="I3" s="78"/>
      <c r="J3" s="80"/>
    </row>
    <row r="4" spans="2:10" x14ac:dyDescent="0.25">
      <c r="B4" s="77"/>
      <c r="C4" s="78"/>
      <c r="D4" s="78"/>
      <c r="E4" s="79" t="s">
        <v>85</v>
      </c>
      <c r="F4" s="78"/>
      <c r="G4" s="78"/>
      <c r="H4" s="78"/>
      <c r="I4" s="78"/>
      <c r="J4" s="80"/>
    </row>
    <row r="5" spans="2:10" x14ac:dyDescent="0.25">
      <c r="B5" s="77"/>
      <c r="C5" s="78"/>
      <c r="D5" s="78"/>
      <c r="E5" s="79" t="s">
        <v>86</v>
      </c>
      <c r="F5" s="78"/>
      <c r="G5" s="78"/>
      <c r="H5" s="78"/>
      <c r="I5" s="78"/>
      <c r="J5" s="80"/>
    </row>
    <row r="6" spans="2:10" x14ac:dyDescent="0.25">
      <c r="B6" s="77"/>
      <c r="C6" s="78"/>
      <c r="D6" s="78"/>
      <c r="E6" s="78"/>
      <c r="F6" s="78"/>
      <c r="G6" s="78"/>
      <c r="H6" s="78"/>
      <c r="I6" s="78"/>
      <c r="J6" s="80"/>
    </row>
    <row r="7" spans="2:10" x14ac:dyDescent="0.25">
      <c r="B7" s="77"/>
      <c r="C7" s="110" t="s">
        <v>87</v>
      </c>
      <c r="D7" s="111"/>
      <c r="E7" s="111"/>
      <c r="F7" s="111"/>
      <c r="G7" s="111"/>
      <c r="H7" s="111"/>
      <c r="I7" s="112"/>
      <c r="J7" s="80"/>
    </row>
    <row r="8" spans="2:10" x14ac:dyDescent="0.25">
      <c r="B8" s="77"/>
      <c r="C8" s="113" t="s">
        <v>88</v>
      </c>
      <c r="D8" s="114"/>
      <c r="E8" s="115" t="s">
        <v>95</v>
      </c>
      <c r="F8" s="116"/>
      <c r="G8" s="116"/>
      <c r="H8" s="116"/>
      <c r="I8" s="117"/>
      <c r="J8" s="80"/>
    </row>
    <row r="9" spans="2:10" x14ac:dyDescent="0.25">
      <c r="B9" s="77"/>
      <c r="C9" s="81" t="s">
        <v>92</v>
      </c>
      <c r="D9" s="118" t="s">
        <v>89</v>
      </c>
      <c r="E9" s="112"/>
      <c r="F9" s="81" t="s">
        <v>90</v>
      </c>
      <c r="G9" s="110" t="s">
        <v>91</v>
      </c>
      <c r="H9" s="111"/>
      <c r="I9" s="112"/>
      <c r="J9" s="80"/>
    </row>
    <row r="10" spans="2:10" x14ac:dyDescent="0.25">
      <c r="B10" s="77"/>
      <c r="C10" s="93" t="s">
        <v>93</v>
      </c>
      <c r="D10" s="119" t="s">
        <v>96</v>
      </c>
      <c r="E10" s="119"/>
      <c r="F10" s="93" t="s">
        <v>98</v>
      </c>
      <c r="G10" s="120" t="s">
        <v>94</v>
      </c>
      <c r="H10" s="121"/>
      <c r="I10" s="122"/>
      <c r="J10" s="80"/>
    </row>
    <row r="11" spans="2:10" x14ac:dyDescent="0.25">
      <c r="B11" s="77"/>
      <c r="C11" s="93" t="s">
        <v>93</v>
      </c>
      <c r="D11" s="119" t="s">
        <v>97</v>
      </c>
      <c r="E11" s="119"/>
      <c r="F11" s="93" t="s">
        <v>98</v>
      </c>
      <c r="G11" s="120" t="s">
        <v>94</v>
      </c>
      <c r="H11" s="121"/>
      <c r="I11" s="122"/>
      <c r="J11" s="80"/>
    </row>
    <row r="12" spans="2:10" x14ac:dyDescent="0.25">
      <c r="B12" s="77"/>
      <c r="C12" s="94" t="s">
        <v>93</v>
      </c>
      <c r="D12" s="113" t="s">
        <v>156</v>
      </c>
      <c r="E12" s="114"/>
      <c r="F12" s="94" t="s">
        <v>98</v>
      </c>
      <c r="G12" s="126" t="s">
        <v>162</v>
      </c>
      <c r="H12" s="127"/>
      <c r="I12" s="128"/>
      <c r="J12" s="80"/>
    </row>
    <row r="13" spans="2:10" x14ac:dyDescent="0.25">
      <c r="B13" s="77"/>
      <c r="C13" s="94" t="s">
        <v>93</v>
      </c>
      <c r="D13" s="113" t="s">
        <v>157</v>
      </c>
      <c r="E13" s="114"/>
      <c r="F13" s="94" t="s">
        <v>98</v>
      </c>
      <c r="G13" s="126" t="s">
        <v>162</v>
      </c>
      <c r="H13" s="127"/>
      <c r="I13" s="128"/>
      <c r="J13" s="80"/>
    </row>
    <row r="14" spans="2:10" x14ac:dyDescent="0.25">
      <c r="B14" s="77"/>
      <c r="C14" s="87"/>
      <c r="D14" s="124"/>
      <c r="E14" s="124"/>
      <c r="F14" s="87"/>
      <c r="G14" s="125"/>
      <c r="H14" s="125"/>
      <c r="I14" s="125"/>
      <c r="J14" s="80"/>
    </row>
    <row r="15" spans="2:10" x14ac:dyDescent="0.25">
      <c r="B15" s="77"/>
      <c r="C15" s="123" t="s">
        <v>155</v>
      </c>
      <c r="D15" s="123"/>
      <c r="E15" s="123"/>
      <c r="F15" s="123"/>
      <c r="G15" s="123"/>
      <c r="H15" s="123"/>
      <c r="I15" s="123"/>
      <c r="J15" s="80"/>
    </row>
    <row r="16" spans="2:10" x14ac:dyDescent="0.25">
      <c r="B16" s="77"/>
      <c r="C16" s="123" t="s">
        <v>158</v>
      </c>
      <c r="D16" s="123"/>
      <c r="E16" s="123"/>
      <c r="F16" s="123"/>
      <c r="G16" s="123"/>
      <c r="H16" s="123"/>
      <c r="I16" s="123"/>
      <c r="J16" s="80"/>
    </row>
    <row r="17" spans="2:10" ht="14.25" thickBot="1" x14ac:dyDescent="0.3">
      <c r="B17" s="82"/>
      <c r="C17" s="86"/>
      <c r="D17" s="83"/>
      <c r="E17" s="83"/>
      <c r="F17" s="83"/>
      <c r="G17" s="83"/>
      <c r="H17" s="83"/>
      <c r="I17" s="83"/>
      <c r="J17" s="84"/>
    </row>
    <row r="18" spans="2:10" x14ac:dyDescent="0.25">
      <c r="B18" s="75"/>
      <c r="C18" s="75"/>
      <c r="D18" s="85"/>
      <c r="E18" s="85"/>
      <c r="F18" s="85"/>
      <c r="G18" s="85"/>
      <c r="H18" s="85"/>
      <c r="I18" s="85"/>
      <c r="J18" s="75"/>
    </row>
    <row r="19" spans="2:10" x14ac:dyDescent="0.25">
      <c r="B19" s="78"/>
      <c r="C19" s="78"/>
      <c r="D19" s="79"/>
      <c r="E19" s="79"/>
      <c r="F19" s="79"/>
      <c r="G19" s="79"/>
      <c r="H19" s="79"/>
      <c r="I19" s="79"/>
      <c r="J19" s="78"/>
    </row>
    <row r="20" spans="2:10" x14ac:dyDescent="0.25">
      <c r="B20" s="78"/>
      <c r="C20" s="78"/>
      <c r="D20" s="79"/>
      <c r="E20" s="79"/>
      <c r="F20" s="79"/>
      <c r="G20" s="79"/>
      <c r="H20" s="79"/>
      <c r="I20" s="79"/>
      <c r="J20" s="78"/>
    </row>
    <row r="21" spans="2:10" x14ac:dyDescent="0.25">
      <c r="B21" s="78"/>
      <c r="C21" s="78"/>
      <c r="D21" s="79"/>
      <c r="E21" s="79"/>
      <c r="F21" s="79"/>
      <c r="G21" s="79"/>
      <c r="H21" s="79"/>
      <c r="I21" s="79"/>
      <c r="J21" s="78"/>
    </row>
    <row r="22" spans="2:10" x14ac:dyDescent="0.25">
      <c r="B22" s="78"/>
      <c r="C22" s="78"/>
      <c r="D22" s="79"/>
      <c r="E22" s="79"/>
      <c r="F22" s="79"/>
      <c r="G22" s="79"/>
      <c r="H22" s="79"/>
      <c r="I22" s="79"/>
      <c r="J22" s="78"/>
    </row>
    <row r="23" spans="2:10" x14ac:dyDescent="0.25">
      <c r="B23" s="78"/>
      <c r="C23" s="78"/>
      <c r="D23" s="79"/>
      <c r="E23" s="79"/>
      <c r="F23" s="79"/>
      <c r="G23" s="79"/>
      <c r="H23" s="79"/>
      <c r="I23" s="79"/>
      <c r="J23" s="78"/>
    </row>
    <row r="24" spans="2:10" x14ac:dyDescent="0.25">
      <c r="B24" s="78"/>
      <c r="C24" s="78"/>
      <c r="D24" s="78"/>
      <c r="E24" s="78"/>
      <c r="F24" s="78"/>
      <c r="G24" s="78"/>
      <c r="H24" s="78"/>
      <c r="I24" s="78"/>
      <c r="J24" s="78"/>
    </row>
    <row r="25" spans="2:10" x14ac:dyDescent="0.25">
      <c r="B25" s="78"/>
      <c r="C25" s="78"/>
      <c r="D25" s="78"/>
      <c r="E25" s="78"/>
      <c r="F25" s="78"/>
      <c r="G25" s="78"/>
      <c r="H25" s="78"/>
      <c r="I25" s="78"/>
      <c r="J25" s="78"/>
    </row>
    <row r="26" spans="2:10" x14ac:dyDescent="0.25">
      <c r="B26" s="78"/>
      <c r="C26" s="78"/>
      <c r="D26" s="78"/>
      <c r="E26" s="78"/>
      <c r="F26" s="78"/>
      <c r="G26" s="78"/>
      <c r="H26" s="78"/>
      <c r="I26" s="78"/>
      <c r="J26" s="78"/>
    </row>
    <row r="27" spans="2:10" x14ac:dyDescent="0.25">
      <c r="B27" s="78"/>
      <c r="C27" s="78"/>
      <c r="D27" s="78"/>
      <c r="E27" s="78"/>
      <c r="F27" s="78"/>
      <c r="G27" s="78"/>
      <c r="H27" s="78"/>
      <c r="I27" s="78"/>
      <c r="J27" s="78"/>
    </row>
    <row r="28" spans="2:10" x14ac:dyDescent="0.25">
      <c r="B28" s="78"/>
      <c r="C28" s="78"/>
      <c r="D28" s="78"/>
      <c r="E28" s="78"/>
      <c r="F28" s="78"/>
      <c r="G28" s="78"/>
      <c r="H28" s="78"/>
      <c r="I28" s="78"/>
      <c r="J28" s="78"/>
    </row>
    <row r="29" spans="2:10" x14ac:dyDescent="0.25">
      <c r="B29" s="78"/>
      <c r="C29" s="78"/>
      <c r="D29" s="78"/>
      <c r="E29" s="78"/>
      <c r="F29" s="78"/>
      <c r="G29" s="78"/>
      <c r="H29" s="78"/>
      <c r="I29" s="78"/>
      <c r="J29" s="78"/>
    </row>
    <row r="30" spans="2:10" x14ac:dyDescent="0.25">
      <c r="B30" s="78"/>
      <c r="C30" s="78"/>
      <c r="D30" s="78"/>
      <c r="E30" s="78"/>
      <c r="F30" s="78"/>
      <c r="G30" s="78"/>
      <c r="H30" s="78"/>
      <c r="I30" s="78"/>
      <c r="J30" s="78"/>
    </row>
    <row r="31" spans="2:10" x14ac:dyDescent="0.25">
      <c r="B31" s="78"/>
      <c r="C31" s="78"/>
      <c r="D31" s="78"/>
      <c r="E31" s="78"/>
      <c r="F31" s="78"/>
      <c r="G31" s="78"/>
      <c r="H31" s="78"/>
      <c r="I31" s="78"/>
      <c r="J31" s="78"/>
    </row>
    <row r="32" spans="2:10" x14ac:dyDescent="0.25">
      <c r="B32" s="78"/>
      <c r="C32" s="78"/>
      <c r="D32" s="78"/>
      <c r="E32" s="78"/>
      <c r="F32" s="78"/>
      <c r="G32" s="78"/>
      <c r="H32" s="78"/>
      <c r="I32" s="78"/>
      <c r="J32" s="78"/>
    </row>
    <row r="33" spans="2:10" x14ac:dyDescent="0.25">
      <c r="B33" s="78"/>
      <c r="C33" s="78"/>
      <c r="D33" s="78"/>
      <c r="E33" s="78"/>
      <c r="F33" s="78"/>
      <c r="G33" s="78"/>
      <c r="H33" s="78"/>
      <c r="I33" s="78"/>
      <c r="J33" s="78"/>
    </row>
    <row r="34" spans="2:10" x14ac:dyDescent="0.25">
      <c r="B34" s="78"/>
      <c r="C34" s="78"/>
      <c r="D34" s="78"/>
      <c r="E34" s="78"/>
      <c r="F34" s="78"/>
      <c r="G34" s="78"/>
      <c r="H34" s="78"/>
      <c r="I34" s="78"/>
      <c r="J34" s="78"/>
    </row>
    <row r="35" spans="2:10" x14ac:dyDescent="0.25">
      <c r="B35" s="78"/>
      <c r="C35" s="78"/>
      <c r="D35" s="78"/>
      <c r="E35" s="78"/>
      <c r="F35" s="78"/>
      <c r="G35" s="78"/>
      <c r="H35" s="78"/>
      <c r="I35" s="78"/>
      <c r="J35" s="78"/>
    </row>
    <row r="36" spans="2:10" x14ac:dyDescent="0.25">
      <c r="B36" s="78"/>
      <c r="C36" s="78"/>
      <c r="D36" s="78"/>
      <c r="E36" s="78"/>
      <c r="F36" s="78"/>
      <c r="G36" s="78"/>
      <c r="H36" s="78"/>
      <c r="I36" s="78"/>
      <c r="J36" s="78"/>
    </row>
    <row r="37" spans="2:10" x14ac:dyDescent="0.25">
      <c r="B37" s="78"/>
      <c r="C37" s="78"/>
      <c r="D37" s="78"/>
      <c r="E37" s="78"/>
      <c r="F37" s="78"/>
      <c r="G37" s="78"/>
      <c r="H37" s="78"/>
      <c r="I37" s="78"/>
      <c r="J37" s="78"/>
    </row>
    <row r="38" spans="2:10" x14ac:dyDescent="0.25">
      <c r="B38" s="78"/>
      <c r="C38" s="78"/>
      <c r="D38" s="78"/>
      <c r="E38" s="78"/>
      <c r="F38" s="78"/>
      <c r="G38" s="78"/>
      <c r="H38" s="78"/>
      <c r="I38" s="78"/>
      <c r="J38" s="78"/>
    </row>
    <row r="39" spans="2:10" x14ac:dyDescent="0.25">
      <c r="B39" s="78"/>
      <c r="C39" s="78"/>
      <c r="D39" s="78"/>
      <c r="E39" s="78"/>
      <c r="F39" s="78"/>
      <c r="G39" s="78"/>
      <c r="H39" s="78"/>
      <c r="I39" s="78"/>
      <c r="J39" s="78"/>
    </row>
    <row r="40" spans="2:10" x14ac:dyDescent="0.25">
      <c r="B40" s="78"/>
      <c r="C40" s="78"/>
      <c r="D40" s="78"/>
      <c r="E40" s="78"/>
      <c r="F40" s="78"/>
      <c r="G40" s="78"/>
      <c r="H40" s="78"/>
      <c r="I40" s="78"/>
      <c r="J40" s="78"/>
    </row>
  </sheetData>
  <mergeCells count="17">
    <mergeCell ref="D10:E10"/>
    <mergeCell ref="G10:I10"/>
    <mergeCell ref="C16:I16"/>
    <mergeCell ref="D11:E11"/>
    <mergeCell ref="G11:I11"/>
    <mergeCell ref="D14:E14"/>
    <mergeCell ref="G14:I14"/>
    <mergeCell ref="C15:I15"/>
    <mergeCell ref="D12:E12"/>
    <mergeCell ref="D13:E13"/>
    <mergeCell ref="G12:I12"/>
    <mergeCell ref="G13:I13"/>
    <mergeCell ref="C7:I7"/>
    <mergeCell ref="C8:D8"/>
    <mergeCell ref="E8:I8"/>
    <mergeCell ref="D9:E9"/>
    <mergeCell ref="G9:I9"/>
  </mergeCells>
  <hyperlinks>
    <hyperlink ref="G10:I10" location="'1-Manacapurú-AM-2009'!A1" display="2009 a 2021"/>
    <hyperlink ref="G11:I11" location="'2-Manacapurú-AM-2009'!A1" display="2009 a 2021"/>
    <hyperlink ref="G12:I12" location="'Juta-Manacapuru-AM-2022'!A1" display="'Juta-Manacapuru-AM-2022'!A1"/>
    <hyperlink ref="G13:I13" location="'Malva-Manacapuru-AM-2022'!A1" display="'Malva-Manacapuru-AM-2022'!A1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61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62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17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3823.75</v>
      </c>
      <c r="C15" s="19">
        <v>2.12</v>
      </c>
      <c r="D15" s="20">
        <v>0.75208239848101088</v>
      </c>
    </row>
    <row r="16" spans="1:4" x14ac:dyDescent="0.15">
      <c r="A16" s="6" t="s">
        <v>14</v>
      </c>
      <c r="B16" s="19">
        <v>112.44</v>
      </c>
      <c r="C16" s="19">
        <v>6.2466666666666663E-2</v>
      </c>
      <c r="D16" s="20">
        <v>2.2115500460334711E-2</v>
      </c>
    </row>
    <row r="17" spans="1:4" x14ac:dyDescent="0.15">
      <c r="A17" s="6" t="s">
        <v>15</v>
      </c>
      <c r="B17" s="19">
        <v>336</v>
      </c>
      <c r="C17" s="19">
        <v>0.19</v>
      </c>
      <c r="D17" s="20">
        <v>6.6086874374532756E-2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213.61</v>
      </c>
      <c r="C20" s="19">
        <v>0.12</v>
      </c>
      <c r="D20" s="20">
        <v>4.2014337009356972E-2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4485.8</v>
      </c>
      <c r="C22" s="23">
        <v>2.4924666666666666</v>
      </c>
      <c r="D22" s="24">
        <v>0.88229911032523534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560.91684608344792</v>
      </c>
      <c r="C34" s="19">
        <v>0.31</v>
      </c>
      <c r="D34" s="20">
        <v>0.11032512244546414</v>
      </c>
    </row>
    <row r="35" spans="1:244" s="29" customFormat="1" x14ac:dyDescent="0.15">
      <c r="A35" s="6" t="s">
        <v>33</v>
      </c>
      <c r="B35" s="19">
        <v>560.91684608344792</v>
      </c>
      <c r="C35" s="19">
        <v>0.31</v>
      </c>
      <c r="D35" s="20">
        <v>0.11032512244546414</v>
      </c>
    </row>
    <row r="36" spans="1:244" s="30" customFormat="1" x14ac:dyDescent="0.15">
      <c r="A36" s="22" t="s">
        <v>34</v>
      </c>
      <c r="B36" s="23">
        <v>5046.7168460834482</v>
      </c>
      <c r="C36" s="23">
        <v>2.8024666666666667</v>
      </c>
      <c r="D36" s="24">
        <v>0.99262423277069944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5046.7168460834482</v>
      </c>
      <c r="C49" s="23">
        <v>2.8024666666666667</v>
      </c>
      <c r="D49" s="24">
        <v>0.99262423277069944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7.3757672293005309E-3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7.3757672293005309E-3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5084.2168460834482</v>
      </c>
      <c r="C54" s="38">
        <v>2.8224666666666667</v>
      </c>
      <c r="D54" s="39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63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64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17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3622.5</v>
      </c>
      <c r="C15" s="19">
        <v>2.0299999999999998</v>
      </c>
      <c r="D15" s="20">
        <v>0.77879114409031935</v>
      </c>
    </row>
    <row r="16" spans="1:4" x14ac:dyDescent="0.15">
      <c r="A16" s="6" t="s">
        <v>14</v>
      </c>
      <c r="B16" s="19">
        <v>112.44</v>
      </c>
      <c r="C16" s="19">
        <v>6.2466666666666663E-2</v>
      </c>
      <c r="D16" s="20">
        <v>2.4173161143275501E-2</v>
      </c>
    </row>
    <row r="17" spans="1:4" x14ac:dyDescent="0.15">
      <c r="A17" s="6" t="s">
        <v>15</v>
      </c>
      <c r="B17" s="19">
        <v>378</v>
      </c>
      <c r="C17" s="19">
        <v>0.21</v>
      </c>
      <c r="D17" s="20">
        <v>8.1265162861598531E-2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205.65</v>
      </c>
      <c r="C20" s="19">
        <v>0.11</v>
      </c>
      <c r="D20" s="20">
        <v>4.4212118366369679E-2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4318.59</v>
      </c>
      <c r="C22" s="23">
        <v>2.4124666666666661</v>
      </c>
      <c r="D22" s="24">
        <v>0.92844158646156316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295.34964140902554</v>
      </c>
      <c r="C34" s="19">
        <v>0.16</v>
      </c>
      <c r="D34" s="20">
        <v>6.3496393413278271E-2</v>
      </c>
    </row>
    <row r="35" spans="1:244" s="29" customFormat="1" x14ac:dyDescent="0.15">
      <c r="A35" s="6" t="s">
        <v>33</v>
      </c>
      <c r="B35" s="19">
        <v>295.34964140902554</v>
      </c>
      <c r="C35" s="19">
        <v>0.16</v>
      </c>
      <c r="D35" s="20">
        <v>6.3496393413278271E-2</v>
      </c>
    </row>
    <row r="36" spans="1:244" s="30" customFormat="1" x14ac:dyDescent="0.15">
      <c r="A36" s="22" t="s">
        <v>34</v>
      </c>
      <c r="B36" s="23">
        <v>4613.9396414090261</v>
      </c>
      <c r="C36" s="23">
        <v>2.5724666666666662</v>
      </c>
      <c r="D36" s="24">
        <v>0.99193797987484145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4613.9396414090261</v>
      </c>
      <c r="C49" s="23">
        <v>2.5724666666666662</v>
      </c>
      <c r="D49" s="24">
        <v>0.99193797987484145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8.0620201251585845E-3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8.0620201251585845E-3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4651.4396414090261</v>
      </c>
      <c r="C54" s="38">
        <v>2.5924666666666663</v>
      </c>
      <c r="D54" s="39">
        <v>1</v>
      </c>
    </row>
    <row r="55" spans="1:244" x14ac:dyDescent="0.15">
      <c r="A55" s="41" t="str">
        <f>[3]Custeio!A54</f>
        <v>Elaboração: CONAB/DIPAI/SUINF/GECUP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65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66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48"/>
    </row>
    <row r="10" spans="1:4" x14ac:dyDescent="0.15">
      <c r="A10" s="18" t="s">
        <v>8</v>
      </c>
      <c r="B10" s="43">
        <v>0</v>
      </c>
      <c r="C10" s="43">
        <v>0</v>
      </c>
      <c r="D10" s="44">
        <v>0</v>
      </c>
    </row>
    <row r="11" spans="1:4" x14ac:dyDescent="0.15">
      <c r="A11" s="18" t="s">
        <v>9</v>
      </c>
      <c r="B11" s="45">
        <v>0</v>
      </c>
      <c r="C11" s="45">
        <v>0</v>
      </c>
      <c r="D11" s="44">
        <v>0</v>
      </c>
    </row>
    <row r="12" spans="1:4" x14ac:dyDescent="0.15">
      <c r="A12" s="18" t="s">
        <v>10</v>
      </c>
      <c r="B12" s="43">
        <v>0</v>
      </c>
      <c r="C12" s="43">
        <v>0</v>
      </c>
      <c r="D12" s="44">
        <v>0</v>
      </c>
    </row>
    <row r="13" spans="1:4" x14ac:dyDescent="0.15">
      <c r="A13" s="18" t="s">
        <v>11</v>
      </c>
      <c r="B13" s="43">
        <v>0</v>
      </c>
      <c r="C13" s="43">
        <v>0</v>
      </c>
      <c r="D13" s="44">
        <v>0</v>
      </c>
    </row>
    <row r="14" spans="1:4" x14ac:dyDescent="0.15">
      <c r="A14" s="18" t="s">
        <v>12</v>
      </c>
      <c r="B14" s="43">
        <v>0</v>
      </c>
      <c r="C14" s="43">
        <v>0</v>
      </c>
      <c r="D14" s="44">
        <v>0</v>
      </c>
    </row>
    <row r="15" spans="1:4" x14ac:dyDescent="0.15">
      <c r="A15" s="6" t="s">
        <v>13</v>
      </c>
      <c r="B15" s="43">
        <v>4025</v>
      </c>
      <c r="C15" s="43">
        <v>2.2399999999999998</v>
      </c>
      <c r="D15" s="44">
        <v>0.78029410380310227</v>
      </c>
    </row>
    <row r="16" spans="1:4" x14ac:dyDescent="0.15">
      <c r="A16" s="6" t="s">
        <v>14</v>
      </c>
      <c r="B16" s="43">
        <v>119.76</v>
      </c>
      <c r="C16" s="43">
        <v>6.6533333333333333E-2</v>
      </c>
      <c r="D16" s="44">
        <v>2.3216899843840878E-2</v>
      </c>
    </row>
    <row r="17" spans="1:4" x14ac:dyDescent="0.15">
      <c r="A17" s="6" t="s">
        <v>15</v>
      </c>
      <c r="B17" s="43">
        <v>420</v>
      </c>
      <c r="C17" s="43">
        <v>0.23</v>
      </c>
      <c r="D17" s="44">
        <v>8.142199344032372E-2</v>
      </c>
    </row>
    <row r="18" spans="1:4" x14ac:dyDescent="0.15">
      <c r="A18" s="6" t="s">
        <v>16</v>
      </c>
      <c r="B18" s="43">
        <v>0</v>
      </c>
      <c r="C18" s="43">
        <v>0</v>
      </c>
      <c r="D18" s="44">
        <v>0</v>
      </c>
    </row>
    <row r="19" spans="1:4" x14ac:dyDescent="0.15">
      <c r="A19" s="6" t="s">
        <v>17</v>
      </c>
      <c r="B19" s="43">
        <v>0</v>
      </c>
      <c r="C19" s="43">
        <v>0</v>
      </c>
      <c r="D19" s="44">
        <v>0</v>
      </c>
    </row>
    <row r="20" spans="1:4" x14ac:dyDescent="0.15">
      <c r="A20" s="6" t="s">
        <v>18</v>
      </c>
      <c r="B20" s="43">
        <v>228.24</v>
      </c>
      <c r="C20" s="43">
        <v>0.13</v>
      </c>
      <c r="D20" s="44">
        <v>4.4247037578141628E-2</v>
      </c>
    </row>
    <row r="21" spans="1:4" x14ac:dyDescent="0.15">
      <c r="A21" s="6" t="s">
        <v>19</v>
      </c>
      <c r="B21" s="43">
        <v>0</v>
      </c>
      <c r="C21" s="43">
        <v>0</v>
      </c>
      <c r="D21" s="44">
        <v>0</v>
      </c>
    </row>
    <row r="22" spans="1:4" x14ac:dyDescent="0.15">
      <c r="A22" s="22" t="s">
        <v>20</v>
      </c>
      <c r="B22" s="46">
        <v>4793</v>
      </c>
      <c r="C22" s="46">
        <v>2.6665333333333332</v>
      </c>
      <c r="D22" s="47">
        <v>0.92918003466540855</v>
      </c>
    </row>
    <row r="23" spans="1:4" x14ac:dyDescent="0.15">
      <c r="A23" s="25" t="s">
        <v>21</v>
      </c>
      <c r="B23" s="45"/>
      <c r="C23" s="45"/>
      <c r="D23" s="48"/>
    </row>
    <row r="24" spans="1:4" x14ac:dyDescent="0.15">
      <c r="A24" s="18" t="s">
        <v>22</v>
      </c>
      <c r="B24" s="43">
        <v>0</v>
      </c>
      <c r="C24" s="43">
        <v>0</v>
      </c>
      <c r="D24" s="44">
        <v>0</v>
      </c>
    </row>
    <row r="25" spans="1:4" x14ac:dyDescent="0.15">
      <c r="A25" s="18" t="s">
        <v>23</v>
      </c>
      <c r="B25" s="43">
        <v>0</v>
      </c>
      <c r="C25" s="43">
        <v>0</v>
      </c>
      <c r="D25" s="44">
        <v>0</v>
      </c>
    </row>
    <row r="26" spans="1:4" x14ac:dyDescent="0.15">
      <c r="A26" s="18" t="s">
        <v>24</v>
      </c>
      <c r="B26" s="43">
        <v>0</v>
      </c>
      <c r="C26" s="43">
        <v>0</v>
      </c>
      <c r="D26" s="44">
        <v>0</v>
      </c>
    </row>
    <row r="27" spans="1:4" x14ac:dyDescent="0.15">
      <c r="A27" s="18" t="s">
        <v>25</v>
      </c>
      <c r="B27" s="43">
        <v>0</v>
      </c>
      <c r="C27" s="43">
        <v>0</v>
      </c>
      <c r="D27" s="44">
        <v>0</v>
      </c>
    </row>
    <row r="28" spans="1:4" x14ac:dyDescent="0.15">
      <c r="A28" s="18" t="s">
        <v>26</v>
      </c>
      <c r="B28" s="43">
        <v>0</v>
      </c>
      <c r="C28" s="43">
        <v>0</v>
      </c>
      <c r="D28" s="44">
        <v>0</v>
      </c>
    </row>
    <row r="29" spans="1:4" x14ac:dyDescent="0.15">
      <c r="A29" s="18" t="s">
        <v>27</v>
      </c>
      <c r="B29" s="43">
        <v>0</v>
      </c>
      <c r="C29" s="43">
        <v>0</v>
      </c>
      <c r="D29" s="44">
        <v>0</v>
      </c>
    </row>
    <row r="30" spans="1:4" x14ac:dyDescent="0.15">
      <c r="A30" s="18" t="s">
        <v>28</v>
      </c>
      <c r="B30" s="43">
        <v>0</v>
      </c>
      <c r="C30" s="43">
        <v>0</v>
      </c>
      <c r="D30" s="44">
        <v>0</v>
      </c>
    </row>
    <row r="31" spans="1:4" x14ac:dyDescent="0.15">
      <c r="A31" s="18" t="s">
        <v>29</v>
      </c>
      <c r="B31" s="43">
        <v>0</v>
      </c>
      <c r="C31" s="43">
        <v>0</v>
      </c>
      <c r="D31" s="44">
        <v>0</v>
      </c>
    </row>
    <row r="32" spans="1:4" x14ac:dyDescent="0.15">
      <c r="A32" s="26" t="s">
        <v>30</v>
      </c>
      <c r="B32" s="49">
        <v>0</v>
      </c>
      <c r="C32" s="49">
        <v>0</v>
      </c>
      <c r="D32" s="50">
        <v>0</v>
      </c>
    </row>
    <row r="33" spans="1:244" s="29" customFormat="1" x14ac:dyDescent="0.15">
      <c r="A33" s="11" t="s">
        <v>31</v>
      </c>
      <c r="B33" s="45"/>
      <c r="C33" s="45"/>
      <c r="D33" s="48"/>
    </row>
    <row r="34" spans="1:244" s="29" customFormat="1" x14ac:dyDescent="0.15">
      <c r="A34" s="18" t="s">
        <v>32</v>
      </c>
      <c r="B34" s="43">
        <v>327.81143716505625</v>
      </c>
      <c r="C34" s="43">
        <v>0.18</v>
      </c>
      <c r="D34" s="44">
        <v>6.3550144491705471E-2</v>
      </c>
    </row>
    <row r="35" spans="1:244" s="29" customFormat="1" x14ac:dyDescent="0.15">
      <c r="A35" s="6" t="s">
        <v>33</v>
      </c>
      <c r="B35" s="43">
        <v>327.81143716505625</v>
      </c>
      <c r="C35" s="43">
        <v>0.18</v>
      </c>
      <c r="D35" s="44">
        <v>6.3550144491705471E-2</v>
      </c>
    </row>
    <row r="36" spans="1:244" s="30" customFormat="1" x14ac:dyDescent="0.15">
      <c r="A36" s="22" t="s">
        <v>34</v>
      </c>
      <c r="B36" s="46">
        <v>5120.8114371650563</v>
      </c>
      <c r="C36" s="46">
        <v>2.8465333333333334</v>
      </c>
      <c r="D36" s="47">
        <v>0.99273017915711403</v>
      </c>
    </row>
    <row r="37" spans="1:244" s="29" customFormat="1" x14ac:dyDescent="0.15">
      <c r="A37" s="11" t="s">
        <v>35</v>
      </c>
      <c r="B37" s="45"/>
      <c r="C37" s="45"/>
      <c r="D37" s="48"/>
    </row>
    <row r="38" spans="1:244" s="29" customFormat="1" x14ac:dyDescent="0.15">
      <c r="A38" s="6" t="s">
        <v>36</v>
      </c>
      <c r="B38" s="43">
        <v>0</v>
      </c>
      <c r="C38" s="43">
        <v>0</v>
      </c>
      <c r="D38" s="44">
        <v>0</v>
      </c>
    </row>
    <row r="39" spans="1:244" s="29" customFormat="1" x14ac:dyDescent="0.15">
      <c r="A39" s="6" t="s">
        <v>37</v>
      </c>
      <c r="B39" s="43">
        <v>0</v>
      </c>
      <c r="C39" s="43">
        <v>0</v>
      </c>
      <c r="D39" s="44">
        <v>0</v>
      </c>
    </row>
    <row r="40" spans="1:244" s="29" customFormat="1" x14ac:dyDescent="0.15">
      <c r="A40" s="18" t="s">
        <v>38</v>
      </c>
      <c r="B40" s="43">
        <v>0</v>
      </c>
      <c r="C40" s="43">
        <v>0</v>
      </c>
      <c r="D40" s="44">
        <v>0</v>
      </c>
    </row>
    <row r="41" spans="1:244" s="29" customFormat="1" x14ac:dyDescent="0.15">
      <c r="A41" s="18" t="s">
        <v>39</v>
      </c>
      <c r="B41" s="43">
        <v>0</v>
      </c>
      <c r="C41" s="43">
        <v>0</v>
      </c>
      <c r="D41" s="44">
        <v>0</v>
      </c>
    </row>
    <row r="42" spans="1:244" s="29" customFormat="1" x14ac:dyDescent="0.15">
      <c r="A42" s="26" t="s">
        <v>40</v>
      </c>
      <c r="B42" s="49">
        <v>0</v>
      </c>
      <c r="C42" s="49">
        <v>0</v>
      </c>
      <c r="D42" s="50">
        <v>0</v>
      </c>
      <c r="E42" s="33"/>
      <c r="F42" s="31"/>
      <c r="G42" s="31"/>
      <c r="H42" s="51"/>
      <c r="I42" s="33"/>
      <c r="J42" s="31"/>
      <c r="K42" s="31"/>
      <c r="L42" s="51"/>
      <c r="M42" s="33"/>
      <c r="N42" s="31"/>
      <c r="O42" s="31"/>
      <c r="P42" s="51"/>
      <c r="Q42" s="33"/>
      <c r="R42" s="31"/>
      <c r="S42" s="31"/>
      <c r="T42" s="51"/>
      <c r="U42" s="33"/>
      <c r="V42" s="31"/>
      <c r="W42" s="31"/>
      <c r="X42" s="51"/>
      <c r="Y42" s="33"/>
      <c r="Z42" s="31"/>
      <c r="AA42" s="31"/>
      <c r="AB42" s="51"/>
      <c r="AC42" s="33"/>
      <c r="AD42" s="31"/>
      <c r="AE42" s="31"/>
      <c r="AF42" s="51"/>
      <c r="AG42" s="33"/>
      <c r="AH42" s="31"/>
      <c r="AI42" s="31"/>
      <c r="AJ42" s="51"/>
      <c r="AK42" s="33"/>
      <c r="AL42" s="31"/>
      <c r="AM42" s="31"/>
      <c r="AN42" s="51"/>
      <c r="AO42" s="33"/>
      <c r="AP42" s="31"/>
      <c r="AQ42" s="31"/>
      <c r="AR42" s="51"/>
      <c r="AS42" s="33"/>
      <c r="AT42" s="31"/>
      <c r="AU42" s="31"/>
      <c r="AV42" s="51"/>
      <c r="AW42" s="33"/>
      <c r="AX42" s="31"/>
      <c r="AY42" s="31"/>
      <c r="AZ42" s="51"/>
      <c r="BA42" s="33"/>
      <c r="BB42" s="31"/>
      <c r="BC42" s="31"/>
      <c r="BD42" s="51"/>
      <c r="BE42" s="33"/>
      <c r="BF42" s="31"/>
      <c r="BG42" s="31"/>
      <c r="BH42" s="51"/>
      <c r="BI42" s="33"/>
      <c r="BJ42" s="31"/>
      <c r="BK42" s="31"/>
      <c r="BL42" s="51"/>
      <c r="BM42" s="33"/>
      <c r="BN42" s="31"/>
      <c r="BO42" s="31"/>
      <c r="BP42" s="51"/>
      <c r="BQ42" s="33"/>
      <c r="BR42" s="31"/>
      <c r="BS42" s="31"/>
      <c r="BT42" s="51"/>
      <c r="BU42" s="33"/>
      <c r="BV42" s="31"/>
      <c r="BW42" s="31"/>
      <c r="BX42" s="51"/>
      <c r="BY42" s="33"/>
      <c r="BZ42" s="31"/>
      <c r="CA42" s="31"/>
      <c r="CB42" s="51"/>
      <c r="CC42" s="33"/>
      <c r="CD42" s="31"/>
      <c r="CE42" s="31"/>
      <c r="CF42" s="51"/>
      <c r="CG42" s="33"/>
      <c r="CH42" s="31"/>
      <c r="CI42" s="31"/>
      <c r="CJ42" s="51"/>
      <c r="CK42" s="33"/>
      <c r="CL42" s="31"/>
      <c r="CM42" s="31"/>
      <c r="CN42" s="51"/>
      <c r="CO42" s="33"/>
      <c r="CP42" s="31"/>
      <c r="CQ42" s="31"/>
      <c r="CR42" s="51"/>
      <c r="CS42" s="33"/>
      <c r="CT42" s="31"/>
      <c r="CU42" s="31"/>
      <c r="CV42" s="51"/>
      <c r="CW42" s="33"/>
      <c r="CX42" s="31"/>
      <c r="CY42" s="31"/>
      <c r="CZ42" s="51"/>
      <c r="DA42" s="33"/>
      <c r="DB42" s="31"/>
      <c r="DC42" s="31"/>
      <c r="DD42" s="51"/>
      <c r="DE42" s="33"/>
      <c r="DF42" s="31"/>
      <c r="DG42" s="31"/>
      <c r="DH42" s="51"/>
      <c r="DI42" s="33"/>
      <c r="DJ42" s="31"/>
      <c r="DK42" s="31"/>
      <c r="DL42" s="51"/>
      <c r="DM42" s="33"/>
      <c r="DN42" s="31"/>
      <c r="DO42" s="31"/>
      <c r="DP42" s="51"/>
      <c r="DQ42" s="33"/>
      <c r="DR42" s="31"/>
      <c r="DS42" s="31"/>
      <c r="DT42" s="51"/>
      <c r="DU42" s="33"/>
      <c r="DV42" s="31"/>
      <c r="DW42" s="31"/>
      <c r="DX42" s="51"/>
      <c r="DY42" s="33"/>
      <c r="DZ42" s="31"/>
      <c r="EA42" s="31"/>
      <c r="EB42" s="51"/>
      <c r="EC42" s="33"/>
      <c r="ED42" s="31"/>
      <c r="EE42" s="31"/>
      <c r="EF42" s="51"/>
      <c r="EG42" s="33"/>
      <c r="EH42" s="31"/>
      <c r="EI42" s="31"/>
      <c r="EJ42" s="51"/>
      <c r="EK42" s="33"/>
      <c r="EL42" s="31"/>
      <c r="EM42" s="31"/>
      <c r="EN42" s="51"/>
      <c r="EO42" s="33"/>
      <c r="EP42" s="31"/>
      <c r="EQ42" s="31"/>
      <c r="ER42" s="51"/>
      <c r="ES42" s="33"/>
      <c r="ET42" s="31"/>
      <c r="EU42" s="31"/>
      <c r="EV42" s="51"/>
      <c r="EW42" s="33"/>
      <c r="EX42" s="31"/>
      <c r="EY42" s="31"/>
      <c r="EZ42" s="51"/>
      <c r="FA42" s="33"/>
      <c r="FB42" s="31"/>
      <c r="FC42" s="31"/>
      <c r="FD42" s="51"/>
      <c r="FE42" s="33"/>
      <c r="FF42" s="31"/>
      <c r="FG42" s="31"/>
      <c r="FH42" s="51"/>
      <c r="FI42" s="33"/>
      <c r="FJ42" s="31"/>
      <c r="FK42" s="31"/>
      <c r="FL42" s="51"/>
      <c r="FM42" s="33"/>
      <c r="FN42" s="31"/>
      <c r="FO42" s="31"/>
      <c r="FP42" s="51"/>
      <c r="FQ42" s="33"/>
      <c r="FR42" s="31"/>
      <c r="FS42" s="31"/>
      <c r="FT42" s="51"/>
      <c r="FU42" s="33"/>
      <c r="FV42" s="31"/>
      <c r="FW42" s="31"/>
      <c r="FX42" s="51"/>
      <c r="FY42" s="33"/>
      <c r="FZ42" s="31"/>
      <c r="GA42" s="31"/>
      <c r="GB42" s="51"/>
      <c r="GC42" s="33"/>
      <c r="GD42" s="31"/>
      <c r="GE42" s="31"/>
      <c r="GF42" s="51"/>
      <c r="GG42" s="33"/>
      <c r="GH42" s="31"/>
      <c r="GI42" s="31"/>
      <c r="GJ42" s="51"/>
      <c r="GK42" s="33"/>
      <c r="GL42" s="31"/>
      <c r="GM42" s="31"/>
      <c r="GN42" s="51"/>
      <c r="GO42" s="33"/>
      <c r="GP42" s="31"/>
      <c r="GQ42" s="31"/>
      <c r="GR42" s="51"/>
      <c r="GS42" s="33"/>
      <c r="GT42" s="31"/>
      <c r="GU42" s="31"/>
      <c r="GV42" s="51"/>
      <c r="GW42" s="33"/>
      <c r="GX42" s="31"/>
      <c r="GY42" s="31"/>
      <c r="GZ42" s="51"/>
      <c r="HA42" s="33"/>
      <c r="HB42" s="31"/>
      <c r="HC42" s="31"/>
      <c r="HD42" s="51"/>
      <c r="HE42" s="33"/>
      <c r="HF42" s="31"/>
      <c r="HG42" s="31"/>
      <c r="HH42" s="51"/>
      <c r="HI42" s="33"/>
      <c r="HJ42" s="31"/>
      <c r="HK42" s="31"/>
      <c r="HL42" s="51"/>
      <c r="HM42" s="33"/>
      <c r="HN42" s="31"/>
      <c r="HO42" s="31"/>
      <c r="HP42" s="51"/>
      <c r="HQ42" s="33"/>
      <c r="HR42" s="31"/>
      <c r="HS42" s="31"/>
      <c r="HT42" s="51"/>
      <c r="HU42" s="33"/>
      <c r="HV42" s="31"/>
      <c r="HW42" s="31"/>
      <c r="HX42" s="51"/>
      <c r="HY42" s="33"/>
      <c r="HZ42" s="31"/>
      <c r="IA42" s="31"/>
      <c r="IB42" s="51"/>
      <c r="IC42" s="33"/>
      <c r="ID42" s="31"/>
      <c r="IE42" s="31"/>
      <c r="IF42" s="51"/>
      <c r="IG42" s="33"/>
      <c r="IH42" s="31"/>
      <c r="II42" s="31"/>
      <c r="IJ42" s="51"/>
    </row>
    <row r="43" spans="1:244" s="29" customFormat="1" x14ac:dyDescent="0.15">
      <c r="A43" s="11" t="s">
        <v>41</v>
      </c>
      <c r="B43" s="45"/>
      <c r="C43" s="45"/>
      <c r="D43" s="48"/>
    </row>
    <row r="44" spans="1:244" s="29" customFormat="1" x14ac:dyDescent="0.15">
      <c r="A44" s="18" t="s">
        <v>42</v>
      </c>
      <c r="B44" s="43">
        <v>0</v>
      </c>
      <c r="C44" s="43">
        <v>0</v>
      </c>
      <c r="D44" s="44">
        <v>0</v>
      </c>
    </row>
    <row r="45" spans="1:244" s="29" customFormat="1" x14ac:dyDescent="0.15">
      <c r="A45" s="18" t="s">
        <v>43</v>
      </c>
      <c r="B45" s="43">
        <v>0</v>
      </c>
      <c r="C45" s="43">
        <v>0</v>
      </c>
      <c r="D45" s="44">
        <v>0</v>
      </c>
    </row>
    <row r="46" spans="1:244" s="29" customFormat="1" x14ac:dyDescent="0.15">
      <c r="A46" s="18" t="s">
        <v>44</v>
      </c>
      <c r="B46" s="43">
        <v>0</v>
      </c>
      <c r="C46" s="43">
        <v>0</v>
      </c>
      <c r="D46" s="44">
        <v>0</v>
      </c>
    </row>
    <row r="47" spans="1:244" s="29" customFormat="1" x14ac:dyDescent="0.15">
      <c r="A47" s="26" t="s">
        <v>45</v>
      </c>
      <c r="B47" s="49">
        <v>0</v>
      </c>
      <c r="C47" s="49">
        <v>0</v>
      </c>
      <c r="D47" s="50">
        <v>0</v>
      </c>
      <c r="E47" s="33"/>
      <c r="F47" s="31"/>
      <c r="G47" s="31"/>
      <c r="H47" s="51"/>
      <c r="I47" s="33"/>
      <c r="J47" s="31"/>
      <c r="K47" s="31"/>
      <c r="L47" s="51"/>
      <c r="M47" s="33"/>
      <c r="N47" s="31"/>
      <c r="O47" s="31"/>
      <c r="P47" s="51"/>
      <c r="Q47" s="33"/>
      <c r="R47" s="31"/>
      <c r="S47" s="31"/>
      <c r="T47" s="51"/>
      <c r="U47" s="33"/>
      <c r="V47" s="31"/>
      <c r="W47" s="31"/>
      <c r="X47" s="51"/>
      <c r="Y47" s="33"/>
      <c r="Z47" s="31"/>
      <c r="AA47" s="31"/>
      <c r="AB47" s="51"/>
      <c r="AC47" s="33"/>
      <c r="AD47" s="31"/>
      <c r="AE47" s="31"/>
      <c r="AF47" s="51"/>
      <c r="AG47" s="33"/>
      <c r="AH47" s="31"/>
      <c r="AI47" s="31"/>
      <c r="AJ47" s="51"/>
      <c r="AK47" s="33"/>
      <c r="AL47" s="31"/>
      <c r="AM47" s="31"/>
      <c r="AN47" s="51"/>
      <c r="AO47" s="33"/>
      <c r="AP47" s="31"/>
      <c r="AQ47" s="31"/>
      <c r="AR47" s="51"/>
      <c r="AS47" s="33"/>
      <c r="AT47" s="31"/>
      <c r="AU47" s="31"/>
      <c r="AV47" s="51"/>
      <c r="AW47" s="33"/>
      <c r="AX47" s="31"/>
      <c r="AY47" s="31"/>
      <c r="AZ47" s="51"/>
      <c r="BA47" s="33"/>
      <c r="BB47" s="31"/>
      <c r="BC47" s="31"/>
      <c r="BD47" s="51"/>
      <c r="BE47" s="33"/>
      <c r="BF47" s="31"/>
      <c r="BG47" s="31"/>
      <c r="BH47" s="51"/>
      <c r="BI47" s="33"/>
      <c r="BJ47" s="31"/>
      <c r="BK47" s="31"/>
      <c r="BL47" s="51"/>
      <c r="BM47" s="33"/>
      <c r="BN47" s="31"/>
      <c r="BO47" s="31"/>
      <c r="BP47" s="51"/>
      <c r="BQ47" s="33"/>
      <c r="BR47" s="31"/>
      <c r="BS47" s="31"/>
      <c r="BT47" s="51"/>
      <c r="BU47" s="33"/>
      <c r="BV47" s="31"/>
      <c r="BW47" s="31"/>
      <c r="BX47" s="51"/>
      <c r="BY47" s="33"/>
      <c r="BZ47" s="31"/>
      <c r="CA47" s="31"/>
      <c r="CB47" s="51"/>
      <c r="CC47" s="33"/>
      <c r="CD47" s="31"/>
      <c r="CE47" s="31"/>
      <c r="CF47" s="51"/>
      <c r="CG47" s="33"/>
      <c r="CH47" s="31"/>
      <c r="CI47" s="31"/>
      <c r="CJ47" s="51"/>
      <c r="CK47" s="33"/>
      <c r="CL47" s="31"/>
      <c r="CM47" s="31"/>
      <c r="CN47" s="51"/>
      <c r="CO47" s="33"/>
      <c r="CP47" s="31"/>
      <c r="CQ47" s="31"/>
      <c r="CR47" s="51"/>
      <c r="CS47" s="33"/>
      <c r="CT47" s="31"/>
      <c r="CU47" s="31"/>
      <c r="CV47" s="51"/>
      <c r="CW47" s="33"/>
      <c r="CX47" s="31"/>
      <c r="CY47" s="31"/>
      <c r="CZ47" s="51"/>
      <c r="DA47" s="33"/>
      <c r="DB47" s="31"/>
      <c r="DC47" s="31"/>
      <c r="DD47" s="51"/>
      <c r="DE47" s="33"/>
      <c r="DF47" s="31"/>
      <c r="DG47" s="31"/>
      <c r="DH47" s="51"/>
      <c r="DI47" s="33"/>
      <c r="DJ47" s="31"/>
      <c r="DK47" s="31"/>
      <c r="DL47" s="51"/>
      <c r="DM47" s="33"/>
      <c r="DN47" s="31"/>
      <c r="DO47" s="31"/>
      <c r="DP47" s="51"/>
      <c r="DQ47" s="33"/>
      <c r="DR47" s="31"/>
      <c r="DS47" s="31"/>
      <c r="DT47" s="51"/>
      <c r="DU47" s="33"/>
      <c r="DV47" s="31"/>
      <c r="DW47" s="31"/>
      <c r="DX47" s="51"/>
      <c r="DY47" s="33"/>
      <c r="DZ47" s="31"/>
      <c r="EA47" s="31"/>
      <c r="EB47" s="51"/>
      <c r="EC47" s="33"/>
      <c r="ED47" s="31"/>
      <c r="EE47" s="31"/>
      <c r="EF47" s="51"/>
      <c r="EG47" s="33"/>
      <c r="EH47" s="31"/>
      <c r="EI47" s="31"/>
      <c r="EJ47" s="51"/>
      <c r="EK47" s="33"/>
      <c r="EL47" s="31"/>
      <c r="EM47" s="31"/>
      <c r="EN47" s="51"/>
      <c r="EO47" s="33"/>
      <c r="EP47" s="31"/>
      <c r="EQ47" s="31"/>
      <c r="ER47" s="51"/>
      <c r="ES47" s="33"/>
      <c r="ET47" s="31"/>
      <c r="EU47" s="31"/>
      <c r="EV47" s="51"/>
      <c r="EW47" s="33"/>
      <c r="EX47" s="31"/>
      <c r="EY47" s="31"/>
      <c r="EZ47" s="51"/>
      <c r="FA47" s="33"/>
      <c r="FB47" s="31"/>
      <c r="FC47" s="31"/>
      <c r="FD47" s="51"/>
      <c r="FE47" s="33"/>
      <c r="FF47" s="31"/>
      <c r="FG47" s="31"/>
      <c r="FH47" s="51"/>
      <c r="FI47" s="33"/>
      <c r="FJ47" s="31"/>
      <c r="FK47" s="31"/>
      <c r="FL47" s="51"/>
      <c r="FM47" s="33"/>
      <c r="FN47" s="31"/>
      <c r="FO47" s="31"/>
      <c r="FP47" s="51"/>
      <c r="FQ47" s="33"/>
      <c r="FR47" s="31"/>
      <c r="FS47" s="31"/>
      <c r="FT47" s="51"/>
      <c r="FU47" s="33"/>
      <c r="FV47" s="31"/>
      <c r="FW47" s="31"/>
      <c r="FX47" s="51"/>
      <c r="FY47" s="33"/>
      <c r="FZ47" s="31"/>
      <c r="GA47" s="31"/>
      <c r="GB47" s="51"/>
      <c r="GC47" s="33"/>
      <c r="GD47" s="31"/>
      <c r="GE47" s="31"/>
      <c r="GF47" s="51"/>
      <c r="GG47" s="33"/>
      <c r="GH47" s="31"/>
      <c r="GI47" s="31"/>
      <c r="GJ47" s="51"/>
      <c r="GK47" s="33"/>
      <c r="GL47" s="31"/>
      <c r="GM47" s="31"/>
      <c r="GN47" s="51"/>
      <c r="GO47" s="33"/>
      <c r="GP47" s="31"/>
      <c r="GQ47" s="31"/>
      <c r="GR47" s="51"/>
      <c r="GS47" s="33"/>
      <c r="GT47" s="31"/>
      <c r="GU47" s="31"/>
      <c r="GV47" s="51"/>
      <c r="GW47" s="33"/>
      <c r="GX47" s="31"/>
      <c r="GY47" s="31"/>
      <c r="GZ47" s="51"/>
      <c r="HA47" s="33"/>
      <c r="HB47" s="31"/>
      <c r="HC47" s="31"/>
      <c r="HD47" s="51"/>
      <c r="HE47" s="33"/>
      <c r="HF47" s="31"/>
      <c r="HG47" s="31"/>
      <c r="HH47" s="51"/>
      <c r="HI47" s="33"/>
      <c r="HJ47" s="31"/>
      <c r="HK47" s="31"/>
      <c r="HL47" s="51"/>
      <c r="HM47" s="33"/>
      <c r="HN47" s="31"/>
      <c r="HO47" s="31"/>
      <c r="HP47" s="51"/>
      <c r="HQ47" s="33"/>
      <c r="HR47" s="31"/>
      <c r="HS47" s="31"/>
      <c r="HT47" s="51"/>
      <c r="HU47" s="33"/>
      <c r="HV47" s="31"/>
      <c r="HW47" s="31"/>
      <c r="HX47" s="51"/>
      <c r="HY47" s="33"/>
      <c r="HZ47" s="31"/>
      <c r="IA47" s="31"/>
      <c r="IB47" s="51"/>
      <c r="IC47" s="33"/>
      <c r="ID47" s="31"/>
      <c r="IE47" s="31"/>
      <c r="IF47" s="51"/>
      <c r="IG47" s="33"/>
      <c r="IH47" s="31"/>
      <c r="II47" s="31"/>
      <c r="IJ47" s="51"/>
    </row>
    <row r="48" spans="1:244" s="29" customFormat="1" x14ac:dyDescent="0.15">
      <c r="A48" s="34" t="s">
        <v>46</v>
      </c>
      <c r="B48" s="52">
        <v>0</v>
      </c>
      <c r="C48" s="52">
        <v>0</v>
      </c>
      <c r="D48" s="53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46">
        <v>5120.8114371650563</v>
      </c>
      <c r="C49" s="46">
        <v>2.8465333333333334</v>
      </c>
      <c r="D49" s="47">
        <v>0.99273017915711403</v>
      </c>
    </row>
    <row r="50" spans="1:244" s="29" customFormat="1" x14ac:dyDescent="0.15">
      <c r="A50" s="11" t="s">
        <v>48</v>
      </c>
      <c r="B50" s="45"/>
      <c r="C50" s="45"/>
      <c r="D50" s="48"/>
    </row>
    <row r="51" spans="1:244" s="29" customFormat="1" x14ac:dyDescent="0.15">
      <c r="A51" s="6" t="s">
        <v>49</v>
      </c>
      <c r="B51" s="43">
        <v>0</v>
      </c>
      <c r="C51" s="43">
        <v>0</v>
      </c>
      <c r="D51" s="44">
        <v>0</v>
      </c>
    </row>
    <row r="52" spans="1:244" s="29" customFormat="1" x14ac:dyDescent="0.15">
      <c r="A52" s="6" t="s">
        <v>50</v>
      </c>
      <c r="B52" s="43">
        <v>37.5</v>
      </c>
      <c r="C52" s="43">
        <v>0.02</v>
      </c>
      <c r="D52" s="44">
        <v>7.2698208428860454E-3</v>
      </c>
    </row>
    <row r="53" spans="1:244" s="29" customFormat="1" x14ac:dyDescent="0.15">
      <c r="A53" s="26" t="s">
        <v>51</v>
      </c>
      <c r="B53" s="49">
        <v>37.5</v>
      </c>
      <c r="C53" s="49">
        <v>0.02</v>
      </c>
      <c r="D53" s="50">
        <v>7.2698208428860454E-3</v>
      </c>
      <c r="E53" s="33"/>
      <c r="F53" s="31"/>
      <c r="G53" s="31"/>
      <c r="H53" s="51"/>
      <c r="I53" s="33"/>
      <c r="J53" s="31"/>
      <c r="K53" s="31"/>
      <c r="L53" s="51"/>
      <c r="M53" s="33"/>
      <c r="N53" s="31"/>
      <c r="O53" s="31"/>
      <c r="P53" s="51"/>
      <c r="Q53" s="33"/>
      <c r="R53" s="31"/>
      <c r="S53" s="31"/>
      <c r="T53" s="51"/>
      <c r="U53" s="33"/>
      <c r="V53" s="31"/>
      <c r="W53" s="31"/>
      <c r="X53" s="51"/>
      <c r="Y53" s="33"/>
      <c r="Z53" s="31"/>
      <c r="AA53" s="31"/>
      <c r="AB53" s="51"/>
      <c r="AC53" s="33"/>
      <c r="AD53" s="31"/>
      <c r="AE53" s="31"/>
      <c r="AF53" s="51"/>
      <c r="AG53" s="33"/>
      <c r="AH53" s="31"/>
      <c r="AI53" s="31"/>
      <c r="AJ53" s="51"/>
      <c r="AK53" s="33"/>
      <c r="AL53" s="31"/>
      <c r="AM53" s="31"/>
      <c r="AN53" s="51"/>
      <c r="AO53" s="33"/>
      <c r="AP53" s="31"/>
      <c r="AQ53" s="31"/>
      <c r="AR53" s="51"/>
      <c r="AS53" s="33"/>
      <c r="AT53" s="31"/>
      <c r="AU53" s="31"/>
      <c r="AV53" s="51"/>
      <c r="AW53" s="33"/>
      <c r="AX53" s="31"/>
      <c r="AY53" s="31"/>
      <c r="AZ53" s="51"/>
      <c r="BA53" s="33"/>
      <c r="BB53" s="31"/>
      <c r="BC53" s="31"/>
      <c r="BD53" s="51"/>
      <c r="BE53" s="33"/>
      <c r="BF53" s="31"/>
      <c r="BG53" s="31"/>
      <c r="BH53" s="51"/>
      <c r="BI53" s="33"/>
      <c r="BJ53" s="31"/>
      <c r="BK53" s="31"/>
      <c r="BL53" s="51"/>
      <c r="BM53" s="33"/>
      <c r="BN53" s="31"/>
      <c r="BO53" s="31"/>
      <c r="BP53" s="51"/>
      <c r="BQ53" s="33"/>
      <c r="BR53" s="31"/>
      <c r="BS53" s="31"/>
      <c r="BT53" s="51"/>
      <c r="BU53" s="33"/>
      <c r="BV53" s="31"/>
      <c r="BW53" s="31"/>
      <c r="BX53" s="51"/>
      <c r="BY53" s="33"/>
      <c r="BZ53" s="31"/>
      <c r="CA53" s="31"/>
      <c r="CB53" s="51"/>
      <c r="CC53" s="33"/>
      <c r="CD53" s="31"/>
      <c r="CE53" s="31"/>
      <c r="CF53" s="51"/>
      <c r="CG53" s="33"/>
      <c r="CH53" s="31"/>
      <c r="CI53" s="31"/>
      <c r="CJ53" s="51"/>
      <c r="CK53" s="33"/>
      <c r="CL53" s="31"/>
      <c r="CM53" s="31"/>
      <c r="CN53" s="51"/>
      <c r="CO53" s="33"/>
      <c r="CP53" s="31"/>
      <c r="CQ53" s="31"/>
      <c r="CR53" s="51"/>
      <c r="CS53" s="33"/>
      <c r="CT53" s="31"/>
      <c r="CU53" s="31"/>
      <c r="CV53" s="51"/>
      <c r="CW53" s="33"/>
      <c r="CX53" s="31"/>
      <c r="CY53" s="31"/>
      <c r="CZ53" s="51"/>
      <c r="DA53" s="33"/>
      <c r="DB53" s="31"/>
      <c r="DC53" s="31"/>
      <c r="DD53" s="51"/>
      <c r="DE53" s="33"/>
      <c r="DF53" s="31"/>
      <c r="DG53" s="31"/>
      <c r="DH53" s="51"/>
      <c r="DI53" s="33"/>
      <c r="DJ53" s="31"/>
      <c r="DK53" s="31"/>
      <c r="DL53" s="51"/>
      <c r="DM53" s="33"/>
      <c r="DN53" s="31"/>
      <c r="DO53" s="31"/>
      <c r="DP53" s="51"/>
      <c r="DQ53" s="33"/>
      <c r="DR53" s="31"/>
      <c r="DS53" s="31"/>
      <c r="DT53" s="51"/>
      <c r="DU53" s="33"/>
      <c r="DV53" s="31"/>
      <c r="DW53" s="31"/>
      <c r="DX53" s="51"/>
      <c r="DY53" s="33"/>
      <c r="DZ53" s="31"/>
      <c r="EA53" s="31"/>
      <c r="EB53" s="51"/>
      <c r="EC53" s="33"/>
      <c r="ED53" s="31"/>
      <c r="EE53" s="31"/>
      <c r="EF53" s="51"/>
      <c r="EG53" s="33"/>
      <c r="EH53" s="31"/>
      <c r="EI53" s="31"/>
      <c r="EJ53" s="51"/>
      <c r="EK53" s="33"/>
      <c r="EL53" s="31"/>
      <c r="EM53" s="31"/>
      <c r="EN53" s="51"/>
      <c r="EO53" s="33"/>
      <c r="EP53" s="31"/>
      <c r="EQ53" s="31"/>
      <c r="ER53" s="51"/>
      <c r="ES53" s="33"/>
      <c r="ET53" s="31"/>
      <c r="EU53" s="31"/>
      <c r="EV53" s="51"/>
      <c r="EW53" s="33"/>
      <c r="EX53" s="31"/>
      <c r="EY53" s="31"/>
      <c r="EZ53" s="51"/>
      <c r="FA53" s="33"/>
      <c r="FB53" s="31"/>
      <c r="FC53" s="31"/>
      <c r="FD53" s="51"/>
      <c r="FE53" s="33"/>
      <c r="FF53" s="31"/>
      <c r="FG53" s="31"/>
      <c r="FH53" s="51"/>
      <c r="FI53" s="33"/>
      <c r="FJ53" s="31"/>
      <c r="FK53" s="31"/>
      <c r="FL53" s="51"/>
      <c r="FM53" s="33"/>
      <c r="FN53" s="31"/>
      <c r="FO53" s="31"/>
      <c r="FP53" s="51"/>
      <c r="FQ53" s="33"/>
      <c r="FR53" s="31"/>
      <c r="FS53" s="31"/>
      <c r="FT53" s="51"/>
      <c r="FU53" s="33"/>
      <c r="FV53" s="31"/>
      <c r="FW53" s="31"/>
      <c r="FX53" s="51"/>
      <c r="FY53" s="33"/>
      <c r="FZ53" s="31"/>
      <c r="GA53" s="31"/>
      <c r="GB53" s="51"/>
      <c r="GC53" s="33"/>
      <c r="GD53" s="31"/>
      <c r="GE53" s="31"/>
      <c r="GF53" s="51"/>
      <c r="GG53" s="33"/>
      <c r="GH53" s="31"/>
      <c r="GI53" s="31"/>
      <c r="GJ53" s="51"/>
      <c r="GK53" s="33"/>
      <c r="GL53" s="31"/>
      <c r="GM53" s="31"/>
      <c r="GN53" s="51"/>
      <c r="GO53" s="33"/>
      <c r="GP53" s="31"/>
      <c r="GQ53" s="31"/>
      <c r="GR53" s="51"/>
      <c r="GS53" s="33"/>
      <c r="GT53" s="31"/>
      <c r="GU53" s="31"/>
      <c r="GV53" s="51"/>
      <c r="GW53" s="33"/>
      <c r="GX53" s="31"/>
      <c r="GY53" s="31"/>
      <c r="GZ53" s="51"/>
      <c r="HA53" s="33"/>
      <c r="HB53" s="31"/>
      <c r="HC53" s="31"/>
      <c r="HD53" s="51"/>
      <c r="HE53" s="33"/>
      <c r="HF53" s="31"/>
      <c r="HG53" s="31"/>
      <c r="HH53" s="51"/>
      <c r="HI53" s="33"/>
      <c r="HJ53" s="31"/>
      <c r="HK53" s="31"/>
      <c r="HL53" s="51"/>
      <c r="HM53" s="33"/>
      <c r="HN53" s="31"/>
      <c r="HO53" s="31"/>
      <c r="HP53" s="51"/>
      <c r="HQ53" s="33"/>
      <c r="HR53" s="31"/>
      <c r="HS53" s="31"/>
      <c r="HT53" s="51"/>
      <c r="HU53" s="33"/>
      <c r="HV53" s="31"/>
      <c r="HW53" s="31"/>
      <c r="HX53" s="51"/>
      <c r="HY53" s="33"/>
      <c r="HZ53" s="31"/>
      <c r="IA53" s="31"/>
      <c r="IB53" s="51"/>
      <c r="IC53" s="33"/>
      <c r="ID53" s="31"/>
      <c r="IE53" s="31"/>
      <c r="IF53" s="51"/>
      <c r="IG53" s="33"/>
      <c r="IH53" s="31"/>
      <c r="II53" s="31"/>
      <c r="IJ53" s="51"/>
    </row>
    <row r="54" spans="1:244" s="40" customFormat="1" ht="13.5" thickBot="1" x14ac:dyDescent="0.2">
      <c r="A54" s="37" t="s">
        <v>52</v>
      </c>
      <c r="B54" s="54">
        <v>5158.3114371650563</v>
      </c>
      <c r="C54" s="54">
        <v>2.8665333333333334</v>
      </c>
      <c r="D54" s="55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67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68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48"/>
    </row>
    <row r="10" spans="1:4" x14ac:dyDescent="0.15">
      <c r="A10" s="18" t="s">
        <v>8</v>
      </c>
      <c r="B10" s="56">
        <v>0</v>
      </c>
      <c r="C10" s="56">
        <v>0</v>
      </c>
      <c r="D10" s="44">
        <v>0</v>
      </c>
    </row>
    <row r="11" spans="1:4" x14ac:dyDescent="0.15">
      <c r="A11" s="18" t="s">
        <v>9</v>
      </c>
      <c r="B11" s="57">
        <v>0</v>
      </c>
      <c r="C11" s="57">
        <v>0</v>
      </c>
      <c r="D11" s="44">
        <v>0</v>
      </c>
    </row>
    <row r="12" spans="1:4" x14ac:dyDescent="0.15">
      <c r="A12" s="18" t="s">
        <v>10</v>
      </c>
      <c r="B12" s="56">
        <v>0</v>
      </c>
      <c r="C12" s="56">
        <v>0</v>
      </c>
      <c r="D12" s="44">
        <v>0</v>
      </c>
    </row>
    <row r="13" spans="1:4" x14ac:dyDescent="0.15">
      <c r="A13" s="18" t="s">
        <v>11</v>
      </c>
      <c r="B13" s="56">
        <v>0</v>
      </c>
      <c r="C13" s="56">
        <v>0</v>
      </c>
      <c r="D13" s="44">
        <v>0</v>
      </c>
    </row>
    <row r="14" spans="1:4" x14ac:dyDescent="0.15">
      <c r="A14" s="18" t="s">
        <v>12</v>
      </c>
      <c r="B14" s="56">
        <v>0</v>
      </c>
      <c r="C14" s="56">
        <v>0</v>
      </c>
      <c r="D14" s="44">
        <v>0</v>
      </c>
    </row>
    <row r="15" spans="1:4" x14ac:dyDescent="0.15">
      <c r="A15" s="6" t="s">
        <v>13</v>
      </c>
      <c r="B15" s="56">
        <v>4427.5</v>
      </c>
      <c r="C15" s="56">
        <v>2.4600000000000004</v>
      </c>
      <c r="D15" s="44">
        <v>0.77933779780512613</v>
      </c>
    </row>
    <row r="16" spans="1:4" x14ac:dyDescent="0.15">
      <c r="A16" s="6" t="s">
        <v>14</v>
      </c>
      <c r="B16" s="56">
        <v>125.4</v>
      </c>
      <c r="C16" s="56">
        <v>7.2250000000000009E-2</v>
      </c>
      <c r="D16" s="44">
        <v>2.2073169925412271E-2</v>
      </c>
    </row>
    <row r="17" spans="1:4" x14ac:dyDescent="0.15">
      <c r="A17" s="6" t="s">
        <v>15</v>
      </c>
      <c r="B17" s="56">
        <v>622.86</v>
      </c>
      <c r="C17" s="56">
        <v>0.35</v>
      </c>
      <c r="D17" s="44">
        <v>0.10963711817976304</v>
      </c>
    </row>
    <row r="18" spans="1:4" x14ac:dyDescent="0.15">
      <c r="A18" s="6" t="s">
        <v>16</v>
      </c>
      <c r="B18" s="56">
        <v>0</v>
      </c>
      <c r="C18" s="56">
        <v>0</v>
      </c>
      <c r="D18" s="44">
        <v>0</v>
      </c>
    </row>
    <row r="19" spans="1:4" x14ac:dyDescent="0.15">
      <c r="A19" s="6" t="s">
        <v>17</v>
      </c>
      <c r="B19" s="56">
        <v>0</v>
      </c>
      <c r="C19" s="56">
        <v>0</v>
      </c>
      <c r="D19" s="44">
        <v>0</v>
      </c>
    </row>
    <row r="20" spans="1:4" x14ac:dyDescent="0.15">
      <c r="A20" s="6" t="s">
        <v>18</v>
      </c>
      <c r="B20" s="56">
        <v>258.79000000000002</v>
      </c>
      <c r="C20" s="56">
        <v>0.14000000000000001</v>
      </c>
      <c r="D20" s="44">
        <v>4.5552756339692517E-2</v>
      </c>
    </row>
    <row r="21" spans="1:4" x14ac:dyDescent="0.15">
      <c r="A21" s="6" t="s">
        <v>19</v>
      </c>
      <c r="B21" s="56">
        <v>0</v>
      </c>
      <c r="C21" s="56">
        <v>0</v>
      </c>
      <c r="D21" s="44">
        <v>0</v>
      </c>
    </row>
    <row r="22" spans="1:4" x14ac:dyDescent="0.15">
      <c r="A22" s="22" t="s">
        <v>20</v>
      </c>
      <c r="B22" s="58">
        <v>5434.5499999999993</v>
      </c>
      <c r="C22" s="58">
        <v>3.0222500000000005</v>
      </c>
      <c r="D22" s="47">
        <v>0.95660084224999398</v>
      </c>
    </row>
    <row r="23" spans="1:4" x14ac:dyDescent="0.15">
      <c r="A23" s="25" t="s">
        <v>21</v>
      </c>
      <c r="B23" s="57"/>
      <c r="C23" s="57"/>
      <c r="D23" s="48"/>
    </row>
    <row r="24" spans="1:4" x14ac:dyDescent="0.15">
      <c r="A24" s="18" t="s">
        <v>22</v>
      </c>
      <c r="B24" s="56">
        <v>0</v>
      </c>
      <c r="C24" s="56">
        <v>0</v>
      </c>
      <c r="D24" s="44">
        <v>0</v>
      </c>
    </row>
    <row r="25" spans="1:4" x14ac:dyDescent="0.15">
      <c r="A25" s="18" t="s">
        <v>23</v>
      </c>
      <c r="B25" s="56">
        <v>0</v>
      </c>
      <c r="C25" s="56">
        <v>0</v>
      </c>
      <c r="D25" s="44">
        <v>0</v>
      </c>
    </row>
    <row r="26" spans="1:4" x14ac:dyDescent="0.15">
      <c r="A26" s="18" t="s">
        <v>24</v>
      </c>
      <c r="B26" s="56">
        <v>0</v>
      </c>
      <c r="C26" s="56">
        <v>0</v>
      </c>
      <c r="D26" s="44">
        <v>0</v>
      </c>
    </row>
    <row r="27" spans="1:4" x14ac:dyDescent="0.15">
      <c r="A27" s="18" t="s">
        <v>25</v>
      </c>
      <c r="B27" s="56">
        <v>0</v>
      </c>
      <c r="C27" s="56">
        <v>0</v>
      </c>
      <c r="D27" s="44">
        <v>0</v>
      </c>
    </row>
    <row r="28" spans="1:4" x14ac:dyDescent="0.15">
      <c r="A28" s="18" t="s">
        <v>26</v>
      </c>
      <c r="B28" s="56">
        <v>75.599999999999994</v>
      </c>
      <c r="C28" s="56">
        <v>0.04</v>
      </c>
      <c r="D28" s="44">
        <v>1.3307269907186343E-2</v>
      </c>
    </row>
    <row r="29" spans="1:4" x14ac:dyDescent="0.15">
      <c r="A29" s="18" t="s">
        <v>27</v>
      </c>
      <c r="B29" s="56">
        <v>0</v>
      </c>
      <c r="C29" s="56">
        <v>0</v>
      </c>
      <c r="D29" s="44">
        <v>0</v>
      </c>
    </row>
    <row r="30" spans="1:4" x14ac:dyDescent="0.15">
      <c r="A30" s="18" t="s">
        <v>28</v>
      </c>
      <c r="B30" s="56">
        <v>0</v>
      </c>
      <c r="C30" s="56">
        <v>0</v>
      </c>
      <c r="D30" s="44">
        <v>0</v>
      </c>
    </row>
    <row r="31" spans="1:4" x14ac:dyDescent="0.15">
      <c r="A31" s="18" t="s">
        <v>29</v>
      </c>
      <c r="B31" s="56">
        <v>0</v>
      </c>
      <c r="C31" s="56">
        <v>0</v>
      </c>
      <c r="D31" s="44">
        <v>0</v>
      </c>
    </row>
    <row r="32" spans="1:4" x14ac:dyDescent="0.15">
      <c r="A32" s="26" t="s">
        <v>30</v>
      </c>
      <c r="B32" s="59">
        <v>75.599999999999994</v>
      </c>
      <c r="C32" s="59">
        <v>0.04</v>
      </c>
      <c r="D32" s="50">
        <v>1.3307269907186343E-2</v>
      </c>
    </row>
    <row r="33" spans="1:244" s="29" customFormat="1" x14ac:dyDescent="0.15">
      <c r="A33" s="11" t="s">
        <v>31</v>
      </c>
      <c r="B33" s="57"/>
      <c r="C33" s="57"/>
      <c r="D33" s="48"/>
    </row>
    <row r="34" spans="1:244" s="29" customFormat="1" x14ac:dyDescent="0.15">
      <c r="A34" s="18" t="s">
        <v>32</v>
      </c>
      <c r="B34" s="56">
        <v>154.5751798967143</v>
      </c>
      <c r="C34" s="56">
        <v>0.09</v>
      </c>
      <c r="D34" s="44">
        <v>2.7208646029596054E-2</v>
      </c>
    </row>
    <row r="35" spans="1:244" s="29" customFormat="1" x14ac:dyDescent="0.15">
      <c r="A35" s="6" t="s">
        <v>33</v>
      </c>
      <c r="B35" s="56">
        <v>154.5751798967143</v>
      </c>
      <c r="C35" s="56">
        <v>0.09</v>
      </c>
      <c r="D35" s="44">
        <v>2.7208646029596054E-2</v>
      </c>
    </row>
    <row r="36" spans="1:244" s="30" customFormat="1" x14ac:dyDescent="0.15">
      <c r="A36" s="22" t="s">
        <v>34</v>
      </c>
      <c r="B36" s="58">
        <v>5664.7251798967136</v>
      </c>
      <c r="C36" s="58">
        <v>3.1522500000000004</v>
      </c>
      <c r="D36" s="47">
        <v>0.99711675818677636</v>
      </c>
    </row>
    <row r="37" spans="1:244" s="29" customFormat="1" x14ac:dyDescent="0.15">
      <c r="A37" s="11" t="s">
        <v>35</v>
      </c>
      <c r="B37" s="57"/>
      <c r="C37" s="57"/>
      <c r="D37" s="48"/>
    </row>
    <row r="38" spans="1:244" s="29" customFormat="1" x14ac:dyDescent="0.15">
      <c r="A38" s="6" t="s">
        <v>36</v>
      </c>
      <c r="B38" s="56">
        <v>0</v>
      </c>
      <c r="C38" s="56">
        <v>0</v>
      </c>
      <c r="D38" s="44">
        <v>0</v>
      </c>
    </row>
    <row r="39" spans="1:244" s="29" customFormat="1" x14ac:dyDescent="0.15">
      <c r="A39" s="6" t="s">
        <v>37</v>
      </c>
      <c r="B39" s="56">
        <v>0</v>
      </c>
      <c r="C39" s="56">
        <v>0</v>
      </c>
      <c r="D39" s="44">
        <v>0</v>
      </c>
    </row>
    <row r="40" spans="1:244" s="29" customFormat="1" x14ac:dyDescent="0.15">
      <c r="A40" s="18" t="s">
        <v>38</v>
      </c>
      <c r="B40" s="56">
        <v>0</v>
      </c>
      <c r="C40" s="56">
        <v>0</v>
      </c>
      <c r="D40" s="44">
        <v>0</v>
      </c>
    </row>
    <row r="41" spans="1:244" s="29" customFormat="1" x14ac:dyDescent="0.15">
      <c r="A41" s="18" t="s">
        <v>39</v>
      </c>
      <c r="B41" s="56">
        <v>0</v>
      </c>
      <c r="C41" s="56">
        <v>0</v>
      </c>
      <c r="D41" s="44">
        <v>0</v>
      </c>
    </row>
    <row r="42" spans="1:244" s="29" customFormat="1" x14ac:dyDescent="0.15">
      <c r="A42" s="26" t="s">
        <v>40</v>
      </c>
      <c r="B42" s="59">
        <v>0</v>
      </c>
      <c r="C42" s="59">
        <v>0</v>
      </c>
      <c r="D42" s="50">
        <v>0</v>
      </c>
      <c r="E42" s="33"/>
      <c r="F42" s="31"/>
      <c r="G42" s="31"/>
      <c r="H42" s="51"/>
      <c r="I42" s="33"/>
      <c r="J42" s="31"/>
      <c r="K42" s="31"/>
      <c r="L42" s="51"/>
      <c r="M42" s="33"/>
      <c r="N42" s="31"/>
      <c r="O42" s="31"/>
      <c r="P42" s="51"/>
      <c r="Q42" s="33"/>
      <c r="R42" s="31"/>
      <c r="S42" s="31"/>
      <c r="T42" s="51"/>
      <c r="U42" s="33"/>
      <c r="V42" s="31"/>
      <c r="W42" s="31"/>
      <c r="X42" s="51"/>
      <c r="Y42" s="33"/>
      <c r="Z42" s="31"/>
      <c r="AA42" s="31"/>
      <c r="AB42" s="51"/>
      <c r="AC42" s="33"/>
      <c r="AD42" s="31"/>
      <c r="AE42" s="31"/>
      <c r="AF42" s="51"/>
      <c r="AG42" s="33"/>
      <c r="AH42" s="31"/>
      <c r="AI42" s="31"/>
      <c r="AJ42" s="51"/>
      <c r="AK42" s="33"/>
      <c r="AL42" s="31"/>
      <c r="AM42" s="31"/>
      <c r="AN42" s="51"/>
      <c r="AO42" s="33"/>
      <c r="AP42" s="31"/>
      <c r="AQ42" s="31"/>
      <c r="AR42" s="51"/>
      <c r="AS42" s="33"/>
      <c r="AT42" s="31"/>
      <c r="AU42" s="31"/>
      <c r="AV42" s="51"/>
      <c r="AW42" s="33"/>
      <c r="AX42" s="31"/>
      <c r="AY42" s="31"/>
      <c r="AZ42" s="51"/>
      <c r="BA42" s="33"/>
      <c r="BB42" s="31"/>
      <c r="BC42" s="31"/>
      <c r="BD42" s="51"/>
      <c r="BE42" s="33"/>
      <c r="BF42" s="31"/>
      <c r="BG42" s="31"/>
      <c r="BH42" s="51"/>
      <c r="BI42" s="33"/>
      <c r="BJ42" s="31"/>
      <c r="BK42" s="31"/>
      <c r="BL42" s="51"/>
      <c r="BM42" s="33"/>
      <c r="BN42" s="31"/>
      <c r="BO42" s="31"/>
      <c r="BP42" s="51"/>
      <c r="BQ42" s="33"/>
      <c r="BR42" s="31"/>
      <c r="BS42" s="31"/>
      <c r="BT42" s="51"/>
      <c r="BU42" s="33"/>
      <c r="BV42" s="31"/>
      <c r="BW42" s="31"/>
      <c r="BX42" s="51"/>
      <c r="BY42" s="33"/>
      <c r="BZ42" s="31"/>
      <c r="CA42" s="31"/>
      <c r="CB42" s="51"/>
      <c r="CC42" s="33"/>
      <c r="CD42" s="31"/>
      <c r="CE42" s="31"/>
      <c r="CF42" s="51"/>
      <c r="CG42" s="33"/>
      <c r="CH42" s="31"/>
      <c r="CI42" s="31"/>
      <c r="CJ42" s="51"/>
      <c r="CK42" s="33"/>
      <c r="CL42" s="31"/>
      <c r="CM42" s="31"/>
      <c r="CN42" s="51"/>
      <c r="CO42" s="33"/>
      <c r="CP42" s="31"/>
      <c r="CQ42" s="31"/>
      <c r="CR42" s="51"/>
      <c r="CS42" s="33"/>
      <c r="CT42" s="31"/>
      <c r="CU42" s="31"/>
      <c r="CV42" s="51"/>
      <c r="CW42" s="33"/>
      <c r="CX42" s="31"/>
      <c r="CY42" s="31"/>
      <c r="CZ42" s="51"/>
      <c r="DA42" s="33"/>
      <c r="DB42" s="31"/>
      <c r="DC42" s="31"/>
      <c r="DD42" s="51"/>
      <c r="DE42" s="33"/>
      <c r="DF42" s="31"/>
      <c r="DG42" s="31"/>
      <c r="DH42" s="51"/>
      <c r="DI42" s="33"/>
      <c r="DJ42" s="31"/>
      <c r="DK42" s="31"/>
      <c r="DL42" s="51"/>
      <c r="DM42" s="33"/>
      <c r="DN42" s="31"/>
      <c r="DO42" s="31"/>
      <c r="DP42" s="51"/>
      <c r="DQ42" s="33"/>
      <c r="DR42" s="31"/>
      <c r="DS42" s="31"/>
      <c r="DT42" s="51"/>
      <c r="DU42" s="33"/>
      <c r="DV42" s="31"/>
      <c r="DW42" s="31"/>
      <c r="DX42" s="51"/>
      <c r="DY42" s="33"/>
      <c r="DZ42" s="31"/>
      <c r="EA42" s="31"/>
      <c r="EB42" s="51"/>
      <c r="EC42" s="33"/>
      <c r="ED42" s="31"/>
      <c r="EE42" s="31"/>
      <c r="EF42" s="51"/>
      <c r="EG42" s="33"/>
      <c r="EH42" s="31"/>
      <c r="EI42" s="31"/>
      <c r="EJ42" s="51"/>
      <c r="EK42" s="33"/>
      <c r="EL42" s="31"/>
      <c r="EM42" s="31"/>
      <c r="EN42" s="51"/>
      <c r="EO42" s="33"/>
      <c r="EP42" s="31"/>
      <c r="EQ42" s="31"/>
      <c r="ER42" s="51"/>
      <c r="ES42" s="33"/>
      <c r="ET42" s="31"/>
      <c r="EU42" s="31"/>
      <c r="EV42" s="51"/>
      <c r="EW42" s="33"/>
      <c r="EX42" s="31"/>
      <c r="EY42" s="31"/>
      <c r="EZ42" s="51"/>
      <c r="FA42" s="33"/>
      <c r="FB42" s="31"/>
      <c r="FC42" s="31"/>
      <c r="FD42" s="51"/>
      <c r="FE42" s="33"/>
      <c r="FF42" s="31"/>
      <c r="FG42" s="31"/>
      <c r="FH42" s="51"/>
      <c r="FI42" s="33"/>
      <c r="FJ42" s="31"/>
      <c r="FK42" s="31"/>
      <c r="FL42" s="51"/>
      <c r="FM42" s="33"/>
      <c r="FN42" s="31"/>
      <c r="FO42" s="31"/>
      <c r="FP42" s="51"/>
      <c r="FQ42" s="33"/>
      <c r="FR42" s="31"/>
      <c r="FS42" s="31"/>
      <c r="FT42" s="51"/>
      <c r="FU42" s="33"/>
      <c r="FV42" s="31"/>
      <c r="FW42" s="31"/>
      <c r="FX42" s="51"/>
      <c r="FY42" s="33"/>
      <c r="FZ42" s="31"/>
      <c r="GA42" s="31"/>
      <c r="GB42" s="51"/>
      <c r="GC42" s="33"/>
      <c r="GD42" s="31"/>
      <c r="GE42" s="31"/>
      <c r="GF42" s="51"/>
      <c r="GG42" s="33"/>
      <c r="GH42" s="31"/>
      <c r="GI42" s="31"/>
      <c r="GJ42" s="51"/>
      <c r="GK42" s="33"/>
      <c r="GL42" s="31"/>
      <c r="GM42" s="31"/>
      <c r="GN42" s="51"/>
      <c r="GO42" s="33"/>
      <c r="GP42" s="31"/>
      <c r="GQ42" s="31"/>
      <c r="GR42" s="51"/>
      <c r="GS42" s="33"/>
      <c r="GT42" s="31"/>
      <c r="GU42" s="31"/>
      <c r="GV42" s="51"/>
      <c r="GW42" s="33"/>
      <c r="GX42" s="31"/>
      <c r="GY42" s="31"/>
      <c r="GZ42" s="51"/>
      <c r="HA42" s="33"/>
      <c r="HB42" s="31"/>
      <c r="HC42" s="31"/>
      <c r="HD42" s="51"/>
      <c r="HE42" s="33"/>
      <c r="HF42" s="31"/>
      <c r="HG42" s="31"/>
      <c r="HH42" s="51"/>
      <c r="HI42" s="33"/>
      <c r="HJ42" s="31"/>
      <c r="HK42" s="31"/>
      <c r="HL42" s="51"/>
      <c r="HM42" s="33"/>
      <c r="HN42" s="31"/>
      <c r="HO42" s="31"/>
      <c r="HP42" s="51"/>
      <c r="HQ42" s="33"/>
      <c r="HR42" s="31"/>
      <c r="HS42" s="31"/>
      <c r="HT42" s="51"/>
      <c r="HU42" s="33"/>
      <c r="HV42" s="31"/>
      <c r="HW42" s="31"/>
      <c r="HX42" s="51"/>
      <c r="HY42" s="33"/>
      <c r="HZ42" s="31"/>
      <c r="IA42" s="31"/>
      <c r="IB42" s="51"/>
      <c r="IC42" s="33"/>
      <c r="ID42" s="31"/>
      <c r="IE42" s="31"/>
      <c r="IF42" s="51"/>
      <c r="IG42" s="33"/>
      <c r="IH42" s="31"/>
      <c r="II42" s="31"/>
      <c r="IJ42" s="51"/>
    </row>
    <row r="43" spans="1:244" s="29" customFormat="1" x14ac:dyDescent="0.15">
      <c r="A43" s="11" t="s">
        <v>41</v>
      </c>
      <c r="B43" s="57"/>
      <c r="C43" s="57"/>
      <c r="D43" s="48"/>
    </row>
    <row r="44" spans="1:244" s="29" customFormat="1" x14ac:dyDescent="0.15">
      <c r="A44" s="18" t="s">
        <v>42</v>
      </c>
      <c r="B44" s="56">
        <v>0</v>
      </c>
      <c r="C44" s="56">
        <v>0</v>
      </c>
      <c r="D44" s="44">
        <v>0</v>
      </c>
    </row>
    <row r="45" spans="1:244" s="29" customFormat="1" x14ac:dyDescent="0.15">
      <c r="A45" s="18" t="s">
        <v>43</v>
      </c>
      <c r="B45" s="56">
        <v>0</v>
      </c>
      <c r="C45" s="56">
        <v>0</v>
      </c>
      <c r="D45" s="44">
        <v>0</v>
      </c>
    </row>
    <row r="46" spans="1:244" s="29" customFormat="1" x14ac:dyDescent="0.15">
      <c r="A46" s="18" t="s">
        <v>44</v>
      </c>
      <c r="B46" s="56">
        <v>0</v>
      </c>
      <c r="C46" s="56">
        <v>0</v>
      </c>
      <c r="D46" s="44">
        <v>0</v>
      </c>
    </row>
    <row r="47" spans="1:244" s="29" customFormat="1" x14ac:dyDescent="0.15">
      <c r="A47" s="26" t="s">
        <v>45</v>
      </c>
      <c r="B47" s="59">
        <v>0</v>
      </c>
      <c r="C47" s="59">
        <v>0</v>
      </c>
      <c r="D47" s="50">
        <v>0</v>
      </c>
      <c r="E47" s="33"/>
      <c r="F47" s="31"/>
      <c r="G47" s="31"/>
      <c r="H47" s="51"/>
      <c r="I47" s="33"/>
      <c r="J47" s="31"/>
      <c r="K47" s="31"/>
      <c r="L47" s="51"/>
      <c r="M47" s="33"/>
      <c r="N47" s="31"/>
      <c r="O47" s="31"/>
      <c r="P47" s="51"/>
      <c r="Q47" s="33"/>
      <c r="R47" s="31"/>
      <c r="S47" s="31"/>
      <c r="T47" s="51"/>
      <c r="U47" s="33"/>
      <c r="V47" s="31"/>
      <c r="W47" s="31"/>
      <c r="X47" s="51"/>
      <c r="Y47" s="33"/>
      <c r="Z47" s="31"/>
      <c r="AA47" s="31"/>
      <c r="AB47" s="51"/>
      <c r="AC47" s="33"/>
      <c r="AD47" s="31"/>
      <c r="AE47" s="31"/>
      <c r="AF47" s="51"/>
      <c r="AG47" s="33"/>
      <c r="AH47" s="31"/>
      <c r="AI47" s="31"/>
      <c r="AJ47" s="51"/>
      <c r="AK47" s="33"/>
      <c r="AL47" s="31"/>
      <c r="AM47" s="31"/>
      <c r="AN47" s="51"/>
      <c r="AO47" s="33"/>
      <c r="AP47" s="31"/>
      <c r="AQ47" s="31"/>
      <c r="AR47" s="51"/>
      <c r="AS47" s="33"/>
      <c r="AT47" s="31"/>
      <c r="AU47" s="31"/>
      <c r="AV47" s="51"/>
      <c r="AW47" s="33"/>
      <c r="AX47" s="31"/>
      <c r="AY47" s="31"/>
      <c r="AZ47" s="51"/>
      <c r="BA47" s="33"/>
      <c r="BB47" s="31"/>
      <c r="BC47" s="31"/>
      <c r="BD47" s="51"/>
      <c r="BE47" s="33"/>
      <c r="BF47" s="31"/>
      <c r="BG47" s="31"/>
      <c r="BH47" s="51"/>
      <c r="BI47" s="33"/>
      <c r="BJ47" s="31"/>
      <c r="BK47" s="31"/>
      <c r="BL47" s="51"/>
      <c r="BM47" s="33"/>
      <c r="BN47" s="31"/>
      <c r="BO47" s="31"/>
      <c r="BP47" s="51"/>
      <c r="BQ47" s="33"/>
      <c r="BR47" s="31"/>
      <c r="BS47" s="31"/>
      <c r="BT47" s="51"/>
      <c r="BU47" s="33"/>
      <c r="BV47" s="31"/>
      <c r="BW47" s="31"/>
      <c r="BX47" s="51"/>
      <c r="BY47" s="33"/>
      <c r="BZ47" s="31"/>
      <c r="CA47" s="31"/>
      <c r="CB47" s="51"/>
      <c r="CC47" s="33"/>
      <c r="CD47" s="31"/>
      <c r="CE47" s="31"/>
      <c r="CF47" s="51"/>
      <c r="CG47" s="33"/>
      <c r="CH47" s="31"/>
      <c r="CI47" s="31"/>
      <c r="CJ47" s="51"/>
      <c r="CK47" s="33"/>
      <c r="CL47" s="31"/>
      <c r="CM47" s="31"/>
      <c r="CN47" s="51"/>
      <c r="CO47" s="33"/>
      <c r="CP47" s="31"/>
      <c r="CQ47" s="31"/>
      <c r="CR47" s="51"/>
      <c r="CS47" s="33"/>
      <c r="CT47" s="31"/>
      <c r="CU47" s="31"/>
      <c r="CV47" s="51"/>
      <c r="CW47" s="33"/>
      <c r="CX47" s="31"/>
      <c r="CY47" s="31"/>
      <c r="CZ47" s="51"/>
      <c r="DA47" s="33"/>
      <c r="DB47" s="31"/>
      <c r="DC47" s="31"/>
      <c r="DD47" s="51"/>
      <c r="DE47" s="33"/>
      <c r="DF47" s="31"/>
      <c r="DG47" s="31"/>
      <c r="DH47" s="51"/>
      <c r="DI47" s="33"/>
      <c r="DJ47" s="31"/>
      <c r="DK47" s="31"/>
      <c r="DL47" s="51"/>
      <c r="DM47" s="33"/>
      <c r="DN47" s="31"/>
      <c r="DO47" s="31"/>
      <c r="DP47" s="51"/>
      <c r="DQ47" s="33"/>
      <c r="DR47" s="31"/>
      <c r="DS47" s="31"/>
      <c r="DT47" s="51"/>
      <c r="DU47" s="33"/>
      <c r="DV47" s="31"/>
      <c r="DW47" s="31"/>
      <c r="DX47" s="51"/>
      <c r="DY47" s="33"/>
      <c r="DZ47" s="31"/>
      <c r="EA47" s="31"/>
      <c r="EB47" s="51"/>
      <c r="EC47" s="33"/>
      <c r="ED47" s="31"/>
      <c r="EE47" s="31"/>
      <c r="EF47" s="51"/>
      <c r="EG47" s="33"/>
      <c r="EH47" s="31"/>
      <c r="EI47" s="31"/>
      <c r="EJ47" s="51"/>
      <c r="EK47" s="33"/>
      <c r="EL47" s="31"/>
      <c r="EM47" s="31"/>
      <c r="EN47" s="51"/>
      <c r="EO47" s="33"/>
      <c r="EP47" s="31"/>
      <c r="EQ47" s="31"/>
      <c r="ER47" s="51"/>
      <c r="ES47" s="33"/>
      <c r="ET47" s="31"/>
      <c r="EU47" s="31"/>
      <c r="EV47" s="51"/>
      <c r="EW47" s="33"/>
      <c r="EX47" s="31"/>
      <c r="EY47" s="31"/>
      <c r="EZ47" s="51"/>
      <c r="FA47" s="33"/>
      <c r="FB47" s="31"/>
      <c r="FC47" s="31"/>
      <c r="FD47" s="51"/>
      <c r="FE47" s="33"/>
      <c r="FF47" s="31"/>
      <c r="FG47" s="31"/>
      <c r="FH47" s="51"/>
      <c r="FI47" s="33"/>
      <c r="FJ47" s="31"/>
      <c r="FK47" s="31"/>
      <c r="FL47" s="51"/>
      <c r="FM47" s="33"/>
      <c r="FN47" s="31"/>
      <c r="FO47" s="31"/>
      <c r="FP47" s="51"/>
      <c r="FQ47" s="33"/>
      <c r="FR47" s="31"/>
      <c r="FS47" s="31"/>
      <c r="FT47" s="51"/>
      <c r="FU47" s="33"/>
      <c r="FV47" s="31"/>
      <c r="FW47" s="31"/>
      <c r="FX47" s="51"/>
      <c r="FY47" s="33"/>
      <c r="FZ47" s="31"/>
      <c r="GA47" s="31"/>
      <c r="GB47" s="51"/>
      <c r="GC47" s="33"/>
      <c r="GD47" s="31"/>
      <c r="GE47" s="31"/>
      <c r="GF47" s="51"/>
      <c r="GG47" s="33"/>
      <c r="GH47" s="31"/>
      <c r="GI47" s="31"/>
      <c r="GJ47" s="51"/>
      <c r="GK47" s="33"/>
      <c r="GL47" s="31"/>
      <c r="GM47" s="31"/>
      <c r="GN47" s="51"/>
      <c r="GO47" s="33"/>
      <c r="GP47" s="31"/>
      <c r="GQ47" s="31"/>
      <c r="GR47" s="51"/>
      <c r="GS47" s="33"/>
      <c r="GT47" s="31"/>
      <c r="GU47" s="31"/>
      <c r="GV47" s="51"/>
      <c r="GW47" s="33"/>
      <c r="GX47" s="31"/>
      <c r="GY47" s="31"/>
      <c r="GZ47" s="51"/>
      <c r="HA47" s="33"/>
      <c r="HB47" s="31"/>
      <c r="HC47" s="31"/>
      <c r="HD47" s="51"/>
      <c r="HE47" s="33"/>
      <c r="HF47" s="31"/>
      <c r="HG47" s="31"/>
      <c r="HH47" s="51"/>
      <c r="HI47" s="33"/>
      <c r="HJ47" s="31"/>
      <c r="HK47" s="31"/>
      <c r="HL47" s="51"/>
      <c r="HM47" s="33"/>
      <c r="HN47" s="31"/>
      <c r="HO47" s="31"/>
      <c r="HP47" s="51"/>
      <c r="HQ47" s="33"/>
      <c r="HR47" s="31"/>
      <c r="HS47" s="31"/>
      <c r="HT47" s="51"/>
      <c r="HU47" s="33"/>
      <c r="HV47" s="31"/>
      <c r="HW47" s="31"/>
      <c r="HX47" s="51"/>
      <c r="HY47" s="33"/>
      <c r="HZ47" s="31"/>
      <c r="IA47" s="31"/>
      <c r="IB47" s="51"/>
      <c r="IC47" s="33"/>
      <c r="ID47" s="31"/>
      <c r="IE47" s="31"/>
      <c r="IF47" s="51"/>
      <c r="IG47" s="33"/>
      <c r="IH47" s="31"/>
      <c r="II47" s="31"/>
      <c r="IJ47" s="51"/>
    </row>
    <row r="48" spans="1:244" s="29" customFormat="1" x14ac:dyDescent="0.15">
      <c r="A48" s="34" t="s">
        <v>46</v>
      </c>
      <c r="B48" s="60">
        <v>0</v>
      </c>
      <c r="C48" s="60">
        <v>0</v>
      </c>
      <c r="D48" s="53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58">
        <v>5664.7251798967136</v>
      </c>
      <c r="C49" s="58">
        <v>3.1522500000000004</v>
      </c>
      <c r="D49" s="47">
        <v>0.99711675818677636</v>
      </c>
    </row>
    <row r="50" spans="1:244" s="29" customFormat="1" x14ac:dyDescent="0.15">
      <c r="A50" s="11" t="s">
        <v>48</v>
      </c>
      <c r="B50" s="57"/>
      <c r="C50" s="57"/>
      <c r="D50" s="48"/>
    </row>
    <row r="51" spans="1:244" s="29" customFormat="1" x14ac:dyDescent="0.15">
      <c r="A51" s="6" t="s">
        <v>49</v>
      </c>
      <c r="B51" s="56">
        <v>0</v>
      </c>
      <c r="C51" s="56">
        <v>0</v>
      </c>
      <c r="D51" s="44">
        <v>0</v>
      </c>
    </row>
    <row r="52" spans="1:244" s="29" customFormat="1" x14ac:dyDescent="0.15">
      <c r="A52" s="6" t="s">
        <v>50</v>
      </c>
      <c r="B52" s="56">
        <v>16.38</v>
      </c>
      <c r="C52" s="56">
        <v>0.01</v>
      </c>
      <c r="D52" s="44">
        <v>2.8832418132237079E-3</v>
      </c>
    </row>
    <row r="53" spans="1:244" s="29" customFormat="1" x14ac:dyDescent="0.15">
      <c r="A53" s="26" t="s">
        <v>51</v>
      </c>
      <c r="B53" s="59">
        <v>16.38</v>
      </c>
      <c r="C53" s="59">
        <v>0.01</v>
      </c>
      <c r="D53" s="50">
        <v>2.8832418132237079E-3</v>
      </c>
      <c r="E53" s="33"/>
      <c r="F53" s="31"/>
      <c r="G53" s="31"/>
      <c r="H53" s="51"/>
      <c r="I53" s="33"/>
      <c r="J53" s="31"/>
      <c r="K53" s="31"/>
      <c r="L53" s="51"/>
      <c r="M53" s="33"/>
      <c r="N53" s="31"/>
      <c r="O53" s="31"/>
      <c r="P53" s="51"/>
      <c r="Q53" s="33"/>
      <c r="R53" s="31"/>
      <c r="S53" s="31"/>
      <c r="T53" s="51"/>
      <c r="U53" s="33"/>
      <c r="V53" s="31"/>
      <c r="W53" s="31"/>
      <c r="X53" s="51"/>
      <c r="Y53" s="33"/>
      <c r="Z53" s="31"/>
      <c r="AA53" s="31"/>
      <c r="AB53" s="51"/>
      <c r="AC53" s="33"/>
      <c r="AD53" s="31"/>
      <c r="AE53" s="31"/>
      <c r="AF53" s="51"/>
      <c r="AG53" s="33"/>
      <c r="AH53" s="31"/>
      <c r="AI53" s="31"/>
      <c r="AJ53" s="51"/>
      <c r="AK53" s="33"/>
      <c r="AL53" s="31"/>
      <c r="AM53" s="31"/>
      <c r="AN53" s="51"/>
      <c r="AO53" s="33"/>
      <c r="AP53" s="31"/>
      <c r="AQ53" s="31"/>
      <c r="AR53" s="51"/>
      <c r="AS53" s="33"/>
      <c r="AT53" s="31"/>
      <c r="AU53" s="31"/>
      <c r="AV53" s="51"/>
      <c r="AW53" s="33"/>
      <c r="AX53" s="31"/>
      <c r="AY53" s="31"/>
      <c r="AZ53" s="51"/>
      <c r="BA53" s="33"/>
      <c r="BB53" s="31"/>
      <c r="BC53" s="31"/>
      <c r="BD53" s="51"/>
      <c r="BE53" s="33"/>
      <c r="BF53" s="31"/>
      <c r="BG53" s="31"/>
      <c r="BH53" s="51"/>
      <c r="BI53" s="33"/>
      <c r="BJ53" s="31"/>
      <c r="BK53" s="31"/>
      <c r="BL53" s="51"/>
      <c r="BM53" s="33"/>
      <c r="BN53" s="31"/>
      <c r="BO53" s="31"/>
      <c r="BP53" s="51"/>
      <c r="BQ53" s="33"/>
      <c r="BR53" s="31"/>
      <c r="BS53" s="31"/>
      <c r="BT53" s="51"/>
      <c r="BU53" s="33"/>
      <c r="BV53" s="31"/>
      <c r="BW53" s="31"/>
      <c r="BX53" s="51"/>
      <c r="BY53" s="33"/>
      <c r="BZ53" s="31"/>
      <c r="CA53" s="31"/>
      <c r="CB53" s="51"/>
      <c r="CC53" s="33"/>
      <c r="CD53" s="31"/>
      <c r="CE53" s="31"/>
      <c r="CF53" s="51"/>
      <c r="CG53" s="33"/>
      <c r="CH53" s="31"/>
      <c r="CI53" s="31"/>
      <c r="CJ53" s="51"/>
      <c r="CK53" s="33"/>
      <c r="CL53" s="31"/>
      <c r="CM53" s="31"/>
      <c r="CN53" s="51"/>
      <c r="CO53" s="33"/>
      <c r="CP53" s="31"/>
      <c r="CQ53" s="31"/>
      <c r="CR53" s="51"/>
      <c r="CS53" s="33"/>
      <c r="CT53" s="31"/>
      <c r="CU53" s="31"/>
      <c r="CV53" s="51"/>
      <c r="CW53" s="33"/>
      <c r="CX53" s="31"/>
      <c r="CY53" s="31"/>
      <c r="CZ53" s="51"/>
      <c r="DA53" s="33"/>
      <c r="DB53" s="31"/>
      <c r="DC53" s="31"/>
      <c r="DD53" s="51"/>
      <c r="DE53" s="33"/>
      <c r="DF53" s="31"/>
      <c r="DG53" s="31"/>
      <c r="DH53" s="51"/>
      <c r="DI53" s="33"/>
      <c r="DJ53" s="31"/>
      <c r="DK53" s="31"/>
      <c r="DL53" s="51"/>
      <c r="DM53" s="33"/>
      <c r="DN53" s="31"/>
      <c r="DO53" s="31"/>
      <c r="DP53" s="51"/>
      <c r="DQ53" s="33"/>
      <c r="DR53" s="31"/>
      <c r="DS53" s="31"/>
      <c r="DT53" s="51"/>
      <c r="DU53" s="33"/>
      <c r="DV53" s="31"/>
      <c r="DW53" s="31"/>
      <c r="DX53" s="51"/>
      <c r="DY53" s="33"/>
      <c r="DZ53" s="31"/>
      <c r="EA53" s="31"/>
      <c r="EB53" s="51"/>
      <c r="EC53" s="33"/>
      <c r="ED53" s="31"/>
      <c r="EE53" s="31"/>
      <c r="EF53" s="51"/>
      <c r="EG53" s="33"/>
      <c r="EH53" s="31"/>
      <c r="EI53" s="31"/>
      <c r="EJ53" s="51"/>
      <c r="EK53" s="33"/>
      <c r="EL53" s="31"/>
      <c r="EM53" s="31"/>
      <c r="EN53" s="51"/>
      <c r="EO53" s="33"/>
      <c r="EP53" s="31"/>
      <c r="EQ53" s="31"/>
      <c r="ER53" s="51"/>
      <c r="ES53" s="33"/>
      <c r="ET53" s="31"/>
      <c r="EU53" s="31"/>
      <c r="EV53" s="51"/>
      <c r="EW53" s="33"/>
      <c r="EX53" s="31"/>
      <c r="EY53" s="31"/>
      <c r="EZ53" s="51"/>
      <c r="FA53" s="33"/>
      <c r="FB53" s="31"/>
      <c r="FC53" s="31"/>
      <c r="FD53" s="51"/>
      <c r="FE53" s="33"/>
      <c r="FF53" s="31"/>
      <c r="FG53" s="31"/>
      <c r="FH53" s="51"/>
      <c r="FI53" s="33"/>
      <c r="FJ53" s="31"/>
      <c r="FK53" s="31"/>
      <c r="FL53" s="51"/>
      <c r="FM53" s="33"/>
      <c r="FN53" s="31"/>
      <c r="FO53" s="31"/>
      <c r="FP53" s="51"/>
      <c r="FQ53" s="33"/>
      <c r="FR53" s="31"/>
      <c r="FS53" s="31"/>
      <c r="FT53" s="51"/>
      <c r="FU53" s="33"/>
      <c r="FV53" s="31"/>
      <c r="FW53" s="31"/>
      <c r="FX53" s="51"/>
      <c r="FY53" s="33"/>
      <c r="FZ53" s="31"/>
      <c r="GA53" s="31"/>
      <c r="GB53" s="51"/>
      <c r="GC53" s="33"/>
      <c r="GD53" s="31"/>
      <c r="GE53" s="31"/>
      <c r="GF53" s="51"/>
      <c r="GG53" s="33"/>
      <c r="GH53" s="31"/>
      <c r="GI53" s="31"/>
      <c r="GJ53" s="51"/>
      <c r="GK53" s="33"/>
      <c r="GL53" s="31"/>
      <c r="GM53" s="31"/>
      <c r="GN53" s="51"/>
      <c r="GO53" s="33"/>
      <c r="GP53" s="31"/>
      <c r="GQ53" s="31"/>
      <c r="GR53" s="51"/>
      <c r="GS53" s="33"/>
      <c r="GT53" s="31"/>
      <c r="GU53" s="31"/>
      <c r="GV53" s="51"/>
      <c r="GW53" s="33"/>
      <c r="GX53" s="31"/>
      <c r="GY53" s="31"/>
      <c r="GZ53" s="51"/>
      <c r="HA53" s="33"/>
      <c r="HB53" s="31"/>
      <c r="HC53" s="31"/>
      <c r="HD53" s="51"/>
      <c r="HE53" s="33"/>
      <c r="HF53" s="31"/>
      <c r="HG53" s="31"/>
      <c r="HH53" s="51"/>
      <c r="HI53" s="33"/>
      <c r="HJ53" s="31"/>
      <c r="HK53" s="31"/>
      <c r="HL53" s="51"/>
      <c r="HM53" s="33"/>
      <c r="HN53" s="31"/>
      <c r="HO53" s="31"/>
      <c r="HP53" s="51"/>
      <c r="HQ53" s="33"/>
      <c r="HR53" s="31"/>
      <c r="HS53" s="31"/>
      <c r="HT53" s="51"/>
      <c r="HU53" s="33"/>
      <c r="HV53" s="31"/>
      <c r="HW53" s="31"/>
      <c r="HX53" s="51"/>
      <c r="HY53" s="33"/>
      <c r="HZ53" s="31"/>
      <c r="IA53" s="31"/>
      <c r="IB53" s="51"/>
      <c r="IC53" s="33"/>
      <c r="ID53" s="31"/>
      <c r="IE53" s="31"/>
      <c r="IF53" s="51"/>
      <c r="IG53" s="33"/>
      <c r="IH53" s="31"/>
      <c r="II53" s="31"/>
      <c r="IJ53" s="51"/>
    </row>
    <row r="54" spans="1:244" s="40" customFormat="1" ht="13.5" thickBot="1" x14ac:dyDescent="0.2">
      <c r="A54" s="37" t="s">
        <v>52</v>
      </c>
      <c r="B54" s="61">
        <v>5681.1051798967137</v>
      </c>
      <c r="C54" s="61">
        <v>3.1622500000000002</v>
      </c>
      <c r="D54" s="55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69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70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48"/>
    </row>
    <row r="10" spans="1:4" x14ac:dyDescent="0.15">
      <c r="A10" s="18" t="s">
        <v>8</v>
      </c>
      <c r="B10" s="56">
        <v>0</v>
      </c>
      <c r="C10" s="56">
        <v>0</v>
      </c>
      <c r="D10" s="44">
        <v>0</v>
      </c>
    </row>
    <row r="11" spans="1:4" x14ac:dyDescent="0.15">
      <c r="A11" s="18" t="s">
        <v>9</v>
      </c>
      <c r="B11" s="57">
        <v>0</v>
      </c>
      <c r="C11" s="57">
        <v>0</v>
      </c>
      <c r="D11" s="44">
        <v>0</v>
      </c>
    </row>
    <row r="12" spans="1:4" x14ac:dyDescent="0.15">
      <c r="A12" s="18" t="s">
        <v>10</v>
      </c>
      <c r="B12" s="56">
        <v>0</v>
      </c>
      <c r="C12" s="56">
        <v>0</v>
      </c>
      <c r="D12" s="44">
        <v>0</v>
      </c>
    </row>
    <row r="13" spans="1:4" x14ac:dyDescent="0.15">
      <c r="A13" s="18" t="s">
        <v>11</v>
      </c>
      <c r="B13" s="56">
        <v>0</v>
      </c>
      <c r="C13" s="56">
        <v>0</v>
      </c>
      <c r="D13" s="44">
        <v>0</v>
      </c>
    </row>
    <row r="14" spans="1:4" x14ac:dyDescent="0.15">
      <c r="A14" s="18" t="s">
        <v>12</v>
      </c>
      <c r="B14" s="56">
        <v>0</v>
      </c>
      <c r="C14" s="56">
        <v>0</v>
      </c>
      <c r="D14" s="44">
        <v>0</v>
      </c>
    </row>
    <row r="15" spans="1:4" x14ac:dyDescent="0.15">
      <c r="A15" s="6" t="s">
        <v>13</v>
      </c>
      <c r="B15" s="56">
        <v>5635</v>
      </c>
      <c r="C15" s="56">
        <v>3.1300000000000003</v>
      </c>
      <c r="D15" s="44">
        <v>0.80843068251525385</v>
      </c>
    </row>
    <row r="16" spans="1:4" x14ac:dyDescent="0.15">
      <c r="A16" s="6" t="s">
        <v>14</v>
      </c>
      <c r="B16" s="56">
        <v>132</v>
      </c>
      <c r="C16" s="56">
        <v>7.4999999999999997E-2</v>
      </c>
      <c r="D16" s="44">
        <v>1.8937506671164776E-2</v>
      </c>
    </row>
    <row r="17" spans="1:4" x14ac:dyDescent="0.15">
      <c r="A17" s="6" t="s">
        <v>15</v>
      </c>
      <c r="B17" s="56">
        <v>630</v>
      </c>
      <c r="C17" s="56">
        <v>0.35</v>
      </c>
      <c r="D17" s="44">
        <v>9.0383554566922791E-2</v>
      </c>
    </row>
    <row r="18" spans="1:4" x14ac:dyDescent="0.15">
      <c r="A18" s="6" t="s">
        <v>16</v>
      </c>
      <c r="B18" s="56">
        <v>0</v>
      </c>
      <c r="C18" s="56">
        <v>0</v>
      </c>
      <c r="D18" s="44">
        <v>0</v>
      </c>
    </row>
    <row r="19" spans="1:4" x14ac:dyDescent="0.15">
      <c r="A19" s="6" t="s">
        <v>17</v>
      </c>
      <c r="B19" s="56">
        <v>0</v>
      </c>
      <c r="C19" s="56">
        <v>0</v>
      </c>
      <c r="D19" s="44">
        <v>0</v>
      </c>
    </row>
    <row r="20" spans="1:4" x14ac:dyDescent="0.15">
      <c r="A20" s="6" t="s">
        <v>18</v>
      </c>
      <c r="B20" s="56">
        <v>319.85000000000002</v>
      </c>
      <c r="C20" s="56">
        <v>0.18</v>
      </c>
      <c r="D20" s="44">
        <v>4.5887587187667077E-2</v>
      </c>
    </row>
    <row r="21" spans="1:4" x14ac:dyDescent="0.15">
      <c r="A21" s="6" t="s">
        <v>19</v>
      </c>
      <c r="B21" s="56">
        <v>0</v>
      </c>
      <c r="C21" s="56">
        <v>0</v>
      </c>
      <c r="D21" s="44">
        <v>0</v>
      </c>
    </row>
    <row r="22" spans="1:4" x14ac:dyDescent="0.15">
      <c r="A22" s="22" t="s">
        <v>20</v>
      </c>
      <c r="B22" s="58">
        <v>6716.85</v>
      </c>
      <c r="C22" s="58">
        <v>3.7350000000000008</v>
      </c>
      <c r="D22" s="47">
        <v>0.96363933094100851</v>
      </c>
    </row>
    <row r="23" spans="1:4" x14ac:dyDescent="0.15">
      <c r="A23" s="25" t="s">
        <v>21</v>
      </c>
      <c r="B23" s="57"/>
      <c r="C23" s="57"/>
      <c r="D23" s="48"/>
    </row>
    <row r="24" spans="1:4" x14ac:dyDescent="0.15">
      <c r="A24" s="18" t="s">
        <v>22</v>
      </c>
      <c r="B24" s="56">
        <v>0</v>
      </c>
      <c r="C24" s="56">
        <v>0</v>
      </c>
      <c r="D24" s="44">
        <v>0</v>
      </c>
    </row>
    <row r="25" spans="1:4" x14ac:dyDescent="0.15">
      <c r="A25" s="18" t="s">
        <v>23</v>
      </c>
      <c r="B25" s="56">
        <v>0</v>
      </c>
      <c r="C25" s="56">
        <v>0</v>
      </c>
      <c r="D25" s="44">
        <v>0</v>
      </c>
    </row>
    <row r="26" spans="1:4" x14ac:dyDescent="0.15">
      <c r="A26" s="18" t="s">
        <v>24</v>
      </c>
      <c r="B26" s="56">
        <v>0</v>
      </c>
      <c r="C26" s="56">
        <v>0</v>
      </c>
      <c r="D26" s="44">
        <v>0</v>
      </c>
    </row>
    <row r="27" spans="1:4" x14ac:dyDescent="0.15">
      <c r="A27" s="18" t="s">
        <v>25</v>
      </c>
      <c r="B27" s="56">
        <v>0</v>
      </c>
      <c r="C27" s="56">
        <v>0</v>
      </c>
      <c r="D27" s="44">
        <v>0</v>
      </c>
    </row>
    <row r="28" spans="1:4" x14ac:dyDescent="0.15">
      <c r="A28" s="18" t="s">
        <v>26</v>
      </c>
      <c r="B28" s="56">
        <v>81</v>
      </c>
      <c r="C28" s="56">
        <v>0.05</v>
      </c>
      <c r="D28" s="44">
        <v>1.162074273003293E-2</v>
      </c>
    </row>
    <row r="29" spans="1:4" x14ac:dyDescent="0.15">
      <c r="A29" s="18" t="s">
        <v>27</v>
      </c>
      <c r="B29" s="56">
        <v>0</v>
      </c>
      <c r="C29" s="56">
        <v>0</v>
      </c>
      <c r="D29" s="44">
        <v>0</v>
      </c>
    </row>
    <row r="30" spans="1:4" x14ac:dyDescent="0.15">
      <c r="A30" s="18" t="s">
        <v>28</v>
      </c>
      <c r="B30" s="56">
        <v>0</v>
      </c>
      <c r="C30" s="56">
        <v>0</v>
      </c>
      <c r="D30" s="44">
        <v>0</v>
      </c>
    </row>
    <row r="31" spans="1:4" x14ac:dyDescent="0.15">
      <c r="A31" s="18" t="s">
        <v>29</v>
      </c>
      <c r="B31" s="56">
        <v>0</v>
      </c>
      <c r="C31" s="56">
        <v>0</v>
      </c>
      <c r="D31" s="44">
        <v>0</v>
      </c>
    </row>
    <row r="32" spans="1:4" x14ac:dyDescent="0.15">
      <c r="A32" s="26" t="s">
        <v>30</v>
      </c>
      <c r="B32" s="59">
        <v>81</v>
      </c>
      <c r="C32" s="59">
        <v>0.05</v>
      </c>
      <c r="D32" s="50">
        <v>1.162074273003293E-2</v>
      </c>
    </row>
    <row r="33" spans="1:244" s="29" customFormat="1" x14ac:dyDescent="0.15">
      <c r="A33" s="11" t="s">
        <v>31</v>
      </c>
      <c r="B33" s="57"/>
      <c r="C33" s="57"/>
      <c r="D33" s="48"/>
    </row>
    <row r="34" spans="1:244" s="29" customFormat="1" x14ac:dyDescent="0.15">
      <c r="A34" s="18" t="s">
        <v>32</v>
      </c>
      <c r="B34" s="56">
        <v>161.88457425828861</v>
      </c>
      <c r="C34" s="56">
        <v>0.09</v>
      </c>
      <c r="D34" s="44">
        <v>2.3224925795265229E-2</v>
      </c>
    </row>
    <row r="35" spans="1:244" s="29" customFormat="1" x14ac:dyDescent="0.15">
      <c r="A35" s="6" t="s">
        <v>33</v>
      </c>
      <c r="B35" s="56">
        <v>161.88457425828861</v>
      </c>
      <c r="C35" s="56">
        <v>0.09</v>
      </c>
      <c r="D35" s="44">
        <v>2.3224925795265229E-2</v>
      </c>
    </row>
    <row r="36" spans="1:244" s="30" customFormat="1" x14ac:dyDescent="0.15">
      <c r="A36" s="22" t="s">
        <v>34</v>
      </c>
      <c r="B36" s="58">
        <v>6959.7345742582893</v>
      </c>
      <c r="C36" s="58">
        <v>3.8750000000000004</v>
      </c>
      <c r="D36" s="47">
        <v>0.99848499946630664</v>
      </c>
    </row>
    <row r="37" spans="1:244" s="29" customFormat="1" x14ac:dyDescent="0.15">
      <c r="A37" s="11" t="s">
        <v>35</v>
      </c>
      <c r="B37" s="57"/>
      <c r="C37" s="57"/>
      <c r="D37" s="48"/>
    </row>
    <row r="38" spans="1:244" s="29" customFormat="1" x14ac:dyDescent="0.15">
      <c r="A38" s="6" t="s">
        <v>36</v>
      </c>
      <c r="B38" s="56">
        <v>0</v>
      </c>
      <c r="C38" s="56">
        <v>0</v>
      </c>
      <c r="D38" s="44">
        <v>0</v>
      </c>
    </row>
    <row r="39" spans="1:244" s="29" customFormat="1" x14ac:dyDescent="0.15">
      <c r="A39" s="6" t="s">
        <v>37</v>
      </c>
      <c r="B39" s="56">
        <v>0</v>
      </c>
      <c r="C39" s="56">
        <v>0</v>
      </c>
      <c r="D39" s="44">
        <v>0</v>
      </c>
    </row>
    <row r="40" spans="1:244" s="29" customFormat="1" x14ac:dyDescent="0.15">
      <c r="A40" s="18" t="s">
        <v>38</v>
      </c>
      <c r="B40" s="56">
        <v>0</v>
      </c>
      <c r="C40" s="56">
        <v>0</v>
      </c>
      <c r="D40" s="44">
        <v>0</v>
      </c>
    </row>
    <row r="41" spans="1:244" s="29" customFormat="1" x14ac:dyDescent="0.15">
      <c r="A41" s="18" t="s">
        <v>39</v>
      </c>
      <c r="B41" s="56">
        <v>0</v>
      </c>
      <c r="C41" s="56">
        <v>0</v>
      </c>
      <c r="D41" s="44">
        <v>0</v>
      </c>
    </row>
    <row r="42" spans="1:244" s="29" customFormat="1" x14ac:dyDescent="0.15">
      <c r="A42" s="26" t="s">
        <v>40</v>
      </c>
      <c r="B42" s="59">
        <v>0</v>
      </c>
      <c r="C42" s="59">
        <v>0</v>
      </c>
      <c r="D42" s="50">
        <v>0</v>
      </c>
      <c r="E42" s="33"/>
      <c r="F42" s="31"/>
      <c r="G42" s="31"/>
      <c r="H42" s="51"/>
      <c r="I42" s="33"/>
      <c r="J42" s="31"/>
      <c r="K42" s="31"/>
      <c r="L42" s="51"/>
      <c r="M42" s="33"/>
      <c r="N42" s="31"/>
      <c r="O42" s="31"/>
      <c r="P42" s="51"/>
      <c r="Q42" s="33"/>
      <c r="R42" s="31"/>
      <c r="S42" s="31"/>
      <c r="T42" s="51"/>
      <c r="U42" s="33"/>
      <c r="V42" s="31"/>
      <c r="W42" s="31"/>
      <c r="X42" s="51"/>
      <c r="Y42" s="33"/>
      <c r="Z42" s="31"/>
      <c r="AA42" s="31"/>
      <c r="AB42" s="51"/>
      <c r="AC42" s="33"/>
      <c r="AD42" s="31"/>
      <c r="AE42" s="31"/>
      <c r="AF42" s="51"/>
      <c r="AG42" s="33"/>
      <c r="AH42" s="31"/>
      <c r="AI42" s="31"/>
      <c r="AJ42" s="51"/>
      <c r="AK42" s="33"/>
      <c r="AL42" s="31"/>
      <c r="AM42" s="31"/>
      <c r="AN42" s="51"/>
      <c r="AO42" s="33"/>
      <c r="AP42" s="31"/>
      <c r="AQ42" s="31"/>
      <c r="AR42" s="51"/>
      <c r="AS42" s="33"/>
      <c r="AT42" s="31"/>
      <c r="AU42" s="31"/>
      <c r="AV42" s="51"/>
      <c r="AW42" s="33"/>
      <c r="AX42" s="31"/>
      <c r="AY42" s="31"/>
      <c r="AZ42" s="51"/>
      <c r="BA42" s="33"/>
      <c r="BB42" s="31"/>
      <c r="BC42" s="31"/>
      <c r="BD42" s="51"/>
      <c r="BE42" s="33"/>
      <c r="BF42" s="31"/>
      <c r="BG42" s="31"/>
      <c r="BH42" s="51"/>
      <c r="BI42" s="33"/>
      <c r="BJ42" s="31"/>
      <c r="BK42" s="31"/>
      <c r="BL42" s="51"/>
      <c r="BM42" s="33"/>
      <c r="BN42" s="31"/>
      <c r="BO42" s="31"/>
      <c r="BP42" s="51"/>
      <c r="BQ42" s="33"/>
      <c r="BR42" s="31"/>
      <c r="BS42" s="31"/>
      <c r="BT42" s="51"/>
      <c r="BU42" s="33"/>
      <c r="BV42" s="31"/>
      <c r="BW42" s="31"/>
      <c r="BX42" s="51"/>
      <c r="BY42" s="33"/>
      <c r="BZ42" s="31"/>
      <c r="CA42" s="31"/>
      <c r="CB42" s="51"/>
      <c r="CC42" s="33"/>
      <c r="CD42" s="31"/>
      <c r="CE42" s="31"/>
      <c r="CF42" s="51"/>
      <c r="CG42" s="33"/>
      <c r="CH42" s="31"/>
      <c r="CI42" s="31"/>
      <c r="CJ42" s="51"/>
      <c r="CK42" s="33"/>
      <c r="CL42" s="31"/>
      <c r="CM42" s="31"/>
      <c r="CN42" s="51"/>
      <c r="CO42" s="33"/>
      <c r="CP42" s="31"/>
      <c r="CQ42" s="31"/>
      <c r="CR42" s="51"/>
      <c r="CS42" s="33"/>
      <c r="CT42" s="31"/>
      <c r="CU42" s="31"/>
      <c r="CV42" s="51"/>
      <c r="CW42" s="33"/>
      <c r="CX42" s="31"/>
      <c r="CY42" s="31"/>
      <c r="CZ42" s="51"/>
      <c r="DA42" s="33"/>
      <c r="DB42" s="31"/>
      <c r="DC42" s="31"/>
      <c r="DD42" s="51"/>
      <c r="DE42" s="33"/>
      <c r="DF42" s="31"/>
      <c r="DG42" s="31"/>
      <c r="DH42" s="51"/>
      <c r="DI42" s="33"/>
      <c r="DJ42" s="31"/>
      <c r="DK42" s="31"/>
      <c r="DL42" s="51"/>
      <c r="DM42" s="33"/>
      <c r="DN42" s="31"/>
      <c r="DO42" s="31"/>
      <c r="DP42" s="51"/>
      <c r="DQ42" s="33"/>
      <c r="DR42" s="31"/>
      <c r="DS42" s="31"/>
      <c r="DT42" s="51"/>
      <c r="DU42" s="33"/>
      <c r="DV42" s="31"/>
      <c r="DW42" s="31"/>
      <c r="DX42" s="51"/>
      <c r="DY42" s="33"/>
      <c r="DZ42" s="31"/>
      <c r="EA42" s="31"/>
      <c r="EB42" s="51"/>
      <c r="EC42" s="33"/>
      <c r="ED42" s="31"/>
      <c r="EE42" s="31"/>
      <c r="EF42" s="51"/>
      <c r="EG42" s="33"/>
      <c r="EH42" s="31"/>
      <c r="EI42" s="31"/>
      <c r="EJ42" s="51"/>
      <c r="EK42" s="33"/>
      <c r="EL42" s="31"/>
      <c r="EM42" s="31"/>
      <c r="EN42" s="51"/>
      <c r="EO42" s="33"/>
      <c r="EP42" s="31"/>
      <c r="EQ42" s="31"/>
      <c r="ER42" s="51"/>
      <c r="ES42" s="33"/>
      <c r="ET42" s="31"/>
      <c r="EU42" s="31"/>
      <c r="EV42" s="51"/>
      <c r="EW42" s="33"/>
      <c r="EX42" s="31"/>
      <c r="EY42" s="31"/>
      <c r="EZ42" s="51"/>
      <c r="FA42" s="33"/>
      <c r="FB42" s="31"/>
      <c r="FC42" s="31"/>
      <c r="FD42" s="51"/>
      <c r="FE42" s="33"/>
      <c r="FF42" s="31"/>
      <c r="FG42" s="31"/>
      <c r="FH42" s="51"/>
      <c r="FI42" s="33"/>
      <c r="FJ42" s="31"/>
      <c r="FK42" s="31"/>
      <c r="FL42" s="51"/>
      <c r="FM42" s="33"/>
      <c r="FN42" s="31"/>
      <c r="FO42" s="31"/>
      <c r="FP42" s="51"/>
      <c r="FQ42" s="33"/>
      <c r="FR42" s="31"/>
      <c r="FS42" s="31"/>
      <c r="FT42" s="51"/>
      <c r="FU42" s="33"/>
      <c r="FV42" s="31"/>
      <c r="FW42" s="31"/>
      <c r="FX42" s="51"/>
      <c r="FY42" s="33"/>
      <c r="FZ42" s="31"/>
      <c r="GA42" s="31"/>
      <c r="GB42" s="51"/>
      <c r="GC42" s="33"/>
      <c r="GD42" s="31"/>
      <c r="GE42" s="31"/>
      <c r="GF42" s="51"/>
      <c r="GG42" s="33"/>
      <c r="GH42" s="31"/>
      <c r="GI42" s="31"/>
      <c r="GJ42" s="51"/>
      <c r="GK42" s="33"/>
      <c r="GL42" s="31"/>
      <c r="GM42" s="31"/>
      <c r="GN42" s="51"/>
      <c r="GO42" s="33"/>
      <c r="GP42" s="31"/>
      <c r="GQ42" s="31"/>
      <c r="GR42" s="51"/>
      <c r="GS42" s="33"/>
      <c r="GT42" s="31"/>
      <c r="GU42" s="31"/>
      <c r="GV42" s="51"/>
      <c r="GW42" s="33"/>
      <c r="GX42" s="31"/>
      <c r="GY42" s="31"/>
      <c r="GZ42" s="51"/>
      <c r="HA42" s="33"/>
      <c r="HB42" s="31"/>
      <c r="HC42" s="31"/>
      <c r="HD42" s="51"/>
      <c r="HE42" s="33"/>
      <c r="HF42" s="31"/>
      <c r="HG42" s="31"/>
      <c r="HH42" s="51"/>
      <c r="HI42" s="33"/>
      <c r="HJ42" s="31"/>
      <c r="HK42" s="31"/>
      <c r="HL42" s="51"/>
      <c r="HM42" s="33"/>
      <c r="HN42" s="31"/>
      <c r="HO42" s="31"/>
      <c r="HP42" s="51"/>
      <c r="HQ42" s="33"/>
      <c r="HR42" s="31"/>
      <c r="HS42" s="31"/>
      <c r="HT42" s="51"/>
      <c r="HU42" s="33"/>
      <c r="HV42" s="31"/>
      <c r="HW42" s="31"/>
      <c r="HX42" s="51"/>
      <c r="HY42" s="33"/>
      <c r="HZ42" s="31"/>
      <c r="IA42" s="31"/>
      <c r="IB42" s="51"/>
      <c r="IC42" s="33"/>
      <c r="ID42" s="31"/>
      <c r="IE42" s="31"/>
      <c r="IF42" s="51"/>
      <c r="IG42" s="33"/>
      <c r="IH42" s="31"/>
      <c r="II42" s="31"/>
      <c r="IJ42" s="51"/>
    </row>
    <row r="43" spans="1:244" s="29" customFormat="1" x14ac:dyDescent="0.15">
      <c r="A43" s="11" t="s">
        <v>41</v>
      </c>
      <c r="B43" s="57"/>
      <c r="C43" s="57"/>
      <c r="D43" s="48"/>
    </row>
    <row r="44" spans="1:244" s="29" customFormat="1" x14ac:dyDescent="0.15">
      <c r="A44" s="18" t="s">
        <v>42</v>
      </c>
      <c r="B44" s="56">
        <v>0</v>
      </c>
      <c r="C44" s="56">
        <v>0</v>
      </c>
      <c r="D44" s="44">
        <v>0</v>
      </c>
    </row>
    <row r="45" spans="1:244" s="29" customFormat="1" x14ac:dyDescent="0.15">
      <c r="A45" s="18" t="s">
        <v>43</v>
      </c>
      <c r="B45" s="56">
        <v>0</v>
      </c>
      <c r="C45" s="56">
        <v>0</v>
      </c>
      <c r="D45" s="44">
        <v>0</v>
      </c>
    </row>
    <row r="46" spans="1:244" s="29" customFormat="1" x14ac:dyDescent="0.15">
      <c r="A46" s="18" t="s">
        <v>44</v>
      </c>
      <c r="B46" s="56">
        <v>0</v>
      </c>
      <c r="C46" s="56">
        <v>0</v>
      </c>
      <c r="D46" s="44">
        <v>0</v>
      </c>
    </row>
    <row r="47" spans="1:244" s="29" customFormat="1" x14ac:dyDescent="0.15">
      <c r="A47" s="26" t="s">
        <v>45</v>
      </c>
      <c r="B47" s="59">
        <v>0</v>
      </c>
      <c r="C47" s="59">
        <v>0</v>
      </c>
      <c r="D47" s="50">
        <v>0</v>
      </c>
      <c r="E47" s="33"/>
      <c r="F47" s="31"/>
      <c r="G47" s="31"/>
      <c r="H47" s="51"/>
      <c r="I47" s="33"/>
      <c r="J47" s="31"/>
      <c r="K47" s="31"/>
      <c r="L47" s="51"/>
      <c r="M47" s="33"/>
      <c r="N47" s="31"/>
      <c r="O47" s="31"/>
      <c r="P47" s="51"/>
      <c r="Q47" s="33"/>
      <c r="R47" s="31"/>
      <c r="S47" s="31"/>
      <c r="T47" s="51"/>
      <c r="U47" s="33"/>
      <c r="V47" s="31"/>
      <c r="W47" s="31"/>
      <c r="X47" s="51"/>
      <c r="Y47" s="33"/>
      <c r="Z47" s="31"/>
      <c r="AA47" s="31"/>
      <c r="AB47" s="51"/>
      <c r="AC47" s="33"/>
      <c r="AD47" s="31"/>
      <c r="AE47" s="31"/>
      <c r="AF47" s="51"/>
      <c r="AG47" s="33"/>
      <c r="AH47" s="31"/>
      <c r="AI47" s="31"/>
      <c r="AJ47" s="51"/>
      <c r="AK47" s="33"/>
      <c r="AL47" s="31"/>
      <c r="AM47" s="31"/>
      <c r="AN47" s="51"/>
      <c r="AO47" s="33"/>
      <c r="AP47" s="31"/>
      <c r="AQ47" s="31"/>
      <c r="AR47" s="51"/>
      <c r="AS47" s="33"/>
      <c r="AT47" s="31"/>
      <c r="AU47" s="31"/>
      <c r="AV47" s="51"/>
      <c r="AW47" s="33"/>
      <c r="AX47" s="31"/>
      <c r="AY47" s="31"/>
      <c r="AZ47" s="51"/>
      <c r="BA47" s="33"/>
      <c r="BB47" s="31"/>
      <c r="BC47" s="31"/>
      <c r="BD47" s="51"/>
      <c r="BE47" s="33"/>
      <c r="BF47" s="31"/>
      <c r="BG47" s="31"/>
      <c r="BH47" s="51"/>
      <c r="BI47" s="33"/>
      <c r="BJ47" s="31"/>
      <c r="BK47" s="31"/>
      <c r="BL47" s="51"/>
      <c r="BM47" s="33"/>
      <c r="BN47" s="31"/>
      <c r="BO47" s="31"/>
      <c r="BP47" s="51"/>
      <c r="BQ47" s="33"/>
      <c r="BR47" s="31"/>
      <c r="BS47" s="31"/>
      <c r="BT47" s="51"/>
      <c r="BU47" s="33"/>
      <c r="BV47" s="31"/>
      <c r="BW47" s="31"/>
      <c r="BX47" s="51"/>
      <c r="BY47" s="33"/>
      <c r="BZ47" s="31"/>
      <c r="CA47" s="31"/>
      <c r="CB47" s="51"/>
      <c r="CC47" s="33"/>
      <c r="CD47" s="31"/>
      <c r="CE47" s="31"/>
      <c r="CF47" s="51"/>
      <c r="CG47" s="33"/>
      <c r="CH47" s="31"/>
      <c r="CI47" s="31"/>
      <c r="CJ47" s="51"/>
      <c r="CK47" s="33"/>
      <c r="CL47" s="31"/>
      <c r="CM47" s="31"/>
      <c r="CN47" s="51"/>
      <c r="CO47" s="33"/>
      <c r="CP47" s="31"/>
      <c r="CQ47" s="31"/>
      <c r="CR47" s="51"/>
      <c r="CS47" s="33"/>
      <c r="CT47" s="31"/>
      <c r="CU47" s="31"/>
      <c r="CV47" s="51"/>
      <c r="CW47" s="33"/>
      <c r="CX47" s="31"/>
      <c r="CY47" s="31"/>
      <c r="CZ47" s="51"/>
      <c r="DA47" s="33"/>
      <c r="DB47" s="31"/>
      <c r="DC47" s="31"/>
      <c r="DD47" s="51"/>
      <c r="DE47" s="33"/>
      <c r="DF47" s="31"/>
      <c r="DG47" s="31"/>
      <c r="DH47" s="51"/>
      <c r="DI47" s="33"/>
      <c r="DJ47" s="31"/>
      <c r="DK47" s="31"/>
      <c r="DL47" s="51"/>
      <c r="DM47" s="33"/>
      <c r="DN47" s="31"/>
      <c r="DO47" s="31"/>
      <c r="DP47" s="51"/>
      <c r="DQ47" s="33"/>
      <c r="DR47" s="31"/>
      <c r="DS47" s="31"/>
      <c r="DT47" s="51"/>
      <c r="DU47" s="33"/>
      <c r="DV47" s="31"/>
      <c r="DW47" s="31"/>
      <c r="DX47" s="51"/>
      <c r="DY47" s="33"/>
      <c r="DZ47" s="31"/>
      <c r="EA47" s="31"/>
      <c r="EB47" s="51"/>
      <c r="EC47" s="33"/>
      <c r="ED47" s="31"/>
      <c r="EE47" s="31"/>
      <c r="EF47" s="51"/>
      <c r="EG47" s="33"/>
      <c r="EH47" s="31"/>
      <c r="EI47" s="31"/>
      <c r="EJ47" s="51"/>
      <c r="EK47" s="33"/>
      <c r="EL47" s="31"/>
      <c r="EM47" s="31"/>
      <c r="EN47" s="51"/>
      <c r="EO47" s="33"/>
      <c r="EP47" s="31"/>
      <c r="EQ47" s="31"/>
      <c r="ER47" s="51"/>
      <c r="ES47" s="33"/>
      <c r="ET47" s="31"/>
      <c r="EU47" s="31"/>
      <c r="EV47" s="51"/>
      <c r="EW47" s="33"/>
      <c r="EX47" s="31"/>
      <c r="EY47" s="31"/>
      <c r="EZ47" s="51"/>
      <c r="FA47" s="33"/>
      <c r="FB47" s="31"/>
      <c r="FC47" s="31"/>
      <c r="FD47" s="51"/>
      <c r="FE47" s="33"/>
      <c r="FF47" s="31"/>
      <c r="FG47" s="31"/>
      <c r="FH47" s="51"/>
      <c r="FI47" s="33"/>
      <c r="FJ47" s="31"/>
      <c r="FK47" s="31"/>
      <c r="FL47" s="51"/>
      <c r="FM47" s="33"/>
      <c r="FN47" s="31"/>
      <c r="FO47" s="31"/>
      <c r="FP47" s="51"/>
      <c r="FQ47" s="33"/>
      <c r="FR47" s="31"/>
      <c r="FS47" s="31"/>
      <c r="FT47" s="51"/>
      <c r="FU47" s="33"/>
      <c r="FV47" s="31"/>
      <c r="FW47" s="31"/>
      <c r="FX47" s="51"/>
      <c r="FY47" s="33"/>
      <c r="FZ47" s="31"/>
      <c r="GA47" s="31"/>
      <c r="GB47" s="51"/>
      <c r="GC47" s="33"/>
      <c r="GD47" s="31"/>
      <c r="GE47" s="31"/>
      <c r="GF47" s="51"/>
      <c r="GG47" s="33"/>
      <c r="GH47" s="31"/>
      <c r="GI47" s="31"/>
      <c r="GJ47" s="51"/>
      <c r="GK47" s="33"/>
      <c r="GL47" s="31"/>
      <c r="GM47" s="31"/>
      <c r="GN47" s="51"/>
      <c r="GO47" s="33"/>
      <c r="GP47" s="31"/>
      <c r="GQ47" s="31"/>
      <c r="GR47" s="51"/>
      <c r="GS47" s="33"/>
      <c r="GT47" s="31"/>
      <c r="GU47" s="31"/>
      <c r="GV47" s="51"/>
      <c r="GW47" s="33"/>
      <c r="GX47" s="31"/>
      <c r="GY47" s="31"/>
      <c r="GZ47" s="51"/>
      <c r="HA47" s="33"/>
      <c r="HB47" s="31"/>
      <c r="HC47" s="31"/>
      <c r="HD47" s="51"/>
      <c r="HE47" s="33"/>
      <c r="HF47" s="31"/>
      <c r="HG47" s="31"/>
      <c r="HH47" s="51"/>
      <c r="HI47" s="33"/>
      <c r="HJ47" s="31"/>
      <c r="HK47" s="31"/>
      <c r="HL47" s="51"/>
      <c r="HM47" s="33"/>
      <c r="HN47" s="31"/>
      <c r="HO47" s="31"/>
      <c r="HP47" s="51"/>
      <c r="HQ47" s="33"/>
      <c r="HR47" s="31"/>
      <c r="HS47" s="31"/>
      <c r="HT47" s="51"/>
      <c r="HU47" s="33"/>
      <c r="HV47" s="31"/>
      <c r="HW47" s="31"/>
      <c r="HX47" s="51"/>
      <c r="HY47" s="33"/>
      <c r="HZ47" s="31"/>
      <c r="IA47" s="31"/>
      <c r="IB47" s="51"/>
      <c r="IC47" s="33"/>
      <c r="ID47" s="31"/>
      <c r="IE47" s="31"/>
      <c r="IF47" s="51"/>
      <c r="IG47" s="33"/>
      <c r="IH47" s="31"/>
      <c r="II47" s="31"/>
      <c r="IJ47" s="51"/>
    </row>
    <row r="48" spans="1:244" s="29" customFormat="1" x14ac:dyDescent="0.15">
      <c r="A48" s="34" t="s">
        <v>46</v>
      </c>
      <c r="B48" s="60">
        <v>0</v>
      </c>
      <c r="C48" s="60">
        <v>0</v>
      </c>
      <c r="D48" s="53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58">
        <v>6959.7345742582893</v>
      </c>
      <c r="C49" s="58">
        <v>3.8750000000000004</v>
      </c>
      <c r="D49" s="47">
        <v>0.99848499946630664</v>
      </c>
    </row>
    <row r="50" spans="1:244" s="29" customFormat="1" x14ac:dyDescent="0.15">
      <c r="A50" s="11" t="s">
        <v>48</v>
      </c>
      <c r="B50" s="57"/>
      <c r="C50" s="57"/>
      <c r="D50" s="48"/>
    </row>
    <row r="51" spans="1:244" s="29" customFormat="1" x14ac:dyDescent="0.15">
      <c r="A51" s="6" t="s">
        <v>49</v>
      </c>
      <c r="B51" s="56">
        <v>0</v>
      </c>
      <c r="C51" s="56">
        <v>0</v>
      </c>
      <c r="D51" s="44">
        <v>0</v>
      </c>
    </row>
    <row r="52" spans="1:244" s="29" customFormat="1" x14ac:dyDescent="0.15">
      <c r="A52" s="6" t="s">
        <v>50</v>
      </c>
      <c r="B52" s="56">
        <v>10.56</v>
      </c>
      <c r="C52" s="56">
        <v>0.01</v>
      </c>
      <c r="D52" s="44">
        <v>1.5150005336931822E-3</v>
      </c>
    </row>
    <row r="53" spans="1:244" s="29" customFormat="1" x14ac:dyDescent="0.15">
      <c r="A53" s="26" t="s">
        <v>51</v>
      </c>
      <c r="B53" s="59">
        <v>10.56</v>
      </c>
      <c r="C53" s="59">
        <v>0.01</v>
      </c>
      <c r="D53" s="50">
        <v>1.5150005336931822E-3</v>
      </c>
      <c r="E53" s="33"/>
      <c r="F53" s="31"/>
      <c r="G53" s="31"/>
      <c r="H53" s="51"/>
      <c r="I53" s="33"/>
      <c r="J53" s="31"/>
      <c r="K53" s="31"/>
      <c r="L53" s="51"/>
      <c r="M53" s="33"/>
      <c r="N53" s="31"/>
      <c r="O53" s="31"/>
      <c r="P53" s="51"/>
      <c r="Q53" s="33"/>
      <c r="R53" s="31"/>
      <c r="S53" s="31"/>
      <c r="T53" s="51"/>
      <c r="U53" s="33"/>
      <c r="V53" s="31"/>
      <c r="W53" s="31"/>
      <c r="X53" s="51"/>
      <c r="Y53" s="33"/>
      <c r="Z53" s="31"/>
      <c r="AA53" s="31"/>
      <c r="AB53" s="51"/>
      <c r="AC53" s="33"/>
      <c r="AD53" s="31"/>
      <c r="AE53" s="31"/>
      <c r="AF53" s="51"/>
      <c r="AG53" s="33"/>
      <c r="AH53" s="31"/>
      <c r="AI53" s="31"/>
      <c r="AJ53" s="51"/>
      <c r="AK53" s="33"/>
      <c r="AL53" s="31"/>
      <c r="AM53" s="31"/>
      <c r="AN53" s="51"/>
      <c r="AO53" s="33"/>
      <c r="AP53" s="31"/>
      <c r="AQ53" s="31"/>
      <c r="AR53" s="51"/>
      <c r="AS53" s="33"/>
      <c r="AT53" s="31"/>
      <c r="AU53" s="31"/>
      <c r="AV53" s="51"/>
      <c r="AW53" s="33"/>
      <c r="AX53" s="31"/>
      <c r="AY53" s="31"/>
      <c r="AZ53" s="51"/>
      <c r="BA53" s="33"/>
      <c r="BB53" s="31"/>
      <c r="BC53" s="31"/>
      <c r="BD53" s="51"/>
      <c r="BE53" s="33"/>
      <c r="BF53" s="31"/>
      <c r="BG53" s="31"/>
      <c r="BH53" s="51"/>
      <c r="BI53" s="33"/>
      <c r="BJ53" s="31"/>
      <c r="BK53" s="31"/>
      <c r="BL53" s="51"/>
      <c r="BM53" s="33"/>
      <c r="BN53" s="31"/>
      <c r="BO53" s="31"/>
      <c r="BP53" s="51"/>
      <c r="BQ53" s="33"/>
      <c r="BR53" s="31"/>
      <c r="BS53" s="31"/>
      <c r="BT53" s="51"/>
      <c r="BU53" s="33"/>
      <c r="BV53" s="31"/>
      <c r="BW53" s="31"/>
      <c r="BX53" s="51"/>
      <c r="BY53" s="33"/>
      <c r="BZ53" s="31"/>
      <c r="CA53" s="31"/>
      <c r="CB53" s="51"/>
      <c r="CC53" s="33"/>
      <c r="CD53" s="31"/>
      <c r="CE53" s="31"/>
      <c r="CF53" s="51"/>
      <c r="CG53" s="33"/>
      <c r="CH53" s="31"/>
      <c r="CI53" s="31"/>
      <c r="CJ53" s="51"/>
      <c r="CK53" s="33"/>
      <c r="CL53" s="31"/>
      <c r="CM53" s="31"/>
      <c r="CN53" s="51"/>
      <c r="CO53" s="33"/>
      <c r="CP53" s="31"/>
      <c r="CQ53" s="31"/>
      <c r="CR53" s="51"/>
      <c r="CS53" s="33"/>
      <c r="CT53" s="31"/>
      <c r="CU53" s="31"/>
      <c r="CV53" s="51"/>
      <c r="CW53" s="33"/>
      <c r="CX53" s="31"/>
      <c r="CY53" s="31"/>
      <c r="CZ53" s="51"/>
      <c r="DA53" s="33"/>
      <c r="DB53" s="31"/>
      <c r="DC53" s="31"/>
      <c r="DD53" s="51"/>
      <c r="DE53" s="33"/>
      <c r="DF53" s="31"/>
      <c r="DG53" s="31"/>
      <c r="DH53" s="51"/>
      <c r="DI53" s="33"/>
      <c r="DJ53" s="31"/>
      <c r="DK53" s="31"/>
      <c r="DL53" s="51"/>
      <c r="DM53" s="33"/>
      <c r="DN53" s="31"/>
      <c r="DO53" s="31"/>
      <c r="DP53" s="51"/>
      <c r="DQ53" s="33"/>
      <c r="DR53" s="31"/>
      <c r="DS53" s="31"/>
      <c r="DT53" s="51"/>
      <c r="DU53" s="33"/>
      <c r="DV53" s="31"/>
      <c r="DW53" s="31"/>
      <c r="DX53" s="51"/>
      <c r="DY53" s="33"/>
      <c r="DZ53" s="31"/>
      <c r="EA53" s="31"/>
      <c r="EB53" s="51"/>
      <c r="EC53" s="33"/>
      <c r="ED53" s="31"/>
      <c r="EE53" s="31"/>
      <c r="EF53" s="51"/>
      <c r="EG53" s="33"/>
      <c r="EH53" s="31"/>
      <c r="EI53" s="31"/>
      <c r="EJ53" s="51"/>
      <c r="EK53" s="33"/>
      <c r="EL53" s="31"/>
      <c r="EM53" s="31"/>
      <c r="EN53" s="51"/>
      <c r="EO53" s="33"/>
      <c r="EP53" s="31"/>
      <c r="EQ53" s="31"/>
      <c r="ER53" s="51"/>
      <c r="ES53" s="33"/>
      <c r="ET53" s="31"/>
      <c r="EU53" s="31"/>
      <c r="EV53" s="51"/>
      <c r="EW53" s="33"/>
      <c r="EX53" s="31"/>
      <c r="EY53" s="31"/>
      <c r="EZ53" s="51"/>
      <c r="FA53" s="33"/>
      <c r="FB53" s="31"/>
      <c r="FC53" s="31"/>
      <c r="FD53" s="51"/>
      <c r="FE53" s="33"/>
      <c r="FF53" s="31"/>
      <c r="FG53" s="31"/>
      <c r="FH53" s="51"/>
      <c r="FI53" s="33"/>
      <c r="FJ53" s="31"/>
      <c r="FK53" s="31"/>
      <c r="FL53" s="51"/>
      <c r="FM53" s="33"/>
      <c r="FN53" s="31"/>
      <c r="FO53" s="31"/>
      <c r="FP53" s="51"/>
      <c r="FQ53" s="33"/>
      <c r="FR53" s="31"/>
      <c r="FS53" s="31"/>
      <c r="FT53" s="51"/>
      <c r="FU53" s="33"/>
      <c r="FV53" s="31"/>
      <c r="FW53" s="31"/>
      <c r="FX53" s="51"/>
      <c r="FY53" s="33"/>
      <c r="FZ53" s="31"/>
      <c r="GA53" s="31"/>
      <c r="GB53" s="51"/>
      <c r="GC53" s="33"/>
      <c r="GD53" s="31"/>
      <c r="GE53" s="31"/>
      <c r="GF53" s="51"/>
      <c r="GG53" s="33"/>
      <c r="GH53" s="31"/>
      <c r="GI53" s="31"/>
      <c r="GJ53" s="51"/>
      <c r="GK53" s="33"/>
      <c r="GL53" s="31"/>
      <c r="GM53" s="31"/>
      <c r="GN53" s="51"/>
      <c r="GO53" s="33"/>
      <c r="GP53" s="31"/>
      <c r="GQ53" s="31"/>
      <c r="GR53" s="51"/>
      <c r="GS53" s="33"/>
      <c r="GT53" s="31"/>
      <c r="GU53" s="31"/>
      <c r="GV53" s="51"/>
      <c r="GW53" s="33"/>
      <c r="GX53" s="31"/>
      <c r="GY53" s="31"/>
      <c r="GZ53" s="51"/>
      <c r="HA53" s="33"/>
      <c r="HB53" s="31"/>
      <c r="HC53" s="31"/>
      <c r="HD53" s="51"/>
      <c r="HE53" s="33"/>
      <c r="HF53" s="31"/>
      <c r="HG53" s="31"/>
      <c r="HH53" s="51"/>
      <c r="HI53" s="33"/>
      <c r="HJ53" s="31"/>
      <c r="HK53" s="31"/>
      <c r="HL53" s="51"/>
      <c r="HM53" s="33"/>
      <c r="HN53" s="31"/>
      <c r="HO53" s="31"/>
      <c r="HP53" s="51"/>
      <c r="HQ53" s="33"/>
      <c r="HR53" s="31"/>
      <c r="HS53" s="31"/>
      <c r="HT53" s="51"/>
      <c r="HU53" s="33"/>
      <c r="HV53" s="31"/>
      <c r="HW53" s="31"/>
      <c r="HX53" s="51"/>
      <c r="HY53" s="33"/>
      <c r="HZ53" s="31"/>
      <c r="IA53" s="31"/>
      <c r="IB53" s="51"/>
      <c r="IC53" s="33"/>
      <c r="ID53" s="31"/>
      <c r="IE53" s="31"/>
      <c r="IF53" s="51"/>
      <c r="IG53" s="33"/>
      <c r="IH53" s="31"/>
      <c r="II53" s="31"/>
      <c r="IJ53" s="51"/>
    </row>
    <row r="54" spans="1:244" s="40" customFormat="1" ht="13.5" thickBot="1" x14ac:dyDescent="0.2">
      <c r="A54" s="37" t="s">
        <v>52</v>
      </c>
      <c r="B54" s="61">
        <v>6970.2945742582897</v>
      </c>
      <c r="C54" s="61">
        <v>3.8850000000000002</v>
      </c>
      <c r="D54" s="55">
        <v>0.99999999999999978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71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>
        <v>39904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1610</v>
      </c>
      <c r="C15" s="16">
        <v>0.80999999999999994</v>
      </c>
      <c r="D15" s="62">
        <v>0.7029915816623612</v>
      </c>
    </row>
    <row r="16" spans="1:4" x14ac:dyDescent="0.15">
      <c r="A16" s="6" t="s">
        <v>14</v>
      </c>
      <c r="B16" s="16">
        <v>55.8</v>
      </c>
      <c r="C16" s="63">
        <v>2.7899999999999998E-2</v>
      </c>
      <c r="D16" s="62">
        <v>2.4364552954509164E-2</v>
      </c>
    </row>
    <row r="17" spans="1:4" x14ac:dyDescent="0.15">
      <c r="A17" s="6" t="s">
        <v>15</v>
      </c>
      <c r="B17" s="16">
        <v>264</v>
      </c>
      <c r="C17" s="16">
        <v>0.13</v>
      </c>
      <c r="D17" s="62">
        <v>0.11527315376326917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96.49</v>
      </c>
      <c r="C20" s="16">
        <v>0.05</v>
      </c>
      <c r="D20" s="62">
        <v>4.2131464419006975E-2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2026.29</v>
      </c>
      <c r="C22" s="64">
        <v>1.0179</v>
      </c>
      <c r="D22" s="65">
        <v>0.88476075279914645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226.42234677211891</v>
      </c>
      <c r="C34" s="16">
        <v>0.11</v>
      </c>
      <c r="D34" s="62">
        <v>9.8865219677661806E-2</v>
      </c>
    </row>
    <row r="35" spans="1:244" s="29" customFormat="1" x14ac:dyDescent="0.15">
      <c r="A35" s="6" t="s">
        <v>33</v>
      </c>
      <c r="B35" s="16">
        <v>226.42234677211891</v>
      </c>
      <c r="C35" s="16">
        <v>0.11</v>
      </c>
      <c r="D35" s="62">
        <v>9.8865219677661806E-2</v>
      </c>
    </row>
    <row r="36" spans="1:244" s="30" customFormat="1" x14ac:dyDescent="0.15">
      <c r="A36" s="22" t="s">
        <v>34</v>
      </c>
      <c r="B36" s="64">
        <v>2252.712346772119</v>
      </c>
      <c r="C36" s="64">
        <v>1.1279000000000001</v>
      </c>
      <c r="D36" s="65">
        <v>0.98362597247680827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2252.712346772119</v>
      </c>
      <c r="C49" s="64">
        <v>1.1279000000000001</v>
      </c>
      <c r="D49" s="65">
        <v>0.98362597247680827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1.6374027523191642E-2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1.6374027523191642E-2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2290.212346772119</v>
      </c>
      <c r="C54" s="70">
        <v>1.1479000000000001</v>
      </c>
      <c r="D54" s="71">
        <v>0.99999999999999989</v>
      </c>
    </row>
    <row r="55" spans="1:244" x14ac:dyDescent="0.15">
      <c r="A55" s="41" t="str">
        <f>[7]Custeio!A54</f>
        <v>Elaboração: CONAB/DIGEM/SUINF/GECUP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72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73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1771</v>
      </c>
      <c r="C15" s="16">
        <v>0.9</v>
      </c>
      <c r="D15" s="62">
        <v>0.74347385664438725</v>
      </c>
    </row>
    <row r="16" spans="1:4" x14ac:dyDescent="0.15">
      <c r="A16" s="6" t="s">
        <v>14</v>
      </c>
      <c r="B16" s="16">
        <v>61.2</v>
      </c>
      <c r="C16" s="63">
        <v>3.0600000000000002E-2</v>
      </c>
      <c r="D16" s="62">
        <v>2.5692038411426595E-2</v>
      </c>
    </row>
    <row r="17" spans="1:4" x14ac:dyDescent="0.15">
      <c r="A17" s="6" t="s">
        <v>15</v>
      </c>
      <c r="B17" s="16">
        <v>220</v>
      </c>
      <c r="C17" s="16">
        <v>0.11</v>
      </c>
      <c r="D17" s="62">
        <v>9.235700082538971E-2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102.61</v>
      </c>
      <c r="C20" s="16">
        <v>0.05</v>
      </c>
      <c r="D20" s="62">
        <v>4.3076144794060175E-2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2154.81</v>
      </c>
      <c r="C22" s="64">
        <v>1.0906</v>
      </c>
      <c r="D22" s="65">
        <v>0.90459904067526375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189.75089450579199</v>
      </c>
      <c r="C34" s="16">
        <v>0.09</v>
      </c>
      <c r="D34" s="62">
        <v>7.9658288729499399E-2</v>
      </c>
    </row>
    <row r="35" spans="1:244" s="29" customFormat="1" x14ac:dyDescent="0.15">
      <c r="A35" s="6" t="s">
        <v>33</v>
      </c>
      <c r="B35" s="16">
        <v>189.75089450579199</v>
      </c>
      <c r="C35" s="16">
        <v>0.09</v>
      </c>
      <c r="D35" s="62">
        <v>7.9658288729499399E-2</v>
      </c>
    </row>
    <row r="36" spans="1:244" s="30" customFormat="1" x14ac:dyDescent="0.15">
      <c r="A36" s="22" t="s">
        <v>34</v>
      </c>
      <c r="B36" s="64">
        <v>2344.560894505792</v>
      </c>
      <c r="C36" s="64">
        <v>1.1806000000000001</v>
      </c>
      <c r="D36" s="65">
        <v>0.98425732940476318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2344.560894505792</v>
      </c>
      <c r="C49" s="64">
        <v>1.1806000000000001</v>
      </c>
      <c r="D49" s="65">
        <v>0.98425732940476318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1.5742670595236884E-2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1.5742670595236884E-2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2382.060894505792</v>
      </c>
      <c r="C54" s="70">
        <v>1.2006000000000001</v>
      </c>
      <c r="D54" s="71">
        <v>1</v>
      </c>
    </row>
    <row r="55" spans="1:244" x14ac:dyDescent="0.15">
      <c r="A55" s="41" t="s">
        <v>74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75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76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2415</v>
      </c>
      <c r="C15" s="16">
        <v>1.22</v>
      </c>
      <c r="D15" s="62">
        <v>0.75530386523392545</v>
      </c>
    </row>
    <row r="16" spans="1:4" x14ac:dyDescent="0.15">
      <c r="A16" s="6" t="s">
        <v>14</v>
      </c>
      <c r="B16" s="16">
        <v>64.8</v>
      </c>
      <c r="C16" s="63">
        <v>3.2399999999999998E-2</v>
      </c>
      <c r="D16" s="62">
        <v>2.0266538495717752E-2</v>
      </c>
    </row>
    <row r="17" spans="1:4" x14ac:dyDescent="0.15">
      <c r="A17" s="6" t="s">
        <v>15</v>
      </c>
      <c r="B17" s="16">
        <v>220</v>
      </c>
      <c r="C17" s="16">
        <v>0.11</v>
      </c>
      <c r="D17" s="62">
        <v>6.8806149213856568E-2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134.99</v>
      </c>
      <c r="C20" s="16">
        <v>7.0000000000000007E-2</v>
      </c>
      <c r="D20" s="62">
        <v>4.2218827647174995E-2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2834.79</v>
      </c>
      <c r="C22" s="64">
        <v>1.4324000000000001</v>
      </c>
      <c r="D22" s="65">
        <v>0.88659538059067478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325.09864205606755</v>
      </c>
      <c r="C34" s="16">
        <v>0.16</v>
      </c>
      <c r="D34" s="62">
        <v>0.10167629852059967</v>
      </c>
    </row>
    <row r="35" spans="1:244" s="29" customFormat="1" x14ac:dyDescent="0.15">
      <c r="A35" s="6" t="s">
        <v>33</v>
      </c>
      <c r="B35" s="16">
        <v>325.09864205606755</v>
      </c>
      <c r="C35" s="16">
        <v>0.16</v>
      </c>
      <c r="D35" s="62">
        <v>0.10167629852059967</v>
      </c>
    </row>
    <row r="36" spans="1:244" s="30" customFormat="1" x14ac:dyDescent="0.15">
      <c r="A36" s="22" t="s">
        <v>34</v>
      </c>
      <c r="B36" s="64">
        <v>3159.8886420560675</v>
      </c>
      <c r="C36" s="64">
        <v>1.5924</v>
      </c>
      <c r="D36" s="65">
        <v>0.98827167911127445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3159.8886420560675</v>
      </c>
      <c r="C49" s="64">
        <v>1.5924</v>
      </c>
      <c r="D49" s="65">
        <v>0.98827167911127445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1.172832088872555E-2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1.172832088872555E-2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3197.3886420560675</v>
      </c>
      <c r="C54" s="70">
        <v>1.6124000000000001</v>
      </c>
      <c r="D54" s="71">
        <v>1</v>
      </c>
    </row>
    <row r="55" spans="1:244" x14ac:dyDescent="0.15">
      <c r="A55" s="41" t="s">
        <v>74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77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78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2576</v>
      </c>
      <c r="C15" s="16">
        <v>1.2900000000000003</v>
      </c>
      <c r="D15" s="62">
        <v>0.76328401965759063</v>
      </c>
    </row>
    <row r="16" spans="1:4" x14ac:dyDescent="0.15">
      <c r="A16" s="6" t="s">
        <v>14</v>
      </c>
      <c r="B16" s="16">
        <v>74.64</v>
      </c>
      <c r="C16" s="63">
        <v>3.7319999999999999E-2</v>
      </c>
      <c r="D16" s="62">
        <v>2.211627299194199E-2</v>
      </c>
    </row>
    <row r="17" spans="1:4" x14ac:dyDescent="0.15">
      <c r="A17" s="6" t="s">
        <v>15</v>
      </c>
      <c r="B17" s="16">
        <v>220</v>
      </c>
      <c r="C17" s="16">
        <v>0.11</v>
      </c>
      <c r="D17" s="62">
        <v>6.5187299815477454E-2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143.53</v>
      </c>
      <c r="C20" s="16">
        <v>7.0000000000000007E-2</v>
      </c>
      <c r="D20" s="62">
        <v>4.2528787011433998E-2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3014.17</v>
      </c>
      <c r="C22" s="64">
        <v>1.5073200000000004</v>
      </c>
      <c r="D22" s="65">
        <v>0.89311637947644407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323.22051736677815</v>
      </c>
      <c r="C34" s="16">
        <v>0.16</v>
      </c>
      <c r="D34" s="62">
        <v>9.5772148964099579E-2</v>
      </c>
    </row>
    <row r="35" spans="1:244" s="29" customFormat="1" x14ac:dyDescent="0.15">
      <c r="A35" s="6" t="s">
        <v>33</v>
      </c>
      <c r="B35" s="16">
        <v>323.22051736677815</v>
      </c>
      <c r="C35" s="16">
        <v>0.16</v>
      </c>
      <c r="D35" s="62">
        <v>9.5772148964099579E-2</v>
      </c>
    </row>
    <row r="36" spans="1:244" s="30" customFormat="1" x14ac:dyDescent="0.15">
      <c r="A36" s="22" t="s">
        <v>34</v>
      </c>
      <c r="B36" s="64">
        <v>3337.3905173667781</v>
      </c>
      <c r="C36" s="64">
        <v>1.6673200000000004</v>
      </c>
      <c r="D36" s="65">
        <v>0.98888852844054365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3337.3905173667781</v>
      </c>
      <c r="C49" s="64">
        <v>1.6673200000000004</v>
      </c>
      <c r="D49" s="65">
        <v>0.98888852844054365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1.1111471559456385E-2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1.1111471559456385E-2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3374.8905173667781</v>
      </c>
      <c r="C54" s="70">
        <v>1.6873200000000004</v>
      </c>
      <c r="D54" s="71">
        <v>1</v>
      </c>
    </row>
    <row r="55" spans="1:244" x14ac:dyDescent="0.15">
      <c r="A55" s="41" t="str">
        <f>[8]Custeio!A54</f>
        <v>Elaboração: CONAB/DIPAI/SUINF/GECUP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79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tr">
        <f>[9]Entrada!B14</f>
        <v>MAR/2013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19">
        <v>0</v>
      </c>
    </row>
    <row r="11" spans="1:4" x14ac:dyDescent="0.15">
      <c r="A11" s="18" t="s">
        <v>9</v>
      </c>
      <c r="B11" s="21">
        <v>0</v>
      </c>
      <c r="C11" s="21">
        <v>0</v>
      </c>
      <c r="D11" s="19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19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19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19">
        <v>0</v>
      </c>
    </row>
    <row r="15" spans="1:4" x14ac:dyDescent="0.15">
      <c r="A15" s="6" t="s">
        <v>13</v>
      </c>
      <c r="B15" s="19">
        <v>2817.5</v>
      </c>
      <c r="C15" s="19">
        <v>1.42</v>
      </c>
      <c r="D15" s="19">
        <v>0.79249292321808029</v>
      </c>
    </row>
    <row r="16" spans="1:4" x14ac:dyDescent="0.15">
      <c r="A16" s="6" t="s">
        <v>14</v>
      </c>
      <c r="B16" s="19">
        <v>81.36</v>
      </c>
      <c r="C16" s="19">
        <v>4.0680000000000001E-2</v>
      </c>
      <c r="D16" s="19">
        <v>2.2884551635500624E-2</v>
      </c>
    </row>
    <row r="17" spans="1:4" x14ac:dyDescent="0.15">
      <c r="A17" s="6" t="s">
        <v>15</v>
      </c>
      <c r="B17" s="19">
        <v>220</v>
      </c>
      <c r="C17" s="19">
        <v>0.11</v>
      </c>
      <c r="D17" s="19">
        <v>6.1880547686948589E-2</v>
      </c>
    </row>
    <row r="18" spans="1:4" x14ac:dyDescent="0.15">
      <c r="A18" s="6" t="s">
        <v>16</v>
      </c>
      <c r="B18" s="19">
        <v>0</v>
      </c>
      <c r="C18" s="19">
        <v>0</v>
      </c>
      <c r="D18" s="19">
        <v>0</v>
      </c>
    </row>
    <row r="19" spans="1:4" x14ac:dyDescent="0.15">
      <c r="A19" s="6" t="s">
        <v>17</v>
      </c>
      <c r="B19" s="19">
        <v>0</v>
      </c>
      <c r="C19" s="19">
        <v>0</v>
      </c>
      <c r="D19" s="19">
        <v>0</v>
      </c>
    </row>
    <row r="20" spans="1:4" x14ac:dyDescent="0.15">
      <c r="A20" s="6" t="s">
        <v>18</v>
      </c>
      <c r="B20" s="19">
        <v>155.94</v>
      </c>
      <c r="C20" s="19">
        <v>0.08</v>
      </c>
      <c r="D20" s="19">
        <v>4.3862057301376198E-2</v>
      </c>
    </row>
    <row r="21" spans="1:4" x14ac:dyDescent="0.15">
      <c r="A21" s="6" t="s">
        <v>19</v>
      </c>
      <c r="B21" s="19">
        <v>0</v>
      </c>
      <c r="C21" s="19">
        <v>0</v>
      </c>
      <c r="D21" s="19">
        <v>0</v>
      </c>
    </row>
    <row r="22" spans="1:4" x14ac:dyDescent="0.15">
      <c r="A22" s="22" t="s">
        <v>20</v>
      </c>
      <c r="B22" s="23">
        <v>3274.8</v>
      </c>
      <c r="C22" s="23">
        <v>1.6506800000000001</v>
      </c>
      <c r="D22" s="23">
        <v>0.92112007984190569</v>
      </c>
    </row>
    <row r="23" spans="1:4" x14ac:dyDescent="0.15">
      <c r="A23" s="25" t="s">
        <v>21</v>
      </c>
      <c r="B23" s="21"/>
      <c r="C23" s="21"/>
      <c r="D23" s="21"/>
    </row>
    <row r="24" spans="1:4" x14ac:dyDescent="0.15">
      <c r="A24" s="18" t="s">
        <v>22</v>
      </c>
      <c r="B24" s="19">
        <v>0</v>
      </c>
      <c r="C24" s="19">
        <v>0</v>
      </c>
      <c r="D24" s="19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19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19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19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19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19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19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19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7">
        <v>0</v>
      </c>
    </row>
    <row r="33" spans="1:244" s="29" customFormat="1" x14ac:dyDescent="0.15">
      <c r="A33" s="11" t="s">
        <v>31</v>
      </c>
      <c r="B33" s="21"/>
      <c r="C33" s="21"/>
      <c r="D33" s="21"/>
    </row>
    <row r="34" spans="1:244" s="29" customFormat="1" x14ac:dyDescent="0.15">
      <c r="A34" s="18" t="s">
        <v>32</v>
      </c>
      <c r="B34" s="19">
        <v>242.93679449270357</v>
      </c>
      <c r="C34" s="19">
        <v>0.12</v>
      </c>
      <c r="D34" s="19">
        <v>6.8332099529637147E-2</v>
      </c>
    </row>
    <row r="35" spans="1:244" s="29" customFormat="1" x14ac:dyDescent="0.15">
      <c r="A35" s="6" t="s">
        <v>33</v>
      </c>
      <c r="B35" s="19">
        <v>242.93679449270357</v>
      </c>
      <c r="C35" s="19">
        <v>0.12</v>
      </c>
      <c r="D35" s="19">
        <v>6.8332099529637147E-2</v>
      </c>
    </row>
    <row r="36" spans="1:244" s="30" customFormat="1" x14ac:dyDescent="0.15">
      <c r="A36" s="22" t="s">
        <v>34</v>
      </c>
      <c r="B36" s="23">
        <v>3517.7367944927037</v>
      </c>
      <c r="C36" s="23">
        <v>1.77068</v>
      </c>
      <c r="D36" s="23">
        <v>0.98945217937154284</v>
      </c>
    </row>
    <row r="37" spans="1:244" s="29" customFormat="1" x14ac:dyDescent="0.15">
      <c r="A37" s="11" t="s">
        <v>35</v>
      </c>
      <c r="B37" s="21"/>
      <c r="C37" s="21"/>
      <c r="D37" s="21"/>
    </row>
    <row r="38" spans="1:244" s="29" customFormat="1" x14ac:dyDescent="0.15">
      <c r="A38" s="6" t="s">
        <v>36</v>
      </c>
      <c r="B38" s="19">
        <v>0</v>
      </c>
      <c r="C38" s="19">
        <v>0</v>
      </c>
      <c r="D38" s="19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19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19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19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21"/>
    </row>
    <row r="44" spans="1:244" s="29" customFormat="1" x14ac:dyDescent="0.15">
      <c r="A44" s="18" t="s">
        <v>42</v>
      </c>
      <c r="B44" s="19">
        <v>0</v>
      </c>
      <c r="C44" s="19">
        <v>0</v>
      </c>
      <c r="D44" s="19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19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19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5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3517.7367944927037</v>
      </c>
      <c r="C49" s="23">
        <v>1.77068</v>
      </c>
      <c r="D49" s="23">
        <v>0.98945217937154284</v>
      </c>
    </row>
    <row r="50" spans="1:244" s="29" customFormat="1" x14ac:dyDescent="0.15">
      <c r="A50" s="11" t="s">
        <v>48</v>
      </c>
      <c r="B50" s="21"/>
      <c r="C50" s="21"/>
      <c r="D50" s="21"/>
    </row>
    <row r="51" spans="1:244" s="29" customFormat="1" x14ac:dyDescent="0.15">
      <c r="A51" s="6" t="s">
        <v>49</v>
      </c>
      <c r="B51" s="19">
        <v>0</v>
      </c>
      <c r="C51" s="19">
        <v>0</v>
      </c>
      <c r="D51" s="19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19">
        <v>1.0547820628457147E-2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7">
        <v>1.0547820628457147E-2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3555.2367944927037</v>
      </c>
      <c r="C54" s="38">
        <v>1.79068</v>
      </c>
      <c r="D54" s="38">
        <v>1</v>
      </c>
    </row>
    <row r="55" spans="1:244" x14ac:dyDescent="0.15">
      <c r="A55" s="41" t="str">
        <f>[9]Custeio!A54</f>
        <v>Elaboração: CONAB/DIPAI/SUINF/GECUP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71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>
        <v>39904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1610</v>
      </c>
      <c r="C15" s="16">
        <v>0.9</v>
      </c>
      <c r="D15" s="62">
        <v>0.70714246833588601</v>
      </c>
    </row>
    <row r="16" spans="1:4" x14ac:dyDescent="0.15">
      <c r="A16" s="6" t="s">
        <v>14</v>
      </c>
      <c r="B16" s="16">
        <v>55.8</v>
      </c>
      <c r="C16" s="63">
        <v>3.1E-2</v>
      </c>
      <c r="D16" s="62">
        <v>2.4508415983318287E-2</v>
      </c>
    </row>
    <row r="17" spans="1:4" x14ac:dyDescent="0.15">
      <c r="A17" s="6" t="s">
        <v>15</v>
      </c>
      <c r="B17" s="16">
        <v>252</v>
      </c>
      <c r="C17" s="16">
        <v>0.14000000000000001</v>
      </c>
      <c r="D17" s="62">
        <v>0.11068316895692129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95.89</v>
      </c>
      <c r="C20" s="16">
        <v>0.05</v>
      </c>
      <c r="D20" s="62">
        <v>4.211670266380628E-2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2013.69</v>
      </c>
      <c r="C22" s="64">
        <v>1.1210000000000002</v>
      </c>
      <c r="D22" s="65">
        <v>0.88445075593993194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225.57892859907389</v>
      </c>
      <c r="C34" s="16">
        <v>0.13</v>
      </c>
      <c r="D34" s="62">
        <v>9.9078534393859455E-2</v>
      </c>
    </row>
    <row r="35" spans="1:244" s="29" customFormat="1" x14ac:dyDescent="0.15">
      <c r="A35" s="6" t="s">
        <v>33</v>
      </c>
      <c r="B35" s="16">
        <v>225.57892859907389</v>
      </c>
      <c r="C35" s="16">
        <v>0.13</v>
      </c>
      <c r="D35" s="62">
        <v>9.9078534393859455E-2</v>
      </c>
    </row>
    <row r="36" spans="1:244" s="30" customFormat="1" x14ac:dyDescent="0.15">
      <c r="A36" s="22" t="s">
        <v>34</v>
      </c>
      <c r="B36" s="64">
        <v>2239.2689285990741</v>
      </c>
      <c r="C36" s="64">
        <v>1.2510000000000003</v>
      </c>
      <c r="D36" s="65">
        <v>0.98352929033379144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2239.2689285990741</v>
      </c>
      <c r="C49" s="64">
        <v>1.2510000000000003</v>
      </c>
      <c r="D49" s="65">
        <v>0.98352929033379144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1.6470709666208526E-2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1.6470709666208526E-2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2276.7689285990741</v>
      </c>
      <c r="C54" s="70">
        <v>1.2710000000000004</v>
      </c>
      <c r="D54" s="71">
        <v>1</v>
      </c>
    </row>
    <row r="55" spans="1:244" x14ac:dyDescent="0.15">
      <c r="A55" s="41" t="str">
        <f>[1]Custeio!A54</f>
        <v>Elaboração: CONAB/DIGEM/SUINF/GECUP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80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81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19">
        <v>0</v>
      </c>
    </row>
    <row r="11" spans="1:4" x14ac:dyDescent="0.15">
      <c r="A11" s="18" t="s">
        <v>9</v>
      </c>
      <c r="B11" s="21">
        <v>0</v>
      </c>
      <c r="C11" s="21">
        <v>0</v>
      </c>
      <c r="D11" s="19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19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19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19">
        <v>0</v>
      </c>
    </row>
    <row r="15" spans="1:4" x14ac:dyDescent="0.15">
      <c r="A15" s="6" t="s">
        <v>13</v>
      </c>
      <c r="B15" s="19">
        <v>3059</v>
      </c>
      <c r="C15" s="19">
        <v>1.54</v>
      </c>
      <c r="D15" s="19">
        <v>0.7739215193625163</v>
      </c>
    </row>
    <row r="16" spans="1:4" x14ac:dyDescent="0.15">
      <c r="A16" s="6" t="s">
        <v>14</v>
      </c>
      <c r="B16" s="19">
        <v>86.88</v>
      </c>
      <c r="C16" s="19">
        <v>4.3439999999999999E-2</v>
      </c>
      <c r="D16" s="19">
        <v>2.1980484342012229E-2</v>
      </c>
    </row>
    <row r="17" spans="1:4" x14ac:dyDescent="0.15">
      <c r="A17" s="6" t="s">
        <v>15</v>
      </c>
      <c r="B17" s="19">
        <v>220</v>
      </c>
      <c r="C17" s="19">
        <v>0.11</v>
      </c>
      <c r="D17" s="19">
        <v>5.5659605838428765E-2</v>
      </c>
    </row>
    <row r="18" spans="1:4" x14ac:dyDescent="0.15">
      <c r="A18" s="6" t="s">
        <v>16</v>
      </c>
      <c r="B18" s="19">
        <v>0</v>
      </c>
      <c r="C18" s="19">
        <v>0</v>
      </c>
      <c r="D18" s="19">
        <v>0</v>
      </c>
    </row>
    <row r="19" spans="1:4" x14ac:dyDescent="0.15">
      <c r="A19" s="6" t="s">
        <v>17</v>
      </c>
      <c r="B19" s="19">
        <v>0</v>
      </c>
      <c r="C19" s="19">
        <v>0</v>
      </c>
      <c r="D19" s="19">
        <v>0</v>
      </c>
    </row>
    <row r="20" spans="1:4" x14ac:dyDescent="0.15">
      <c r="A20" s="6" t="s">
        <v>18</v>
      </c>
      <c r="B20" s="19">
        <v>168.29</v>
      </c>
      <c r="C20" s="19">
        <v>0.08</v>
      </c>
      <c r="D20" s="19">
        <v>4.2577068484314438E-2</v>
      </c>
    </row>
    <row r="21" spans="1:4" x14ac:dyDescent="0.15">
      <c r="A21" s="6" t="s">
        <v>19</v>
      </c>
      <c r="B21" s="19">
        <v>0</v>
      </c>
      <c r="C21" s="19">
        <v>0</v>
      </c>
      <c r="D21" s="19">
        <v>0</v>
      </c>
    </row>
    <row r="22" spans="1:4" x14ac:dyDescent="0.15">
      <c r="A22" s="22" t="s">
        <v>20</v>
      </c>
      <c r="B22" s="23">
        <v>3534.17</v>
      </c>
      <c r="C22" s="23">
        <v>1.7734400000000001</v>
      </c>
      <c r="D22" s="23">
        <v>0.89413867802727176</v>
      </c>
    </row>
    <row r="23" spans="1:4" x14ac:dyDescent="0.15">
      <c r="A23" s="25" t="s">
        <v>21</v>
      </c>
      <c r="B23" s="21"/>
      <c r="C23" s="21"/>
      <c r="D23" s="21"/>
    </row>
    <row r="24" spans="1:4" x14ac:dyDescent="0.15">
      <c r="A24" s="18" t="s">
        <v>22</v>
      </c>
      <c r="B24" s="19">
        <v>0</v>
      </c>
      <c r="C24" s="19">
        <v>0</v>
      </c>
      <c r="D24" s="19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19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19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19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19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19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19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19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7">
        <v>0</v>
      </c>
    </row>
    <row r="33" spans="1:244" s="29" customFormat="1" x14ac:dyDescent="0.15">
      <c r="A33" s="11" t="s">
        <v>31</v>
      </c>
      <c r="B33" s="21"/>
      <c r="C33" s="21"/>
      <c r="D33" s="21"/>
    </row>
    <row r="34" spans="1:244" s="29" customFormat="1" x14ac:dyDescent="0.15">
      <c r="A34" s="18" t="s">
        <v>32</v>
      </c>
      <c r="B34" s="19">
        <v>380.92716065230542</v>
      </c>
      <c r="C34" s="19">
        <v>0.19</v>
      </c>
      <c r="D34" s="19">
        <v>9.6373889159359766E-2</v>
      </c>
    </row>
    <row r="35" spans="1:244" s="29" customFormat="1" x14ac:dyDescent="0.15">
      <c r="A35" s="6" t="s">
        <v>33</v>
      </c>
      <c r="B35" s="19">
        <v>380.92716065230542</v>
      </c>
      <c r="C35" s="19">
        <v>0.19</v>
      </c>
      <c r="D35" s="19">
        <v>9.6373889159359766E-2</v>
      </c>
    </row>
    <row r="36" spans="1:244" s="30" customFormat="1" x14ac:dyDescent="0.15">
      <c r="A36" s="22" t="s">
        <v>34</v>
      </c>
      <c r="B36" s="23">
        <v>3915.0971606523053</v>
      </c>
      <c r="C36" s="23">
        <v>1.9634400000000001</v>
      </c>
      <c r="D36" s="23">
        <v>0.9905125671866315</v>
      </c>
    </row>
    <row r="37" spans="1:244" s="29" customFormat="1" x14ac:dyDescent="0.15">
      <c r="A37" s="11" t="s">
        <v>35</v>
      </c>
      <c r="B37" s="21"/>
      <c r="C37" s="21"/>
      <c r="D37" s="21"/>
    </row>
    <row r="38" spans="1:244" s="29" customFormat="1" x14ac:dyDescent="0.15">
      <c r="A38" s="6" t="s">
        <v>36</v>
      </c>
      <c r="B38" s="19">
        <v>0</v>
      </c>
      <c r="C38" s="19">
        <v>0</v>
      </c>
      <c r="D38" s="19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19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19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19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21"/>
    </row>
    <row r="44" spans="1:244" s="29" customFormat="1" x14ac:dyDescent="0.15">
      <c r="A44" s="18" t="s">
        <v>42</v>
      </c>
      <c r="B44" s="19">
        <v>0</v>
      </c>
      <c r="C44" s="19">
        <v>0</v>
      </c>
      <c r="D44" s="19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19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19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5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3915.0971606523053</v>
      </c>
      <c r="C49" s="23">
        <v>1.9634400000000001</v>
      </c>
      <c r="D49" s="23">
        <v>0.9905125671866315</v>
      </c>
    </row>
    <row r="50" spans="1:244" s="29" customFormat="1" x14ac:dyDescent="0.15">
      <c r="A50" s="11" t="s">
        <v>48</v>
      </c>
      <c r="B50" s="21"/>
      <c r="C50" s="21"/>
      <c r="D50" s="21"/>
    </row>
    <row r="51" spans="1:244" s="29" customFormat="1" x14ac:dyDescent="0.15">
      <c r="A51" s="6" t="s">
        <v>49</v>
      </c>
      <c r="B51" s="19">
        <v>0</v>
      </c>
      <c r="C51" s="19">
        <v>0</v>
      </c>
      <c r="D51" s="19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19">
        <v>9.4874328133685397E-3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7">
        <v>9.4874328133685397E-3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3952.5971606523053</v>
      </c>
      <c r="C54" s="38">
        <v>1.9834400000000001</v>
      </c>
      <c r="D54" s="38">
        <v>1</v>
      </c>
    </row>
    <row r="55" spans="1:244" x14ac:dyDescent="0.15">
      <c r="A55" s="41" t="str">
        <f>[10]Custeio!A54</f>
        <v>Elaboração: CONAB/DIPAI/SUINF/GECUP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82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83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3220</v>
      </c>
      <c r="C15" s="19">
        <v>1.6099999999999999</v>
      </c>
      <c r="D15" s="20">
        <v>0.76146213736715995</v>
      </c>
    </row>
    <row r="16" spans="1:4" x14ac:dyDescent="0.15">
      <c r="A16" s="6" t="s">
        <v>14</v>
      </c>
      <c r="B16" s="19">
        <v>94.56</v>
      </c>
      <c r="C16" s="19">
        <v>4.7280000000000003E-2</v>
      </c>
      <c r="D16" s="20">
        <v>2.2361447114732501E-2</v>
      </c>
    </row>
    <row r="17" spans="1:4" x14ac:dyDescent="0.15">
      <c r="A17" s="6" t="s">
        <v>15</v>
      </c>
      <c r="B17" s="19">
        <v>231</v>
      </c>
      <c r="C17" s="19">
        <v>0.12</v>
      </c>
      <c r="D17" s="20">
        <v>5.4626631593731038E-2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177.28</v>
      </c>
      <c r="C20" s="19">
        <v>0.09</v>
      </c>
      <c r="D20" s="20">
        <v>4.1922983761630471E-2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3722.84</v>
      </c>
      <c r="C22" s="23">
        <v>1.8672799999999998</v>
      </c>
      <c r="D22" s="24">
        <v>0.88037319983725404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468.36664473680634</v>
      </c>
      <c r="C34" s="19">
        <v>0.23</v>
      </c>
      <c r="D34" s="20">
        <v>0.11075884048843908</v>
      </c>
    </row>
    <row r="35" spans="1:244" s="29" customFormat="1" x14ac:dyDescent="0.15">
      <c r="A35" s="6" t="s">
        <v>33</v>
      </c>
      <c r="B35" s="19">
        <v>468.36664473680634</v>
      </c>
      <c r="C35" s="19">
        <v>0.23</v>
      </c>
      <c r="D35" s="20">
        <v>0.11075884048843908</v>
      </c>
    </row>
    <row r="36" spans="1:244" s="30" customFormat="1" x14ac:dyDescent="0.15">
      <c r="A36" s="22" t="s">
        <v>34</v>
      </c>
      <c r="B36" s="23">
        <v>4191.2066447368061</v>
      </c>
      <c r="C36" s="23">
        <v>2.09728</v>
      </c>
      <c r="D36" s="24">
        <v>0.99113204032569313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4191.2066447368061</v>
      </c>
      <c r="C49" s="23">
        <v>2.09728</v>
      </c>
      <c r="D49" s="24">
        <v>0.99113204032569313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8.8679596743069869E-3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8.8679596743069869E-3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4228.7066447368061</v>
      </c>
      <c r="C54" s="38">
        <v>2.1172800000000001</v>
      </c>
      <c r="D54" s="39">
        <v>1.0000000000000002</v>
      </c>
    </row>
    <row r="55" spans="1:244" x14ac:dyDescent="0.15">
      <c r="A55" s="41" t="str">
        <f>[11]Custeio!A54</f>
        <v>Elaboração: CONAB/DIPAI/SUINF/GECUP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55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57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3622.5</v>
      </c>
      <c r="C15" s="19">
        <v>1.82</v>
      </c>
      <c r="D15" s="20">
        <v>0.74112911455122665</v>
      </c>
    </row>
    <row r="16" spans="1:4" x14ac:dyDescent="0.15">
      <c r="A16" s="6" t="s">
        <v>14</v>
      </c>
      <c r="B16" s="19">
        <v>105.6</v>
      </c>
      <c r="C16" s="19">
        <v>5.28E-2</v>
      </c>
      <c r="D16" s="20">
        <v>2.1604757625012981E-2</v>
      </c>
    </row>
    <row r="17" spans="1:4" x14ac:dyDescent="0.15">
      <c r="A17" s="6" t="s">
        <v>15</v>
      </c>
      <c r="B17" s="19">
        <v>303.60000000000002</v>
      </c>
      <c r="C17" s="19">
        <v>0.15</v>
      </c>
      <c r="D17" s="20">
        <v>6.211367817191233E-2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201.59</v>
      </c>
      <c r="C20" s="19">
        <v>0.1</v>
      </c>
      <c r="D20" s="20">
        <v>4.1243400469946657E-2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4233.29</v>
      </c>
      <c r="C22" s="23">
        <v>2.1228000000000002</v>
      </c>
      <c r="D22" s="24">
        <v>0.86609095081809873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617.02229731275645</v>
      </c>
      <c r="C34" s="19">
        <v>0.31</v>
      </c>
      <c r="D34" s="20">
        <v>0.12623690513892805</v>
      </c>
    </row>
    <row r="35" spans="1:244" s="29" customFormat="1" x14ac:dyDescent="0.15">
      <c r="A35" s="6" t="s">
        <v>33</v>
      </c>
      <c r="B35" s="19">
        <v>617.02229731275645</v>
      </c>
      <c r="C35" s="19">
        <v>0.31</v>
      </c>
      <c r="D35" s="20">
        <v>0.12623690513892805</v>
      </c>
    </row>
    <row r="36" spans="1:244" s="30" customFormat="1" x14ac:dyDescent="0.15">
      <c r="A36" s="22" t="s">
        <v>34</v>
      </c>
      <c r="B36" s="23">
        <v>4850.3122973127565</v>
      </c>
      <c r="C36" s="23">
        <v>2.4328000000000003</v>
      </c>
      <c r="D36" s="24">
        <v>0.99232785595702677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4850.3122973127565</v>
      </c>
      <c r="C49" s="23">
        <v>2.4328000000000003</v>
      </c>
      <c r="D49" s="24">
        <v>0.99232785595702677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7.6721440429733606E-3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7.6721440429733606E-3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4887.8122973127565</v>
      </c>
      <c r="C54" s="38">
        <v>2.4528000000000003</v>
      </c>
      <c r="D54" s="39">
        <v>1.0000000000000002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61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62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3823.75</v>
      </c>
      <c r="C15" s="19">
        <v>1.91</v>
      </c>
      <c r="D15" s="20">
        <v>0.74942585073388956</v>
      </c>
    </row>
    <row r="16" spans="1:4" x14ac:dyDescent="0.15">
      <c r="A16" s="6" t="s">
        <v>14</v>
      </c>
      <c r="B16" s="19">
        <v>112.44</v>
      </c>
      <c r="C16" s="19">
        <v>5.6219999999999999E-2</v>
      </c>
      <c r="D16" s="20">
        <v>2.2037382845771437E-2</v>
      </c>
    </row>
    <row r="17" spans="1:4" x14ac:dyDescent="0.15">
      <c r="A17" s="6" t="s">
        <v>15</v>
      </c>
      <c r="B17" s="19">
        <v>352</v>
      </c>
      <c r="C17" s="19">
        <v>0.18</v>
      </c>
      <c r="D17" s="20">
        <v>6.898931662852674E-2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214.41</v>
      </c>
      <c r="C20" s="19">
        <v>0.11</v>
      </c>
      <c r="D20" s="20">
        <v>4.2022725506597775E-2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4502.6000000000004</v>
      </c>
      <c r="C22" s="23">
        <v>2.2562199999999999</v>
      </c>
      <c r="D22" s="24">
        <v>0.88247527571478546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562.13926257083278</v>
      </c>
      <c r="C34" s="19">
        <v>0.28000000000000003</v>
      </c>
      <c r="D34" s="20">
        <v>0.11017501015575486</v>
      </c>
    </row>
    <row r="35" spans="1:244" s="29" customFormat="1" x14ac:dyDescent="0.15">
      <c r="A35" s="6" t="s">
        <v>33</v>
      </c>
      <c r="B35" s="19">
        <v>562.13926257083278</v>
      </c>
      <c r="C35" s="19">
        <v>0.28000000000000003</v>
      </c>
      <c r="D35" s="20">
        <v>0.11017501015575486</v>
      </c>
    </row>
    <row r="36" spans="1:244" s="30" customFormat="1" x14ac:dyDescent="0.15">
      <c r="A36" s="22" t="s">
        <v>34</v>
      </c>
      <c r="B36" s="23">
        <v>5064.7392625708335</v>
      </c>
      <c r="C36" s="23">
        <v>2.5362200000000001</v>
      </c>
      <c r="D36" s="24">
        <v>0.99265028587054027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5064.7392625708335</v>
      </c>
      <c r="C49" s="23">
        <v>2.5362200000000001</v>
      </c>
      <c r="D49" s="24">
        <v>0.99265028587054027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7.3497141294595249E-3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7.3497141294595249E-3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5102.2392625708335</v>
      </c>
      <c r="C54" s="38">
        <v>2.5562200000000002</v>
      </c>
      <c r="D54" s="39">
        <v>0.99999999999999978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63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64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43">
        <v>0</v>
      </c>
      <c r="C10" s="43">
        <v>0</v>
      </c>
      <c r="D10" s="44">
        <v>0</v>
      </c>
    </row>
    <row r="11" spans="1:4" x14ac:dyDescent="0.15">
      <c r="A11" s="18" t="s">
        <v>9</v>
      </c>
      <c r="B11" s="45">
        <v>0</v>
      </c>
      <c r="C11" s="45">
        <v>0</v>
      </c>
      <c r="D11" s="44">
        <v>0</v>
      </c>
    </row>
    <row r="12" spans="1:4" x14ac:dyDescent="0.15">
      <c r="A12" s="18" t="s">
        <v>10</v>
      </c>
      <c r="B12" s="43">
        <v>0</v>
      </c>
      <c r="C12" s="43">
        <v>0</v>
      </c>
      <c r="D12" s="44">
        <v>0</v>
      </c>
    </row>
    <row r="13" spans="1:4" x14ac:dyDescent="0.15">
      <c r="A13" s="18" t="s">
        <v>11</v>
      </c>
      <c r="B13" s="43">
        <v>0</v>
      </c>
      <c r="C13" s="43">
        <v>0</v>
      </c>
      <c r="D13" s="44">
        <v>0</v>
      </c>
    </row>
    <row r="14" spans="1:4" x14ac:dyDescent="0.15">
      <c r="A14" s="18" t="s">
        <v>12</v>
      </c>
      <c r="B14" s="43">
        <v>0</v>
      </c>
      <c r="C14" s="43">
        <v>0</v>
      </c>
      <c r="D14" s="44">
        <v>0</v>
      </c>
    </row>
    <row r="15" spans="1:4" x14ac:dyDescent="0.15">
      <c r="A15" s="6" t="s">
        <v>13</v>
      </c>
      <c r="B15" s="43">
        <v>3622.5</v>
      </c>
      <c r="C15" s="43">
        <v>1.82</v>
      </c>
      <c r="D15" s="44">
        <v>0.77707124377823555</v>
      </c>
    </row>
    <row r="16" spans="1:4" x14ac:dyDescent="0.15">
      <c r="A16" s="6" t="s">
        <v>14</v>
      </c>
      <c r="B16" s="43">
        <v>112.44</v>
      </c>
      <c r="C16" s="43">
        <v>5.6219999999999999E-2</v>
      </c>
      <c r="D16" s="44">
        <v>2.4119776577066886E-2</v>
      </c>
    </row>
    <row r="17" spans="1:4" x14ac:dyDescent="0.15">
      <c r="A17" s="6" t="s">
        <v>15</v>
      </c>
      <c r="B17" s="43">
        <v>396</v>
      </c>
      <c r="C17" s="43">
        <v>0.2</v>
      </c>
      <c r="D17" s="44">
        <v>8.4946918574515182E-2</v>
      </c>
    </row>
    <row r="18" spans="1:4" x14ac:dyDescent="0.15">
      <c r="A18" s="6" t="s">
        <v>16</v>
      </c>
      <c r="B18" s="43">
        <v>0</v>
      </c>
      <c r="C18" s="43">
        <v>0</v>
      </c>
      <c r="D18" s="44">
        <v>0</v>
      </c>
    </row>
    <row r="19" spans="1:4" x14ac:dyDescent="0.15">
      <c r="A19" s="6" t="s">
        <v>17</v>
      </c>
      <c r="B19" s="43">
        <v>0</v>
      </c>
      <c r="C19" s="43">
        <v>0</v>
      </c>
      <c r="D19" s="44">
        <v>0</v>
      </c>
    </row>
    <row r="20" spans="1:4" x14ac:dyDescent="0.15">
      <c r="A20" s="6" t="s">
        <v>18</v>
      </c>
      <c r="B20" s="43">
        <v>206.55</v>
      </c>
      <c r="C20" s="43">
        <v>0.1</v>
      </c>
      <c r="D20" s="44">
        <v>4.4307540483752808E-2</v>
      </c>
    </row>
    <row r="21" spans="1:4" x14ac:dyDescent="0.15">
      <c r="A21" s="6" t="s">
        <v>19</v>
      </c>
      <c r="B21" s="43">
        <v>0</v>
      </c>
      <c r="C21" s="43">
        <v>0</v>
      </c>
      <c r="D21" s="44">
        <v>0</v>
      </c>
    </row>
    <row r="22" spans="1:4" x14ac:dyDescent="0.15">
      <c r="A22" s="22" t="s">
        <v>20</v>
      </c>
      <c r="B22" s="46">
        <v>4337.4900000000007</v>
      </c>
      <c r="C22" s="46">
        <v>2.1762200000000003</v>
      </c>
      <c r="D22" s="47">
        <v>0.93044547941357048</v>
      </c>
    </row>
    <row r="23" spans="1:4" x14ac:dyDescent="0.15">
      <c r="A23" s="25" t="s">
        <v>21</v>
      </c>
      <c r="B23" s="45"/>
      <c r="C23" s="45"/>
      <c r="D23" s="48"/>
    </row>
    <row r="24" spans="1:4" x14ac:dyDescent="0.15">
      <c r="A24" s="18" t="s">
        <v>22</v>
      </c>
      <c r="B24" s="43">
        <v>0</v>
      </c>
      <c r="C24" s="43">
        <v>0</v>
      </c>
      <c r="D24" s="44">
        <v>0</v>
      </c>
    </row>
    <row r="25" spans="1:4" x14ac:dyDescent="0.15">
      <c r="A25" s="18" t="s">
        <v>23</v>
      </c>
      <c r="B25" s="43">
        <v>0</v>
      </c>
      <c r="C25" s="43">
        <v>0</v>
      </c>
      <c r="D25" s="44">
        <v>0</v>
      </c>
    </row>
    <row r="26" spans="1:4" x14ac:dyDescent="0.15">
      <c r="A26" s="18" t="s">
        <v>24</v>
      </c>
      <c r="B26" s="43">
        <v>0</v>
      </c>
      <c r="C26" s="43">
        <v>0</v>
      </c>
      <c r="D26" s="44">
        <v>0</v>
      </c>
    </row>
    <row r="27" spans="1:4" x14ac:dyDescent="0.15">
      <c r="A27" s="18" t="s">
        <v>25</v>
      </c>
      <c r="B27" s="43">
        <v>0</v>
      </c>
      <c r="C27" s="43">
        <v>0</v>
      </c>
      <c r="D27" s="44">
        <v>0</v>
      </c>
    </row>
    <row r="28" spans="1:4" x14ac:dyDescent="0.15">
      <c r="A28" s="18" t="s">
        <v>26</v>
      </c>
      <c r="B28" s="43">
        <v>0</v>
      </c>
      <c r="C28" s="43">
        <v>0</v>
      </c>
      <c r="D28" s="44">
        <v>0</v>
      </c>
    </row>
    <row r="29" spans="1:4" x14ac:dyDescent="0.15">
      <c r="A29" s="18" t="s">
        <v>27</v>
      </c>
      <c r="B29" s="43">
        <v>0</v>
      </c>
      <c r="C29" s="43">
        <v>0</v>
      </c>
      <c r="D29" s="44">
        <v>0</v>
      </c>
    </row>
    <row r="30" spans="1:4" x14ac:dyDescent="0.15">
      <c r="A30" s="18" t="s">
        <v>28</v>
      </c>
      <c r="B30" s="43">
        <v>0</v>
      </c>
      <c r="C30" s="43">
        <v>0</v>
      </c>
      <c r="D30" s="44">
        <v>0</v>
      </c>
    </row>
    <row r="31" spans="1:4" x14ac:dyDescent="0.15">
      <c r="A31" s="18" t="s">
        <v>29</v>
      </c>
      <c r="B31" s="43">
        <v>0</v>
      </c>
      <c r="C31" s="43">
        <v>0</v>
      </c>
      <c r="D31" s="44">
        <v>0</v>
      </c>
    </row>
    <row r="32" spans="1:4" x14ac:dyDescent="0.15">
      <c r="A32" s="26" t="s">
        <v>30</v>
      </c>
      <c r="B32" s="49">
        <v>0</v>
      </c>
      <c r="C32" s="49">
        <v>0</v>
      </c>
      <c r="D32" s="50">
        <v>0</v>
      </c>
    </row>
    <row r="33" spans="1:244" s="29" customFormat="1" x14ac:dyDescent="0.15">
      <c r="A33" s="11" t="s">
        <v>31</v>
      </c>
      <c r="B33" s="45"/>
      <c r="C33" s="45"/>
      <c r="D33" s="48"/>
    </row>
    <row r="34" spans="1:244" s="29" customFormat="1" x14ac:dyDescent="0.15">
      <c r="A34" s="18" t="s">
        <v>32</v>
      </c>
      <c r="B34" s="43">
        <v>296.11472381614266</v>
      </c>
      <c r="C34" s="43">
        <v>0.15</v>
      </c>
      <c r="D34" s="44">
        <v>6.3520286193749803E-2</v>
      </c>
    </row>
    <row r="35" spans="1:244" s="29" customFormat="1" x14ac:dyDescent="0.15">
      <c r="A35" s="6" t="s">
        <v>33</v>
      </c>
      <c r="B35" s="43">
        <v>296.11472381614266</v>
      </c>
      <c r="C35" s="43">
        <v>0.15</v>
      </c>
      <c r="D35" s="44">
        <v>6.3520286193749803E-2</v>
      </c>
    </row>
    <row r="36" spans="1:244" s="30" customFormat="1" x14ac:dyDescent="0.15">
      <c r="A36" s="22" t="s">
        <v>34</v>
      </c>
      <c r="B36" s="46">
        <v>4633.6047238161436</v>
      </c>
      <c r="C36" s="46">
        <v>2.3262200000000002</v>
      </c>
      <c r="D36" s="47">
        <v>0.99396576560732031</v>
      </c>
    </row>
    <row r="37" spans="1:244" s="29" customFormat="1" x14ac:dyDescent="0.15">
      <c r="A37" s="11" t="s">
        <v>35</v>
      </c>
      <c r="B37" s="45"/>
      <c r="C37" s="45"/>
      <c r="D37" s="48"/>
    </row>
    <row r="38" spans="1:244" s="29" customFormat="1" x14ac:dyDescent="0.15">
      <c r="A38" s="6" t="s">
        <v>36</v>
      </c>
      <c r="B38" s="43">
        <v>0</v>
      </c>
      <c r="C38" s="43">
        <v>0</v>
      </c>
      <c r="D38" s="44">
        <v>0</v>
      </c>
    </row>
    <row r="39" spans="1:244" s="29" customFormat="1" x14ac:dyDescent="0.15">
      <c r="A39" s="6" t="s">
        <v>37</v>
      </c>
      <c r="B39" s="43">
        <v>0</v>
      </c>
      <c r="C39" s="43">
        <v>0</v>
      </c>
      <c r="D39" s="44">
        <v>0</v>
      </c>
    </row>
    <row r="40" spans="1:244" s="29" customFormat="1" x14ac:dyDescent="0.15">
      <c r="A40" s="18" t="s">
        <v>38</v>
      </c>
      <c r="B40" s="43">
        <v>0</v>
      </c>
      <c r="C40" s="43">
        <v>0</v>
      </c>
      <c r="D40" s="44">
        <v>0</v>
      </c>
    </row>
    <row r="41" spans="1:244" s="29" customFormat="1" x14ac:dyDescent="0.15">
      <c r="A41" s="18" t="s">
        <v>39</v>
      </c>
      <c r="B41" s="43">
        <v>0</v>
      </c>
      <c r="C41" s="43">
        <v>0</v>
      </c>
      <c r="D41" s="44">
        <v>0</v>
      </c>
    </row>
    <row r="42" spans="1:244" s="29" customFormat="1" x14ac:dyDescent="0.15">
      <c r="A42" s="26" t="s">
        <v>40</v>
      </c>
      <c r="B42" s="49">
        <v>0</v>
      </c>
      <c r="C42" s="49">
        <v>0</v>
      </c>
      <c r="D42" s="50">
        <v>0</v>
      </c>
      <c r="E42" s="33"/>
      <c r="F42" s="31"/>
      <c r="G42" s="31"/>
      <c r="H42" s="51"/>
      <c r="I42" s="33"/>
      <c r="J42" s="31"/>
      <c r="K42" s="31"/>
      <c r="L42" s="51"/>
      <c r="M42" s="33"/>
      <c r="N42" s="31"/>
      <c r="O42" s="31"/>
      <c r="P42" s="51"/>
      <c r="Q42" s="33"/>
      <c r="R42" s="31"/>
      <c r="S42" s="31"/>
      <c r="T42" s="51"/>
      <c r="U42" s="33"/>
      <c r="V42" s="31"/>
      <c r="W42" s="31"/>
      <c r="X42" s="51"/>
      <c r="Y42" s="33"/>
      <c r="Z42" s="31"/>
      <c r="AA42" s="31"/>
      <c r="AB42" s="51"/>
      <c r="AC42" s="33"/>
      <c r="AD42" s="31"/>
      <c r="AE42" s="31"/>
      <c r="AF42" s="51"/>
      <c r="AG42" s="33"/>
      <c r="AH42" s="31"/>
      <c r="AI42" s="31"/>
      <c r="AJ42" s="51"/>
      <c r="AK42" s="33"/>
      <c r="AL42" s="31"/>
      <c r="AM42" s="31"/>
      <c r="AN42" s="51"/>
      <c r="AO42" s="33"/>
      <c r="AP42" s="31"/>
      <c r="AQ42" s="31"/>
      <c r="AR42" s="51"/>
      <c r="AS42" s="33"/>
      <c r="AT42" s="31"/>
      <c r="AU42" s="31"/>
      <c r="AV42" s="51"/>
      <c r="AW42" s="33"/>
      <c r="AX42" s="31"/>
      <c r="AY42" s="31"/>
      <c r="AZ42" s="51"/>
      <c r="BA42" s="33"/>
      <c r="BB42" s="31"/>
      <c r="BC42" s="31"/>
      <c r="BD42" s="51"/>
      <c r="BE42" s="33"/>
      <c r="BF42" s="31"/>
      <c r="BG42" s="31"/>
      <c r="BH42" s="51"/>
      <c r="BI42" s="33"/>
      <c r="BJ42" s="31"/>
      <c r="BK42" s="31"/>
      <c r="BL42" s="51"/>
      <c r="BM42" s="33"/>
      <c r="BN42" s="31"/>
      <c r="BO42" s="31"/>
      <c r="BP42" s="51"/>
      <c r="BQ42" s="33"/>
      <c r="BR42" s="31"/>
      <c r="BS42" s="31"/>
      <c r="BT42" s="51"/>
      <c r="BU42" s="33"/>
      <c r="BV42" s="31"/>
      <c r="BW42" s="31"/>
      <c r="BX42" s="51"/>
      <c r="BY42" s="33"/>
      <c r="BZ42" s="31"/>
      <c r="CA42" s="31"/>
      <c r="CB42" s="51"/>
      <c r="CC42" s="33"/>
      <c r="CD42" s="31"/>
      <c r="CE42" s="31"/>
      <c r="CF42" s="51"/>
      <c r="CG42" s="33"/>
      <c r="CH42" s="31"/>
      <c r="CI42" s="31"/>
      <c r="CJ42" s="51"/>
      <c r="CK42" s="33"/>
      <c r="CL42" s="31"/>
      <c r="CM42" s="31"/>
      <c r="CN42" s="51"/>
      <c r="CO42" s="33"/>
      <c r="CP42" s="31"/>
      <c r="CQ42" s="31"/>
      <c r="CR42" s="51"/>
      <c r="CS42" s="33"/>
      <c r="CT42" s="31"/>
      <c r="CU42" s="31"/>
      <c r="CV42" s="51"/>
      <c r="CW42" s="33"/>
      <c r="CX42" s="31"/>
      <c r="CY42" s="31"/>
      <c r="CZ42" s="51"/>
      <c r="DA42" s="33"/>
      <c r="DB42" s="31"/>
      <c r="DC42" s="31"/>
      <c r="DD42" s="51"/>
      <c r="DE42" s="33"/>
      <c r="DF42" s="31"/>
      <c r="DG42" s="31"/>
      <c r="DH42" s="51"/>
      <c r="DI42" s="33"/>
      <c r="DJ42" s="31"/>
      <c r="DK42" s="31"/>
      <c r="DL42" s="51"/>
      <c r="DM42" s="33"/>
      <c r="DN42" s="31"/>
      <c r="DO42" s="31"/>
      <c r="DP42" s="51"/>
      <c r="DQ42" s="33"/>
      <c r="DR42" s="31"/>
      <c r="DS42" s="31"/>
      <c r="DT42" s="51"/>
      <c r="DU42" s="33"/>
      <c r="DV42" s="31"/>
      <c r="DW42" s="31"/>
      <c r="DX42" s="51"/>
      <c r="DY42" s="33"/>
      <c r="DZ42" s="31"/>
      <c r="EA42" s="31"/>
      <c r="EB42" s="51"/>
      <c r="EC42" s="33"/>
      <c r="ED42" s="31"/>
      <c r="EE42" s="31"/>
      <c r="EF42" s="51"/>
      <c r="EG42" s="33"/>
      <c r="EH42" s="31"/>
      <c r="EI42" s="31"/>
      <c r="EJ42" s="51"/>
      <c r="EK42" s="33"/>
      <c r="EL42" s="31"/>
      <c r="EM42" s="31"/>
      <c r="EN42" s="51"/>
      <c r="EO42" s="33"/>
      <c r="EP42" s="31"/>
      <c r="EQ42" s="31"/>
      <c r="ER42" s="51"/>
      <c r="ES42" s="33"/>
      <c r="ET42" s="31"/>
      <c r="EU42" s="31"/>
      <c r="EV42" s="51"/>
      <c r="EW42" s="33"/>
      <c r="EX42" s="31"/>
      <c r="EY42" s="31"/>
      <c r="EZ42" s="51"/>
      <c r="FA42" s="33"/>
      <c r="FB42" s="31"/>
      <c r="FC42" s="31"/>
      <c r="FD42" s="51"/>
      <c r="FE42" s="33"/>
      <c r="FF42" s="31"/>
      <c r="FG42" s="31"/>
      <c r="FH42" s="51"/>
      <c r="FI42" s="33"/>
      <c r="FJ42" s="31"/>
      <c r="FK42" s="31"/>
      <c r="FL42" s="51"/>
      <c r="FM42" s="33"/>
      <c r="FN42" s="31"/>
      <c r="FO42" s="31"/>
      <c r="FP42" s="51"/>
      <c r="FQ42" s="33"/>
      <c r="FR42" s="31"/>
      <c r="FS42" s="31"/>
      <c r="FT42" s="51"/>
      <c r="FU42" s="33"/>
      <c r="FV42" s="31"/>
      <c r="FW42" s="31"/>
      <c r="FX42" s="51"/>
      <c r="FY42" s="33"/>
      <c r="FZ42" s="31"/>
      <c r="GA42" s="31"/>
      <c r="GB42" s="51"/>
      <c r="GC42" s="33"/>
      <c r="GD42" s="31"/>
      <c r="GE42" s="31"/>
      <c r="GF42" s="51"/>
      <c r="GG42" s="33"/>
      <c r="GH42" s="31"/>
      <c r="GI42" s="31"/>
      <c r="GJ42" s="51"/>
      <c r="GK42" s="33"/>
      <c r="GL42" s="31"/>
      <c r="GM42" s="31"/>
      <c r="GN42" s="51"/>
      <c r="GO42" s="33"/>
      <c r="GP42" s="31"/>
      <c r="GQ42" s="31"/>
      <c r="GR42" s="51"/>
      <c r="GS42" s="33"/>
      <c r="GT42" s="31"/>
      <c r="GU42" s="31"/>
      <c r="GV42" s="51"/>
      <c r="GW42" s="33"/>
      <c r="GX42" s="31"/>
      <c r="GY42" s="31"/>
      <c r="GZ42" s="51"/>
      <c r="HA42" s="33"/>
      <c r="HB42" s="31"/>
      <c r="HC42" s="31"/>
      <c r="HD42" s="51"/>
      <c r="HE42" s="33"/>
      <c r="HF42" s="31"/>
      <c r="HG42" s="31"/>
      <c r="HH42" s="51"/>
      <c r="HI42" s="33"/>
      <c r="HJ42" s="31"/>
      <c r="HK42" s="31"/>
      <c r="HL42" s="51"/>
      <c r="HM42" s="33"/>
      <c r="HN42" s="31"/>
      <c r="HO42" s="31"/>
      <c r="HP42" s="51"/>
      <c r="HQ42" s="33"/>
      <c r="HR42" s="31"/>
      <c r="HS42" s="31"/>
      <c r="HT42" s="51"/>
      <c r="HU42" s="33"/>
      <c r="HV42" s="31"/>
      <c r="HW42" s="31"/>
      <c r="HX42" s="51"/>
      <c r="HY42" s="33"/>
      <c r="HZ42" s="31"/>
      <c r="IA42" s="31"/>
      <c r="IB42" s="51"/>
      <c r="IC42" s="33"/>
      <c r="ID42" s="31"/>
      <c r="IE42" s="31"/>
      <c r="IF42" s="51"/>
      <c r="IG42" s="33"/>
      <c r="IH42" s="31"/>
      <c r="II42" s="31"/>
      <c r="IJ42" s="51"/>
    </row>
    <row r="43" spans="1:244" s="29" customFormat="1" x14ac:dyDescent="0.15">
      <c r="A43" s="11" t="s">
        <v>41</v>
      </c>
      <c r="B43" s="45"/>
      <c r="C43" s="45"/>
      <c r="D43" s="48"/>
    </row>
    <row r="44" spans="1:244" s="29" customFormat="1" x14ac:dyDescent="0.15">
      <c r="A44" s="18" t="s">
        <v>42</v>
      </c>
      <c r="B44" s="43">
        <v>0</v>
      </c>
      <c r="C44" s="43">
        <v>0</v>
      </c>
      <c r="D44" s="44">
        <v>0</v>
      </c>
    </row>
    <row r="45" spans="1:244" s="29" customFormat="1" x14ac:dyDescent="0.15">
      <c r="A45" s="18" t="s">
        <v>43</v>
      </c>
      <c r="B45" s="43">
        <v>0</v>
      </c>
      <c r="C45" s="43">
        <v>0</v>
      </c>
      <c r="D45" s="44">
        <v>0</v>
      </c>
    </row>
    <row r="46" spans="1:244" s="29" customFormat="1" x14ac:dyDescent="0.15">
      <c r="A46" s="18" t="s">
        <v>44</v>
      </c>
      <c r="B46" s="43">
        <v>0</v>
      </c>
      <c r="C46" s="43">
        <v>0</v>
      </c>
      <c r="D46" s="44">
        <v>0</v>
      </c>
    </row>
    <row r="47" spans="1:244" s="29" customFormat="1" x14ac:dyDescent="0.15">
      <c r="A47" s="26" t="s">
        <v>45</v>
      </c>
      <c r="B47" s="49">
        <v>0</v>
      </c>
      <c r="C47" s="49">
        <v>0</v>
      </c>
      <c r="D47" s="50">
        <v>0</v>
      </c>
      <c r="E47" s="33"/>
      <c r="F47" s="31"/>
      <c r="G47" s="31"/>
      <c r="H47" s="51"/>
      <c r="I47" s="33"/>
      <c r="J47" s="31"/>
      <c r="K47" s="31"/>
      <c r="L47" s="51"/>
      <c r="M47" s="33"/>
      <c r="N47" s="31"/>
      <c r="O47" s="31"/>
      <c r="P47" s="51"/>
      <c r="Q47" s="33"/>
      <c r="R47" s="31"/>
      <c r="S47" s="31"/>
      <c r="T47" s="51"/>
      <c r="U47" s="33"/>
      <c r="V47" s="31"/>
      <c r="W47" s="31"/>
      <c r="X47" s="51"/>
      <c r="Y47" s="33"/>
      <c r="Z47" s="31"/>
      <c r="AA47" s="31"/>
      <c r="AB47" s="51"/>
      <c r="AC47" s="33"/>
      <c r="AD47" s="31"/>
      <c r="AE47" s="31"/>
      <c r="AF47" s="51"/>
      <c r="AG47" s="33"/>
      <c r="AH47" s="31"/>
      <c r="AI47" s="31"/>
      <c r="AJ47" s="51"/>
      <c r="AK47" s="33"/>
      <c r="AL47" s="31"/>
      <c r="AM47" s="31"/>
      <c r="AN47" s="51"/>
      <c r="AO47" s="33"/>
      <c r="AP47" s="31"/>
      <c r="AQ47" s="31"/>
      <c r="AR47" s="51"/>
      <c r="AS47" s="33"/>
      <c r="AT47" s="31"/>
      <c r="AU47" s="31"/>
      <c r="AV47" s="51"/>
      <c r="AW47" s="33"/>
      <c r="AX47" s="31"/>
      <c r="AY47" s="31"/>
      <c r="AZ47" s="51"/>
      <c r="BA47" s="33"/>
      <c r="BB47" s="31"/>
      <c r="BC47" s="31"/>
      <c r="BD47" s="51"/>
      <c r="BE47" s="33"/>
      <c r="BF47" s="31"/>
      <c r="BG47" s="31"/>
      <c r="BH47" s="51"/>
      <c r="BI47" s="33"/>
      <c r="BJ47" s="31"/>
      <c r="BK47" s="31"/>
      <c r="BL47" s="51"/>
      <c r="BM47" s="33"/>
      <c r="BN47" s="31"/>
      <c r="BO47" s="31"/>
      <c r="BP47" s="51"/>
      <c r="BQ47" s="33"/>
      <c r="BR47" s="31"/>
      <c r="BS47" s="31"/>
      <c r="BT47" s="51"/>
      <c r="BU47" s="33"/>
      <c r="BV47" s="31"/>
      <c r="BW47" s="31"/>
      <c r="BX47" s="51"/>
      <c r="BY47" s="33"/>
      <c r="BZ47" s="31"/>
      <c r="CA47" s="31"/>
      <c r="CB47" s="51"/>
      <c r="CC47" s="33"/>
      <c r="CD47" s="31"/>
      <c r="CE47" s="31"/>
      <c r="CF47" s="51"/>
      <c r="CG47" s="33"/>
      <c r="CH47" s="31"/>
      <c r="CI47" s="31"/>
      <c r="CJ47" s="51"/>
      <c r="CK47" s="33"/>
      <c r="CL47" s="31"/>
      <c r="CM47" s="31"/>
      <c r="CN47" s="51"/>
      <c r="CO47" s="33"/>
      <c r="CP47" s="31"/>
      <c r="CQ47" s="31"/>
      <c r="CR47" s="51"/>
      <c r="CS47" s="33"/>
      <c r="CT47" s="31"/>
      <c r="CU47" s="31"/>
      <c r="CV47" s="51"/>
      <c r="CW47" s="33"/>
      <c r="CX47" s="31"/>
      <c r="CY47" s="31"/>
      <c r="CZ47" s="51"/>
      <c r="DA47" s="33"/>
      <c r="DB47" s="31"/>
      <c r="DC47" s="31"/>
      <c r="DD47" s="51"/>
      <c r="DE47" s="33"/>
      <c r="DF47" s="31"/>
      <c r="DG47" s="31"/>
      <c r="DH47" s="51"/>
      <c r="DI47" s="33"/>
      <c r="DJ47" s="31"/>
      <c r="DK47" s="31"/>
      <c r="DL47" s="51"/>
      <c r="DM47" s="33"/>
      <c r="DN47" s="31"/>
      <c r="DO47" s="31"/>
      <c r="DP47" s="51"/>
      <c r="DQ47" s="33"/>
      <c r="DR47" s="31"/>
      <c r="DS47" s="31"/>
      <c r="DT47" s="51"/>
      <c r="DU47" s="33"/>
      <c r="DV47" s="31"/>
      <c r="DW47" s="31"/>
      <c r="DX47" s="51"/>
      <c r="DY47" s="33"/>
      <c r="DZ47" s="31"/>
      <c r="EA47" s="31"/>
      <c r="EB47" s="51"/>
      <c r="EC47" s="33"/>
      <c r="ED47" s="31"/>
      <c r="EE47" s="31"/>
      <c r="EF47" s="51"/>
      <c r="EG47" s="33"/>
      <c r="EH47" s="31"/>
      <c r="EI47" s="31"/>
      <c r="EJ47" s="51"/>
      <c r="EK47" s="33"/>
      <c r="EL47" s="31"/>
      <c r="EM47" s="31"/>
      <c r="EN47" s="51"/>
      <c r="EO47" s="33"/>
      <c r="EP47" s="31"/>
      <c r="EQ47" s="31"/>
      <c r="ER47" s="51"/>
      <c r="ES47" s="33"/>
      <c r="ET47" s="31"/>
      <c r="EU47" s="31"/>
      <c r="EV47" s="51"/>
      <c r="EW47" s="33"/>
      <c r="EX47" s="31"/>
      <c r="EY47" s="31"/>
      <c r="EZ47" s="51"/>
      <c r="FA47" s="33"/>
      <c r="FB47" s="31"/>
      <c r="FC47" s="31"/>
      <c r="FD47" s="51"/>
      <c r="FE47" s="33"/>
      <c r="FF47" s="31"/>
      <c r="FG47" s="31"/>
      <c r="FH47" s="51"/>
      <c r="FI47" s="33"/>
      <c r="FJ47" s="31"/>
      <c r="FK47" s="31"/>
      <c r="FL47" s="51"/>
      <c r="FM47" s="33"/>
      <c r="FN47" s="31"/>
      <c r="FO47" s="31"/>
      <c r="FP47" s="51"/>
      <c r="FQ47" s="33"/>
      <c r="FR47" s="31"/>
      <c r="FS47" s="31"/>
      <c r="FT47" s="51"/>
      <c r="FU47" s="33"/>
      <c r="FV47" s="31"/>
      <c r="FW47" s="31"/>
      <c r="FX47" s="51"/>
      <c r="FY47" s="33"/>
      <c r="FZ47" s="31"/>
      <c r="GA47" s="31"/>
      <c r="GB47" s="51"/>
      <c r="GC47" s="33"/>
      <c r="GD47" s="31"/>
      <c r="GE47" s="31"/>
      <c r="GF47" s="51"/>
      <c r="GG47" s="33"/>
      <c r="GH47" s="31"/>
      <c r="GI47" s="31"/>
      <c r="GJ47" s="51"/>
      <c r="GK47" s="33"/>
      <c r="GL47" s="31"/>
      <c r="GM47" s="31"/>
      <c r="GN47" s="51"/>
      <c r="GO47" s="33"/>
      <c r="GP47" s="31"/>
      <c r="GQ47" s="31"/>
      <c r="GR47" s="51"/>
      <c r="GS47" s="33"/>
      <c r="GT47" s="31"/>
      <c r="GU47" s="31"/>
      <c r="GV47" s="51"/>
      <c r="GW47" s="33"/>
      <c r="GX47" s="31"/>
      <c r="GY47" s="31"/>
      <c r="GZ47" s="51"/>
      <c r="HA47" s="33"/>
      <c r="HB47" s="31"/>
      <c r="HC47" s="31"/>
      <c r="HD47" s="51"/>
      <c r="HE47" s="33"/>
      <c r="HF47" s="31"/>
      <c r="HG47" s="31"/>
      <c r="HH47" s="51"/>
      <c r="HI47" s="33"/>
      <c r="HJ47" s="31"/>
      <c r="HK47" s="31"/>
      <c r="HL47" s="51"/>
      <c r="HM47" s="33"/>
      <c r="HN47" s="31"/>
      <c r="HO47" s="31"/>
      <c r="HP47" s="51"/>
      <c r="HQ47" s="33"/>
      <c r="HR47" s="31"/>
      <c r="HS47" s="31"/>
      <c r="HT47" s="51"/>
      <c r="HU47" s="33"/>
      <c r="HV47" s="31"/>
      <c r="HW47" s="31"/>
      <c r="HX47" s="51"/>
      <c r="HY47" s="33"/>
      <c r="HZ47" s="31"/>
      <c r="IA47" s="31"/>
      <c r="IB47" s="51"/>
      <c r="IC47" s="33"/>
      <c r="ID47" s="31"/>
      <c r="IE47" s="31"/>
      <c r="IF47" s="51"/>
      <c r="IG47" s="33"/>
      <c r="IH47" s="31"/>
      <c r="II47" s="31"/>
      <c r="IJ47" s="51"/>
    </row>
    <row r="48" spans="1:244" s="29" customFormat="1" x14ac:dyDescent="0.15">
      <c r="A48" s="34" t="s">
        <v>46</v>
      </c>
      <c r="B48" s="52">
        <v>0</v>
      </c>
      <c r="C48" s="52">
        <v>0</v>
      </c>
      <c r="D48" s="53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46">
        <v>4633.6047238161436</v>
      </c>
      <c r="C49" s="46">
        <v>2.3262200000000002</v>
      </c>
      <c r="D49" s="47">
        <v>0.99396576560732031</v>
      </c>
    </row>
    <row r="50" spans="1:244" s="29" customFormat="1" x14ac:dyDescent="0.15">
      <c r="A50" s="11" t="s">
        <v>48</v>
      </c>
      <c r="B50" s="45"/>
      <c r="C50" s="45"/>
      <c r="D50" s="48"/>
    </row>
    <row r="51" spans="1:244" s="29" customFormat="1" x14ac:dyDescent="0.15">
      <c r="A51" s="6" t="s">
        <v>49</v>
      </c>
      <c r="B51" s="43">
        <v>0</v>
      </c>
      <c r="C51" s="43">
        <v>0</v>
      </c>
      <c r="D51" s="44">
        <v>0</v>
      </c>
    </row>
    <row r="52" spans="1:244" s="29" customFormat="1" x14ac:dyDescent="0.15">
      <c r="A52" s="6" t="s">
        <v>50</v>
      </c>
      <c r="B52" s="43">
        <v>28.13</v>
      </c>
      <c r="C52" s="43">
        <v>0.01</v>
      </c>
      <c r="D52" s="44">
        <v>6.0342343926795758E-3</v>
      </c>
    </row>
    <row r="53" spans="1:244" s="29" customFormat="1" x14ac:dyDescent="0.15">
      <c r="A53" s="26" t="s">
        <v>51</v>
      </c>
      <c r="B53" s="49">
        <v>28.13</v>
      </c>
      <c r="C53" s="49">
        <v>0.01</v>
      </c>
      <c r="D53" s="50">
        <v>6.0342343926795758E-3</v>
      </c>
      <c r="E53" s="33"/>
      <c r="F53" s="31"/>
      <c r="G53" s="31"/>
      <c r="H53" s="51"/>
      <c r="I53" s="33"/>
      <c r="J53" s="31"/>
      <c r="K53" s="31"/>
      <c r="L53" s="51"/>
      <c r="M53" s="33"/>
      <c r="N53" s="31"/>
      <c r="O53" s="31"/>
      <c r="P53" s="51"/>
      <c r="Q53" s="33"/>
      <c r="R53" s="31"/>
      <c r="S53" s="31"/>
      <c r="T53" s="51"/>
      <c r="U53" s="33"/>
      <c r="V53" s="31"/>
      <c r="W53" s="31"/>
      <c r="X53" s="51"/>
      <c r="Y53" s="33"/>
      <c r="Z53" s="31"/>
      <c r="AA53" s="31"/>
      <c r="AB53" s="51"/>
      <c r="AC53" s="33"/>
      <c r="AD53" s="31"/>
      <c r="AE53" s="31"/>
      <c r="AF53" s="51"/>
      <c r="AG53" s="33"/>
      <c r="AH53" s="31"/>
      <c r="AI53" s="31"/>
      <c r="AJ53" s="51"/>
      <c r="AK53" s="33"/>
      <c r="AL53" s="31"/>
      <c r="AM53" s="31"/>
      <c r="AN53" s="51"/>
      <c r="AO53" s="33"/>
      <c r="AP53" s="31"/>
      <c r="AQ53" s="31"/>
      <c r="AR53" s="51"/>
      <c r="AS53" s="33"/>
      <c r="AT53" s="31"/>
      <c r="AU53" s="31"/>
      <c r="AV53" s="51"/>
      <c r="AW53" s="33"/>
      <c r="AX53" s="31"/>
      <c r="AY53" s="31"/>
      <c r="AZ53" s="51"/>
      <c r="BA53" s="33"/>
      <c r="BB53" s="31"/>
      <c r="BC53" s="31"/>
      <c r="BD53" s="51"/>
      <c r="BE53" s="33"/>
      <c r="BF53" s="31"/>
      <c r="BG53" s="31"/>
      <c r="BH53" s="51"/>
      <c r="BI53" s="33"/>
      <c r="BJ53" s="31"/>
      <c r="BK53" s="31"/>
      <c r="BL53" s="51"/>
      <c r="BM53" s="33"/>
      <c r="BN53" s="31"/>
      <c r="BO53" s="31"/>
      <c r="BP53" s="51"/>
      <c r="BQ53" s="33"/>
      <c r="BR53" s="31"/>
      <c r="BS53" s="31"/>
      <c r="BT53" s="51"/>
      <c r="BU53" s="33"/>
      <c r="BV53" s="31"/>
      <c r="BW53" s="31"/>
      <c r="BX53" s="51"/>
      <c r="BY53" s="33"/>
      <c r="BZ53" s="31"/>
      <c r="CA53" s="31"/>
      <c r="CB53" s="51"/>
      <c r="CC53" s="33"/>
      <c r="CD53" s="31"/>
      <c r="CE53" s="31"/>
      <c r="CF53" s="51"/>
      <c r="CG53" s="33"/>
      <c r="CH53" s="31"/>
      <c r="CI53" s="31"/>
      <c r="CJ53" s="51"/>
      <c r="CK53" s="33"/>
      <c r="CL53" s="31"/>
      <c r="CM53" s="31"/>
      <c r="CN53" s="51"/>
      <c r="CO53" s="33"/>
      <c r="CP53" s="31"/>
      <c r="CQ53" s="31"/>
      <c r="CR53" s="51"/>
      <c r="CS53" s="33"/>
      <c r="CT53" s="31"/>
      <c r="CU53" s="31"/>
      <c r="CV53" s="51"/>
      <c r="CW53" s="33"/>
      <c r="CX53" s="31"/>
      <c r="CY53" s="31"/>
      <c r="CZ53" s="51"/>
      <c r="DA53" s="33"/>
      <c r="DB53" s="31"/>
      <c r="DC53" s="31"/>
      <c r="DD53" s="51"/>
      <c r="DE53" s="33"/>
      <c r="DF53" s="31"/>
      <c r="DG53" s="31"/>
      <c r="DH53" s="51"/>
      <c r="DI53" s="33"/>
      <c r="DJ53" s="31"/>
      <c r="DK53" s="31"/>
      <c r="DL53" s="51"/>
      <c r="DM53" s="33"/>
      <c r="DN53" s="31"/>
      <c r="DO53" s="31"/>
      <c r="DP53" s="51"/>
      <c r="DQ53" s="33"/>
      <c r="DR53" s="31"/>
      <c r="DS53" s="31"/>
      <c r="DT53" s="51"/>
      <c r="DU53" s="33"/>
      <c r="DV53" s="31"/>
      <c r="DW53" s="31"/>
      <c r="DX53" s="51"/>
      <c r="DY53" s="33"/>
      <c r="DZ53" s="31"/>
      <c r="EA53" s="31"/>
      <c r="EB53" s="51"/>
      <c r="EC53" s="33"/>
      <c r="ED53" s="31"/>
      <c r="EE53" s="31"/>
      <c r="EF53" s="51"/>
      <c r="EG53" s="33"/>
      <c r="EH53" s="31"/>
      <c r="EI53" s="31"/>
      <c r="EJ53" s="51"/>
      <c r="EK53" s="33"/>
      <c r="EL53" s="31"/>
      <c r="EM53" s="31"/>
      <c r="EN53" s="51"/>
      <c r="EO53" s="33"/>
      <c r="EP53" s="31"/>
      <c r="EQ53" s="31"/>
      <c r="ER53" s="51"/>
      <c r="ES53" s="33"/>
      <c r="ET53" s="31"/>
      <c r="EU53" s="31"/>
      <c r="EV53" s="51"/>
      <c r="EW53" s="33"/>
      <c r="EX53" s="31"/>
      <c r="EY53" s="31"/>
      <c r="EZ53" s="51"/>
      <c r="FA53" s="33"/>
      <c r="FB53" s="31"/>
      <c r="FC53" s="31"/>
      <c r="FD53" s="51"/>
      <c r="FE53" s="33"/>
      <c r="FF53" s="31"/>
      <c r="FG53" s="31"/>
      <c r="FH53" s="51"/>
      <c r="FI53" s="33"/>
      <c r="FJ53" s="31"/>
      <c r="FK53" s="31"/>
      <c r="FL53" s="51"/>
      <c r="FM53" s="33"/>
      <c r="FN53" s="31"/>
      <c r="FO53" s="31"/>
      <c r="FP53" s="51"/>
      <c r="FQ53" s="33"/>
      <c r="FR53" s="31"/>
      <c r="FS53" s="31"/>
      <c r="FT53" s="51"/>
      <c r="FU53" s="33"/>
      <c r="FV53" s="31"/>
      <c r="FW53" s="31"/>
      <c r="FX53" s="51"/>
      <c r="FY53" s="33"/>
      <c r="FZ53" s="31"/>
      <c r="GA53" s="31"/>
      <c r="GB53" s="51"/>
      <c r="GC53" s="33"/>
      <c r="GD53" s="31"/>
      <c r="GE53" s="31"/>
      <c r="GF53" s="51"/>
      <c r="GG53" s="33"/>
      <c r="GH53" s="31"/>
      <c r="GI53" s="31"/>
      <c r="GJ53" s="51"/>
      <c r="GK53" s="33"/>
      <c r="GL53" s="31"/>
      <c r="GM53" s="31"/>
      <c r="GN53" s="51"/>
      <c r="GO53" s="33"/>
      <c r="GP53" s="31"/>
      <c r="GQ53" s="31"/>
      <c r="GR53" s="51"/>
      <c r="GS53" s="33"/>
      <c r="GT53" s="31"/>
      <c r="GU53" s="31"/>
      <c r="GV53" s="51"/>
      <c r="GW53" s="33"/>
      <c r="GX53" s="31"/>
      <c r="GY53" s="31"/>
      <c r="GZ53" s="51"/>
      <c r="HA53" s="33"/>
      <c r="HB53" s="31"/>
      <c r="HC53" s="31"/>
      <c r="HD53" s="51"/>
      <c r="HE53" s="33"/>
      <c r="HF53" s="31"/>
      <c r="HG53" s="31"/>
      <c r="HH53" s="51"/>
      <c r="HI53" s="33"/>
      <c r="HJ53" s="31"/>
      <c r="HK53" s="31"/>
      <c r="HL53" s="51"/>
      <c r="HM53" s="33"/>
      <c r="HN53" s="31"/>
      <c r="HO53" s="31"/>
      <c r="HP53" s="51"/>
      <c r="HQ53" s="33"/>
      <c r="HR53" s="31"/>
      <c r="HS53" s="31"/>
      <c r="HT53" s="51"/>
      <c r="HU53" s="33"/>
      <c r="HV53" s="31"/>
      <c r="HW53" s="31"/>
      <c r="HX53" s="51"/>
      <c r="HY53" s="33"/>
      <c r="HZ53" s="31"/>
      <c r="IA53" s="31"/>
      <c r="IB53" s="51"/>
      <c r="IC53" s="33"/>
      <c r="ID53" s="31"/>
      <c r="IE53" s="31"/>
      <c r="IF53" s="51"/>
      <c r="IG53" s="33"/>
      <c r="IH53" s="31"/>
      <c r="II53" s="31"/>
      <c r="IJ53" s="51"/>
    </row>
    <row r="54" spans="1:244" s="40" customFormat="1" ht="13.5" thickBot="1" x14ac:dyDescent="0.2">
      <c r="A54" s="37" t="s">
        <v>52</v>
      </c>
      <c r="B54" s="54">
        <v>4661.7347238161437</v>
      </c>
      <c r="C54" s="54">
        <v>2.33622</v>
      </c>
      <c r="D54" s="55">
        <v>0.99999999999999989</v>
      </c>
    </row>
    <row r="55" spans="1:244" x14ac:dyDescent="0.15">
      <c r="A55" s="41" t="str">
        <f>[14]Custeio!A54</f>
        <v>Elaboração: CONAB/DIPAI/SUINF/GECUP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65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66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43">
        <v>0</v>
      </c>
      <c r="C10" s="43">
        <v>0</v>
      </c>
      <c r="D10" s="44">
        <v>0</v>
      </c>
    </row>
    <row r="11" spans="1:4" x14ac:dyDescent="0.15">
      <c r="A11" s="18" t="s">
        <v>9</v>
      </c>
      <c r="B11" s="45">
        <v>0</v>
      </c>
      <c r="C11" s="45">
        <v>0</v>
      </c>
      <c r="D11" s="44">
        <v>0</v>
      </c>
    </row>
    <row r="12" spans="1:4" x14ac:dyDescent="0.15">
      <c r="A12" s="18" t="s">
        <v>10</v>
      </c>
      <c r="B12" s="43">
        <v>0</v>
      </c>
      <c r="C12" s="43">
        <v>0</v>
      </c>
      <c r="D12" s="44">
        <v>0</v>
      </c>
    </row>
    <row r="13" spans="1:4" x14ac:dyDescent="0.15">
      <c r="A13" s="18" t="s">
        <v>11</v>
      </c>
      <c r="B13" s="43">
        <v>0</v>
      </c>
      <c r="C13" s="43">
        <v>0</v>
      </c>
      <c r="D13" s="44">
        <v>0</v>
      </c>
    </row>
    <row r="14" spans="1:4" x14ac:dyDescent="0.15">
      <c r="A14" s="18" t="s">
        <v>12</v>
      </c>
      <c r="B14" s="43">
        <v>0</v>
      </c>
      <c r="C14" s="43">
        <v>0</v>
      </c>
      <c r="D14" s="44">
        <v>0</v>
      </c>
    </row>
    <row r="15" spans="1:4" x14ac:dyDescent="0.15">
      <c r="A15" s="6" t="s">
        <v>13</v>
      </c>
      <c r="B15" s="43">
        <v>4025</v>
      </c>
      <c r="C15" s="43">
        <v>2.0299999999999998</v>
      </c>
      <c r="D15" s="44">
        <v>0.7788356856883597</v>
      </c>
    </row>
    <row r="16" spans="1:4" x14ac:dyDescent="0.15">
      <c r="A16" s="6" t="s">
        <v>14</v>
      </c>
      <c r="B16" s="43">
        <v>119.76</v>
      </c>
      <c r="C16" s="43">
        <v>5.9880000000000003E-2</v>
      </c>
      <c r="D16" s="44">
        <v>2.3173506016903843E-2</v>
      </c>
    </row>
    <row r="17" spans="1:4" x14ac:dyDescent="0.15">
      <c r="A17" s="6" t="s">
        <v>15</v>
      </c>
      <c r="B17" s="43">
        <v>440</v>
      </c>
      <c r="C17" s="43">
        <v>0.22</v>
      </c>
      <c r="D17" s="44">
        <v>8.5139801665311376E-2</v>
      </c>
    </row>
    <row r="18" spans="1:4" x14ac:dyDescent="0.15">
      <c r="A18" s="6" t="s">
        <v>16</v>
      </c>
      <c r="B18" s="43">
        <v>0</v>
      </c>
      <c r="C18" s="43">
        <v>0</v>
      </c>
      <c r="D18" s="44">
        <v>0</v>
      </c>
    </row>
    <row r="19" spans="1:4" x14ac:dyDescent="0.15">
      <c r="A19" s="6" t="s">
        <v>17</v>
      </c>
      <c r="B19" s="43">
        <v>0</v>
      </c>
      <c r="C19" s="43">
        <v>0</v>
      </c>
      <c r="D19" s="44">
        <v>0</v>
      </c>
    </row>
    <row r="20" spans="1:4" x14ac:dyDescent="0.15">
      <c r="A20" s="6" t="s">
        <v>18</v>
      </c>
      <c r="B20" s="43">
        <v>229.24</v>
      </c>
      <c r="C20" s="43">
        <v>0.11</v>
      </c>
      <c r="D20" s="44">
        <v>4.4357836667627229E-2</v>
      </c>
    </row>
    <row r="21" spans="1:4" x14ac:dyDescent="0.15">
      <c r="A21" s="6" t="s">
        <v>19</v>
      </c>
      <c r="B21" s="43">
        <v>0</v>
      </c>
      <c r="C21" s="43">
        <v>0</v>
      </c>
      <c r="D21" s="44">
        <v>0</v>
      </c>
    </row>
    <row r="22" spans="1:4" x14ac:dyDescent="0.15">
      <c r="A22" s="22" t="s">
        <v>20</v>
      </c>
      <c r="B22" s="46">
        <v>4814</v>
      </c>
      <c r="C22" s="46">
        <v>2.41988</v>
      </c>
      <c r="D22" s="47">
        <v>0.93150683003820223</v>
      </c>
    </row>
    <row r="23" spans="1:4" x14ac:dyDescent="0.15">
      <c r="A23" s="25" t="s">
        <v>21</v>
      </c>
      <c r="B23" s="45"/>
      <c r="C23" s="45"/>
      <c r="D23" s="48"/>
    </row>
    <row r="24" spans="1:4" x14ac:dyDescent="0.15">
      <c r="A24" s="18" t="s">
        <v>22</v>
      </c>
      <c r="B24" s="43">
        <v>0</v>
      </c>
      <c r="C24" s="43">
        <v>0</v>
      </c>
      <c r="D24" s="44">
        <v>0</v>
      </c>
    </row>
    <row r="25" spans="1:4" x14ac:dyDescent="0.15">
      <c r="A25" s="18" t="s">
        <v>23</v>
      </c>
      <c r="B25" s="43">
        <v>0</v>
      </c>
      <c r="C25" s="43">
        <v>0</v>
      </c>
      <c r="D25" s="44">
        <v>0</v>
      </c>
    </row>
    <row r="26" spans="1:4" x14ac:dyDescent="0.15">
      <c r="A26" s="18" t="s">
        <v>24</v>
      </c>
      <c r="B26" s="43">
        <v>0</v>
      </c>
      <c r="C26" s="43">
        <v>0</v>
      </c>
      <c r="D26" s="44">
        <v>0</v>
      </c>
    </row>
    <row r="27" spans="1:4" x14ac:dyDescent="0.15">
      <c r="A27" s="18" t="s">
        <v>25</v>
      </c>
      <c r="B27" s="43">
        <v>0</v>
      </c>
      <c r="C27" s="43">
        <v>0</v>
      </c>
      <c r="D27" s="44">
        <v>0</v>
      </c>
    </row>
    <row r="28" spans="1:4" x14ac:dyDescent="0.15">
      <c r="A28" s="18" t="s">
        <v>26</v>
      </c>
      <c r="B28" s="43">
        <v>0</v>
      </c>
      <c r="C28" s="43">
        <v>0</v>
      </c>
      <c r="D28" s="44">
        <v>0</v>
      </c>
    </row>
    <row r="29" spans="1:4" x14ac:dyDescent="0.15">
      <c r="A29" s="18" t="s">
        <v>27</v>
      </c>
      <c r="B29" s="43">
        <v>0</v>
      </c>
      <c r="C29" s="43">
        <v>0</v>
      </c>
      <c r="D29" s="44">
        <v>0</v>
      </c>
    </row>
    <row r="30" spans="1:4" x14ac:dyDescent="0.15">
      <c r="A30" s="18" t="s">
        <v>28</v>
      </c>
      <c r="B30" s="43">
        <v>0</v>
      </c>
      <c r="C30" s="43">
        <v>0</v>
      </c>
      <c r="D30" s="44">
        <v>0</v>
      </c>
    </row>
    <row r="31" spans="1:4" x14ac:dyDescent="0.15">
      <c r="A31" s="18" t="s">
        <v>29</v>
      </c>
      <c r="B31" s="43">
        <v>0</v>
      </c>
      <c r="C31" s="43">
        <v>0</v>
      </c>
      <c r="D31" s="44">
        <v>0</v>
      </c>
    </row>
    <row r="32" spans="1:4" x14ac:dyDescent="0.15">
      <c r="A32" s="26" t="s">
        <v>30</v>
      </c>
      <c r="B32" s="49">
        <v>0</v>
      </c>
      <c r="C32" s="49">
        <v>0</v>
      </c>
      <c r="D32" s="50">
        <v>0</v>
      </c>
    </row>
    <row r="33" spans="1:244" s="29" customFormat="1" x14ac:dyDescent="0.15">
      <c r="A33" s="11" t="s">
        <v>31</v>
      </c>
      <c r="B33" s="45"/>
      <c r="C33" s="45"/>
      <c r="D33" s="48"/>
    </row>
    <row r="34" spans="1:244" s="29" customFormat="1" x14ac:dyDescent="0.15">
      <c r="A34" s="18" t="s">
        <v>32</v>
      </c>
      <c r="B34" s="43">
        <v>316.47069518274208</v>
      </c>
      <c r="C34" s="43">
        <v>0.16</v>
      </c>
      <c r="D34" s="44">
        <v>6.1236936865322437E-2</v>
      </c>
    </row>
    <row r="35" spans="1:244" s="29" customFormat="1" x14ac:dyDescent="0.15">
      <c r="A35" s="6" t="s">
        <v>33</v>
      </c>
      <c r="B35" s="43">
        <v>316.47069518274208</v>
      </c>
      <c r="C35" s="43">
        <v>0.16</v>
      </c>
      <c r="D35" s="44">
        <v>6.1236936865322437E-2</v>
      </c>
    </row>
    <row r="36" spans="1:244" s="30" customFormat="1" x14ac:dyDescent="0.15">
      <c r="A36" s="22" t="s">
        <v>34</v>
      </c>
      <c r="B36" s="46">
        <v>5130.470695182742</v>
      </c>
      <c r="C36" s="46">
        <v>2.5798800000000002</v>
      </c>
      <c r="D36" s="47">
        <v>0.99274376690352462</v>
      </c>
    </row>
    <row r="37" spans="1:244" s="29" customFormat="1" x14ac:dyDescent="0.15">
      <c r="A37" s="11" t="s">
        <v>35</v>
      </c>
      <c r="B37" s="45"/>
      <c r="C37" s="45"/>
      <c r="D37" s="48"/>
    </row>
    <row r="38" spans="1:244" s="29" customFormat="1" x14ac:dyDescent="0.15">
      <c r="A38" s="6" t="s">
        <v>36</v>
      </c>
      <c r="B38" s="43">
        <v>0</v>
      </c>
      <c r="C38" s="43">
        <v>0</v>
      </c>
      <c r="D38" s="44">
        <v>0</v>
      </c>
    </row>
    <row r="39" spans="1:244" s="29" customFormat="1" x14ac:dyDescent="0.15">
      <c r="A39" s="6" t="s">
        <v>37</v>
      </c>
      <c r="B39" s="43">
        <v>0</v>
      </c>
      <c r="C39" s="43">
        <v>0</v>
      </c>
      <c r="D39" s="44">
        <v>0</v>
      </c>
    </row>
    <row r="40" spans="1:244" s="29" customFormat="1" x14ac:dyDescent="0.15">
      <c r="A40" s="18" t="s">
        <v>38</v>
      </c>
      <c r="B40" s="43">
        <v>0</v>
      </c>
      <c r="C40" s="43">
        <v>0</v>
      </c>
      <c r="D40" s="44">
        <v>0</v>
      </c>
    </row>
    <row r="41" spans="1:244" s="29" customFormat="1" x14ac:dyDescent="0.15">
      <c r="A41" s="18" t="s">
        <v>39</v>
      </c>
      <c r="B41" s="43">
        <v>0</v>
      </c>
      <c r="C41" s="43">
        <v>0</v>
      </c>
      <c r="D41" s="44">
        <v>0</v>
      </c>
    </row>
    <row r="42" spans="1:244" s="29" customFormat="1" x14ac:dyDescent="0.15">
      <c r="A42" s="26" t="s">
        <v>40</v>
      </c>
      <c r="B42" s="49">
        <v>0</v>
      </c>
      <c r="C42" s="49">
        <v>0</v>
      </c>
      <c r="D42" s="50">
        <v>0</v>
      </c>
      <c r="E42" s="33"/>
      <c r="F42" s="31"/>
      <c r="G42" s="31"/>
      <c r="H42" s="51"/>
      <c r="I42" s="33"/>
      <c r="J42" s="31"/>
      <c r="K42" s="31"/>
      <c r="L42" s="51"/>
      <c r="M42" s="33"/>
      <c r="N42" s="31"/>
      <c r="O42" s="31"/>
      <c r="P42" s="51"/>
      <c r="Q42" s="33"/>
      <c r="R42" s="31"/>
      <c r="S42" s="31"/>
      <c r="T42" s="51"/>
      <c r="U42" s="33"/>
      <c r="V42" s="31"/>
      <c r="W42" s="31"/>
      <c r="X42" s="51"/>
      <c r="Y42" s="33"/>
      <c r="Z42" s="31"/>
      <c r="AA42" s="31"/>
      <c r="AB42" s="51"/>
      <c r="AC42" s="33"/>
      <c r="AD42" s="31"/>
      <c r="AE42" s="31"/>
      <c r="AF42" s="51"/>
      <c r="AG42" s="33"/>
      <c r="AH42" s="31"/>
      <c r="AI42" s="31"/>
      <c r="AJ42" s="51"/>
      <c r="AK42" s="33"/>
      <c r="AL42" s="31"/>
      <c r="AM42" s="31"/>
      <c r="AN42" s="51"/>
      <c r="AO42" s="33"/>
      <c r="AP42" s="31"/>
      <c r="AQ42" s="31"/>
      <c r="AR42" s="51"/>
      <c r="AS42" s="33"/>
      <c r="AT42" s="31"/>
      <c r="AU42" s="31"/>
      <c r="AV42" s="51"/>
      <c r="AW42" s="33"/>
      <c r="AX42" s="31"/>
      <c r="AY42" s="31"/>
      <c r="AZ42" s="51"/>
      <c r="BA42" s="33"/>
      <c r="BB42" s="31"/>
      <c r="BC42" s="31"/>
      <c r="BD42" s="51"/>
      <c r="BE42" s="33"/>
      <c r="BF42" s="31"/>
      <c r="BG42" s="31"/>
      <c r="BH42" s="51"/>
      <c r="BI42" s="33"/>
      <c r="BJ42" s="31"/>
      <c r="BK42" s="31"/>
      <c r="BL42" s="51"/>
      <c r="BM42" s="33"/>
      <c r="BN42" s="31"/>
      <c r="BO42" s="31"/>
      <c r="BP42" s="51"/>
      <c r="BQ42" s="33"/>
      <c r="BR42" s="31"/>
      <c r="BS42" s="31"/>
      <c r="BT42" s="51"/>
      <c r="BU42" s="33"/>
      <c r="BV42" s="31"/>
      <c r="BW42" s="31"/>
      <c r="BX42" s="51"/>
      <c r="BY42" s="33"/>
      <c r="BZ42" s="31"/>
      <c r="CA42" s="31"/>
      <c r="CB42" s="51"/>
      <c r="CC42" s="33"/>
      <c r="CD42" s="31"/>
      <c r="CE42" s="31"/>
      <c r="CF42" s="51"/>
      <c r="CG42" s="33"/>
      <c r="CH42" s="31"/>
      <c r="CI42" s="31"/>
      <c r="CJ42" s="51"/>
      <c r="CK42" s="33"/>
      <c r="CL42" s="31"/>
      <c r="CM42" s="31"/>
      <c r="CN42" s="51"/>
      <c r="CO42" s="33"/>
      <c r="CP42" s="31"/>
      <c r="CQ42" s="31"/>
      <c r="CR42" s="51"/>
      <c r="CS42" s="33"/>
      <c r="CT42" s="31"/>
      <c r="CU42" s="31"/>
      <c r="CV42" s="51"/>
      <c r="CW42" s="33"/>
      <c r="CX42" s="31"/>
      <c r="CY42" s="31"/>
      <c r="CZ42" s="51"/>
      <c r="DA42" s="33"/>
      <c r="DB42" s="31"/>
      <c r="DC42" s="31"/>
      <c r="DD42" s="51"/>
      <c r="DE42" s="33"/>
      <c r="DF42" s="31"/>
      <c r="DG42" s="31"/>
      <c r="DH42" s="51"/>
      <c r="DI42" s="33"/>
      <c r="DJ42" s="31"/>
      <c r="DK42" s="31"/>
      <c r="DL42" s="51"/>
      <c r="DM42" s="33"/>
      <c r="DN42" s="31"/>
      <c r="DO42" s="31"/>
      <c r="DP42" s="51"/>
      <c r="DQ42" s="33"/>
      <c r="DR42" s="31"/>
      <c r="DS42" s="31"/>
      <c r="DT42" s="51"/>
      <c r="DU42" s="33"/>
      <c r="DV42" s="31"/>
      <c r="DW42" s="31"/>
      <c r="DX42" s="51"/>
      <c r="DY42" s="33"/>
      <c r="DZ42" s="31"/>
      <c r="EA42" s="31"/>
      <c r="EB42" s="51"/>
      <c r="EC42" s="33"/>
      <c r="ED42" s="31"/>
      <c r="EE42" s="31"/>
      <c r="EF42" s="51"/>
      <c r="EG42" s="33"/>
      <c r="EH42" s="31"/>
      <c r="EI42" s="31"/>
      <c r="EJ42" s="51"/>
      <c r="EK42" s="33"/>
      <c r="EL42" s="31"/>
      <c r="EM42" s="31"/>
      <c r="EN42" s="51"/>
      <c r="EO42" s="33"/>
      <c r="EP42" s="31"/>
      <c r="EQ42" s="31"/>
      <c r="ER42" s="51"/>
      <c r="ES42" s="33"/>
      <c r="ET42" s="31"/>
      <c r="EU42" s="31"/>
      <c r="EV42" s="51"/>
      <c r="EW42" s="33"/>
      <c r="EX42" s="31"/>
      <c r="EY42" s="31"/>
      <c r="EZ42" s="51"/>
      <c r="FA42" s="33"/>
      <c r="FB42" s="31"/>
      <c r="FC42" s="31"/>
      <c r="FD42" s="51"/>
      <c r="FE42" s="33"/>
      <c r="FF42" s="31"/>
      <c r="FG42" s="31"/>
      <c r="FH42" s="51"/>
      <c r="FI42" s="33"/>
      <c r="FJ42" s="31"/>
      <c r="FK42" s="31"/>
      <c r="FL42" s="51"/>
      <c r="FM42" s="33"/>
      <c r="FN42" s="31"/>
      <c r="FO42" s="31"/>
      <c r="FP42" s="51"/>
      <c r="FQ42" s="33"/>
      <c r="FR42" s="31"/>
      <c r="FS42" s="31"/>
      <c r="FT42" s="51"/>
      <c r="FU42" s="33"/>
      <c r="FV42" s="31"/>
      <c r="FW42" s="31"/>
      <c r="FX42" s="51"/>
      <c r="FY42" s="33"/>
      <c r="FZ42" s="31"/>
      <c r="GA42" s="31"/>
      <c r="GB42" s="51"/>
      <c r="GC42" s="33"/>
      <c r="GD42" s="31"/>
      <c r="GE42" s="31"/>
      <c r="GF42" s="51"/>
      <c r="GG42" s="33"/>
      <c r="GH42" s="31"/>
      <c r="GI42" s="31"/>
      <c r="GJ42" s="51"/>
      <c r="GK42" s="33"/>
      <c r="GL42" s="31"/>
      <c r="GM42" s="31"/>
      <c r="GN42" s="51"/>
      <c r="GO42" s="33"/>
      <c r="GP42" s="31"/>
      <c r="GQ42" s="31"/>
      <c r="GR42" s="51"/>
      <c r="GS42" s="33"/>
      <c r="GT42" s="31"/>
      <c r="GU42" s="31"/>
      <c r="GV42" s="51"/>
      <c r="GW42" s="33"/>
      <c r="GX42" s="31"/>
      <c r="GY42" s="31"/>
      <c r="GZ42" s="51"/>
      <c r="HA42" s="33"/>
      <c r="HB42" s="31"/>
      <c r="HC42" s="31"/>
      <c r="HD42" s="51"/>
      <c r="HE42" s="33"/>
      <c r="HF42" s="31"/>
      <c r="HG42" s="31"/>
      <c r="HH42" s="51"/>
      <c r="HI42" s="33"/>
      <c r="HJ42" s="31"/>
      <c r="HK42" s="31"/>
      <c r="HL42" s="51"/>
      <c r="HM42" s="33"/>
      <c r="HN42" s="31"/>
      <c r="HO42" s="31"/>
      <c r="HP42" s="51"/>
      <c r="HQ42" s="33"/>
      <c r="HR42" s="31"/>
      <c r="HS42" s="31"/>
      <c r="HT42" s="51"/>
      <c r="HU42" s="33"/>
      <c r="HV42" s="31"/>
      <c r="HW42" s="31"/>
      <c r="HX42" s="51"/>
      <c r="HY42" s="33"/>
      <c r="HZ42" s="31"/>
      <c r="IA42" s="31"/>
      <c r="IB42" s="51"/>
      <c r="IC42" s="33"/>
      <c r="ID42" s="31"/>
      <c r="IE42" s="31"/>
      <c r="IF42" s="51"/>
      <c r="IG42" s="33"/>
      <c r="IH42" s="31"/>
      <c r="II42" s="31"/>
      <c r="IJ42" s="51"/>
    </row>
    <row r="43" spans="1:244" s="29" customFormat="1" x14ac:dyDescent="0.15">
      <c r="A43" s="11" t="s">
        <v>41</v>
      </c>
      <c r="B43" s="45"/>
      <c r="C43" s="45"/>
      <c r="D43" s="48"/>
    </row>
    <row r="44" spans="1:244" s="29" customFormat="1" x14ac:dyDescent="0.15">
      <c r="A44" s="18" t="s">
        <v>42</v>
      </c>
      <c r="B44" s="43">
        <v>0</v>
      </c>
      <c r="C44" s="43">
        <v>0</v>
      </c>
      <c r="D44" s="44">
        <v>0</v>
      </c>
    </row>
    <row r="45" spans="1:244" s="29" customFormat="1" x14ac:dyDescent="0.15">
      <c r="A45" s="18" t="s">
        <v>43</v>
      </c>
      <c r="B45" s="43">
        <v>0</v>
      </c>
      <c r="C45" s="43">
        <v>0</v>
      </c>
      <c r="D45" s="44">
        <v>0</v>
      </c>
    </row>
    <row r="46" spans="1:244" s="29" customFormat="1" x14ac:dyDescent="0.15">
      <c r="A46" s="18" t="s">
        <v>44</v>
      </c>
      <c r="B46" s="43">
        <v>0</v>
      </c>
      <c r="C46" s="43">
        <v>0</v>
      </c>
      <c r="D46" s="44">
        <v>0</v>
      </c>
    </row>
    <row r="47" spans="1:244" s="29" customFormat="1" x14ac:dyDescent="0.15">
      <c r="A47" s="26" t="s">
        <v>45</v>
      </c>
      <c r="B47" s="49">
        <v>0</v>
      </c>
      <c r="C47" s="49">
        <v>0</v>
      </c>
      <c r="D47" s="50">
        <v>0</v>
      </c>
      <c r="E47" s="33"/>
      <c r="F47" s="31"/>
      <c r="G47" s="31"/>
      <c r="H47" s="51"/>
      <c r="I47" s="33"/>
      <c r="J47" s="31"/>
      <c r="K47" s="31"/>
      <c r="L47" s="51"/>
      <c r="M47" s="33"/>
      <c r="N47" s="31"/>
      <c r="O47" s="31"/>
      <c r="P47" s="51"/>
      <c r="Q47" s="33"/>
      <c r="R47" s="31"/>
      <c r="S47" s="31"/>
      <c r="T47" s="51"/>
      <c r="U47" s="33"/>
      <c r="V47" s="31"/>
      <c r="W47" s="31"/>
      <c r="X47" s="51"/>
      <c r="Y47" s="33"/>
      <c r="Z47" s="31"/>
      <c r="AA47" s="31"/>
      <c r="AB47" s="51"/>
      <c r="AC47" s="33"/>
      <c r="AD47" s="31"/>
      <c r="AE47" s="31"/>
      <c r="AF47" s="51"/>
      <c r="AG47" s="33"/>
      <c r="AH47" s="31"/>
      <c r="AI47" s="31"/>
      <c r="AJ47" s="51"/>
      <c r="AK47" s="33"/>
      <c r="AL47" s="31"/>
      <c r="AM47" s="31"/>
      <c r="AN47" s="51"/>
      <c r="AO47" s="33"/>
      <c r="AP47" s="31"/>
      <c r="AQ47" s="31"/>
      <c r="AR47" s="51"/>
      <c r="AS47" s="33"/>
      <c r="AT47" s="31"/>
      <c r="AU47" s="31"/>
      <c r="AV47" s="51"/>
      <c r="AW47" s="33"/>
      <c r="AX47" s="31"/>
      <c r="AY47" s="31"/>
      <c r="AZ47" s="51"/>
      <c r="BA47" s="33"/>
      <c r="BB47" s="31"/>
      <c r="BC47" s="31"/>
      <c r="BD47" s="51"/>
      <c r="BE47" s="33"/>
      <c r="BF47" s="31"/>
      <c r="BG47" s="31"/>
      <c r="BH47" s="51"/>
      <c r="BI47" s="33"/>
      <c r="BJ47" s="31"/>
      <c r="BK47" s="31"/>
      <c r="BL47" s="51"/>
      <c r="BM47" s="33"/>
      <c r="BN47" s="31"/>
      <c r="BO47" s="31"/>
      <c r="BP47" s="51"/>
      <c r="BQ47" s="33"/>
      <c r="BR47" s="31"/>
      <c r="BS47" s="31"/>
      <c r="BT47" s="51"/>
      <c r="BU47" s="33"/>
      <c r="BV47" s="31"/>
      <c r="BW47" s="31"/>
      <c r="BX47" s="51"/>
      <c r="BY47" s="33"/>
      <c r="BZ47" s="31"/>
      <c r="CA47" s="31"/>
      <c r="CB47" s="51"/>
      <c r="CC47" s="33"/>
      <c r="CD47" s="31"/>
      <c r="CE47" s="31"/>
      <c r="CF47" s="51"/>
      <c r="CG47" s="33"/>
      <c r="CH47" s="31"/>
      <c r="CI47" s="31"/>
      <c r="CJ47" s="51"/>
      <c r="CK47" s="33"/>
      <c r="CL47" s="31"/>
      <c r="CM47" s="31"/>
      <c r="CN47" s="51"/>
      <c r="CO47" s="33"/>
      <c r="CP47" s="31"/>
      <c r="CQ47" s="31"/>
      <c r="CR47" s="51"/>
      <c r="CS47" s="33"/>
      <c r="CT47" s="31"/>
      <c r="CU47" s="31"/>
      <c r="CV47" s="51"/>
      <c r="CW47" s="33"/>
      <c r="CX47" s="31"/>
      <c r="CY47" s="31"/>
      <c r="CZ47" s="51"/>
      <c r="DA47" s="33"/>
      <c r="DB47" s="31"/>
      <c r="DC47" s="31"/>
      <c r="DD47" s="51"/>
      <c r="DE47" s="33"/>
      <c r="DF47" s="31"/>
      <c r="DG47" s="31"/>
      <c r="DH47" s="51"/>
      <c r="DI47" s="33"/>
      <c r="DJ47" s="31"/>
      <c r="DK47" s="31"/>
      <c r="DL47" s="51"/>
      <c r="DM47" s="33"/>
      <c r="DN47" s="31"/>
      <c r="DO47" s="31"/>
      <c r="DP47" s="51"/>
      <c r="DQ47" s="33"/>
      <c r="DR47" s="31"/>
      <c r="DS47" s="31"/>
      <c r="DT47" s="51"/>
      <c r="DU47" s="33"/>
      <c r="DV47" s="31"/>
      <c r="DW47" s="31"/>
      <c r="DX47" s="51"/>
      <c r="DY47" s="33"/>
      <c r="DZ47" s="31"/>
      <c r="EA47" s="31"/>
      <c r="EB47" s="51"/>
      <c r="EC47" s="33"/>
      <c r="ED47" s="31"/>
      <c r="EE47" s="31"/>
      <c r="EF47" s="51"/>
      <c r="EG47" s="33"/>
      <c r="EH47" s="31"/>
      <c r="EI47" s="31"/>
      <c r="EJ47" s="51"/>
      <c r="EK47" s="33"/>
      <c r="EL47" s="31"/>
      <c r="EM47" s="31"/>
      <c r="EN47" s="51"/>
      <c r="EO47" s="33"/>
      <c r="EP47" s="31"/>
      <c r="EQ47" s="31"/>
      <c r="ER47" s="51"/>
      <c r="ES47" s="33"/>
      <c r="ET47" s="31"/>
      <c r="EU47" s="31"/>
      <c r="EV47" s="51"/>
      <c r="EW47" s="33"/>
      <c r="EX47" s="31"/>
      <c r="EY47" s="31"/>
      <c r="EZ47" s="51"/>
      <c r="FA47" s="33"/>
      <c r="FB47" s="31"/>
      <c r="FC47" s="31"/>
      <c r="FD47" s="51"/>
      <c r="FE47" s="33"/>
      <c r="FF47" s="31"/>
      <c r="FG47" s="31"/>
      <c r="FH47" s="51"/>
      <c r="FI47" s="33"/>
      <c r="FJ47" s="31"/>
      <c r="FK47" s="31"/>
      <c r="FL47" s="51"/>
      <c r="FM47" s="33"/>
      <c r="FN47" s="31"/>
      <c r="FO47" s="31"/>
      <c r="FP47" s="51"/>
      <c r="FQ47" s="33"/>
      <c r="FR47" s="31"/>
      <c r="FS47" s="31"/>
      <c r="FT47" s="51"/>
      <c r="FU47" s="33"/>
      <c r="FV47" s="31"/>
      <c r="FW47" s="31"/>
      <c r="FX47" s="51"/>
      <c r="FY47" s="33"/>
      <c r="FZ47" s="31"/>
      <c r="GA47" s="31"/>
      <c r="GB47" s="51"/>
      <c r="GC47" s="33"/>
      <c r="GD47" s="31"/>
      <c r="GE47" s="31"/>
      <c r="GF47" s="51"/>
      <c r="GG47" s="33"/>
      <c r="GH47" s="31"/>
      <c r="GI47" s="31"/>
      <c r="GJ47" s="51"/>
      <c r="GK47" s="33"/>
      <c r="GL47" s="31"/>
      <c r="GM47" s="31"/>
      <c r="GN47" s="51"/>
      <c r="GO47" s="33"/>
      <c r="GP47" s="31"/>
      <c r="GQ47" s="31"/>
      <c r="GR47" s="51"/>
      <c r="GS47" s="33"/>
      <c r="GT47" s="31"/>
      <c r="GU47" s="31"/>
      <c r="GV47" s="51"/>
      <c r="GW47" s="33"/>
      <c r="GX47" s="31"/>
      <c r="GY47" s="31"/>
      <c r="GZ47" s="51"/>
      <c r="HA47" s="33"/>
      <c r="HB47" s="31"/>
      <c r="HC47" s="31"/>
      <c r="HD47" s="51"/>
      <c r="HE47" s="33"/>
      <c r="HF47" s="31"/>
      <c r="HG47" s="31"/>
      <c r="HH47" s="51"/>
      <c r="HI47" s="33"/>
      <c r="HJ47" s="31"/>
      <c r="HK47" s="31"/>
      <c r="HL47" s="51"/>
      <c r="HM47" s="33"/>
      <c r="HN47" s="31"/>
      <c r="HO47" s="31"/>
      <c r="HP47" s="51"/>
      <c r="HQ47" s="33"/>
      <c r="HR47" s="31"/>
      <c r="HS47" s="31"/>
      <c r="HT47" s="51"/>
      <c r="HU47" s="33"/>
      <c r="HV47" s="31"/>
      <c r="HW47" s="31"/>
      <c r="HX47" s="51"/>
      <c r="HY47" s="33"/>
      <c r="HZ47" s="31"/>
      <c r="IA47" s="31"/>
      <c r="IB47" s="51"/>
      <c r="IC47" s="33"/>
      <c r="ID47" s="31"/>
      <c r="IE47" s="31"/>
      <c r="IF47" s="51"/>
      <c r="IG47" s="33"/>
      <c r="IH47" s="31"/>
      <c r="II47" s="31"/>
      <c r="IJ47" s="51"/>
    </row>
    <row r="48" spans="1:244" s="29" customFormat="1" x14ac:dyDescent="0.15">
      <c r="A48" s="34" t="s">
        <v>46</v>
      </c>
      <c r="B48" s="52">
        <v>0</v>
      </c>
      <c r="C48" s="52">
        <v>0</v>
      </c>
      <c r="D48" s="53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46">
        <v>5130.470695182742</v>
      </c>
      <c r="C49" s="46">
        <v>2.5798800000000002</v>
      </c>
      <c r="D49" s="47">
        <v>0.99274376690352462</v>
      </c>
    </row>
    <row r="50" spans="1:244" s="29" customFormat="1" x14ac:dyDescent="0.15">
      <c r="A50" s="11" t="s">
        <v>48</v>
      </c>
      <c r="B50" s="45"/>
      <c r="C50" s="45"/>
      <c r="D50" s="48"/>
    </row>
    <row r="51" spans="1:244" s="29" customFormat="1" x14ac:dyDescent="0.15">
      <c r="A51" s="6" t="s">
        <v>49</v>
      </c>
      <c r="B51" s="43">
        <v>0</v>
      </c>
      <c r="C51" s="43">
        <v>0</v>
      </c>
      <c r="D51" s="44">
        <v>0</v>
      </c>
    </row>
    <row r="52" spans="1:244" s="29" customFormat="1" x14ac:dyDescent="0.15">
      <c r="A52" s="6" t="s">
        <v>50</v>
      </c>
      <c r="B52" s="43">
        <v>37.5</v>
      </c>
      <c r="C52" s="43">
        <v>0.02</v>
      </c>
      <c r="D52" s="44">
        <v>7.2562330964754014E-3</v>
      </c>
    </row>
    <row r="53" spans="1:244" s="29" customFormat="1" x14ac:dyDescent="0.15">
      <c r="A53" s="26" t="s">
        <v>51</v>
      </c>
      <c r="B53" s="49">
        <v>37.5</v>
      </c>
      <c r="C53" s="49">
        <v>0.02</v>
      </c>
      <c r="D53" s="50">
        <v>7.2562330964754014E-3</v>
      </c>
      <c r="E53" s="33"/>
      <c r="F53" s="31"/>
      <c r="G53" s="31"/>
      <c r="H53" s="51"/>
      <c r="I53" s="33"/>
      <c r="J53" s="31"/>
      <c r="K53" s="31"/>
      <c r="L53" s="51"/>
      <c r="M53" s="33"/>
      <c r="N53" s="31"/>
      <c r="O53" s="31"/>
      <c r="P53" s="51"/>
      <c r="Q53" s="33"/>
      <c r="R53" s="31"/>
      <c r="S53" s="31"/>
      <c r="T53" s="51"/>
      <c r="U53" s="33"/>
      <c r="V53" s="31"/>
      <c r="W53" s="31"/>
      <c r="X53" s="51"/>
      <c r="Y53" s="33"/>
      <c r="Z53" s="31"/>
      <c r="AA53" s="31"/>
      <c r="AB53" s="51"/>
      <c r="AC53" s="33"/>
      <c r="AD53" s="31"/>
      <c r="AE53" s="31"/>
      <c r="AF53" s="51"/>
      <c r="AG53" s="33"/>
      <c r="AH53" s="31"/>
      <c r="AI53" s="31"/>
      <c r="AJ53" s="51"/>
      <c r="AK53" s="33"/>
      <c r="AL53" s="31"/>
      <c r="AM53" s="31"/>
      <c r="AN53" s="51"/>
      <c r="AO53" s="33"/>
      <c r="AP53" s="31"/>
      <c r="AQ53" s="31"/>
      <c r="AR53" s="51"/>
      <c r="AS53" s="33"/>
      <c r="AT53" s="31"/>
      <c r="AU53" s="31"/>
      <c r="AV53" s="51"/>
      <c r="AW53" s="33"/>
      <c r="AX53" s="31"/>
      <c r="AY53" s="31"/>
      <c r="AZ53" s="51"/>
      <c r="BA53" s="33"/>
      <c r="BB53" s="31"/>
      <c r="BC53" s="31"/>
      <c r="BD53" s="51"/>
      <c r="BE53" s="33"/>
      <c r="BF53" s="31"/>
      <c r="BG53" s="31"/>
      <c r="BH53" s="51"/>
      <c r="BI53" s="33"/>
      <c r="BJ53" s="31"/>
      <c r="BK53" s="31"/>
      <c r="BL53" s="51"/>
      <c r="BM53" s="33"/>
      <c r="BN53" s="31"/>
      <c r="BO53" s="31"/>
      <c r="BP53" s="51"/>
      <c r="BQ53" s="33"/>
      <c r="BR53" s="31"/>
      <c r="BS53" s="31"/>
      <c r="BT53" s="51"/>
      <c r="BU53" s="33"/>
      <c r="BV53" s="31"/>
      <c r="BW53" s="31"/>
      <c r="BX53" s="51"/>
      <c r="BY53" s="33"/>
      <c r="BZ53" s="31"/>
      <c r="CA53" s="31"/>
      <c r="CB53" s="51"/>
      <c r="CC53" s="33"/>
      <c r="CD53" s="31"/>
      <c r="CE53" s="31"/>
      <c r="CF53" s="51"/>
      <c r="CG53" s="33"/>
      <c r="CH53" s="31"/>
      <c r="CI53" s="31"/>
      <c r="CJ53" s="51"/>
      <c r="CK53" s="33"/>
      <c r="CL53" s="31"/>
      <c r="CM53" s="31"/>
      <c r="CN53" s="51"/>
      <c r="CO53" s="33"/>
      <c r="CP53" s="31"/>
      <c r="CQ53" s="31"/>
      <c r="CR53" s="51"/>
      <c r="CS53" s="33"/>
      <c r="CT53" s="31"/>
      <c r="CU53" s="31"/>
      <c r="CV53" s="51"/>
      <c r="CW53" s="33"/>
      <c r="CX53" s="31"/>
      <c r="CY53" s="31"/>
      <c r="CZ53" s="51"/>
      <c r="DA53" s="33"/>
      <c r="DB53" s="31"/>
      <c r="DC53" s="31"/>
      <c r="DD53" s="51"/>
      <c r="DE53" s="33"/>
      <c r="DF53" s="31"/>
      <c r="DG53" s="31"/>
      <c r="DH53" s="51"/>
      <c r="DI53" s="33"/>
      <c r="DJ53" s="31"/>
      <c r="DK53" s="31"/>
      <c r="DL53" s="51"/>
      <c r="DM53" s="33"/>
      <c r="DN53" s="31"/>
      <c r="DO53" s="31"/>
      <c r="DP53" s="51"/>
      <c r="DQ53" s="33"/>
      <c r="DR53" s="31"/>
      <c r="DS53" s="31"/>
      <c r="DT53" s="51"/>
      <c r="DU53" s="33"/>
      <c r="DV53" s="31"/>
      <c r="DW53" s="31"/>
      <c r="DX53" s="51"/>
      <c r="DY53" s="33"/>
      <c r="DZ53" s="31"/>
      <c r="EA53" s="31"/>
      <c r="EB53" s="51"/>
      <c r="EC53" s="33"/>
      <c r="ED53" s="31"/>
      <c r="EE53" s="31"/>
      <c r="EF53" s="51"/>
      <c r="EG53" s="33"/>
      <c r="EH53" s="31"/>
      <c r="EI53" s="31"/>
      <c r="EJ53" s="51"/>
      <c r="EK53" s="33"/>
      <c r="EL53" s="31"/>
      <c r="EM53" s="31"/>
      <c r="EN53" s="51"/>
      <c r="EO53" s="33"/>
      <c r="EP53" s="31"/>
      <c r="EQ53" s="31"/>
      <c r="ER53" s="51"/>
      <c r="ES53" s="33"/>
      <c r="ET53" s="31"/>
      <c r="EU53" s="31"/>
      <c r="EV53" s="51"/>
      <c r="EW53" s="33"/>
      <c r="EX53" s="31"/>
      <c r="EY53" s="31"/>
      <c r="EZ53" s="51"/>
      <c r="FA53" s="33"/>
      <c r="FB53" s="31"/>
      <c r="FC53" s="31"/>
      <c r="FD53" s="51"/>
      <c r="FE53" s="33"/>
      <c r="FF53" s="31"/>
      <c r="FG53" s="31"/>
      <c r="FH53" s="51"/>
      <c r="FI53" s="33"/>
      <c r="FJ53" s="31"/>
      <c r="FK53" s="31"/>
      <c r="FL53" s="51"/>
      <c r="FM53" s="33"/>
      <c r="FN53" s="31"/>
      <c r="FO53" s="31"/>
      <c r="FP53" s="51"/>
      <c r="FQ53" s="33"/>
      <c r="FR53" s="31"/>
      <c r="FS53" s="31"/>
      <c r="FT53" s="51"/>
      <c r="FU53" s="33"/>
      <c r="FV53" s="31"/>
      <c r="FW53" s="31"/>
      <c r="FX53" s="51"/>
      <c r="FY53" s="33"/>
      <c r="FZ53" s="31"/>
      <c r="GA53" s="31"/>
      <c r="GB53" s="51"/>
      <c r="GC53" s="33"/>
      <c r="GD53" s="31"/>
      <c r="GE53" s="31"/>
      <c r="GF53" s="51"/>
      <c r="GG53" s="33"/>
      <c r="GH53" s="31"/>
      <c r="GI53" s="31"/>
      <c r="GJ53" s="51"/>
      <c r="GK53" s="33"/>
      <c r="GL53" s="31"/>
      <c r="GM53" s="31"/>
      <c r="GN53" s="51"/>
      <c r="GO53" s="33"/>
      <c r="GP53" s="31"/>
      <c r="GQ53" s="31"/>
      <c r="GR53" s="51"/>
      <c r="GS53" s="33"/>
      <c r="GT53" s="31"/>
      <c r="GU53" s="31"/>
      <c r="GV53" s="51"/>
      <c r="GW53" s="33"/>
      <c r="GX53" s="31"/>
      <c r="GY53" s="31"/>
      <c r="GZ53" s="51"/>
      <c r="HA53" s="33"/>
      <c r="HB53" s="31"/>
      <c r="HC53" s="31"/>
      <c r="HD53" s="51"/>
      <c r="HE53" s="33"/>
      <c r="HF53" s="31"/>
      <c r="HG53" s="31"/>
      <c r="HH53" s="51"/>
      <c r="HI53" s="33"/>
      <c r="HJ53" s="31"/>
      <c r="HK53" s="31"/>
      <c r="HL53" s="51"/>
      <c r="HM53" s="33"/>
      <c r="HN53" s="31"/>
      <c r="HO53" s="31"/>
      <c r="HP53" s="51"/>
      <c r="HQ53" s="33"/>
      <c r="HR53" s="31"/>
      <c r="HS53" s="31"/>
      <c r="HT53" s="51"/>
      <c r="HU53" s="33"/>
      <c r="HV53" s="31"/>
      <c r="HW53" s="31"/>
      <c r="HX53" s="51"/>
      <c r="HY53" s="33"/>
      <c r="HZ53" s="31"/>
      <c r="IA53" s="31"/>
      <c r="IB53" s="51"/>
      <c r="IC53" s="33"/>
      <c r="ID53" s="31"/>
      <c r="IE53" s="31"/>
      <c r="IF53" s="51"/>
      <c r="IG53" s="33"/>
      <c r="IH53" s="31"/>
      <c r="II53" s="31"/>
      <c r="IJ53" s="51"/>
    </row>
    <row r="54" spans="1:244" s="40" customFormat="1" ht="13.5" thickBot="1" x14ac:dyDescent="0.2">
      <c r="A54" s="37" t="s">
        <v>52</v>
      </c>
      <c r="B54" s="54">
        <v>5167.970695182742</v>
      </c>
      <c r="C54" s="54">
        <v>2.5998800000000002</v>
      </c>
      <c r="D54" s="55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67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68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56">
        <v>0</v>
      </c>
      <c r="C10" s="56">
        <v>0</v>
      </c>
      <c r="D10" s="44">
        <v>0</v>
      </c>
    </row>
    <row r="11" spans="1:4" x14ac:dyDescent="0.15">
      <c r="A11" s="18" t="s">
        <v>9</v>
      </c>
      <c r="B11" s="57">
        <v>0</v>
      </c>
      <c r="C11" s="57">
        <v>0</v>
      </c>
      <c r="D11" s="44">
        <v>0</v>
      </c>
    </row>
    <row r="12" spans="1:4" x14ac:dyDescent="0.15">
      <c r="A12" s="18" t="s">
        <v>10</v>
      </c>
      <c r="B12" s="56">
        <v>0</v>
      </c>
      <c r="C12" s="56">
        <v>0</v>
      </c>
      <c r="D12" s="44">
        <v>0</v>
      </c>
    </row>
    <row r="13" spans="1:4" x14ac:dyDescent="0.15">
      <c r="A13" s="18" t="s">
        <v>11</v>
      </c>
      <c r="B13" s="56">
        <v>0</v>
      </c>
      <c r="C13" s="56">
        <v>0</v>
      </c>
      <c r="D13" s="44">
        <v>0</v>
      </c>
    </row>
    <row r="14" spans="1:4" x14ac:dyDescent="0.15">
      <c r="A14" s="18" t="s">
        <v>12</v>
      </c>
      <c r="B14" s="56">
        <v>0</v>
      </c>
      <c r="C14" s="56">
        <v>0</v>
      </c>
      <c r="D14" s="44">
        <v>0</v>
      </c>
    </row>
    <row r="15" spans="1:4" x14ac:dyDescent="0.15">
      <c r="A15" s="6" t="s">
        <v>13</v>
      </c>
      <c r="B15" s="56">
        <v>4427.5</v>
      </c>
      <c r="C15" s="56">
        <v>2.2200000000000002</v>
      </c>
      <c r="D15" s="44">
        <v>0.77383919369567689</v>
      </c>
    </row>
    <row r="16" spans="1:4" x14ac:dyDescent="0.15">
      <c r="A16" s="6" t="s">
        <v>14</v>
      </c>
      <c r="B16" s="56">
        <v>125.4</v>
      </c>
      <c r="C16" s="56">
        <v>6.2700000000000006E-2</v>
      </c>
      <c r="D16" s="44">
        <v>2.1917433063678802E-2</v>
      </c>
    </row>
    <row r="17" spans="1:4" x14ac:dyDescent="0.15">
      <c r="A17" s="6" t="s">
        <v>15</v>
      </c>
      <c r="B17" s="56">
        <v>652.52</v>
      </c>
      <c r="C17" s="56">
        <v>0.33</v>
      </c>
      <c r="D17" s="44">
        <v>0.1140475552050374</v>
      </c>
    </row>
    <row r="18" spans="1:4" x14ac:dyDescent="0.15">
      <c r="A18" s="6" t="s">
        <v>16</v>
      </c>
      <c r="B18" s="56">
        <v>0</v>
      </c>
      <c r="C18" s="56">
        <v>0</v>
      </c>
      <c r="D18" s="44">
        <v>0</v>
      </c>
    </row>
    <row r="19" spans="1:4" x14ac:dyDescent="0.15">
      <c r="A19" s="6" t="s">
        <v>17</v>
      </c>
      <c r="B19" s="56">
        <v>0</v>
      </c>
      <c r="C19" s="56">
        <v>0</v>
      </c>
      <c r="D19" s="44">
        <v>0</v>
      </c>
    </row>
    <row r="20" spans="1:4" x14ac:dyDescent="0.15">
      <c r="A20" s="6" t="s">
        <v>18</v>
      </c>
      <c r="B20" s="56">
        <v>260.27</v>
      </c>
      <c r="C20" s="56">
        <v>0.13</v>
      </c>
      <c r="D20" s="44">
        <v>4.5490034318051681E-2</v>
      </c>
    </row>
    <row r="21" spans="1:4" x14ac:dyDescent="0.15">
      <c r="A21" s="6" t="s">
        <v>19</v>
      </c>
      <c r="B21" s="56">
        <v>0</v>
      </c>
      <c r="C21" s="56">
        <v>0</v>
      </c>
      <c r="D21" s="44">
        <v>0</v>
      </c>
    </row>
    <row r="22" spans="1:4" x14ac:dyDescent="0.15">
      <c r="A22" s="22" t="s">
        <v>20</v>
      </c>
      <c r="B22" s="58">
        <v>5465.6900000000005</v>
      </c>
      <c r="C22" s="58">
        <v>2.7427000000000001</v>
      </c>
      <c r="D22" s="47">
        <v>0.95529421628244471</v>
      </c>
    </row>
    <row r="23" spans="1:4" x14ac:dyDescent="0.15">
      <c r="A23" s="25" t="s">
        <v>21</v>
      </c>
      <c r="B23" s="57"/>
      <c r="C23" s="57"/>
      <c r="D23" s="48"/>
    </row>
    <row r="24" spans="1:4" x14ac:dyDescent="0.15">
      <c r="A24" s="18" t="s">
        <v>22</v>
      </c>
      <c r="B24" s="56">
        <v>0</v>
      </c>
      <c r="C24" s="56">
        <v>0</v>
      </c>
      <c r="D24" s="44">
        <v>0</v>
      </c>
    </row>
    <row r="25" spans="1:4" x14ac:dyDescent="0.15">
      <c r="A25" s="18" t="s">
        <v>23</v>
      </c>
      <c r="B25" s="56">
        <v>0</v>
      </c>
      <c r="C25" s="56">
        <v>0</v>
      </c>
      <c r="D25" s="44">
        <v>0</v>
      </c>
    </row>
    <row r="26" spans="1:4" x14ac:dyDescent="0.15">
      <c r="A26" s="18" t="s">
        <v>24</v>
      </c>
      <c r="B26" s="56">
        <v>0</v>
      </c>
      <c r="C26" s="56">
        <v>0</v>
      </c>
      <c r="D26" s="44">
        <v>0</v>
      </c>
    </row>
    <row r="27" spans="1:4" x14ac:dyDescent="0.15">
      <c r="A27" s="18" t="s">
        <v>25</v>
      </c>
      <c r="B27" s="56">
        <v>0</v>
      </c>
      <c r="C27" s="56">
        <v>0</v>
      </c>
      <c r="D27" s="44">
        <v>0</v>
      </c>
    </row>
    <row r="28" spans="1:4" x14ac:dyDescent="0.15">
      <c r="A28" s="18" t="s">
        <v>26</v>
      </c>
      <c r="B28" s="56">
        <v>84</v>
      </c>
      <c r="C28" s="56">
        <v>0.04</v>
      </c>
      <c r="D28" s="44">
        <v>1.4681534109641301E-2</v>
      </c>
    </row>
    <row r="29" spans="1:4" x14ac:dyDescent="0.15">
      <c r="A29" s="18" t="s">
        <v>27</v>
      </c>
      <c r="B29" s="56">
        <v>0</v>
      </c>
      <c r="C29" s="56">
        <v>0</v>
      </c>
      <c r="D29" s="44">
        <v>0</v>
      </c>
    </row>
    <row r="30" spans="1:4" x14ac:dyDescent="0.15">
      <c r="A30" s="18" t="s">
        <v>28</v>
      </c>
      <c r="B30" s="56">
        <v>0</v>
      </c>
      <c r="C30" s="56">
        <v>0</v>
      </c>
      <c r="D30" s="44">
        <v>0</v>
      </c>
    </row>
    <row r="31" spans="1:4" x14ac:dyDescent="0.15">
      <c r="A31" s="18" t="s">
        <v>29</v>
      </c>
      <c r="B31" s="56">
        <v>0</v>
      </c>
      <c r="C31" s="56">
        <v>0</v>
      </c>
      <c r="D31" s="44">
        <v>0</v>
      </c>
    </row>
    <row r="32" spans="1:4" x14ac:dyDescent="0.15">
      <c r="A32" s="26" t="s">
        <v>30</v>
      </c>
      <c r="B32" s="59">
        <v>84</v>
      </c>
      <c r="C32" s="59">
        <v>0.04</v>
      </c>
      <c r="D32" s="50">
        <v>1.4681534109641301E-2</v>
      </c>
    </row>
    <row r="33" spans="1:244" s="29" customFormat="1" x14ac:dyDescent="0.15">
      <c r="A33" s="11" t="s">
        <v>31</v>
      </c>
      <c r="B33" s="57"/>
      <c r="C33" s="57"/>
      <c r="D33" s="48"/>
    </row>
    <row r="34" spans="1:244" s="29" customFormat="1" x14ac:dyDescent="0.15">
      <c r="A34" s="18" t="s">
        <v>32</v>
      </c>
      <c r="B34" s="56">
        <v>155.40293141781024</v>
      </c>
      <c r="C34" s="56">
        <v>0.08</v>
      </c>
      <c r="D34" s="44">
        <v>2.7161350456533676E-2</v>
      </c>
    </row>
    <row r="35" spans="1:244" s="29" customFormat="1" x14ac:dyDescent="0.15">
      <c r="A35" s="6" t="s">
        <v>33</v>
      </c>
      <c r="B35" s="56">
        <v>155.40293141781024</v>
      </c>
      <c r="C35" s="56">
        <v>0.08</v>
      </c>
      <c r="D35" s="44">
        <v>2.7161350456533676E-2</v>
      </c>
    </row>
    <row r="36" spans="1:244" s="30" customFormat="1" x14ac:dyDescent="0.15">
      <c r="A36" s="22" t="s">
        <v>34</v>
      </c>
      <c r="B36" s="58">
        <v>5705.0929314178111</v>
      </c>
      <c r="C36" s="58">
        <v>2.8627000000000002</v>
      </c>
      <c r="D36" s="47">
        <v>0.99713710084861973</v>
      </c>
    </row>
    <row r="37" spans="1:244" s="29" customFormat="1" x14ac:dyDescent="0.15">
      <c r="A37" s="11" t="s">
        <v>35</v>
      </c>
      <c r="B37" s="57"/>
      <c r="C37" s="57"/>
      <c r="D37" s="48"/>
    </row>
    <row r="38" spans="1:244" s="29" customFormat="1" x14ac:dyDescent="0.15">
      <c r="A38" s="6" t="s">
        <v>36</v>
      </c>
      <c r="B38" s="56">
        <v>0</v>
      </c>
      <c r="C38" s="56">
        <v>0</v>
      </c>
      <c r="D38" s="44">
        <v>0</v>
      </c>
    </row>
    <row r="39" spans="1:244" s="29" customFormat="1" x14ac:dyDescent="0.15">
      <c r="A39" s="6" t="s">
        <v>37</v>
      </c>
      <c r="B39" s="56">
        <v>0</v>
      </c>
      <c r="C39" s="56">
        <v>0</v>
      </c>
      <c r="D39" s="44">
        <v>0</v>
      </c>
    </row>
    <row r="40" spans="1:244" s="29" customFormat="1" x14ac:dyDescent="0.15">
      <c r="A40" s="18" t="s">
        <v>38</v>
      </c>
      <c r="B40" s="56">
        <v>0</v>
      </c>
      <c r="C40" s="56">
        <v>0</v>
      </c>
      <c r="D40" s="44">
        <v>0</v>
      </c>
    </row>
    <row r="41" spans="1:244" s="29" customFormat="1" x14ac:dyDescent="0.15">
      <c r="A41" s="18" t="s">
        <v>39</v>
      </c>
      <c r="B41" s="56">
        <v>0</v>
      </c>
      <c r="C41" s="56">
        <v>0</v>
      </c>
      <c r="D41" s="44">
        <v>0</v>
      </c>
    </row>
    <row r="42" spans="1:244" s="29" customFormat="1" x14ac:dyDescent="0.15">
      <c r="A42" s="26" t="s">
        <v>40</v>
      </c>
      <c r="B42" s="59">
        <v>0</v>
      </c>
      <c r="C42" s="59">
        <v>0</v>
      </c>
      <c r="D42" s="50">
        <v>0</v>
      </c>
      <c r="E42" s="33"/>
      <c r="F42" s="31"/>
      <c r="G42" s="31"/>
      <c r="H42" s="51"/>
      <c r="I42" s="33"/>
      <c r="J42" s="31"/>
      <c r="K42" s="31"/>
      <c r="L42" s="51"/>
      <c r="M42" s="33"/>
      <c r="N42" s="31"/>
      <c r="O42" s="31"/>
      <c r="P42" s="51"/>
      <c r="Q42" s="33"/>
      <c r="R42" s="31"/>
      <c r="S42" s="31"/>
      <c r="T42" s="51"/>
      <c r="U42" s="33"/>
      <c r="V42" s="31"/>
      <c r="W42" s="31"/>
      <c r="X42" s="51"/>
      <c r="Y42" s="33"/>
      <c r="Z42" s="31"/>
      <c r="AA42" s="31"/>
      <c r="AB42" s="51"/>
      <c r="AC42" s="33"/>
      <c r="AD42" s="31"/>
      <c r="AE42" s="31"/>
      <c r="AF42" s="51"/>
      <c r="AG42" s="33"/>
      <c r="AH42" s="31"/>
      <c r="AI42" s="31"/>
      <c r="AJ42" s="51"/>
      <c r="AK42" s="33"/>
      <c r="AL42" s="31"/>
      <c r="AM42" s="31"/>
      <c r="AN42" s="51"/>
      <c r="AO42" s="33"/>
      <c r="AP42" s="31"/>
      <c r="AQ42" s="31"/>
      <c r="AR42" s="51"/>
      <c r="AS42" s="33"/>
      <c r="AT42" s="31"/>
      <c r="AU42" s="31"/>
      <c r="AV42" s="51"/>
      <c r="AW42" s="33"/>
      <c r="AX42" s="31"/>
      <c r="AY42" s="31"/>
      <c r="AZ42" s="51"/>
      <c r="BA42" s="33"/>
      <c r="BB42" s="31"/>
      <c r="BC42" s="31"/>
      <c r="BD42" s="51"/>
      <c r="BE42" s="33"/>
      <c r="BF42" s="31"/>
      <c r="BG42" s="31"/>
      <c r="BH42" s="51"/>
      <c r="BI42" s="33"/>
      <c r="BJ42" s="31"/>
      <c r="BK42" s="31"/>
      <c r="BL42" s="51"/>
      <c r="BM42" s="33"/>
      <c r="BN42" s="31"/>
      <c r="BO42" s="31"/>
      <c r="BP42" s="51"/>
      <c r="BQ42" s="33"/>
      <c r="BR42" s="31"/>
      <c r="BS42" s="31"/>
      <c r="BT42" s="51"/>
      <c r="BU42" s="33"/>
      <c r="BV42" s="31"/>
      <c r="BW42" s="31"/>
      <c r="BX42" s="51"/>
      <c r="BY42" s="33"/>
      <c r="BZ42" s="31"/>
      <c r="CA42" s="31"/>
      <c r="CB42" s="51"/>
      <c r="CC42" s="33"/>
      <c r="CD42" s="31"/>
      <c r="CE42" s="31"/>
      <c r="CF42" s="51"/>
      <c r="CG42" s="33"/>
      <c r="CH42" s="31"/>
      <c r="CI42" s="31"/>
      <c r="CJ42" s="51"/>
      <c r="CK42" s="33"/>
      <c r="CL42" s="31"/>
      <c r="CM42" s="31"/>
      <c r="CN42" s="51"/>
      <c r="CO42" s="33"/>
      <c r="CP42" s="31"/>
      <c r="CQ42" s="31"/>
      <c r="CR42" s="51"/>
      <c r="CS42" s="33"/>
      <c r="CT42" s="31"/>
      <c r="CU42" s="31"/>
      <c r="CV42" s="51"/>
      <c r="CW42" s="33"/>
      <c r="CX42" s="31"/>
      <c r="CY42" s="31"/>
      <c r="CZ42" s="51"/>
      <c r="DA42" s="33"/>
      <c r="DB42" s="31"/>
      <c r="DC42" s="31"/>
      <c r="DD42" s="51"/>
      <c r="DE42" s="33"/>
      <c r="DF42" s="31"/>
      <c r="DG42" s="31"/>
      <c r="DH42" s="51"/>
      <c r="DI42" s="33"/>
      <c r="DJ42" s="31"/>
      <c r="DK42" s="31"/>
      <c r="DL42" s="51"/>
      <c r="DM42" s="33"/>
      <c r="DN42" s="31"/>
      <c r="DO42" s="31"/>
      <c r="DP42" s="51"/>
      <c r="DQ42" s="33"/>
      <c r="DR42" s="31"/>
      <c r="DS42" s="31"/>
      <c r="DT42" s="51"/>
      <c r="DU42" s="33"/>
      <c r="DV42" s="31"/>
      <c r="DW42" s="31"/>
      <c r="DX42" s="51"/>
      <c r="DY42" s="33"/>
      <c r="DZ42" s="31"/>
      <c r="EA42" s="31"/>
      <c r="EB42" s="51"/>
      <c r="EC42" s="33"/>
      <c r="ED42" s="31"/>
      <c r="EE42" s="31"/>
      <c r="EF42" s="51"/>
      <c r="EG42" s="33"/>
      <c r="EH42" s="31"/>
      <c r="EI42" s="31"/>
      <c r="EJ42" s="51"/>
      <c r="EK42" s="33"/>
      <c r="EL42" s="31"/>
      <c r="EM42" s="31"/>
      <c r="EN42" s="51"/>
      <c r="EO42" s="33"/>
      <c r="EP42" s="31"/>
      <c r="EQ42" s="31"/>
      <c r="ER42" s="51"/>
      <c r="ES42" s="33"/>
      <c r="ET42" s="31"/>
      <c r="EU42" s="31"/>
      <c r="EV42" s="51"/>
      <c r="EW42" s="33"/>
      <c r="EX42" s="31"/>
      <c r="EY42" s="31"/>
      <c r="EZ42" s="51"/>
      <c r="FA42" s="33"/>
      <c r="FB42" s="31"/>
      <c r="FC42" s="31"/>
      <c r="FD42" s="51"/>
      <c r="FE42" s="33"/>
      <c r="FF42" s="31"/>
      <c r="FG42" s="31"/>
      <c r="FH42" s="51"/>
      <c r="FI42" s="33"/>
      <c r="FJ42" s="31"/>
      <c r="FK42" s="31"/>
      <c r="FL42" s="51"/>
      <c r="FM42" s="33"/>
      <c r="FN42" s="31"/>
      <c r="FO42" s="31"/>
      <c r="FP42" s="51"/>
      <c r="FQ42" s="33"/>
      <c r="FR42" s="31"/>
      <c r="FS42" s="31"/>
      <c r="FT42" s="51"/>
      <c r="FU42" s="33"/>
      <c r="FV42" s="31"/>
      <c r="FW42" s="31"/>
      <c r="FX42" s="51"/>
      <c r="FY42" s="33"/>
      <c r="FZ42" s="31"/>
      <c r="GA42" s="31"/>
      <c r="GB42" s="51"/>
      <c r="GC42" s="33"/>
      <c r="GD42" s="31"/>
      <c r="GE42" s="31"/>
      <c r="GF42" s="51"/>
      <c r="GG42" s="33"/>
      <c r="GH42" s="31"/>
      <c r="GI42" s="31"/>
      <c r="GJ42" s="51"/>
      <c r="GK42" s="33"/>
      <c r="GL42" s="31"/>
      <c r="GM42" s="31"/>
      <c r="GN42" s="51"/>
      <c r="GO42" s="33"/>
      <c r="GP42" s="31"/>
      <c r="GQ42" s="31"/>
      <c r="GR42" s="51"/>
      <c r="GS42" s="33"/>
      <c r="GT42" s="31"/>
      <c r="GU42" s="31"/>
      <c r="GV42" s="51"/>
      <c r="GW42" s="33"/>
      <c r="GX42" s="31"/>
      <c r="GY42" s="31"/>
      <c r="GZ42" s="51"/>
      <c r="HA42" s="33"/>
      <c r="HB42" s="31"/>
      <c r="HC42" s="31"/>
      <c r="HD42" s="51"/>
      <c r="HE42" s="33"/>
      <c r="HF42" s="31"/>
      <c r="HG42" s="31"/>
      <c r="HH42" s="51"/>
      <c r="HI42" s="33"/>
      <c r="HJ42" s="31"/>
      <c r="HK42" s="31"/>
      <c r="HL42" s="51"/>
      <c r="HM42" s="33"/>
      <c r="HN42" s="31"/>
      <c r="HO42" s="31"/>
      <c r="HP42" s="51"/>
      <c r="HQ42" s="33"/>
      <c r="HR42" s="31"/>
      <c r="HS42" s="31"/>
      <c r="HT42" s="51"/>
      <c r="HU42" s="33"/>
      <c r="HV42" s="31"/>
      <c r="HW42" s="31"/>
      <c r="HX42" s="51"/>
      <c r="HY42" s="33"/>
      <c r="HZ42" s="31"/>
      <c r="IA42" s="31"/>
      <c r="IB42" s="51"/>
      <c r="IC42" s="33"/>
      <c r="ID42" s="31"/>
      <c r="IE42" s="31"/>
      <c r="IF42" s="51"/>
      <c r="IG42" s="33"/>
      <c r="IH42" s="31"/>
      <c r="II42" s="31"/>
      <c r="IJ42" s="51"/>
    </row>
    <row r="43" spans="1:244" s="29" customFormat="1" x14ac:dyDescent="0.15">
      <c r="A43" s="11" t="s">
        <v>41</v>
      </c>
      <c r="B43" s="57"/>
      <c r="C43" s="57"/>
      <c r="D43" s="48"/>
    </row>
    <row r="44" spans="1:244" s="29" customFormat="1" x14ac:dyDescent="0.15">
      <c r="A44" s="18" t="s">
        <v>42</v>
      </c>
      <c r="B44" s="56">
        <v>0</v>
      </c>
      <c r="C44" s="56">
        <v>0</v>
      </c>
      <c r="D44" s="44">
        <v>0</v>
      </c>
    </row>
    <row r="45" spans="1:244" s="29" customFormat="1" x14ac:dyDescent="0.15">
      <c r="A45" s="18" t="s">
        <v>43</v>
      </c>
      <c r="B45" s="56">
        <v>0</v>
      </c>
      <c r="C45" s="56">
        <v>0</v>
      </c>
      <c r="D45" s="44">
        <v>0</v>
      </c>
    </row>
    <row r="46" spans="1:244" s="29" customFormat="1" x14ac:dyDescent="0.15">
      <c r="A46" s="18" t="s">
        <v>44</v>
      </c>
      <c r="B46" s="56">
        <v>0</v>
      </c>
      <c r="C46" s="56">
        <v>0</v>
      </c>
      <c r="D46" s="44">
        <v>0</v>
      </c>
    </row>
    <row r="47" spans="1:244" s="29" customFormat="1" x14ac:dyDescent="0.15">
      <c r="A47" s="26" t="s">
        <v>45</v>
      </c>
      <c r="B47" s="59">
        <v>0</v>
      </c>
      <c r="C47" s="59">
        <v>0</v>
      </c>
      <c r="D47" s="50">
        <v>0</v>
      </c>
      <c r="E47" s="33"/>
      <c r="F47" s="31"/>
      <c r="G47" s="31"/>
      <c r="H47" s="51"/>
      <c r="I47" s="33"/>
      <c r="J47" s="31"/>
      <c r="K47" s="31"/>
      <c r="L47" s="51"/>
      <c r="M47" s="33"/>
      <c r="N47" s="31"/>
      <c r="O47" s="31"/>
      <c r="P47" s="51"/>
      <c r="Q47" s="33"/>
      <c r="R47" s="31"/>
      <c r="S47" s="31"/>
      <c r="T47" s="51"/>
      <c r="U47" s="33"/>
      <c r="V47" s="31"/>
      <c r="W47" s="31"/>
      <c r="X47" s="51"/>
      <c r="Y47" s="33"/>
      <c r="Z47" s="31"/>
      <c r="AA47" s="31"/>
      <c r="AB47" s="51"/>
      <c r="AC47" s="33"/>
      <c r="AD47" s="31"/>
      <c r="AE47" s="31"/>
      <c r="AF47" s="51"/>
      <c r="AG47" s="33"/>
      <c r="AH47" s="31"/>
      <c r="AI47" s="31"/>
      <c r="AJ47" s="51"/>
      <c r="AK47" s="33"/>
      <c r="AL47" s="31"/>
      <c r="AM47" s="31"/>
      <c r="AN47" s="51"/>
      <c r="AO47" s="33"/>
      <c r="AP47" s="31"/>
      <c r="AQ47" s="31"/>
      <c r="AR47" s="51"/>
      <c r="AS47" s="33"/>
      <c r="AT47" s="31"/>
      <c r="AU47" s="31"/>
      <c r="AV47" s="51"/>
      <c r="AW47" s="33"/>
      <c r="AX47" s="31"/>
      <c r="AY47" s="31"/>
      <c r="AZ47" s="51"/>
      <c r="BA47" s="33"/>
      <c r="BB47" s="31"/>
      <c r="BC47" s="31"/>
      <c r="BD47" s="51"/>
      <c r="BE47" s="33"/>
      <c r="BF47" s="31"/>
      <c r="BG47" s="31"/>
      <c r="BH47" s="51"/>
      <c r="BI47" s="33"/>
      <c r="BJ47" s="31"/>
      <c r="BK47" s="31"/>
      <c r="BL47" s="51"/>
      <c r="BM47" s="33"/>
      <c r="BN47" s="31"/>
      <c r="BO47" s="31"/>
      <c r="BP47" s="51"/>
      <c r="BQ47" s="33"/>
      <c r="BR47" s="31"/>
      <c r="BS47" s="31"/>
      <c r="BT47" s="51"/>
      <c r="BU47" s="33"/>
      <c r="BV47" s="31"/>
      <c r="BW47" s="31"/>
      <c r="BX47" s="51"/>
      <c r="BY47" s="33"/>
      <c r="BZ47" s="31"/>
      <c r="CA47" s="31"/>
      <c r="CB47" s="51"/>
      <c r="CC47" s="33"/>
      <c r="CD47" s="31"/>
      <c r="CE47" s="31"/>
      <c r="CF47" s="51"/>
      <c r="CG47" s="33"/>
      <c r="CH47" s="31"/>
      <c r="CI47" s="31"/>
      <c r="CJ47" s="51"/>
      <c r="CK47" s="33"/>
      <c r="CL47" s="31"/>
      <c r="CM47" s="31"/>
      <c r="CN47" s="51"/>
      <c r="CO47" s="33"/>
      <c r="CP47" s="31"/>
      <c r="CQ47" s="31"/>
      <c r="CR47" s="51"/>
      <c r="CS47" s="33"/>
      <c r="CT47" s="31"/>
      <c r="CU47" s="31"/>
      <c r="CV47" s="51"/>
      <c r="CW47" s="33"/>
      <c r="CX47" s="31"/>
      <c r="CY47" s="31"/>
      <c r="CZ47" s="51"/>
      <c r="DA47" s="33"/>
      <c r="DB47" s="31"/>
      <c r="DC47" s="31"/>
      <c r="DD47" s="51"/>
      <c r="DE47" s="33"/>
      <c r="DF47" s="31"/>
      <c r="DG47" s="31"/>
      <c r="DH47" s="51"/>
      <c r="DI47" s="33"/>
      <c r="DJ47" s="31"/>
      <c r="DK47" s="31"/>
      <c r="DL47" s="51"/>
      <c r="DM47" s="33"/>
      <c r="DN47" s="31"/>
      <c r="DO47" s="31"/>
      <c r="DP47" s="51"/>
      <c r="DQ47" s="33"/>
      <c r="DR47" s="31"/>
      <c r="DS47" s="31"/>
      <c r="DT47" s="51"/>
      <c r="DU47" s="33"/>
      <c r="DV47" s="31"/>
      <c r="DW47" s="31"/>
      <c r="DX47" s="51"/>
      <c r="DY47" s="33"/>
      <c r="DZ47" s="31"/>
      <c r="EA47" s="31"/>
      <c r="EB47" s="51"/>
      <c r="EC47" s="33"/>
      <c r="ED47" s="31"/>
      <c r="EE47" s="31"/>
      <c r="EF47" s="51"/>
      <c r="EG47" s="33"/>
      <c r="EH47" s="31"/>
      <c r="EI47" s="31"/>
      <c r="EJ47" s="51"/>
      <c r="EK47" s="33"/>
      <c r="EL47" s="31"/>
      <c r="EM47" s="31"/>
      <c r="EN47" s="51"/>
      <c r="EO47" s="33"/>
      <c r="EP47" s="31"/>
      <c r="EQ47" s="31"/>
      <c r="ER47" s="51"/>
      <c r="ES47" s="33"/>
      <c r="ET47" s="31"/>
      <c r="EU47" s="31"/>
      <c r="EV47" s="51"/>
      <c r="EW47" s="33"/>
      <c r="EX47" s="31"/>
      <c r="EY47" s="31"/>
      <c r="EZ47" s="51"/>
      <c r="FA47" s="33"/>
      <c r="FB47" s="31"/>
      <c r="FC47" s="31"/>
      <c r="FD47" s="51"/>
      <c r="FE47" s="33"/>
      <c r="FF47" s="31"/>
      <c r="FG47" s="31"/>
      <c r="FH47" s="51"/>
      <c r="FI47" s="33"/>
      <c r="FJ47" s="31"/>
      <c r="FK47" s="31"/>
      <c r="FL47" s="51"/>
      <c r="FM47" s="33"/>
      <c r="FN47" s="31"/>
      <c r="FO47" s="31"/>
      <c r="FP47" s="51"/>
      <c r="FQ47" s="33"/>
      <c r="FR47" s="31"/>
      <c r="FS47" s="31"/>
      <c r="FT47" s="51"/>
      <c r="FU47" s="33"/>
      <c r="FV47" s="31"/>
      <c r="FW47" s="31"/>
      <c r="FX47" s="51"/>
      <c r="FY47" s="33"/>
      <c r="FZ47" s="31"/>
      <c r="GA47" s="31"/>
      <c r="GB47" s="51"/>
      <c r="GC47" s="33"/>
      <c r="GD47" s="31"/>
      <c r="GE47" s="31"/>
      <c r="GF47" s="51"/>
      <c r="GG47" s="33"/>
      <c r="GH47" s="31"/>
      <c r="GI47" s="31"/>
      <c r="GJ47" s="51"/>
      <c r="GK47" s="33"/>
      <c r="GL47" s="31"/>
      <c r="GM47" s="31"/>
      <c r="GN47" s="51"/>
      <c r="GO47" s="33"/>
      <c r="GP47" s="31"/>
      <c r="GQ47" s="31"/>
      <c r="GR47" s="51"/>
      <c r="GS47" s="33"/>
      <c r="GT47" s="31"/>
      <c r="GU47" s="31"/>
      <c r="GV47" s="51"/>
      <c r="GW47" s="33"/>
      <c r="GX47" s="31"/>
      <c r="GY47" s="31"/>
      <c r="GZ47" s="51"/>
      <c r="HA47" s="33"/>
      <c r="HB47" s="31"/>
      <c r="HC47" s="31"/>
      <c r="HD47" s="51"/>
      <c r="HE47" s="33"/>
      <c r="HF47" s="31"/>
      <c r="HG47" s="31"/>
      <c r="HH47" s="51"/>
      <c r="HI47" s="33"/>
      <c r="HJ47" s="31"/>
      <c r="HK47" s="31"/>
      <c r="HL47" s="51"/>
      <c r="HM47" s="33"/>
      <c r="HN47" s="31"/>
      <c r="HO47" s="31"/>
      <c r="HP47" s="51"/>
      <c r="HQ47" s="33"/>
      <c r="HR47" s="31"/>
      <c r="HS47" s="31"/>
      <c r="HT47" s="51"/>
      <c r="HU47" s="33"/>
      <c r="HV47" s="31"/>
      <c r="HW47" s="31"/>
      <c r="HX47" s="51"/>
      <c r="HY47" s="33"/>
      <c r="HZ47" s="31"/>
      <c r="IA47" s="31"/>
      <c r="IB47" s="51"/>
      <c r="IC47" s="33"/>
      <c r="ID47" s="31"/>
      <c r="IE47" s="31"/>
      <c r="IF47" s="51"/>
      <c r="IG47" s="33"/>
      <c r="IH47" s="31"/>
      <c r="II47" s="31"/>
      <c r="IJ47" s="51"/>
    </row>
    <row r="48" spans="1:244" s="29" customFormat="1" x14ac:dyDescent="0.15">
      <c r="A48" s="34" t="s">
        <v>46</v>
      </c>
      <c r="B48" s="60">
        <v>0</v>
      </c>
      <c r="C48" s="60">
        <v>0</v>
      </c>
      <c r="D48" s="53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58">
        <v>5705.0929314178111</v>
      </c>
      <c r="C49" s="58">
        <v>2.8627000000000002</v>
      </c>
      <c r="D49" s="47">
        <v>0.99713710084861973</v>
      </c>
    </row>
    <row r="50" spans="1:244" s="29" customFormat="1" x14ac:dyDescent="0.15">
      <c r="A50" s="11" t="s">
        <v>48</v>
      </c>
      <c r="B50" s="57"/>
      <c r="C50" s="57"/>
      <c r="D50" s="48"/>
    </row>
    <row r="51" spans="1:244" s="29" customFormat="1" x14ac:dyDescent="0.15">
      <c r="A51" s="6" t="s">
        <v>49</v>
      </c>
      <c r="B51" s="56">
        <v>0</v>
      </c>
      <c r="C51" s="56">
        <v>0</v>
      </c>
      <c r="D51" s="44">
        <v>0</v>
      </c>
    </row>
    <row r="52" spans="1:244" s="29" customFormat="1" x14ac:dyDescent="0.15">
      <c r="A52" s="6" t="s">
        <v>50</v>
      </c>
      <c r="B52" s="56">
        <v>16.38</v>
      </c>
      <c r="C52" s="56">
        <v>0.01</v>
      </c>
      <c r="D52" s="44">
        <v>2.8628991513800534E-3</v>
      </c>
    </row>
    <row r="53" spans="1:244" s="29" customFormat="1" x14ac:dyDescent="0.15">
      <c r="A53" s="26" t="s">
        <v>51</v>
      </c>
      <c r="B53" s="59">
        <v>16.38</v>
      </c>
      <c r="C53" s="59">
        <v>0.01</v>
      </c>
      <c r="D53" s="50">
        <v>2.8628991513800534E-3</v>
      </c>
      <c r="E53" s="33"/>
      <c r="F53" s="31"/>
      <c r="G53" s="31"/>
      <c r="H53" s="51"/>
      <c r="I53" s="33"/>
      <c r="J53" s="31"/>
      <c r="K53" s="31"/>
      <c r="L53" s="51"/>
      <c r="M53" s="33"/>
      <c r="N53" s="31"/>
      <c r="O53" s="31"/>
      <c r="P53" s="51"/>
      <c r="Q53" s="33"/>
      <c r="R53" s="31"/>
      <c r="S53" s="31"/>
      <c r="T53" s="51"/>
      <c r="U53" s="33"/>
      <c r="V53" s="31"/>
      <c r="W53" s="31"/>
      <c r="X53" s="51"/>
      <c r="Y53" s="33"/>
      <c r="Z53" s="31"/>
      <c r="AA53" s="31"/>
      <c r="AB53" s="51"/>
      <c r="AC53" s="33"/>
      <c r="AD53" s="31"/>
      <c r="AE53" s="31"/>
      <c r="AF53" s="51"/>
      <c r="AG53" s="33"/>
      <c r="AH53" s="31"/>
      <c r="AI53" s="31"/>
      <c r="AJ53" s="51"/>
      <c r="AK53" s="33"/>
      <c r="AL53" s="31"/>
      <c r="AM53" s="31"/>
      <c r="AN53" s="51"/>
      <c r="AO53" s="33"/>
      <c r="AP53" s="31"/>
      <c r="AQ53" s="31"/>
      <c r="AR53" s="51"/>
      <c r="AS53" s="33"/>
      <c r="AT53" s="31"/>
      <c r="AU53" s="31"/>
      <c r="AV53" s="51"/>
      <c r="AW53" s="33"/>
      <c r="AX53" s="31"/>
      <c r="AY53" s="31"/>
      <c r="AZ53" s="51"/>
      <c r="BA53" s="33"/>
      <c r="BB53" s="31"/>
      <c r="BC53" s="31"/>
      <c r="BD53" s="51"/>
      <c r="BE53" s="33"/>
      <c r="BF53" s="31"/>
      <c r="BG53" s="31"/>
      <c r="BH53" s="51"/>
      <c r="BI53" s="33"/>
      <c r="BJ53" s="31"/>
      <c r="BK53" s="31"/>
      <c r="BL53" s="51"/>
      <c r="BM53" s="33"/>
      <c r="BN53" s="31"/>
      <c r="BO53" s="31"/>
      <c r="BP53" s="51"/>
      <c r="BQ53" s="33"/>
      <c r="BR53" s="31"/>
      <c r="BS53" s="31"/>
      <c r="BT53" s="51"/>
      <c r="BU53" s="33"/>
      <c r="BV53" s="31"/>
      <c r="BW53" s="31"/>
      <c r="BX53" s="51"/>
      <c r="BY53" s="33"/>
      <c r="BZ53" s="31"/>
      <c r="CA53" s="31"/>
      <c r="CB53" s="51"/>
      <c r="CC53" s="33"/>
      <c r="CD53" s="31"/>
      <c r="CE53" s="31"/>
      <c r="CF53" s="51"/>
      <c r="CG53" s="33"/>
      <c r="CH53" s="31"/>
      <c r="CI53" s="31"/>
      <c r="CJ53" s="51"/>
      <c r="CK53" s="33"/>
      <c r="CL53" s="31"/>
      <c r="CM53" s="31"/>
      <c r="CN53" s="51"/>
      <c r="CO53" s="33"/>
      <c r="CP53" s="31"/>
      <c r="CQ53" s="31"/>
      <c r="CR53" s="51"/>
      <c r="CS53" s="33"/>
      <c r="CT53" s="31"/>
      <c r="CU53" s="31"/>
      <c r="CV53" s="51"/>
      <c r="CW53" s="33"/>
      <c r="CX53" s="31"/>
      <c r="CY53" s="31"/>
      <c r="CZ53" s="51"/>
      <c r="DA53" s="33"/>
      <c r="DB53" s="31"/>
      <c r="DC53" s="31"/>
      <c r="DD53" s="51"/>
      <c r="DE53" s="33"/>
      <c r="DF53" s="31"/>
      <c r="DG53" s="31"/>
      <c r="DH53" s="51"/>
      <c r="DI53" s="33"/>
      <c r="DJ53" s="31"/>
      <c r="DK53" s="31"/>
      <c r="DL53" s="51"/>
      <c r="DM53" s="33"/>
      <c r="DN53" s="31"/>
      <c r="DO53" s="31"/>
      <c r="DP53" s="51"/>
      <c r="DQ53" s="33"/>
      <c r="DR53" s="31"/>
      <c r="DS53" s="31"/>
      <c r="DT53" s="51"/>
      <c r="DU53" s="33"/>
      <c r="DV53" s="31"/>
      <c r="DW53" s="31"/>
      <c r="DX53" s="51"/>
      <c r="DY53" s="33"/>
      <c r="DZ53" s="31"/>
      <c r="EA53" s="31"/>
      <c r="EB53" s="51"/>
      <c r="EC53" s="33"/>
      <c r="ED53" s="31"/>
      <c r="EE53" s="31"/>
      <c r="EF53" s="51"/>
      <c r="EG53" s="33"/>
      <c r="EH53" s="31"/>
      <c r="EI53" s="31"/>
      <c r="EJ53" s="51"/>
      <c r="EK53" s="33"/>
      <c r="EL53" s="31"/>
      <c r="EM53" s="31"/>
      <c r="EN53" s="51"/>
      <c r="EO53" s="33"/>
      <c r="EP53" s="31"/>
      <c r="EQ53" s="31"/>
      <c r="ER53" s="51"/>
      <c r="ES53" s="33"/>
      <c r="ET53" s="31"/>
      <c r="EU53" s="31"/>
      <c r="EV53" s="51"/>
      <c r="EW53" s="33"/>
      <c r="EX53" s="31"/>
      <c r="EY53" s="31"/>
      <c r="EZ53" s="51"/>
      <c r="FA53" s="33"/>
      <c r="FB53" s="31"/>
      <c r="FC53" s="31"/>
      <c r="FD53" s="51"/>
      <c r="FE53" s="33"/>
      <c r="FF53" s="31"/>
      <c r="FG53" s="31"/>
      <c r="FH53" s="51"/>
      <c r="FI53" s="33"/>
      <c r="FJ53" s="31"/>
      <c r="FK53" s="31"/>
      <c r="FL53" s="51"/>
      <c r="FM53" s="33"/>
      <c r="FN53" s="31"/>
      <c r="FO53" s="31"/>
      <c r="FP53" s="51"/>
      <c r="FQ53" s="33"/>
      <c r="FR53" s="31"/>
      <c r="FS53" s="31"/>
      <c r="FT53" s="51"/>
      <c r="FU53" s="33"/>
      <c r="FV53" s="31"/>
      <c r="FW53" s="31"/>
      <c r="FX53" s="51"/>
      <c r="FY53" s="33"/>
      <c r="FZ53" s="31"/>
      <c r="GA53" s="31"/>
      <c r="GB53" s="51"/>
      <c r="GC53" s="33"/>
      <c r="GD53" s="31"/>
      <c r="GE53" s="31"/>
      <c r="GF53" s="51"/>
      <c r="GG53" s="33"/>
      <c r="GH53" s="31"/>
      <c r="GI53" s="31"/>
      <c r="GJ53" s="51"/>
      <c r="GK53" s="33"/>
      <c r="GL53" s="31"/>
      <c r="GM53" s="31"/>
      <c r="GN53" s="51"/>
      <c r="GO53" s="33"/>
      <c r="GP53" s="31"/>
      <c r="GQ53" s="31"/>
      <c r="GR53" s="51"/>
      <c r="GS53" s="33"/>
      <c r="GT53" s="31"/>
      <c r="GU53" s="31"/>
      <c r="GV53" s="51"/>
      <c r="GW53" s="33"/>
      <c r="GX53" s="31"/>
      <c r="GY53" s="31"/>
      <c r="GZ53" s="51"/>
      <c r="HA53" s="33"/>
      <c r="HB53" s="31"/>
      <c r="HC53" s="31"/>
      <c r="HD53" s="51"/>
      <c r="HE53" s="33"/>
      <c r="HF53" s="31"/>
      <c r="HG53" s="31"/>
      <c r="HH53" s="51"/>
      <c r="HI53" s="33"/>
      <c r="HJ53" s="31"/>
      <c r="HK53" s="31"/>
      <c r="HL53" s="51"/>
      <c r="HM53" s="33"/>
      <c r="HN53" s="31"/>
      <c r="HO53" s="31"/>
      <c r="HP53" s="51"/>
      <c r="HQ53" s="33"/>
      <c r="HR53" s="31"/>
      <c r="HS53" s="31"/>
      <c r="HT53" s="51"/>
      <c r="HU53" s="33"/>
      <c r="HV53" s="31"/>
      <c r="HW53" s="31"/>
      <c r="HX53" s="51"/>
      <c r="HY53" s="33"/>
      <c r="HZ53" s="31"/>
      <c r="IA53" s="31"/>
      <c r="IB53" s="51"/>
      <c r="IC53" s="33"/>
      <c r="ID53" s="31"/>
      <c r="IE53" s="31"/>
      <c r="IF53" s="51"/>
      <c r="IG53" s="33"/>
      <c r="IH53" s="31"/>
      <c r="II53" s="31"/>
      <c r="IJ53" s="51"/>
    </row>
    <row r="54" spans="1:244" s="40" customFormat="1" ht="13.5" thickBot="1" x14ac:dyDescent="0.2">
      <c r="A54" s="37" t="s">
        <v>52</v>
      </c>
      <c r="B54" s="61">
        <v>5721.4729314178112</v>
      </c>
      <c r="C54" s="61">
        <v>2.8727</v>
      </c>
      <c r="D54" s="55">
        <v>0.99999999999999978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I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69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 t="s">
        <v>70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56">
        <v>0</v>
      </c>
      <c r="C10" s="56">
        <v>0</v>
      </c>
      <c r="D10" s="44">
        <v>0</v>
      </c>
    </row>
    <row r="11" spans="1:4" x14ac:dyDescent="0.15">
      <c r="A11" s="18" t="s">
        <v>9</v>
      </c>
      <c r="B11" s="57">
        <v>0</v>
      </c>
      <c r="C11" s="57">
        <v>0</v>
      </c>
      <c r="D11" s="44">
        <v>0</v>
      </c>
    </row>
    <row r="12" spans="1:4" x14ac:dyDescent="0.15">
      <c r="A12" s="18" t="s">
        <v>10</v>
      </c>
      <c r="B12" s="56">
        <v>0</v>
      </c>
      <c r="C12" s="56">
        <v>0</v>
      </c>
      <c r="D12" s="44">
        <v>0</v>
      </c>
    </row>
    <row r="13" spans="1:4" x14ac:dyDescent="0.15">
      <c r="A13" s="18" t="s">
        <v>11</v>
      </c>
      <c r="B13" s="56">
        <v>0</v>
      </c>
      <c r="C13" s="56">
        <v>0</v>
      </c>
      <c r="D13" s="44">
        <v>0</v>
      </c>
    </row>
    <row r="14" spans="1:4" x14ac:dyDescent="0.15">
      <c r="A14" s="18" t="s">
        <v>12</v>
      </c>
      <c r="B14" s="56">
        <v>0</v>
      </c>
      <c r="C14" s="56">
        <v>0</v>
      </c>
      <c r="D14" s="44">
        <v>0</v>
      </c>
    </row>
    <row r="15" spans="1:4" x14ac:dyDescent="0.15">
      <c r="A15" s="6" t="s">
        <v>13</v>
      </c>
      <c r="B15" s="56">
        <v>5635</v>
      </c>
      <c r="C15" s="56">
        <v>2.8299999999999996</v>
      </c>
      <c r="D15" s="44">
        <v>0.80367696834879876</v>
      </c>
    </row>
    <row r="16" spans="1:4" x14ac:dyDescent="0.15">
      <c r="A16" s="6" t="s">
        <v>14</v>
      </c>
      <c r="B16" s="56">
        <v>132</v>
      </c>
      <c r="C16" s="56">
        <v>6.6000000000000003E-2</v>
      </c>
      <c r="D16" s="44">
        <v>1.882615081136494E-2</v>
      </c>
    </row>
    <row r="17" spans="1:4" x14ac:dyDescent="0.15">
      <c r="A17" s="6" t="s">
        <v>15</v>
      </c>
      <c r="B17" s="56">
        <v>660</v>
      </c>
      <c r="C17" s="56">
        <v>0.33</v>
      </c>
      <c r="D17" s="44">
        <v>9.4130754056824695E-2</v>
      </c>
    </row>
    <row r="18" spans="1:4" x14ac:dyDescent="0.15">
      <c r="A18" s="6" t="s">
        <v>16</v>
      </c>
      <c r="B18" s="56">
        <v>0</v>
      </c>
      <c r="C18" s="56">
        <v>0</v>
      </c>
      <c r="D18" s="44">
        <v>0</v>
      </c>
    </row>
    <row r="19" spans="1:4" x14ac:dyDescent="0.15">
      <c r="A19" s="6" t="s">
        <v>17</v>
      </c>
      <c r="B19" s="56">
        <v>0</v>
      </c>
      <c r="C19" s="56">
        <v>0</v>
      </c>
      <c r="D19" s="44">
        <v>0</v>
      </c>
    </row>
    <row r="20" spans="1:4" x14ac:dyDescent="0.15">
      <c r="A20" s="6" t="s">
        <v>18</v>
      </c>
      <c r="B20" s="56">
        <v>321.35000000000002</v>
      </c>
      <c r="C20" s="56">
        <v>0.16</v>
      </c>
      <c r="D20" s="44">
        <v>4.5831693660849424E-2</v>
      </c>
    </row>
    <row r="21" spans="1:4" x14ac:dyDescent="0.15">
      <c r="A21" s="6" t="s">
        <v>19</v>
      </c>
      <c r="B21" s="56">
        <v>0</v>
      </c>
      <c r="C21" s="56">
        <v>0</v>
      </c>
      <c r="D21" s="44">
        <v>0</v>
      </c>
    </row>
    <row r="22" spans="1:4" x14ac:dyDescent="0.15">
      <c r="A22" s="22" t="s">
        <v>20</v>
      </c>
      <c r="B22" s="58">
        <v>6748.35</v>
      </c>
      <c r="C22" s="58">
        <v>3.3859999999999997</v>
      </c>
      <c r="D22" s="47">
        <v>0.9624655668778378</v>
      </c>
    </row>
    <row r="23" spans="1:4" x14ac:dyDescent="0.15">
      <c r="A23" s="25" t="s">
        <v>21</v>
      </c>
      <c r="B23" s="57"/>
      <c r="C23" s="57"/>
      <c r="D23" s="48"/>
    </row>
    <row r="24" spans="1:4" x14ac:dyDescent="0.15">
      <c r="A24" s="18" t="s">
        <v>22</v>
      </c>
      <c r="B24" s="56">
        <v>0</v>
      </c>
      <c r="C24" s="56">
        <v>0</v>
      </c>
      <c r="D24" s="44">
        <v>0</v>
      </c>
    </row>
    <row r="25" spans="1:4" x14ac:dyDescent="0.15">
      <c r="A25" s="18" t="s">
        <v>23</v>
      </c>
      <c r="B25" s="56">
        <v>0</v>
      </c>
      <c r="C25" s="56">
        <v>0</v>
      </c>
      <c r="D25" s="44">
        <v>0</v>
      </c>
    </row>
    <row r="26" spans="1:4" x14ac:dyDescent="0.15">
      <c r="A26" s="18" t="s">
        <v>24</v>
      </c>
      <c r="B26" s="56">
        <v>0</v>
      </c>
      <c r="C26" s="56">
        <v>0</v>
      </c>
      <c r="D26" s="44">
        <v>0</v>
      </c>
    </row>
    <row r="27" spans="1:4" x14ac:dyDescent="0.15">
      <c r="A27" s="18" t="s">
        <v>25</v>
      </c>
      <c r="B27" s="56">
        <v>0</v>
      </c>
      <c r="C27" s="56">
        <v>0</v>
      </c>
      <c r="D27" s="44">
        <v>0</v>
      </c>
    </row>
    <row r="28" spans="1:4" x14ac:dyDescent="0.15">
      <c r="A28" s="18" t="s">
        <v>26</v>
      </c>
      <c r="B28" s="56">
        <v>90</v>
      </c>
      <c r="C28" s="56">
        <v>0.05</v>
      </c>
      <c r="D28" s="44">
        <v>1.2836011916839732E-2</v>
      </c>
    </row>
    <row r="29" spans="1:4" x14ac:dyDescent="0.15">
      <c r="A29" s="18" t="s">
        <v>27</v>
      </c>
      <c r="B29" s="56">
        <v>0</v>
      </c>
      <c r="C29" s="56">
        <v>0</v>
      </c>
      <c r="D29" s="44">
        <v>0</v>
      </c>
    </row>
    <row r="30" spans="1:4" x14ac:dyDescent="0.15">
      <c r="A30" s="18" t="s">
        <v>28</v>
      </c>
      <c r="B30" s="56">
        <v>0</v>
      </c>
      <c r="C30" s="56">
        <v>0</v>
      </c>
      <c r="D30" s="44">
        <v>0</v>
      </c>
    </row>
    <row r="31" spans="1:4" x14ac:dyDescent="0.15">
      <c r="A31" s="18" t="s">
        <v>29</v>
      </c>
      <c r="B31" s="56">
        <v>0</v>
      </c>
      <c r="C31" s="56">
        <v>0</v>
      </c>
      <c r="D31" s="44">
        <v>0</v>
      </c>
    </row>
    <row r="32" spans="1:4" x14ac:dyDescent="0.15">
      <c r="A32" s="26" t="s">
        <v>30</v>
      </c>
      <c r="B32" s="59">
        <v>90</v>
      </c>
      <c r="C32" s="59">
        <v>0.05</v>
      </c>
      <c r="D32" s="50">
        <v>1.2836011916839732E-2</v>
      </c>
    </row>
    <row r="33" spans="1:243" s="29" customFormat="1" x14ac:dyDescent="0.15">
      <c r="A33" s="11" t="s">
        <v>31</v>
      </c>
      <c r="B33" s="57"/>
      <c r="C33" s="57"/>
      <c r="D33" s="48"/>
    </row>
    <row r="34" spans="1:243" s="29" customFormat="1" x14ac:dyDescent="0.15">
      <c r="A34" s="18" t="s">
        <v>32</v>
      </c>
      <c r="B34" s="56">
        <v>162.61356223102388</v>
      </c>
      <c r="C34" s="56">
        <v>0.08</v>
      </c>
      <c r="D34" s="44">
        <v>2.319232914041313E-2</v>
      </c>
    </row>
    <row r="35" spans="1:243" s="29" customFormat="1" x14ac:dyDescent="0.15">
      <c r="A35" s="6" t="s">
        <v>33</v>
      </c>
      <c r="B35" s="56">
        <v>162.61356223102388</v>
      </c>
      <c r="C35" s="56">
        <v>0.08</v>
      </c>
      <c r="D35" s="44">
        <v>2.319232914041313E-2</v>
      </c>
    </row>
    <row r="36" spans="1:243" s="30" customFormat="1" x14ac:dyDescent="0.15">
      <c r="A36" s="22" t="s">
        <v>34</v>
      </c>
      <c r="B36" s="58">
        <v>7000.9635622310243</v>
      </c>
      <c r="C36" s="58">
        <v>3.5159999999999996</v>
      </c>
      <c r="D36" s="47">
        <v>0.99849390793509063</v>
      </c>
    </row>
    <row r="37" spans="1:243" s="29" customFormat="1" x14ac:dyDescent="0.15">
      <c r="A37" s="11" t="s">
        <v>35</v>
      </c>
      <c r="B37" s="57"/>
      <c r="C37" s="57"/>
      <c r="D37" s="48"/>
    </row>
    <row r="38" spans="1:243" s="29" customFormat="1" x14ac:dyDescent="0.15">
      <c r="A38" s="6" t="s">
        <v>36</v>
      </c>
      <c r="B38" s="56">
        <v>0</v>
      </c>
      <c r="C38" s="56">
        <v>0</v>
      </c>
      <c r="D38" s="44">
        <v>0</v>
      </c>
    </row>
    <row r="39" spans="1:243" s="29" customFormat="1" x14ac:dyDescent="0.15">
      <c r="A39" s="6" t="s">
        <v>37</v>
      </c>
      <c r="B39" s="56">
        <v>0</v>
      </c>
      <c r="C39" s="56">
        <v>0</v>
      </c>
      <c r="D39" s="44">
        <v>0</v>
      </c>
    </row>
    <row r="40" spans="1:243" s="29" customFormat="1" x14ac:dyDescent="0.15">
      <c r="A40" s="18" t="s">
        <v>38</v>
      </c>
      <c r="B40" s="56">
        <v>0</v>
      </c>
      <c r="C40" s="56">
        <v>0</v>
      </c>
      <c r="D40" s="44">
        <v>0</v>
      </c>
    </row>
    <row r="41" spans="1:243" s="29" customFormat="1" x14ac:dyDescent="0.15">
      <c r="A41" s="18" t="s">
        <v>39</v>
      </c>
      <c r="B41" s="56">
        <v>0</v>
      </c>
      <c r="C41" s="56">
        <v>0</v>
      </c>
      <c r="D41" s="44">
        <v>0</v>
      </c>
    </row>
    <row r="42" spans="1:243" s="29" customFormat="1" x14ac:dyDescent="0.15">
      <c r="A42" s="26" t="s">
        <v>40</v>
      </c>
      <c r="B42" s="59">
        <v>0</v>
      </c>
      <c r="C42" s="59">
        <v>0</v>
      </c>
      <c r="D42" s="50">
        <v>0</v>
      </c>
      <c r="E42" s="31"/>
      <c r="F42" s="31"/>
      <c r="G42" s="51"/>
      <c r="H42" s="33"/>
      <c r="I42" s="31"/>
      <c r="J42" s="31"/>
      <c r="K42" s="51"/>
      <c r="L42" s="33"/>
      <c r="M42" s="31"/>
      <c r="N42" s="31"/>
      <c r="O42" s="51"/>
      <c r="P42" s="33"/>
      <c r="Q42" s="31"/>
      <c r="R42" s="31"/>
      <c r="S42" s="51"/>
      <c r="T42" s="33"/>
      <c r="U42" s="31"/>
      <c r="V42" s="31"/>
      <c r="W42" s="51"/>
      <c r="X42" s="33"/>
      <c r="Y42" s="31"/>
      <c r="Z42" s="31"/>
      <c r="AA42" s="51"/>
      <c r="AB42" s="33"/>
      <c r="AC42" s="31"/>
      <c r="AD42" s="31"/>
      <c r="AE42" s="51"/>
      <c r="AF42" s="33"/>
      <c r="AG42" s="31"/>
      <c r="AH42" s="31"/>
      <c r="AI42" s="51"/>
      <c r="AJ42" s="33"/>
      <c r="AK42" s="31"/>
      <c r="AL42" s="31"/>
      <c r="AM42" s="51"/>
      <c r="AN42" s="33"/>
      <c r="AO42" s="31"/>
      <c r="AP42" s="31"/>
      <c r="AQ42" s="51"/>
      <c r="AR42" s="33"/>
      <c r="AS42" s="31"/>
      <c r="AT42" s="31"/>
      <c r="AU42" s="51"/>
      <c r="AV42" s="33"/>
      <c r="AW42" s="31"/>
      <c r="AX42" s="31"/>
      <c r="AY42" s="51"/>
      <c r="AZ42" s="33"/>
      <c r="BA42" s="31"/>
      <c r="BB42" s="31"/>
      <c r="BC42" s="51"/>
      <c r="BD42" s="33"/>
      <c r="BE42" s="31"/>
      <c r="BF42" s="31"/>
      <c r="BG42" s="51"/>
      <c r="BH42" s="33"/>
      <c r="BI42" s="31"/>
      <c r="BJ42" s="31"/>
      <c r="BK42" s="51"/>
      <c r="BL42" s="33"/>
      <c r="BM42" s="31"/>
      <c r="BN42" s="31"/>
      <c r="BO42" s="51"/>
      <c r="BP42" s="33"/>
      <c r="BQ42" s="31"/>
      <c r="BR42" s="31"/>
      <c r="BS42" s="51"/>
      <c r="BT42" s="33"/>
      <c r="BU42" s="31"/>
      <c r="BV42" s="31"/>
      <c r="BW42" s="51"/>
      <c r="BX42" s="33"/>
      <c r="BY42" s="31"/>
      <c r="BZ42" s="31"/>
      <c r="CA42" s="51"/>
      <c r="CB42" s="33"/>
      <c r="CC42" s="31"/>
      <c r="CD42" s="31"/>
      <c r="CE42" s="51"/>
      <c r="CF42" s="33"/>
      <c r="CG42" s="31"/>
      <c r="CH42" s="31"/>
      <c r="CI42" s="51"/>
      <c r="CJ42" s="33"/>
      <c r="CK42" s="31"/>
      <c r="CL42" s="31"/>
      <c r="CM42" s="51"/>
      <c r="CN42" s="33"/>
      <c r="CO42" s="31"/>
      <c r="CP42" s="31"/>
      <c r="CQ42" s="51"/>
      <c r="CR42" s="33"/>
      <c r="CS42" s="31"/>
      <c r="CT42" s="31"/>
      <c r="CU42" s="51"/>
      <c r="CV42" s="33"/>
      <c r="CW42" s="31"/>
      <c r="CX42" s="31"/>
      <c r="CY42" s="51"/>
      <c r="CZ42" s="33"/>
      <c r="DA42" s="31"/>
      <c r="DB42" s="31"/>
      <c r="DC42" s="51"/>
      <c r="DD42" s="33"/>
      <c r="DE42" s="31"/>
      <c r="DF42" s="31"/>
      <c r="DG42" s="51"/>
      <c r="DH42" s="33"/>
      <c r="DI42" s="31"/>
      <c r="DJ42" s="31"/>
      <c r="DK42" s="51"/>
      <c r="DL42" s="33"/>
      <c r="DM42" s="31"/>
      <c r="DN42" s="31"/>
      <c r="DO42" s="51"/>
      <c r="DP42" s="33"/>
      <c r="DQ42" s="31"/>
      <c r="DR42" s="31"/>
      <c r="DS42" s="51"/>
      <c r="DT42" s="33"/>
      <c r="DU42" s="31"/>
      <c r="DV42" s="31"/>
      <c r="DW42" s="51"/>
      <c r="DX42" s="33"/>
      <c r="DY42" s="31"/>
      <c r="DZ42" s="31"/>
      <c r="EA42" s="51"/>
      <c r="EB42" s="33"/>
      <c r="EC42" s="31"/>
      <c r="ED42" s="31"/>
      <c r="EE42" s="51"/>
      <c r="EF42" s="33"/>
      <c r="EG42" s="31"/>
      <c r="EH42" s="31"/>
      <c r="EI42" s="51"/>
      <c r="EJ42" s="33"/>
      <c r="EK42" s="31"/>
      <c r="EL42" s="31"/>
      <c r="EM42" s="51"/>
      <c r="EN42" s="33"/>
      <c r="EO42" s="31"/>
      <c r="EP42" s="31"/>
      <c r="EQ42" s="51"/>
      <c r="ER42" s="33"/>
      <c r="ES42" s="31"/>
      <c r="ET42" s="31"/>
      <c r="EU42" s="51"/>
      <c r="EV42" s="33"/>
      <c r="EW42" s="31"/>
      <c r="EX42" s="31"/>
      <c r="EY42" s="51"/>
      <c r="EZ42" s="33"/>
      <c r="FA42" s="31"/>
      <c r="FB42" s="31"/>
      <c r="FC42" s="51"/>
      <c r="FD42" s="33"/>
      <c r="FE42" s="31"/>
      <c r="FF42" s="31"/>
      <c r="FG42" s="51"/>
      <c r="FH42" s="33"/>
      <c r="FI42" s="31"/>
      <c r="FJ42" s="31"/>
      <c r="FK42" s="51"/>
      <c r="FL42" s="33"/>
      <c r="FM42" s="31"/>
      <c r="FN42" s="31"/>
      <c r="FO42" s="51"/>
      <c r="FP42" s="33"/>
      <c r="FQ42" s="31"/>
      <c r="FR42" s="31"/>
      <c r="FS42" s="51"/>
      <c r="FT42" s="33"/>
      <c r="FU42" s="31"/>
      <c r="FV42" s="31"/>
      <c r="FW42" s="51"/>
      <c r="FX42" s="33"/>
      <c r="FY42" s="31"/>
      <c r="FZ42" s="31"/>
      <c r="GA42" s="51"/>
      <c r="GB42" s="33"/>
      <c r="GC42" s="31"/>
      <c r="GD42" s="31"/>
      <c r="GE42" s="51"/>
      <c r="GF42" s="33"/>
      <c r="GG42" s="31"/>
      <c r="GH42" s="31"/>
      <c r="GI42" s="51"/>
      <c r="GJ42" s="33"/>
      <c r="GK42" s="31"/>
      <c r="GL42" s="31"/>
      <c r="GM42" s="51"/>
      <c r="GN42" s="33"/>
      <c r="GO42" s="31"/>
      <c r="GP42" s="31"/>
      <c r="GQ42" s="51"/>
      <c r="GR42" s="33"/>
      <c r="GS42" s="31"/>
      <c r="GT42" s="31"/>
      <c r="GU42" s="51"/>
      <c r="GV42" s="33"/>
      <c r="GW42" s="31"/>
      <c r="GX42" s="31"/>
      <c r="GY42" s="51"/>
      <c r="GZ42" s="33"/>
      <c r="HA42" s="31"/>
      <c r="HB42" s="31"/>
      <c r="HC42" s="51"/>
      <c r="HD42" s="33"/>
      <c r="HE42" s="31"/>
      <c r="HF42" s="31"/>
      <c r="HG42" s="51"/>
      <c r="HH42" s="33"/>
      <c r="HI42" s="31"/>
      <c r="HJ42" s="31"/>
      <c r="HK42" s="51"/>
      <c r="HL42" s="33"/>
      <c r="HM42" s="31"/>
      <c r="HN42" s="31"/>
      <c r="HO42" s="51"/>
      <c r="HP42" s="33"/>
      <c r="HQ42" s="31"/>
      <c r="HR42" s="31"/>
      <c r="HS42" s="51"/>
      <c r="HT42" s="33"/>
      <c r="HU42" s="31"/>
      <c r="HV42" s="31"/>
      <c r="HW42" s="51"/>
      <c r="HX42" s="33"/>
      <c r="HY42" s="31"/>
      <c r="HZ42" s="31"/>
      <c r="IA42" s="51"/>
      <c r="IB42" s="33"/>
      <c r="IC42" s="31"/>
      <c r="ID42" s="31"/>
      <c r="IE42" s="51"/>
      <c r="IF42" s="33"/>
      <c r="IG42" s="31"/>
      <c r="IH42" s="31"/>
      <c r="II42" s="51"/>
    </row>
    <row r="43" spans="1:243" s="29" customFormat="1" x14ac:dyDescent="0.15">
      <c r="A43" s="11" t="s">
        <v>41</v>
      </c>
      <c r="B43" s="57"/>
      <c r="C43" s="57"/>
      <c r="D43" s="48"/>
    </row>
    <row r="44" spans="1:243" s="29" customFormat="1" x14ac:dyDescent="0.15">
      <c r="A44" s="18" t="s">
        <v>42</v>
      </c>
      <c r="B44" s="56">
        <v>0</v>
      </c>
      <c r="C44" s="56">
        <v>0</v>
      </c>
      <c r="D44" s="44">
        <v>0</v>
      </c>
    </row>
    <row r="45" spans="1:243" s="29" customFormat="1" x14ac:dyDescent="0.15">
      <c r="A45" s="18" t="s">
        <v>43</v>
      </c>
      <c r="B45" s="56">
        <v>0</v>
      </c>
      <c r="C45" s="56">
        <v>0</v>
      </c>
      <c r="D45" s="44">
        <v>0</v>
      </c>
    </row>
    <row r="46" spans="1:243" s="29" customFormat="1" x14ac:dyDescent="0.15">
      <c r="A46" s="18" t="s">
        <v>44</v>
      </c>
      <c r="B46" s="56">
        <v>0</v>
      </c>
      <c r="C46" s="56">
        <v>0</v>
      </c>
      <c r="D46" s="44">
        <v>0</v>
      </c>
    </row>
    <row r="47" spans="1:243" s="29" customFormat="1" x14ac:dyDescent="0.15">
      <c r="A47" s="26" t="s">
        <v>45</v>
      </c>
      <c r="B47" s="59">
        <v>0</v>
      </c>
      <c r="C47" s="59">
        <v>0</v>
      </c>
      <c r="D47" s="50">
        <v>0</v>
      </c>
      <c r="E47" s="31"/>
      <c r="F47" s="31"/>
      <c r="G47" s="51"/>
      <c r="H47" s="33"/>
      <c r="I47" s="31"/>
      <c r="J47" s="31"/>
      <c r="K47" s="51"/>
      <c r="L47" s="33"/>
      <c r="M47" s="31"/>
      <c r="N47" s="31"/>
      <c r="O47" s="51"/>
      <c r="P47" s="33"/>
      <c r="Q47" s="31"/>
      <c r="R47" s="31"/>
      <c r="S47" s="51"/>
      <c r="T47" s="33"/>
      <c r="U47" s="31"/>
      <c r="V47" s="31"/>
      <c r="W47" s="51"/>
      <c r="X47" s="33"/>
      <c r="Y47" s="31"/>
      <c r="Z47" s="31"/>
      <c r="AA47" s="51"/>
      <c r="AB47" s="33"/>
      <c r="AC47" s="31"/>
      <c r="AD47" s="31"/>
      <c r="AE47" s="51"/>
      <c r="AF47" s="33"/>
      <c r="AG47" s="31"/>
      <c r="AH47" s="31"/>
      <c r="AI47" s="51"/>
      <c r="AJ47" s="33"/>
      <c r="AK47" s="31"/>
      <c r="AL47" s="31"/>
      <c r="AM47" s="51"/>
      <c r="AN47" s="33"/>
      <c r="AO47" s="31"/>
      <c r="AP47" s="31"/>
      <c r="AQ47" s="51"/>
      <c r="AR47" s="33"/>
      <c r="AS47" s="31"/>
      <c r="AT47" s="31"/>
      <c r="AU47" s="51"/>
      <c r="AV47" s="33"/>
      <c r="AW47" s="31"/>
      <c r="AX47" s="31"/>
      <c r="AY47" s="51"/>
      <c r="AZ47" s="33"/>
      <c r="BA47" s="31"/>
      <c r="BB47" s="31"/>
      <c r="BC47" s="51"/>
      <c r="BD47" s="33"/>
      <c r="BE47" s="31"/>
      <c r="BF47" s="31"/>
      <c r="BG47" s="51"/>
      <c r="BH47" s="33"/>
      <c r="BI47" s="31"/>
      <c r="BJ47" s="31"/>
      <c r="BK47" s="51"/>
      <c r="BL47" s="33"/>
      <c r="BM47" s="31"/>
      <c r="BN47" s="31"/>
      <c r="BO47" s="51"/>
      <c r="BP47" s="33"/>
      <c r="BQ47" s="31"/>
      <c r="BR47" s="31"/>
      <c r="BS47" s="51"/>
      <c r="BT47" s="33"/>
      <c r="BU47" s="31"/>
      <c r="BV47" s="31"/>
      <c r="BW47" s="51"/>
      <c r="BX47" s="33"/>
      <c r="BY47" s="31"/>
      <c r="BZ47" s="31"/>
      <c r="CA47" s="51"/>
      <c r="CB47" s="33"/>
      <c r="CC47" s="31"/>
      <c r="CD47" s="31"/>
      <c r="CE47" s="51"/>
      <c r="CF47" s="33"/>
      <c r="CG47" s="31"/>
      <c r="CH47" s="31"/>
      <c r="CI47" s="51"/>
      <c r="CJ47" s="33"/>
      <c r="CK47" s="31"/>
      <c r="CL47" s="31"/>
      <c r="CM47" s="51"/>
      <c r="CN47" s="33"/>
      <c r="CO47" s="31"/>
      <c r="CP47" s="31"/>
      <c r="CQ47" s="51"/>
      <c r="CR47" s="33"/>
      <c r="CS47" s="31"/>
      <c r="CT47" s="31"/>
      <c r="CU47" s="51"/>
      <c r="CV47" s="33"/>
      <c r="CW47" s="31"/>
      <c r="CX47" s="31"/>
      <c r="CY47" s="51"/>
      <c r="CZ47" s="33"/>
      <c r="DA47" s="31"/>
      <c r="DB47" s="31"/>
      <c r="DC47" s="51"/>
      <c r="DD47" s="33"/>
      <c r="DE47" s="31"/>
      <c r="DF47" s="31"/>
      <c r="DG47" s="51"/>
      <c r="DH47" s="33"/>
      <c r="DI47" s="31"/>
      <c r="DJ47" s="31"/>
      <c r="DK47" s="51"/>
      <c r="DL47" s="33"/>
      <c r="DM47" s="31"/>
      <c r="DN47" s="31"/>
      <c r="DO47" s="51"/>
      <c r="DP47" s="33"/>
      <c r="DQ47" s="31"/>
      <c r="DR47" s="31"/>
      <c r="DS47" s="51"/>
      <c r="DT47" s="33"/>
      <c r="DU47" s="31"/>
      <c r="DV47" s="31"/>
      <c r="DW47" s="51"/>
      <c r="DX47" s="33"/>
      <c r="DY47" s="31"/>
      <c r="DZ47" s="31"/>
      <c r="EA47" s="51"/>
      <c r="EB47" s="33"/>
      <c r="EC47" s="31"/>
      <c r="ED47" s="31"/>
      <c r="EE47" s="51"/>
      <c r="EF47" s="33"/>
      <c r="EG47" s="31"/>
      <c r="EH47" s="31"/>
      <c r="EI47" s="51"/>
      <c r="EJ47" s="33"/>
      <c r="EK47" s="31"/>
      <c r="EL47" s="31"/>
      <c r="EM47" s="51"/>
      <c r="EN47" s="33"/>
      <c r="EO47" s="31"/>
      <c r="EP47" s="31"/>
      <c r="EQ47" s="51"/>
      <c r="ER47" s="33"/>
      <c r="ES47" s="31"/>
      <c r="ET47" s="31"/>
      <c r="EU47" s="51"/>
      <c r="EV47" s="33"/>
      <c r="EW47" s="31"/>
      <c r="EX47" s="31"/>
      <c r="EY47" s="51"/>
      <c r="EZ47" s="33"/>
      <c r="FA47" s="31"/>
      <c r="FB47" s="31"/>
      <c r="FC47" s="51"/>
      <c r="FD47" s="33"/>
      <c r="FE47" s="31"/>
      <c r="FF47" s="31"/>
      <c r="FG47" s="51"/>
      <c r="FH47" s="33"/>
      <c r="FI47" s="31"/>
      <c r="FJ47" s="31"/>
      <c r="FK47" s="51"/>
      <c r="FL47" s="33"/>
      <c r="FM47" s="31"/>
      <c r="FN47" s="31"/>
      <c r="FO47" s="51"/>
      <c r="FP47" s="33"/>
      <c r="FQ47" s="31"/>
      <c r="FR47" s="31"/>
      <c r="FS47" s="51"/>
      <c r="FT47" s="33"/>
      <c r="FU47" s="31"/>
      <c r="FV47" s="31"/>
      <c r="FW47" s="51"/>
      <c r="FX47" s="33"/>
      <c r="FY47" s="31"/>
      <c r="FZ47" s="31"/>
      <c r="GA47" s="51"/>
      <c r="GB47" s="33"/>
      <c r="GC47" s="31"/>
      <c r="GD47" s="31"/>
      <c r="GE47" s="51"/>
      <c r="GF47" s="33"/>
      <c r="GG47" s="31"/>
      <c r="GH47" s="31"/>
      <c r="GI47" s="51"/>
      <c r="GJ47" s="33"/>
      <c r="GK47" s="31"/>
      <c r="GL47" s="31"/>
      <c r="GM47" s="51"/>
      <c r="GN47" s="33"/>
      <c r="GO47" s="31"/>
      <c r="GP47" s="31"/>
      <c r="GQ47" s="51"/>
      <c r="GR47" s="33"/>
      <c r="GS47" s="31"/>
      <c r="GT47" s="31"/>
      <c r="GU47" s="51"/>
      <c r="GV47" s="33"/>
      <c r="GW47" s="31"/>
      <c r="GX47" s="31"/>
      <c r="GY47" s="51"/>
      <c r="GZ47" s="33"/>
      <c r="HA47" s="31"/>
      <c r="HB47" s="31"/>
      <c r="HC47" s="51"/>
      <c r="HD47" s="33"/>
      <c r="HE47" s="31"/>
      <c r="HF47" s="31"/>
      <c r="HG47" s="51"/>
      <c r="HH47" s="33"/>
      <c r="HI47" s="31"/>
      <c r="HJ47" s="31"/>
      <c r="HK47" s="51"/>
      <c r="HL47" s="33"/>
      <c r="HM47" s="31"/>
      <c r="HN47" s="31"/>
      <c r="HO47" s="51"/>
      <c r="HP47" s="33"/>
      <c r="HQ47" s="31"/>
      <c r="HR47" s="31"/>
      <c r="HS47" s="51"/>
      <c r="HT47" s="33"/>
      <c r="HU47" s="31"/>
      <c r="HV47" s="31"/>
      <c r="HW47" s="51"/>
      <c r="HX47" s="33"/>
      <c r="HY47" s="31"/>
      <c r="HZ47" s="31"/>
      <c r="IA47" s="51"/>
      <c r="IB47" s="33"/>
      <c r="IC47" s="31"/>
      <c r="ID47" s="31"/>
      <c r="IE47" s="51"/>
      <c r="IF47" s="33"/>
      <c r="IG47" s="31"/>
      <c r="IH47" s="31"/>
      <c r="II47" s="51"/>
    </row>
    <row r="48" spans="1:243" s="29" customFormat="1" x14ac:dyDescent="0.15">
      <c r="A48" s="34" t="s">
        <v>46</v>
      </c>
      <c r="B48" s="60">
        <v>0</v>
      </c>
      <c r="C48" s="60">
        <v>0</v>
      </c>
      <c r="D48" s="53">
        <v>0</v>
      </c>
      <c r="E48" s="31"/>
      <c r="F48" s="33"/>
      <c r="G48" s="31"/>
      <c r="H48" s="31"/>
      <c r="I48" s="31"/>
      <c r="J48" s="33"/>
      <c r="K48" s="31"/>
      <c r="L48" s="31"/>
      <c r="M48" s="31"/>
      <c r="N48" s="33"/>
      <c r="O48" s="31"/>
      <c r="P48" s="31"/>
      <c r="Q48" s="31"/>
      <c r="R48" s="33"/>
      <c r="S48" s="31"/>
      <c r="T48" s="31"/>
      <c r="U48" s="31"/>
      <c r="V48" s="33"/>
      <c r="W48" s="31"/>
      <c r="X48" s="31"/>
      <c r="Y48" s="31"/>
      <c r="Z48" s="33"/>
      <c r="AA48" s="31"/>
      <c r="AB48" s="31"/>
      <c r="AC48" s="31"/>
      <c r="AD48" s="33"/>
      <c r="AE48" s="31"/>
      <c r="AF48" s="31"/>
      <c r="AG48" s="31"/>
      <c r="AH48" s="33"/>
      <c r="AI48" s="31"/>
      <c r="AJ48" s="31"/>
      <c r="AK48" s="31"/>
      <c r="AL48" s="33"/>
      <c r="AM48" s="31"/>
      <c r="AN48" s="31"/>
      <c r="AO48" s="31"/>
      <c r="AP48" s="33"/>
      <c r="AQ48" s="31"/>
      <c r="AR48" s="31"/>
      <c r="AS48" s="31"/>
      <c r="AT48" s="33"/>
      <c r="AU48" s="31"/>
      <c r="AV48" s="31"/>
      <c r="AW48" s="31"/>
      <c r="AX48" s="33"/>
      <c r="AY48" s="31"/>
      <c r="AZ48" s="31"/>
      <c r="BA48" s="31"/>
      <c r="BB48" s="33"/>
      <c r="BC48" s="31"/>
      <c r="BD48" s="31"/>
      <c r="BE48" s="31"/>
      <c r="BF48" s="33"/>
      <c r="BG48" s="31"/>
      <c r="BH48" s="31"/>
      <c r="BI48" s="31"/>
      <c r="BJ48" s="33"/>
      <c r="BK48" s="31"/>
      <c r="BL48" s="31"/>
      <c r="BM48" s="31"/>
      <c r="BN48" s="33"/>
      <c r="BO48" s="31"/>
      <c r="BP48" s="31"/>
      <c r="BQ48" s="31"/>
      <c r="BR48" s="33"/>
      <c r="BS48" s="31"/>
      <c r="BT48" s="31"/>
      <c r="BU48" s="31"/>
      <c r="BV48" s="33"/>
      <c r="BW48" s="31"/>
      <c r="BX48" s="31"/>
      <c r="BY48" s="31"/>
      <c r="BZ48" s="33"/>
      <c r="CA48" s="31"/>
      <c r="CB48" s="31"/>
      <c r="CC48" s="31"/>
      <c r="CD48" s="33"/>
      <c r="CE48" s="31"/>
      <c r="CF48" s="31"/>
      <c r="CG48" s="31"/>
      <c r="CH48" s="33"/>
      <c r="CI48" s="31"/>
      <c r="CJ48" s="31"/>
      <c r="CK48" s="31"/>
      <c r="CL48" s="33"/>
      <c r="CM48" s="31"/>
      <c r="CN48" s="31"/>
      <c r="CO48" s="31"/>
      <c r="CP48" s="33"/>
      <c r="CQ48" s="31"/>
      <c r="CR48" s="31"/>
      <c r="CS48" s="31"/>
      <c r="CT48" s="33"/>
      <c r="CU48" s="31"/>
      <c r="CV48" s="31"/>
      <c r="CW48" s="31"/>
      <c r="CX48" s="33"/>
      <c r="CY48" s="31"/>
      <c r="CZ48" s="31"/>
      <c r="DA48" s="31"/>
      <c r="DB48" s="33"/>
      <c r="DC48" s="31"/>
      <c r="DD48" s="31"/>
      <c r="DE48" s="31"/>
      <c r="DF48" s="33"/>
      <c r="DG48" s="31"/>
      <c r="DH48" s="31"/>
      <c r="DI48" s="31"/>
      <c r="DJ48" s="33"/>
      <c r="DK48" s="31"/>
      <c r="DL48" s="31"/>
      <c r="DM48" s="31"/>
      <c r="DN48" s="33"/>
      <c r="DO48" s="31"/>
      <c r="DP48" s="31"/>
      <c r="DQ48" s="31"/>
      <c r="DR48" s="33"/>
      <c r="DS48" s="31"/>
      <c r="DT48" s="31"/>
      <c r="DU48" s="31"/>
      <c r="DV48" s="33"/>
      <c r="DW48" s="31"/>
      <c r="DX48" s="31"/>
      <c r="DY48" s="31"/>
      <c r="DZ48" s="33"/>
      <c r="EA48" s="31"/>
      <c r="EB48" s="31"/>
      <c r="EC48" s="31"/>
      <c r="ED48" s="33"/>
      <c r="EE48" s="31"/>
      <c r="EF48" s="31"/>
      <c r="EG48" s="31"/>
      <c r="EH48" s="33"/>
      <c r="EI48" s="31"/>
      <c r="EJ48" s="31"/>
      <c r="EK48" s="31"/>
      <c r="EL48" s="33"/>
      <c r="EM48" s="31"/>
      <c r="EN48" s="31"/>
      <c r="EO48" s="31"/>
      <c r="EP48" s="33"/>
      <c r="EQ48" s="31"/>
      <c r="ER48" s="31"/>
      <c r="ES48" s="31"/>
      <c r="ET48" s="33"/>
      <c r="EU48" s="31"/>
      <c r="EV48" s="31"/>
      <c r="EW48" s="31"/>
      <c r="EX48" s="33"/>
      <c r="EY48" s="31"/>
      <c r="EZ48" s="31"/>
      <c r="FA48" s="31"/>
      <c r="FB48" s="33"/>
      <c r="FC48" s="31"/>
      <c r="FD48" s="31"/>
      <c r="FE48" s="31"/>
      <c r="FF48" s="33"/>
      <c r="FG48" s="31"/>
      <c r="FH48" s="31"/>
      <c r="FI48" s="31"/>
      <c r="FJ48" s="33"/>
      <c r="FK48" s="31"/>
      <c r="FL48" s="31"/>
      <c r="FM48" s="31"/>
      <c r="FN48" s="33"/>
      <c r="FO48" s="31"/>
      <c r="FP48" s="31"/>
      <c r="FQ48" s="31"/>
      <c r="FR48" s="33"/>
      <c r="FS48" s="31"/>
      <c r="FT48" s="31"/>
      <c r="FU48" s="31"/>
      <c r="FV48" s="33"/>
      <c r="FW48" s="31"/>
      <c r="FX48" s="31"/>
      <c r="FY48" s="31"/>
      <c r="FZ48" s="33"/>
      <c r="GA48" s="31"/>
      <c r="GB48" s="31"/>
      <c r="GC48" s="31"/>
      <c r="GD48" s="33"/>
      <c r="GE48" s="31"/>
      <c r="GF48" s="31"/>
      <c r="GG48" s="31"/>
      <c r="GH48" s="33"/>
      <c r="GI48" s="31"/>
      <c r="GJ48" s="31"/>
      <c r="GK48" s="31"/>
      <c r="GL48" s="33"/>
      <c r="GM48" s="31"/>
      <c r="GN48" s="31"/>
      <c r="GO48" s="31"/>
      <c r="GP48" s="33"/>
      <c r="GQ48" s="31"/>
      <c r="GR48" s="31"/>
      <c r="GS48" s="31"/>
      <c r="GT48" s="33"/>
      <c r="GU48" s="31"/>
      <c r="GV48" s="31"/>
      <c r="GW48" s="31"/>
      <c r="GX48" s="33"/>
      <c r="GY48" s="31"/>
      <c r="GZ48" s="31"/>
      <c r="HA48" s="31"/>
      <c r="HB48" s="33"/>
      <c r="HC48" s="31"/>
      <c r="HD48" s="31"/>
      <c r="HE48" s="31"/>
      <c r="HF48" s="33"/>
      <c r="HG48" s="31"/>
      <c r="HH48" s="31"/>
      <c r="HI48" s="31"/>
      <c r="HJ48" s="33"/>
      <c r="HK48" s="31"/>
      <c r="HL48" s="31"/>
      <c r="HM48" s="31"/>
      <c r="HN48" s="33"/>
      <c r="HO48" s="31"/>
      <c r="HP48" s="31"/>
      <c r="HQ48" s="31"/>
      <c r="HR48" s="33"/>
      <c r="HS48" s="31"/>
      <c r="HT48" s="31"/>
      <c r="HU48" s="31"/>
      <c r="HV48" s="33"/>
      <c r="HW48" s="31"/>
      <c r="HX48" s="31"/>
      <c r="HY48" s="31"/>
      <c r="HZ48" s="33"/>
      <c r="IA48" s="31"/>
      <c r="IB48" s="31"/>
      <c r="IC48" s="31"/>
      <c r="ID48" s="33"/>
      <c r="IE48" s="31"/>
      <c r="IF48" s="31"/>
      <c r="IG48" s="31"/>
    </row>
    <row r="49" spans="1:243" s="30" customFormat="1" x14ac:dyDescent="0.15">
      <c r="A49" s="22" t="s">
        <v>47</v>
      </c>
      <c r="B49" s="58">
        <v>7000.9635622310243</v>
      </c>
      <c r="C49" s="58">
        <v>3.5159999999999996</v>
      </c>
      <c r="D49" s="47">
        <v>0.99849390793509063</v>
      </c>
    </row>
    <row r="50" spans="1:243" s="29" customFormat="1" x14ac:dyDescent="0.15">
      <c r="A50" s="11" t="s">
        <v>48</v>
      </c>
      <c r="B50" s="57"/>
      <c r="C50" s="57"/>
      <c r="D50" s="48"/>
    </row>
    <row r="51" spans="1:243" s="29" customFormat="1" x14ac:dyDescent="0.15">
      <c r="A51" s="6" t="s">
        <v>49</v>
      </c>
      <c r="B51" s="56">
        <v>0</v>
      </c>
      <c r="C51" s="56">
        <v>0</v>
      </c>
      <c r="D51" s="44">
        <v>0</v>
      </c>
    </row>
    <row r="52" spans="1:243" s="29" customFormat="1" x14ac:dyDescent="0.15">
      <c r="A52" s="6" t="s">
        <v>50</v>
      </c>
      <c r="B52" s="56">
        <v>10.56</v>
      </c>
      <c r="C52" s="56">
        <v>0.01</v>
      </c>
      <c r="D52" s="44">
        <v>1.5060920649091953E-3</v>
      </c>
    </row>
    <row r="53" spans="1:243" s="29" customFormat="1" x14ac:dyDescent="0.15">
      <c r="A53" s="26" t="s">
        <v>51</v>
      </c>
      <c r="B53" s="59">
        <v>10.56</v>
      </c>
      <c r="C53" s="59">
        <v>0.01</v>
      </c>
      <c r="D53" s="50">
        <v>1.5060920649091953E-3</v>
      </c>
      <c r="E53" s="31"/>
      <c r="F53" s="31"/>
      <c r="G53" s="51"/>
      <c r="H53" s="33"/>
      <c r="I53" s="31"/>
      <c r="J53" s="31"/>
      <c r="K53" s="51"/>
      <c r="L53" s="33"/>
      <c r="M53" s="31"/>
      <c r="N53" s="31"/>
      <c r="O53" s="51"/>
      <c r="P53" s="33"/>
      <c r="Q53" s="31"/>
      <c r="R53" s="31"/>
      <c r="S53" s="51"/>
      <c r="T53" s="33"/>
      <c r="U53" s="31"/>
      <c r="V53" s="31"/>
      <c r="W53" s="51"/>
      <c r="X53" s="33"/>
      <c r="Y53" s="31"/>
      <c r="Z53" s="31"/>
      <c r="AA53" s="51"/>
      <c r="AB53" s="33"/>
      <c r="AC53" s="31"/>
      <c r="AD53" s="31"/>
      <c r="AE53" s="51"/>
      <c r="AF53" s="33"/>
      <c r="AG53" s="31"/>
      <c r="AH53" s="31"/>
      <c r="AI53" s="51"/>
      <c r="AJ53" s="33"/>
      <c r="AK53" s="31"/>
      <c r="AL53" s="31"/>
      <c r="AM53" s="51"/>
      <c r="AN53" s="33"/>
      <c r="AO53" s="31"/>
      <c r="AP53" s="31"/>
      <c r="AQ53" s="51"/>
      <c r="AR53" s="33"/>
      <c r="AS53" s="31"/>
      <c r="AT53" s="31"/>
      <c r="AU53" s="51"/>
      <c r="AV53" s="33"/>
      <c r="AW53" s="31"/>
      <c r="AX53" s="31"/>
      <c r="AY53" s="51"/>
      <c r="AZ53" s="33"/>
      <c r="BA53" s="31"/>
      <c r="BB53" s="31"/>
      <c r="BC53" s="51"/>
      <c r="BD53" s="33"/>
      <c r="BE53" s="31"/>
      <c r="BF53" s="31"/>
      <c r="BG53" s="51"/>
      <c r="BH53" s="33"/>
      <c r="BI53" s="31"/>
      <c r="BJ53" s="31"/>
      <c r="BK53" s="51"/>
      <c r="BL53" s="33"/>
      <c r="BM53" s="31"/>
      <c r="BN53" s="31"/>
      <c r="BO53" s="51"/>
      <c r="BP53" s="33"/>
      <c r="BQ53" s="31"/>
      <c r="BR53" s="31"/>
      <c r="BS53" s="51"/>
      <c r="BT53" s="33"/>
      <c r="BU53" s="31"/>
      <c r="BV53" s="31"/>
      <c r="BW53" s="51"/>
      <c r="BX53" s="33"/>
      <c r="BY53" s="31"/>
      <c r="BZ53" s="31"/>
      <c r="CA53" s="51"/>
      <c r="CB53" s="33"/>
      <c r="CC53" s="31"/>
      <c r="CD53" s="31"/>
      <c r="CE53" s="51"/>
      <c r="CF53" s="33"/>
      <c r="CG53" s="31"/>
      <c r="CH53" s="31"/>
      <c r="CI53" s="51"/>
      <c r="CJ53" s="33"/>
      <c r="CK53" s="31"/>
      <c r="CL53" s="31"/>
      <c r="CM53" s="51"/>
      <c r="CN53" s="33"/>
      <c r="CO53" s="31"/>
      <c r="CP53" s="31"/>
      <c r="CQ53" s="51"/>
      <c r="CR53" s="33"/>
      <c r="CS53" s="31"/>
      <c r="CT53" s="31"/>
      <c r="CU53" s="51"/>
      <c r="CV53" s="33"/>
      <c r="CW53" s="31"/>
      <c r="CX53" s="31"/>
      <c r="CY53" s="51"/>
      <c r="CZ53" s="33"/>
      <c r="DA53" s="31"/>
      <c r="DB53" s="31"/>
      <c r="DC53" s="51"/>
      <c r="DD53" s="33"/>
      <c r="DE53" s="31"/>
      <c r="DF53" s="31"/>
      <c r="DG53" s="51"/>
      <c r="DH53" s="33"/>
      <c r="DI53" s="31"/>
      <c r="DJ53" s="31"/>
      <c r="DK53" s="51"/>
      <c r="DL53" s="33"/>
      <c r="DM53" s="31"/>
      <c r="DN53" s="31"/>
      <c r="DO53" s="51"/>
      <c r="DP53" s="33"/>
      <c r="DQ53" s="31"/>
      <c r="DR53" s="31"/>
      <c r="DS53" s="51"/>
      <c r="DT53" s="33"/>
      <c r="DU53" s="31"/>
      <c r="DV53" s="31"/>
      <c r="DW53" s="51"/>
      <c r="DX53" s="33"/>
      <c r="DY53" s="31"/>
      <c r="DZ53" s="31"/>
      <c r="EA53" s="51"/>
      <c r="EB53" s="33"/>
      <c r="EC53" s="31"/>
      <c r="ED53" s="31"/>
      <c r="EE53" s="51"/>
      <c r="EF53" s="33"/>
      <c r="EG53" s="31"/>
      <c r="EH53" s="31"/>
      <c r="EI53" s="51"/>
      <c r="EJ53" s="33"/>
      <c r="EK53" s="31"/>
      <c r="EL53" s="31"/>
      <c r="EM53" s="51"/>
      <c r="EN53" s="33"/>
      <c r="EO53" s="31"/>
      <c r="EP53" s="31"/>
      <c r="EQ53" s="51"/>
      <c r="ER53" s="33"/>
      <c r="ES53" s="31"/>
      <c r="ET53" s="31"/>
      <c r="EU53" s="51"/>
      <c r="EV53" s="33"/>
      <c r="EW53" s="31"/>
      <c r="EX53" s="31"/>
      <c r="EY53" s="51"/>
      <c r="EZ53" s="33"/>
      <c r="FA53" s="31"/>
      <c r="FB53" s="31"/>
      <c r="FC53" s="51"/>
      <c r="FD53" s="33"/>
      <c r="FE53" s="31"/>
      <c r="FF53" s="31"/>
      <c r="FG53" s="51"/>
      <c r="FH53" s="33"/>
      <c r="FI53" s="31"/>
      <c r="FJ53" s="31"/>
      <c r="FK53" s="51"/>
      <c r="FL53" s="33"/>
      <c r="FM53" s="31"/>
      <c r="FN53" s="31"/>
      <c r="FO53" s="51"/>
      <c r="FP53" s="33"/>
      <c r="FQ53" s="31"/>
      <c r="FR53" s="31"/>
      <c r="FS53" s="51"/>
      <c r="FT53" s="33"/>
      <c r="FU53" s="31"/>
      <c r="FV53" s="31"/>
      <c r="FW53" s="51"/>
      <c r="FX53" s="33"/>
      <c r="FY53" s="31"/>
      <c r="FZ53" s="31"/>
      <c r="GA53" s="51"/>
      <c r="GB53" s="33"/>
      <c r="GC53" s="31"/>
      <c r="GD53" s="31"/>
      <c r="GE53" s="51"/>
      <c r="GF53" s="33"/>
      <c r="GG53" s="31"/>
      <c r="GH53" s="31"/>
      <c r="GI53" s="51"/>
      <c r="GJ53" s="33"/>
      <c r="GK53" s="31"/>
      <c r="GL53" s="31"/>
      <c r="GM53" s="51"/>
      <c r="GN53" s="33"/>
      <c r="GO53" s="31"/>
      <c r="GP53" s="31"/>
      <c r="GQ53" s="51"/>
      <c r="GR53" s="33"/>
      <c r="GS53" s="31"/>
      <c r="GT53" s="31"/>
      <c r="GU53" s="51"/>
      <c r="GV53" s="33"/>
      <c r="GW53" s="31"/>
      <c r="GX53" s="31"/>
      <c r="GY53" s="51"/>
      <c r="GZ53" s="33"/>
      <c r="HA53" s="31"/>
      <c r="HB53" s="31"/>
      <c r="HC53" s="51"/>
      <c r="HD53" s="33"/>
      <c r="HE53" s="31"/>
      <c r="HF53" s="31"/>
      <c r="HG53" s="51"/>
      <c r="HH53" s="33"/>
      <c r="HI53" s="31"/>
      <c r="HJ53" s="31"/>
      <c r="HK53" s="51"/>
      <c r="HL53" s="33"/>
      <c r="HM53" s="31"/>
      <c r="HN53" s="31"/>
      <c r="HO53" s="51"/>
      <c r="HP53" s="33"/>
      <c r="HQ53" s="31"/>
      <c r="HR53" s="31"/>
      <c r="HS53" s="51"/>
      <c r="HT53" s="33"/>
      <c r="HU53" s="31"/>
      <c r="HV53" s="31"/>
      <c r="HW53" s="51"/>
      <c r="HX53" s="33"/>
      <c r="HY53" s="31"/>
      <c r="HZ53" s="31"/>
      <c r="IA53" s="51"/>
      <c r="IB53" s="33"/>
      <c r="IC53" s="31"/>
      <c r="ID53" s="31"/>
      <c r="IE53" s="51"/>
      <c r="IF53" s="33"/>
      <c r="IG53" s="31"/>
      <c r="IH53" s="31"/>
      <c r="II53" s="51"/>
    </row>
    <row r="54" spans="1:243" s="40" customFormat="1" ht="13.5" thickBot="1" x14ac:dyDescent="0.2">
      <c r="A54" s="37" t="s">
        <v>52</v>
      </c>
      <c r="B54" s="61">
        <v>7011.5235622310247</v>
      </c>
      <c r="C54" s="61">
        <v>3.5259999999999994</v>
      </c>
      <c r="D54" s="55">
        <v>0.99999999999999978</v>
      </c>
    </row>
    <row r="55" spans="1:243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99</v>
      </c>
      <c r="B2" s="2"/>
      <c r="C2" s="2"/>
      <c r="D2" s="2"/>
    </row>
    <row r="3" spans="1:4" x14ac:dyDescent="0.15">
      <c r="A3" s="1" t="s">
        <v>100</v>
      </c>
      <c r="B3" s="2"/>
      <c r="C3" s="2"/>
      <c r="D3" s="2"/>
    </row>
    <row r="4" spans="1:4" x14ac:dyDescent="0.15">
      <c r="A4" s="1" t="s">
        <v>101</v>
      </c>
      <c r="B4" s="2"/>
      <c r="C4" s="2"/>
      <c r="D4" s="2"/>
    </row>
    <row r="5" spans="1:4" ht="13.5" thickBot="1" x14ac:dyDescent="0.2">
      <c r="A5" s="4" t="s">
        <v>0</v>
      </c>
      <c r="B5" s="5">
        <v>2000</v>
      </c>
      <c r="C5" s="6" t="s">
        <v>1</v>
      </c>
    </row>
    <row r="6" spans="1:4" x14ac:dyDescent="0.15">
      <c r="A6" s="7"/>
      <c r="B6" s="8" t="s">
        <v>2</v>
      </c>
      <c r="C6" s="9">
        <v>44621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102</v>
      </c>
      <c r="B9" s="16"/>
    </row>
    <row r="10" spans="1:4" x14ac:dyDescent="0.15">
      <c r="A10" s="18" t="s">
        <v>103</v>
      </c>
      <c r="B10" s="16">
        <v>0</v>
      </c>
      <c r="C10" s="16">
        <v>0</v>
      </c>
      <c r="D10" s="88">
        <v>0</v>
      </c>
    </row>
    <row r="11" spans="1:4" x14ac:dyDescent="0.15">
      <c r="A11" s="18" t="s">
        <v>104</v>
      </c>
      <c r="B11" s="3">
        <v>0</v>
      </c>
      <c r="C11" s="16">
        <v>0</v>
      </c>
      <c r="D11" s="88">
        <v>0</v>
      </c>
    </row>
    <row r="12" spans="1:4" x14ac:dyDescent="0.15">
      <c r="A12" s="18" t="s">
        <v>105</v>
      </c>
      <c r="B12" s="16"/>
      <c r="C12" s="16"/>
      <c r="D12" s="88"/>
    </row>
    <row r="13" spans="1:4" x14ac:dyDescent="0.15">
      <c r="A13" s="18" t="s">
        <v>106</v>
      </c>
      <c r="B13" s="16">
        <v>0</v>
      </c>
      <c r="C13" s="16">
        <v>0</v>
      </c>
      <c r="D13" s="88">
        <v>0</v>
      </c>
    </row>
    <row r="14" spans="1:4" x14ac:dyDescent="0.15">
      <c r="A14" s="18" t="s">
        <v>107</v>
      </c>
      <c r="B14" s="16">
        <v>0</v>
      </c>
      <c r="C14" s="16">
        <v>0</v>
      </c>
      <c r="D14" s="88">
        <v>0</v>
      </c>
    </row>
    <row r="15" spans="1:4" x14ac:dyDescent="0.15">
      <c r="A15" s="18" t="s">
        <v>108</v>
      </c>
      <c r="B15" s="16">
        <v>0</v>
      </c>
      <c r="C15" s="16">
        <v>0</v>
      </c>
      <c r="D15" s="88">
        <v>0</v>
      </c>
    </row>
    <row r="16" spans="1:4" x14ac:dyDescent="0.15">
      <c r="A16" s="18" t="s">
        <v>109</v>
      </c>
      <c r="B16" s="16">
        <v>0</v>
      </c>
      <c r="C16" s="16">
        <v>0</v>
      </c>
      <c r="D16" s="88">
        <v>0</v>
      </c>
    </row>
    <row r="17" spans="1:4" x14ac:dyDescent="0.15">
      <c r="A17" s="6" t="s">
        <v>110</v>
      </c>
      <c r="B17" s="16">
        <v>6914.3899999999994</v>
      </c>
      <c r="C17" s="16">
        <v>3.4699999999999998</v>
      </c>
      <c r="D17" s="88">
        <v>0.8162865977793593</v>
      </c>
    </row>
    <row r="18" spans="1:4" x14ac:dyDescent="0.15">
      <c r="A18" s="6" t="s">
        <v>111</v>
      </c>
      <c r="B18" s="16">
        <v>133.32</v>
      </c>
      <c r="C18" s="16">
        <v>0.08</v>
      </c>
      <c r="D18" s="88">
        <v>1.57392523730863E-2</v>
      </c>
    </row>
    <row r="19" spans="1:4" x14ac:dyDescent="0.15">
      <c r="A19" s="6" t="s">
        <v>15</v>
      </c>
      <c r="B19" s="16">
        <v>150</v>
      </c>
      <c r="C19" s="16">
        <v>0.08</v>
      </c>
      <c r="D19" s="88">
        <v>1.7708429762698361E-2</v>
      </c>
    </row>
    <row r="20" spans="1:4" x14ac:dyDescent="0.15">
      <c r="A20" s="6" t="s">
        <v>16</v>
      </c>
      <c r="B20" s="16">
        <v>0</v>
      </c>
      <c r="C20" s="16">
        <v>0</v>
      </c>
      <c r="D20" s="88">
        <v>0</v>
      </c>
    </row>
    <row r="21" spans="1:4" x14ac:dyDescent="0.15">
      <c r="A21" s="6" t="s">
        <v>17</v>
      </c>
      <c r="B21" s="16">
        <v>0</v>
      </c>
      <c r="C21" s="16">
        <v>0</v>
      </c>
      <c r="D21" s="88">
        <v>0</v>
      </c>
    </row>
    <row r="22" spans="1:4" x14ac:dyDescent="0.15">
      <c r="A22" s="6" t="s">
        <v>112</v>
      </c>
      <c r="B22" s="16">
        <v>0</v>
      </c>
      <c r="C22" s="16">
        <v>0</v>
      </c>
      <c r="D22" s="88">
        <v>0</v>
      </c>
    </row>
    <row r="23" spans="1:4" x14ac:dyDescent="0.15">
      <c r="A23" s="6" t="s">
        <v>113</v>
      </c>
      <c r="B23" s="16">
        <v>0</v>
      </c>
      <c r="C23" s="16">
        <v>0</v>
      </c>
      <c r="D23" s="88">
        <v>0</v>
      </c>
    </row>
    <row r="24" spans="1:4" x14ac:dyDescent="0.15">
      <c r="A24" s="6" t="s">
        <v>114</v>
      </c>
      <c r="B24" s="16"/>
      <c r="C24" s="16"/>
      <c r="D24" s="88"/>
    </row>
    <row r="25" spans="1:4" x14ac:dyDescent="0.15">
      <c r="A25" s="6" t="s">
        <v>115</v>
      </c>
      <c r="B25" s="16">
        <v>0</v>
      </c>
      <c r="C25" s="16">
        <v>0</v>
      </c>
      <c r="D25" s="88">
        <v>0</v>
      </c>
    </row>
    <row r="26" spans="1:4" x14ac:dyDescent="0.15">
      <c r="A26" s="6" t="s">
        <v>116</v>
      </c>
      <c r="B26" s="16">
        <v>60</v>
      </c>
      <c r="C26" s="16">
        <v>0.03</v>
      </c>
      <c r="D26" s="88">
        <v>7.0833719050793437E-3</v>
      </c>
    </row>
    <row r="27" spans="1:4" x14ac:dyDescent="0.15">
      <c r="A27" s="6" t="s">
        <v>117</v>
      </c>
      <c r="B27" s="16">
        <v>0</v>
      </c>
      <c r="C27" s="16">
        <v>0</v>
      </c>
      <c r="D27" s="88">
        <v>0</v>
      </c>
    </row>
    <row r="28" spans="1:4" x14ac:dyDescent="0.15">
      <c r="A28" s="6" t="s">
        <v>118</v>
      </c>
      <c r="B28" s="16">
        <v>0</v>
      </c>
      <c r="C28" s="16">
        <v>0</v>
      </c>
      <c r="D28" s="88">
        <v>0</v>
      </c>
    </row>
    <row r="29" spans="1:4" x14ac:dyDescent="0.15">
      <c r="A29" s="6" t="s">
        <v>119</v>
      </c>
      <c r="B29" s="16">
        <v>0</v>
      </c>
      <c r="C29" s="16">
        <v>0</v>
      </c>
      <c r="D29" s="88">
        <v>0</v>
      </c>
    </row>
    <row r="30" spans="1:4" x14ac:dyDescent="0.15">
      <c r="A30" s="6" t="s">
        <v>120</v>
      </c>
      <c r="B30" s="16">
        <v>0</v>
      </c>
      <c r="C30" s="16">
        <v>0</v>
      </c>
      <c r="D30" s="88">
        <v>0</v>
      </c>
    </row>
    <row r="31" spans="1:4" x14ac:dyDescent="0.15">
      <c r="A31" s="6" t="s">
        <v>121</v>
      </c>
      <c r="B31" s="16">
        <v>20.37</v>
      </c>
      <c r="C31" s="16">
        <v>0.01</v>
      </c>
      <c r="D31" s="88">
        <v>2.4048047617744373E-3</v>
      </c>
    </row>
    <row r="32" spans="1:4" x14ac:dyDescent="0.15">
      <c r="A32" s="6" t="s">
        <v>122</v>
      </c>
      <c r="B32" s="16">
        <v>0</v>
      </c>
      <c r="C32" s="16">
        <v>0</v>
      </c>
      <c r="D32" s="88">
        <v>0</v>
      </c>
    </row>
    <row r="33" spans="1:4" x14ac:dyDescent="0.15">
      <c r="A33" s="6" t="s">
        <v>123</v>
      </c>
      <c r="B33" s="16">
        <v>0</v>
      </c>
      <c r="C33" s="16">
        <v>0</v>
      </c>
      <c r="D33" s="88">
        <v>0</v>
      </c>
    </row>
    <row r="34" spans="1:4" x14ac:dyDescent="0.15">
      <c r="A34" s="22" t="s">
        <v>124</v>
      </c>
      <c r="B34" s="64">
        <v>7278.079999999999</v>
      </c>
      <c r="C34" s="64">
        <v>3.6699999999999995</v>
      </c>
      <c r="D34" s="89">
        <v>0.8592224565819977</v>
      </c>
    </row>
    <row r="35" spans="1:4" x14ac:dyDescent="0.15">
      <c r="A35" s="25" t="s">
        <v>125</v>
      </c>
    </row>
    <row r="36" spans="1:4" x14ac:dyDescent="0.15">
      <c r="A36" s="18" t="s">
        <v>126</v>
      </c>
      <c r="B36" s="16">
        <v>0</v>
      </c>
      <c r="C36" s="16">
        <v>0</v>
      </c>
      <c r="D36" s="88">
        <v>0</v>
      </c>
    </row>
    <row r="37" spans="1:4" x14ac:dyDescent="0.15">
      <c r="A37" s="18" t="s">
        <v>127</v>
      </c>
      <c r="B37" s="16"/>
      <c r="C37" s="16"/>
      <c r="D37" s="88"/>
    </row>
    <row r="38" spans="1:4" x14ac:dyDescent="0.15">
      <c r="A38" s="18" t="s">
        <v>128</v>
      </c>
      <c r="B38" s="16">
        <v>218.34</v>
      </c>
      <c r="C38" s="16">
        <v>0.11</v>
      </c>
      <c r="D38" s="88">
        <v>2.5776390362583734E-2</v>
      </c>
    </row>
    <row r="39" spans="1:4" x14ac:dyDescent="0.15">
      <c r="A39" s="18" t="s">
        <v>129</v>
      </c>
      <c r="B39" s="16">
        <v>0</v>
      </c>
      <c r="C39" s="16">
        <v>0</v>
      </c>
      <c r="D39" s="88">
        <v>0</v>
      </c>
    </row>
    <row r="40" spans="1:4" x14ac:dyDescent="0.15">
      <c r="A40" s="18" t="s">
        <v>130</v>
      </c>
      <c r="B40" s="16">
        <v>0</v>
      </c>
      <c r="C40" s="16">
        <v>0</v>
      </c>
      <c r="D40" s="88">
        <v>0</v>
      </c>
    </row>
    <row r="41" spans="1:4" x14ac:dyDescent="0.15">
      <c r="A41" s="18" t="s">
        <v>131</v>
      </c>
      <c r="B41" s="16">
        <v>0</v>
      </c>
      <c r="C41" s="16">
        <v>0</v>
      </c>
      <c r="D41" s="88">
        <v>0</v>
      </c>
    </row>
    <row r="42" spans="1:4" x14ac:dyDescent="0.15">
      <c r="A42" s="6" t="s">
        <v>132</v>
      </c>
      <c r="B42" s="16">
        <v>0</v>
      </c>
      <c r="C42" s="16">
        <v>0</v>
      </c>
      <c r="D42" s="88">
        <v>0</v>
      </c>
    </row>
    <row r="43" spans="1:4" x14ac:dyDescent="0.15">
      <c r="A43" s="18" t="s">
        <v>133</v>
      </c>
      <c r="B43" s="16">
        <v>0</v>
      </c>
      <c r="C43" s="16">
        <v>0</v>
      </c>
      <c r="D43" s="88">
        <v>0</v>
      </c>
    </row>
    <row r="44" spans="1:4" x14ac:dyDescent="0.15">
      <c r="A44" s="18" t="s">
        <v>134</v>
      </c>
      <c r="B44" s="16">
        <v>0</v>
      </c>
      <c r="C44" s="16">
        <v>0</v>
      </c>
      <c r="D44" s="88">
        <v>0</v>
      </c>
    </row>
    <row r="45" spans="1:4" x14ac:dyDescent="0.15">
      <c r="A45" s="18" t="s">
        <v>135</v>
      </c>
      <c r="B45" s="16">
        <v>0</v>
      </c>
      <c r="C45" s="16">
        <v>0</v>
      </c>
      <c r="D45" s="88">
        <v>0</v>
      </c>
    </row>
    <row r="46" spans="1:4" x14ac:dyDescent="0.15">
      <c r="A46" s="18" t="s">
        <v>136</v>
      </c>
      <c r="B46" s="16">
        <v>0</v>
      </c>
      <c r="C46" s="16">
        <v>0</v>
      </c>
      <c r="D46" s="88">
        <v>0</v>
      </c>
    </row>
    <row r="47" spans="1:4" x14ac:dyDescent="0.15">
      <c r="A47" s="18" t="s">
        <v>137</v>
      </c>
      <c r="B47" s="16">
        <v>108</v>
      </c>
      <c r="C47" s="16">
        <v>0.05</v>
      </c>
      <c r="D47" s="88">
        <v>1.275006942914282E-2</v>
      </c>
    </row>
    <row r="48" spans="1:4" x14ac:dyDescent="0.15">
      <c r="A48" s="18" t="s">
        <v>138</v>
      </c>
      <c r="B48" s="31">
        <v>0</v>
      </c>
      <c r="C48" s="31">
        <v>0</v>
      </c>
      <c r="D48" s="88">
        <v>0</v>
      </c>
    </row>
    <row r="49" spans="1:244" x14ac:dyDescent="0.15">
      <c r="A49" s="22" t="s">
        <v>139</v>
      </c>
      <c r="B49" s="64">
        <v>326.34000000000003</v>
      </c>
      <c r="C49" s="64">
        <v>0.16</v>
      </c>
      <c r="D49" s="89">
        <v>3.8526459791726551E-2</v>
      </c>
    </row>
    <row r="50" spans="1:244" s="29" customFormat="1" x14ac:dyDescent="0.15">
      <c r="A50" s="11" t="s">
        <v>31</v>
      </c>
      <c r="B50" s="3"/>
      <c r="C50" s="3"/>
      <c r="D50" s="3"/>
    </row>
    <row r="51" spans="1:244" s="29" customFormat="1" x14ac:dyDescent="0.15">
      <c r="A51" s="18" t="s">
        <v>140</v>
      </c>
      <c r="B51" s="16">
        <v>191.53210960957867</v>
      </c>
      <c r="C51" s="16">
        <v>0.1</v>
      </c>
      <c r="D51" s="88">
        <v>2.2611552735484448E-2</v>
      </c>
    </row>
    <row r="52" spans="1:244" s="29" customFormat="1" x14ac:dyDescent="0.15">
      <c r="A52" s="22" t="s">
        <v>141</v>
      </c>
      <c r="B52" s="64">
        <v>191.53210960957867</v>
      </c>
      <c r="C52" s="64">
        <v>0.1</v>
      </c>
      <c r="D52" s="89">
        <v>2.2611552735484448E-2</v>
      </c>
    </row>
    <row r="53" spans="1:244" s="30" customFormat="1" x14ac:dyDescent="0.15">
      <c r="A53" s="22" t="s">
        <v>34</v>
      </c>
      <c r="B53" s="64">
        <v>7795.9521096095777</v>
      </c>
      <c r="C53" s="64">
        <v>3.9299999999999997</v>
      </c>
      <c r="D53" s="89">
        <v>0.88183400931748213</v>
      </c>
    </row>
    <row r="54" spans="1:244" s="29" customFormat="1" x14ac:dyDescent="0.15">
      <c r="A54" s="11" t="s">
        <v>35</v>
      </c>
      <c r="B54" s="3"/>
      <c r="C54" s="3"/>
      <c r="D54" s="3"/>
    </row>
    <row r="55" spans="1:244" s="29" customFormat="1" x14ac:dyDescent="0.15">
      <c r="A55" s="6" t="s">
        <v>142</v>
      </c>
      <c r="B55" s="16">
        <v>0.5</v>
      </c>
      <c r="C55" s="16">
        <v>0</v>
      </c>
      <c r="D55" s="88">
        <v>5.9028099208994533E-5</v>
      </c>
    </row>
    <row r="56" spans="1:244" s="29" customFormat="1" x14ac:dyDescent="0.15">
      <c r="A56" s="6" t="s">
        <v>143</v>
      </c>
      <c r="B56" s="16">
        <v>0</v>
      </c>
      <c r="C56" s="16">
        <v>0</v>
      </c>
      <c r="D56" s="88">
        <v>0</v>
      </c>
    </row>
    <row r="57" spans="1:244" s="29" customFormat="1" x14ac:dyDescent="0.15">
      <c r="A57" s="18" t="s">
        <v>144</v>
      </c>
      <c r="B57" s="16">
        <v>0.25</v>
      </c>
      <c r="C57" s="16">
        <v>0</v>
      </c>
      <c r="D57" s="88">
        <v>2.9514049604497267E-5</v>
      </c>
    </row>
    <row r="58" spans="1:244" s="29" customFormat="1" x14ac:dyDescent="0.15">
      <c r="A58" s="22" t="s">
        <v>145</v>
      </c>
      <c r="B58" s="64">
        <v>0.75</v>
      </c>
      <c r="C58" s="64">
        <v>0</v>
      </c>
      <c r="D58" s="89">
        <v>8.8542148813491796E-5</v>
      </c>
      <c r="E58" s="33"/>
      <c r="F58" s="31"/>
      <c r="G58" s="31"/>
      <c r="H58" s="51"/>
      <c r="I58" s="33"/>
      <c r="J58" s="31"/>
      <c r="K58" s="31"/>
      <c r="L58" s="51"/>
      <c r="M58" s="33"/>
      <c r="N58" s="31"/>
      <c r="O58" s="31"/>
      <c r="P58" s="51"/>
      <c r="Q58" s="33"/>
      <c r="R58" s="31"/>
      <c r="S58" s="31"/>
      <c r="T58" s="51"/>
      <c r="U58" s="33"/>
      <c r="V58" s="31"/>
      <c r="W58" s="31"/>
      <c r="X58" s="51"/>
      <c r="Y58" s="33"/>
      <c r="Z58" s="31"/>
      <c r="AA58" s="31"/>
      <c r="AB58" s="51"/>
      <c r="AC58" s="33"/>
      <c r="AD58" s="31"/>
      <c r="AE58" s="31"/>
      <c r="AF58" s="51"/>
      <c r="AG58" s="33"/>
      <c r="AH58" s="31"/>
      <c r="AI58" s="31"/>
      <c r="AJ58" s="51"/>
      <c r="AK58" s="33"/>
      <c r="AL58" s="31"/>
      <c r="AM58" s="31"/>
      <c r="AN58" s="51"/>
      <c r="AO58" s="33"/>
      <c r="AP58" s="31"/>
      <c r="AQ58" s="31"/>
      <c r="AR58" s="51"/>
      <c r="AS58" s="33"/>
      <c r="AT58" s="31"/>
      <c r="AU58" s="31"/>
      <c r="AV58" s="51"/>
      <c r="AW58" s="33"/>
      <c r="AX58" s="31"/>
      <c r="AY58" s="31"/>
      <c r="AZ58" s="51"/>
      <c r="BA58" s="33"/>
      <c r="BB58" s="31"/>
      <c r="BC58" s="31"/>
      <c r="BD58" s="51"/>
      <c r="BE58" s="33"/>
      <c r="BF58" s="31"/>
      <c r="BG58" s="31"/>
      <c r="BH58" s="51"/>
      <c r="BI58" s="33"/>
      <c r="BJ58" s="31"/>
      <c r="BK58" s="31"/>
      <c r="BL58" s="51"/>
      <c r="BM58" s="33"/>
      <c r="BN58" s="31"/>
      <c r="BO58" s="31"/>
      <c r="BP58" s="51"/>
      <c r="BQ58" s="33"/>
      <c r="BR58" s="31"/>
      <c r="BS58" s="31"/>
      <c r="BT58" s="51"/>
      <c r="BU58" s="33"/>
      <c r="BV58" s="31"/>
      <c r="BW58" s="31"/>
      <c r="BX58" s="51"/>
      <c r="BY58" s="33"/>
      <c r="BZ58" s="31"/>
      <c r="CA58" s="31"/>
      <c r="CB58" s="51"/>
      <c r="CC58" s="33"/>
      <c r="CD58" s="31"/>
      <c r="CE58" s="31"/>
      <c r="CF58" s="51"/>
      <c r="CG58" s="33"/>
      <c r="CH58" s="31"/>
      <c r="CI58" s="31"/>
      <c r="CJ58" s="51"/>
      <c r="CK58" s="33"/>
      <c r="CL58" s="31"/>
      <c r="CM58" s="31"/>
      <c r="CN58" s="51"/>
      <c r="CO58" s="33"/>
      <c r="CP58" s="31"/>
      <c r="CQ58" s="31"/>
      <c r="CR58" s="51"/>
      <c r="CS58" s="33"/>
      <c r="CT58" s="31"/>
      <c r="CU58" s="31"/>
      <c r="CV58" s="51"/>
      <c r="CW58" s="33"/>
      <c r="CX58" s="31"/>
      <c r="CY58" s="31"/>
      <c r="CZ58" s="51"/>
      <c r="DA58" s="33"/>
      <c r="DB58" s="31"/>
      <c r="DC58" s="31"/>
      <c r="DD58" s="51"/>
      <c r="DE58" s="33"/>
      <c r="DF58" s="31"/>
      <c r="DG58" s="31"/>
      <c r="DH58" s="51"/>
      <c r="DI58" s="33"/>
      <c r="DJ58" s="31"/>
      <c r="DK58" s="31"/>
      <c r="DL58" s="51"/>
      <c r="DM58" s="33"/>
      <c r="DN58" s="31"/>
      <c r="DO58" s="31"/>
      <c r="DP58" s="51"/>
      <c r="DQ58" s="33"/>
      <c r="DR58" s="31"/>
      <c r="DS58" s="31"/>
      <c r="DT58" s="51"/>
      <c r="DU58" s="33"/>
      <c r="DV58" s="31"/>
      <c r="DW58" s="31"/>
      <c r="DX58" s="51"/>
      <c r="DY58" s="33"/>
      <c r="DZ58" s="31"/>
      <c r="EA58" s="31"/>
      <c r="EB58" s="51"/>
      <c r="EC58" s="33"/>
      <c r="ED58" s="31"/>
      <c r="EE58" s="31"/>
      <c r="EF58" s="51"/>
      <c r="EG58" s="33"/>
      <c r="EH58" s="31"/>
      <c r="EI58" s="31"/>
      <c r="EJ58" s="51"/>
      <c r="EK58" s="33"/>
      <c r="EL58" s="31"/>
      <c r="EM58" s="31"/>
      <c r="EN58" s="51"/>
      <c r="EO58" s="33"/>
      <c r="EP58" s="31"/>
      <c r="EQ58" s="31"/>
      <c r="ER58" s="51"/>
      <c r="ES58" s="33"/>
      <c r="ET58" s="31"/>
      <c r="EU58" s="31"/>
      <c r="EV58" s="51"/>
      <c r="EW58" s="33"/>
      <c r="EX58" s="31"/>
      <c r="EY58" s="31"/>
      <c r="EZ58" s="51"/>
      <c r="FA58" s="33"/>
      <c r="FB58" s="31"/>
      <c r="FC58" s="31"/>
      <c r="FD58" s="51"/>
      <c r="FE58" s="33"/>
      <c r="FF58" s="31"/>
      <c r="FG58" s="31"/>
      <c r="FH58" s="51"/>
      <c r="FI58" s="33"/>
      <c r="FJ58" s="31"/>
      <c r="FK58" s="31"/>
      <c r="FL58" s="51"/>
      <c r="FM58" s="33"/>
      <c r="FN58" s="31"/>
      <c r="FO58" s="31"/>
      <c r="FP58" s="51"/>
      <c r="FQ58" s="33"/>
      <c r="FR58" s="31"/>
      <c r="FS58" s="31"/>
      <c r="FT58" s="51"/>
      <c r="FU58" s="33"/>
      <c r="FV58" s="31"/>
      <c r="FW58" s="31"/>
      <c r="FX58" s="51"/>
      <c r="FY58" s="33"/>
      <c r="FZ58" s="31"/>
      <c r="GA58" s="31"/>
      <c r="GB58" s="51"/>
      <c r="GC58" s="33"/>
      <c r="GD58" s="31"/>
      <c r="GE58" s="31"/>
      <c r="GF58" s="51"/>
      <c r="GG58" s="33"/>
      <c r="GH58" s="31"/>
      <c r="GI58" s="31"/>
      <c r="GJ58" s="51"/>
      <c r="GK58" s="33"/>
      <c r="GL58" s="31"/>
      <c r="GM58" s="31"/>
      <c r="GN58" s="51"/>
      <c r="GO58" s="33"/>
      <c r="GP58" s="31"/>
      <c r="GQ58" s="31"/>
      <c r="GR58" s="51"/>
      <c r="GS58" s="33"/>
      <c r="GT58" s="31"/>
      <c r="GU58" s="31"/>
      <c r="GV58" s="51"/>
      <c r="GW58" s="33"/>
      <c r="GX58" s="31"/>
      <c r="GY58" s="31"/>
      <c r="GZ58" s="51"/>
      <c r="HA58" s="33"/>
      <c r="HB58" s="31"/>
      <c r="HC58" s="31"/>
      <c r="HD58" s="51"/>
      <c r="HE58" s="33"/>
      <c r="HF58" s="31"/>
      <c r="HG58" s="31"/>
      <c r="HH58" s="51"/>
      <c r="HI58" s="33"/>
      <c r="HJ58" s="31"/>
      <c r="HK58" s="31"/>
      <c r="HL58" s="51"/>
      <c r="HM58" s="33"/>
      <c r="HN58" s="31"/>
      <c r="HO58" s="31"/>
      <c r="HP58" s="51"/>
      <c r="HQ58" s="33"/>
      <c r="HR58" s="31"/>
      <c r="HS58" s="31"/>
      <c r="HT58" s="51"/>
      <c r="HU58" s="33"/>
      <c r="HV58" s="31"/>
      <c r="HW58" s="31"/>
      <c r="HX58" s="51"/>
      <c r="HY58" s="33"/>
      <c r="HZ58" s="31"/>
      <c r="IA58" s="31"/>
      <c r="IB58" s="51"/>
      <c r="IC58" s="33"/>
      <c r="ID58" s="31"/>
      <c r="IE58" s="31"/>
      <c r="IF58" s="51"/>
      <c r="IG58" s="33"/>
      <c r="IH58" s="31"/>
      <c r="II58" s="31"/>
      <c r="IJ58" s="51"/>
    </row>
    <row r="59" spans="1:244" s="29" customFormat="1" x14ac:dyDescent="0.15">
      <c r="A59" s="11" t="s">
        <v>41</v>
      </c>
      <c r="B59" s="3"/>
      <c r="C59" s="3"/>
      <c r="D59" s="3"/>
    </row>
    <row r="60" spans="1:244" s="29" customFormat="1" x14ac:dyDescent="0.15">
      <c r="A60" s="18" t="s">
        <v>146</v>
      </c>
      <c r="B60" s="16">
        <v>552.9</v>
      </c>
      <c r="C60" s="16">
        <v>0.28000000000000003</v>
      </c>
      <c r="D60" s="88">
        <v>6.5273272105306146E-2</v>
      </c>
    </row>
    <row r="61" spans="1:244" s="29" customFormat="1" x14ac:dyDescent="0.15">
      <c r="A61" s="18" t="s">
        <v>147</v>
      </c>
      <c r="B61" s="16">
        <v>60.78</v>
      </c>
      <c r="C61" s="16">
        <v>0.03</v>
      </c>
      <c r="D61" s="88">
        <v>7.1754557398453758E-3</v>
      </c>
    </row>
    <row r="62" spans="1:244" s="29" customFormat="1" x14ac:dyDescent="0.15">
      <c r="A62" s="18" t="s">
        <v>148</v>
      </c>
      <c r="B62" s="16">
        <v>7.0000000000000007E-2</v>
      </c>
      <c r="C62" s="16">
        <v>0</v>
      </c>
      <c r="D62" s="88">
        <v>8.2639338892592346E-6</v>
      </c>
    </row>
    <row r="63" spans="1:244" s="29" customFormat="1" x14ac:dyDescent="0.15">
      <c r="A63" s="18" t="s">
        <v>149</v>
      </c>
      <c r="B63" s="16">
        <v>0</v>
      </c>
      <c r="C63" s="16">
        <v>0</v>
      </c>
      <c r="D63" s="88">
        <v>0</v>
      </c>
      <c r="E63" s="33"/>
      <c r="F63" s="31"/>
      <c r="G63" s="31"/>
      <c r="H63" s="51"/>
      <c r="I63" s="33"/>
      <c r="J63" s="31"/>
      <c r="K63" s="31"/>
      <c r="L63" s="51"/>
      <c r="M63" s="33"/>
      <c r="N63" s="31"/>
      <c r="O63" s="31"/>
      <c r="P63" s="51"/>
      <c r="Q63" s="33"/>
      <c r="R63" s="31"/>
      <c r="S63" s="31"/>
      <c r="T63" s="51"/>
      <c r="U63" s="33"/>
      <c r="V63" s="31"/>
      <c r="W63" s="31"/>
      <c r="X63" s="51"/>
      <c r="Y63" s="33"/>
      <c r="Z63" s="31"/>
      <c r="AA63" s="31"/>
      <c r="AB63" s="51"/>
      <c r="AC63" s="33"/>
      <c r="AD63" s="31"/>
      <c r="AE63" s="31"/>
      <c r="AF63" s="51"/>
      <c r="AG63" s="33"/>
      <c r="AH63" s="31"/>
      <c r="AI63" s="31"/>
      <c r="AJ63" s="51"/>
      <c r="AK63" s="33"/>
      <c r="AL63" s="31"/>
      <c r="AM63" s="31"/>
      <c r="AN63" s="51"/>
      <c r="AO63" s="33"/>
      <c r="AP63" s="31"/>
      <c r="AQ63" s="31"/>
      <c r="AR63" s="51"/>
      <c r="AS63" s="33"/>
      <c r="AT63" s="31"/>
      <c r="AU63" s="31"/>
      <c r="AV63" s="51"/>
      <c r="AW63" s="33"/>
      <c r="AX63" s="31"/>
      <c r="AY63" s="31"/>
      <c r="AZ63" s="51"/>
      <c r="BA63" s="33"/>
      <c r="BB63" s="31"/>
      <c r="BC63" s="31"/>
      <c r="BD63" s="51"/>
      <c r="BE63" s="33"/>
      <c r="BF63" s="31"/>
      <c r="BG63" s="31"/>
      <c r="BH63" s="51"/>
      <c r="BI63" s="33"/>
      <c r="BJ63" s="31"/>
      <c r="BK63" s="31"/>
      <c r="BL63" s="51"/>
      <c r="BM63" s="33"/>
      <c r="BN63" s="31"/>
      <c r="BO63" s="31"/>
      <c r="BP63" s="51"/>
      <c r="BQ63" s="33"/>
      <c r="BR63" s="31"/>
      <c r="BS63" s="31"/>
      <c r="BT63" s="51"/>
      <c r="BU63" s="33"/>
      <c r="BV63" s="31"/>
      <c r="BW63" s="31"/>
      <c r="BX63" s="51"/>
      <c r="BY63" s="33"/>
      <c r="BZ63" s="31"/>
      <c r="CA63" s="31"/>
      <c r="CB63" s="51"/>
      <c r="CC63" s="33"/>
      <c r="CD63" s="31"/>
      <c r="CE63" s="31"/>
      <c r="CF63" s="51"/>
      <c r="CG63" s="33"/>
      <c r="CH63" s="31"/>
      <c r="CI63" s="31"/>
      <c r="CJ63" s="51"/>
      <c r="CK63" s="33"/>
      <c r="CL63" s="31"/>
      <c r="CM63" s="31"/>
      <c r="CN63" s="51"/>
      <c r="CO63" s="33"/>
      <c r="CP63" s="31"/>
      <c r="CQ63" s="31"/>
      <c r="CR63" s="51"/>
      <c r="CS63" s="33"/>
      <c r="CT63" s="31"/>
      <c r="CU63" s="31"/>
      <c r="CV63" s="51"/>
      <c r="CW63" s="33"/>
      <c r="CX63" s="31"/>
      <c r="CY63" s="31"/>
      <c r="CZ63" s="51"/>
      <c r="DA63" s="33"/>
      <c r="DB63" s="31"/>
      <c r="DC63" s="31"/>
      <c r="DD63" s="51"/>
      <c r="DE63" s="33"/>
      <c r="DF63" s="31"/>
      <c r="DG63" s="31"/>
      <c r="DH63" s="51"/>
      <c r="DI63" s="33"/>
      <c r="DJ63" s="31"/>
      <c r="DK63" s="31"/>
      <c r="DL63" s="51"/>
      <c r="DM63" s="33"/>
      <c r="DN63" s="31"/>
      <c r="DO63" s="31"/>
      <c r="DP63" s="51"/>
      <c r="DQ63" s="33"/>
      <c r="DR63" s="31"/>
      <c r="DS63" s="31"/>
      <c r="DT63" s="51"/>
      <c r="DU63" s="33"/>
      <c r="DV63" s="31"/>
      <c r="DW63" s="31"/>
      <c r="DX63" s="51"/>
      <c r="DY63" s="33"/>
      <c r="DZ63" s="31"/>
      <c r="EA63" s="31"/>
      <c r="EB63" s="51"/>
      <c r="EC63" s="33"/>
      <c r="ED63" s="31"/>
      <c r="EE63" s="31"/>
      <c r="EF63" s="51"/>
      <c r="EG63" s="33"/>
      <c r="EH63" s="31"/>
      <c r="EI63" s="31"/>
      <c r="EJ63" s="51"/>
      <c r="EK63" s="33"/>
      <c r="EL63" s="31"/>
      <c r="EM63" s="31"/>
      <c r="EN63" s="51"/>
      <c r="EO63" s="33"/>
      <c r="EP63" s="31"/>
      <c r="EQ63" s="31"/>
      <c r="ER63" s="51"/>
      <c r="ES63" s="33"/>
      <c r="ET63" s="31"/>
      <c r="EU63" s="31"/>
      <c r="EV63" s="51"/>
      <c r="EW63" s="33"/>
      <c r="EX63" s="31"/>
      <c r="EY63" s="31"/>
      <c r="EZ63" s="51"/>
      <c r="FA63" s="33"/>
      <c r="FB63" s="31"/>
      <c r="FC63" s="31"/>
      <c r="FD63" s="51"/>
      <c r="FE63" s="33"/>
      <c r="FF63" s="31"/>
      <c r="FG63" s="31"/>
      <c r="FH63" s="51"/>
      <c r="FI63" s="33"/>
      <c r="FJ63" s="31"/>
      <c r="FK63" s="31"/>
      <c r="FL63" s="51"/>
      <c r="FM63" s="33"/>
      <c r="FN63" s="31"/>
      <c r="FO63" s="31"/>
      <c r="FP63" s="51"/>
      <c r="FQ63" s="33"/>
      <c r="FR63" s="31"/>
      <c r="FS63" s="31"/>
      <c r="FT63" s="51"/>
      <c r="FU63" s="33"/>
      <c r="FV63" s="31"/>
      <c r="FW63" s="31"/>
      <c r="FX63" s="51"/>
      <c r="FY63" s="33"/>
      <c r="FZ63" s="31"/>
      <c r="GA63" s="31"/>
      <c r="GB63" s="51"/>
      <c r="GC63" s="33"/>
      <c r="GD63" s="31"/>
      <c r="GE63" s="31"/>
      <c r="GF63" s="51"/>
      <c r="GG63" s="33"/>
      <c r="GH63" s="31"/>
      <c r="GI63" s="31"/>
      <c r="GJ63" s="51"/>
      <c r="GK63" s="33"/>
      <c r="GL63" s="31"/>
      <c r="GM63" s="31"/>
      <c r="GN63" s="51"/>
      <c r="GO63" s="33"/>
      <c r="GP63" s="31"/>
      <c r="GQ63" s="31"/>
      <c r="GR63" s="51"/>
      <c r="GS63" s="33"/>
      <c r="GT63" s="31"/>
      <c r="GU63" s="31"/>
      <c r="GV63" s="51"/>
      <c r="GW63" s="33"/>
      <c r="GX63" s="31"/>
      <c r="GY63" s="31"/>
      <c r="GZ63" s="51"/>
      <c r="HA63" s="33"/>
      <c r="HB63" s="31"/>
      <c r="HC63" s="31"/>
      <c r="HD63" s="51"/>
      <c r="HE63" s="33"/>
      <c r="HF63" s="31"/>
      <c r="HG63" s="31"/>
      <c r="HH63" s="51"/>
      <c r="HI63" s="33"/>
      <c r="HJ63" s="31"/>
      <c r="HK63" s="31"/>
      <c r="HL63" s="51"/>
      <c r="HM63" s="33"/>
      <c r="HN63" s="31"/>
      <c r="HO63" s="31"/>
      <c r="HP63" s="51"/>
      <c r="HQ63" s="33"/>
      <c r="HR63" s="31"/>
      <c r="HS63" s="31"/>
      <c r="HT63" s="51"/>
      <c r="HU63" s="33"/>
      <c r="HV63" s="31"/>
      <c r="HW63" s="31"/>
      <c r="HX63" s="51"/>
      <c r="HY63" s="33"/>
      <c r="HZ63" s="31"/>
      <c r="IA63" s="31"/>
      <c r="IB63" s="51"/>
      <c r="IC63" s="33"/>
      <c r="ID63" s="31"/>
      <c r="IE63" s="31"/>
      <c r="IF63" s="51"/>
      <c r="IG63" s="33"/>
      <c r="IH63" s="31"/>
      <c r="II63" s="31"/>
      <c r="IJ63" s="51"/>
    </row>
    <row r="64" spans="1:244" s="29" customFormat="1" x14ac:dyDescent="0.15">
      <c r="A64" s="22" t="s">
        <v>150</v>
      </c>
      <c r="B64" s="90">
        <v>613.75</v>
      </c>
      <c r="C64" s="90">
        <v>0.31000000000000005</v>
      </c>
      <c r="D64" s="91">
        <v>7.2456991779040789E-2</v>
      </c>
      <c r="E64" s="33"/>
      <c r="F64" s="31"/>
      <c r="G64" s="31"/>
      <c r="H64" s="51"/>
      <c r="I64" s="33"/>
      <c r="J64" s="31"/>
      <c r="K64" s="31"/>
      <c r="L64" s="51"/>
      <c r="M64" s="33"/>
      <c r="N64" s="31"/>
      <c r="O64" s="31"/>
      <c r="P64" s="51"/>
      <c r="Q64" s="33"/>
      <c r="R64" s="31"/>
      <c r="S64" s="31"/>
      <c r="T64" s="51"/>
      <c r="U64" s="33"/>
      <c r="V64" s="31"/>
      <c r="W64" s="31"/>
      <c r="X64" s="51"/>
      <c r="Y64" s="33"/>
      <c r="Z64" s="31"/>
      <c r="AA64" s="31"/>
      <c r="AB64" s="51"/>
      <c r="AC64" s="33"/>
      <c r="AD64" s="31"/>
      <c r="AE64" s="31"/>
      <c r="AF64" s="51"/>
      <c r="AG64" s="33"/>
      <c r="AH64" s="31"/>
      <c r="AI64" s="31"/>
      <c r="AJ64" s="51"/>
      <c r="AK64" s="33"/>
      <c r="AL64" s="31"/>
      <c r="AM64" s="31"/>
      <c r="AN64" s="51"/>
      <c r="AO64" s="33"/>
      <c r="AP64" s="31"/>
      <c r="AQ64" s="31"/>
      <c r="AR64" s="51"/>
      <c r="AS64" s="33"/>
      <c r="AT64" s="31"/>
      <c r="AU64" s="31"/>
      <c r="AV64" s="51"/>
      <c r="AW64" s="33"/>
      <c r="AX64" s="31"/>
      <c r="AY64" s="31"/>
      <c r="AZ64" s="51"/>
      <c r="BA64" s="33"/>
      <c r="BB64" s="31"/>
      <c r="BC64" s="31"/>
      <c r="BD64" s="51"/>
      <c r="BE64" s="33"/>
      <c r="BF64" s="31"/>
      <c r="BG64" s="31"/>
      <c r="BH64" s="51"/>
      <c r="BI64" s="33"/>
      <c r="BJ64" s="31"/>
      <c r="BK64" s="31"/>
      <c r="BL64" s="51"/>
      <c r="BM64" s="33"/>
      <c r="BN64" s="31"/>
      <c r="BO64" s="31"/>
      <c r="BP64" s="51"/>
      <c r="BQ64" s="33"/>
      <c r="BR64" s="31"/>
      <c r="BS64" s="31"/>
      <c r="BT64" s="51"/>
      <c r="BU64" s="33"/>
      <c r="BV64" s="31"/>
      <c r="BW64" s="31"/>
      <c r="BX64" s="51"/>
      <c r="BY64" s="33"/>
      <c r="BZ64" s="31"/>
      <c r="CA64" s="31"/>
      <c r="CB64" s="51"/>
      <c r="CC64" s="33"/>
      <c r="CD64" s="31"/>
      <c r="CE64" s="31"/>
      <c r="CF64" s="51"/>
      <c r="CG64" s="33"/>
      <c r="CH64" s="31"/>
      <c r="CI64" s="31"/>
      <c r="CJ64" s="51"/>
      <c r="CK64" s="33"/>
      <c r="CL64" s="31"/>
      <c r="CM64" s="31"/>
      <c r="CN64" s="51"/>
      <c r="CO64" s="33"/>
      <c r="CP64" s="31"/>
      <c r="CQ64" s="31"/>
      <c r="CR64" s="51"/>
      <c r="CS64" s="33"/>
      <c r="CT64" s="31"/>
      <c r="CU64" s="31"/>
      <c r="CV64" s="51"/>
      <c r="CW64" s="33"/>
      <c r="CX64" s="31"/>
      <c r="CY64" s="31"/>
      <c r="CZ64" s="51"/>
      <c r="DA64" s="33"/>
      <c r="DB64" s="31"/>
      <c r="DC64" s="31"/>
      <c r="DD64" s="51"/>
      <c r="DE64" s="33"/>
      <c r="DF64" s="31"/>
      <c r="DG64" s="31"/>
      <c r="DH64" s="51"/>
      <c r="DI64" s="33"/>
      <c r="DJ64" s="31"/>
      <c r="DK64" s="31"/>
      <c r="DL64" s="51"/>
      <c r="DM64" s="33"/>
      <c r="DN64" s="31"/>
      <c r="DO64" s="31"/>
      <c r="DP64" s="51"/>
      <c r="DQ64" s="33"/>
      <c r="DR64" s="31"/>
      <c r="DS64" s="31"/>
      <c r="DT64" s="51"/>
      <c r="DU64" s="33"/>
      <c r="DV64" s="31"/>
      <c r="DW64" s="31"/>
      <c r="DX64" s="51"/>
      <c r="DY64" s="33"/>
      <c r="DZ64" s="31"/>
      <c r="EA64" s="31"/>
      <c r="EB64" s="51"/>
      <c r="EC64" s="33"/>
      <c r="ED64" s="31"/>
      <c r="EE64" s="31"/>
      <c r="EF64" s="51"/>
      <c r="EG64" s="33"/>
      <c r="EH64" s="31"/>
      <c r="EI64" s="31"/>
      <c r="EJ64" s="51"/>
      <c r="EK64" s="33"/>
      <c r="EL64" s="31"/>
      <c r="EM64" s="31"/>
      <c r="EN64" s="51"/>
      <c r="EO64" s="33"/>
      <c r="EP64" s="31"/>
      <c r="EQ64" s="31"/>
      <c r="ER64" s="51"/>
      <c r="ES64" s="33"/>
      <c r="ET64" s="31"/>
      <c r="EU64" s="31"/>
      <c r="EV64" s="51"/>
      <c r="EW64" s="33"/>
      <c r="EX64" s="31"/>
      <c r="EY64" s="31"/>
      <c r="EZ64" s="51"/>
      <c r="FA64" s="33"/>
      <c r="FB64" s="31"/>
      <c r="FC64" s="31"/>
      <c r="FD64" s="51"/>
      <c r="FE64" s="33"/>
      <c r="FF64" s="31"/>
      <c r="FG64" s="31"/>
      <c r="FH64" s="51"/>
      <c r="FI64" s="33"/>
      <c r="FJ64" s="31"/>
      <c r="FK64" s="31"/>
      <c r="FL64" s="51"/>
      <c r="FM64" s="33"/>
      <c r="FN64" s="31"/>
      <c r="FO64" s="31"/>
      <c r="FP64" s="51"/>
      <c r="FQ64" s="33"/>
      <c r="FR64" s="31"/>
      <c r="FS64" s="31"/>
      <c r="FT64" s="51"/>
      <c r="FU64" s="33"/>
      <c r="FV64" s="31"/>
      <c r="FW64" s="31"/>
      <c r="FX64" s="51"/>
      <c r="FY64" s="33"/>
      <c r="FZ64" s="31"/>
      <c r="GA64" s="31"/>
      <c r="GB64" s="51"/>
      <c r="GC64" s="33"/>
      <c r="GD64" s="31"/>
      <c r="GE64" s="31"/>
      <c r="GF64" s="51"/>
      <c r="GG64" s="33"/>
      <c r="GH64" s="31"/>
      <c r="GI64" s="31"/>
      <c r="GJ64" s="51"/>
      <c r="GK64" s="33"/>
      <c r="GL64" s="31"/>
      <c r="GM64" s="31"/>
      <c r="GN64" s="51"/>
      <c r="GO64" s="33"/>
      <c r="GP64" s="31"/>
      <c r="GQ64" s="31"/>
      <c r="GR64" s="51"/>
      <c r="GS64" s="33"/>
      <c r="GT64" s="31"/>
      <c r="GU64" s="31"/>
      <c r="GV64" s="51"/>
      <c r="GW64" s="33"/>
      <c r="GX64" s="31"/>
      <c r="GY64" s="31"/>
      <c r="GZ64" s="51"/>
      <c r="HA64" s="33"/>
      <c r="HB64" s="31"/>
      <c r="HC64" s="31"/>
      <c r="HD64" s="51"/>
      <c r="HE64" s="33"/>
      <c r="HF64" s="31"/>
      <c r="HG64" s="31"/>
      <c r="HH64" s="51"/>
      <c r="HI64" s="33"/>
      <c r="HJ64" s="31"/>
      <c r="HK64" s="31"/>
      <c r="HL64" s="51"/>
      <c r="HM64" s="33"/>
      <c r="HN64" s="31"/>
      <c r="HO64" s="31"/>
      <c r="HP64" s="51"/>
      <c r="HQ64" s="33"/>
      <c r="HR64" s="31"/>
      <c r="HS64" s="31"/>
      <c r="HT64" s="51"/>
      <c r="HU64" s="33"/>
      <c r="HV64" s="31"/>
      <c r="HW64" s="31"/>
      <c r="HX64" s="51"/>
      <c r="HY64" s="33"/>
      <c r="HZ64" s="31"/>
      <c r="IA64" s="31"/>
      <c r="IB64" s="51"/>
      <c r="IC64" s="33"/>
      <c r="ID64" s="31"/>
      <c r="IE64" s="31"/>
      <c r="IF64" s="51"/>
      <c r="IG64" s="33"/>
      <c r="IH64" s="31"/>
      <c r="II64" s="31"/>
      <c r="IJ64" s="51"/>
    </row>
    <row r="65" spans="1:244" s="29" customFormat="1" x14ac:dyDescent="0.15">
      <c r="A65" s="22" t="s">
        <v>151</v>
      </c>
      <c r="B65" s="64">
        <v>614.5</v>
      </c>
      <c r="C65" s="64">
        <v>0.31000000000000005</v>
      </c>
      <c r="D65" s="89">
        <v>7.2545533927854275E-2</v>
      </c>
      <c r="E65" s="31"/>
      <c r="F65" s="31"/>
      <c r="G65" s="33"/>
      <c r="H65" s="31"/>
      <c r="I65" s="31"/>
      <c r="J65" s="31"/>
      <c r="K65" s="33"/>
      <c r="L65" s="31"/>
      <c r="M65" s="31"/>
      <c r="N65" s="31"/>
      <c r="O65" s="33"/>
      <c r="P65" s="31"/>
      <c r="Q65" s="31"/>
      <c r="R65" s="31"/>
      <c r="S65" s="33"/>
      <c r="T65" s="31"/>
      <c r="U65" s="31"/>
      <c r="V65" s="31"/>
      <c r="W65" s="33"/>
      <c r="X65" s="31"/>
      <c r="Y65" s="31"/>
      <c r="Z65" s="31"/>
      <c r="AA65" s="33"/>
      <c r="AB65" s="31"/>
      <c r="AC65" s="31"/>
      <c r="AD65" s="31"/>
      <c r="AE65" s="33"/>
      <c r="AF65" s="31"/>
      <c r="AG65" s="31"/>
      <c r="AH65" s="31"/>
      <c r="AI65" s="33"/>
      <c r="AJ65" s="31"/>
      <c r="AK65" s="31"/>
      <c r="AL65" s="31"/>
      <c r="AM65" s="33"/>
      <c r="AN65" s="31"/>
      <c r="AO65" s="31"/>
      <c r="AP65" s="31"/>
      <c r="AQ65" s="33"/>
      <c r="AR65" s="31"/>
      <c r="AS65" s="31"/>
      <c r="AT65" s="31"/>
      <c r="AU65" s="33"/>
      <c r="AV65" s="31"/>
      <c r="AW65" s="31"/>
      <c r="AX65" s="31"/>
      <c r="AY65" s="33"/>
      <c r="AZ65" s="31"/>
      <c r="BA65" s="31"/>
      <c r="BB65" s="31"/>
      <c r="BC65" s="33"/>
      <c r="BD65" s="31"/>
      <c r="BE65" s="31"/>
      <c r="BF65" s="31"/>
      <c r="BG65" s="33"/>
      <c r="BH65" s="31"/>
      <c r="BI65" s="31"/>
      <c r="BJ65" s="31"/>
      <c r="BK65" s="33"/>
      <c r="BL65" s="31"/>
      <c r="BM65" s="31"/>
      <c r="BN65" s="31"/>
      <c r="BO65" s="33"/>
      <c r="BP65" s="31"/>
      <c r="BQ65" s="31"/>
      <c r="BR65" s="31"/>
      <c r="BS65" s="33"/>
      <c r="BT65" s="31"/>
      <c r="BU65" s="31"/>
      <c r="BV65" s="31"/>
      <c r="BW65" s="33"/>
      <c r="BX65" s="31"/>
      <c r="BY65" s="31"/>
      <c r="BZ65" s="31"/>
      <c r="CA65" s="33"/>
      <c r="CB65" s="31"/>
      <c r="CC65" s="31"/>
      <c r="CD65" s="31"/>
      <c r="CE65" s="33"/>
      <c r="CF65" s="31"/>
      <c r="CG65" s="31"/>
      <c r="CH65" s="31"/>
      <c r="CI65" s="33"/>
      <c r="CJ65" s="31"/>
      <c r="CK65" s="31"/>
      <c r="CL65" s="31"/>
      <c r="CM65" s="33"/>
      <c r="CN65" s="31"/>
      <c r="CO65" s="31"/>
      <c r="CP65" s="31"/>
      <c r="CQ65" s="33"/>
      <c r="CR65" s="31"/>
      <c r="CS65" s="31"/>
      <c r="CT65" s="31"/>
      <c r="CU65" s="33"/>
      <c r="CV65" s="31"/>
      <c r="CW65" s="31"/>
      <c r="CX65" s="31"/>
      <c r="CY65" s="33"/>
      <c r="CZ65" s="31"/>
      <c r="DA65" s="31"/>
      <c r="DB65" s="31"/>
      <c r="DC65" s="33"/>
      <c r="DD65" s="31"/>
      <c r="DE65" s="31"/>
      <c r="DF65" s="31"/>
      <c r="DG65" s="33"/>
      <c r="DH65" s="31"/>
      <c r="DI65" s="31"/>
      <c r="DJ65" s="31"/>
      <c r="DK65" s="33"/>
      <c r="DL65" s="31"/>
      <c r="DM65" s="31"/>
      <c r="DN65" s="31"/>
      <c r="DO65" s="33"/>
      <c r="DP65" s="31"/>
      <c r="DQ65" s="31"/>
      <c r="DR65" s="31"/>
      <c r="DS65" s="33"/>
      <c r="DT65" s="31"/>
      <c r="DU65" s="31"/>
      <c r="DV65" s="31"/>
      <c r="DW65" s="33"/>
      <c r="DX65" s="31"/>
      <c r="DY65" s="31"/>
      <c r="DZ65" s="31"/>
      <c r="EA65" s="33"/>
      <c r="EB65" s="31"/>
      <c r="EC65" s="31"/>
      <c r="ED65" s="31"/>
      <c r="EE65" s="33"/>
      <c r="EF65" s="31"/>
      <c r="EG65" s="31"/>
      <c r="EH65" s="31"/>
      <c r="EI65" s="33"/>
      <c r="EJ65" s="31"/>
      <c r="EK65" s="31"/>
      <c r="EL65" s="31"/>
      <c r="EM65" s="33"/>
      <c r="EN65" s="31"/>
      <c r="EO65" s="31"/>
      <c r="EP65" s="31"/>
      <c r="EQ65" s="33"/>
      <c r="ER65" s="31"/>
      <c r="ES65" s="31"/>
      <c r="ET65" s="31"/>
      <c r="EU65" s="33"/>
      <c r="EV65" s="31"/>
      <c r="EW65" s="31"/>
      <c r="EX65" s="31"/>
      <c r="EY65" s="33"/>
      <c r="EZ65" s="31"/>
      <c r="FA65" s="31"/>
      <c r="FB65" s="31"/>
      <c r="FC65" s="33"/>
      <c r="FD65" s="31"/>
      <c r="FE65" s="31"/>
      <c r="FF65" s="31"/>
      <c r="FG65" s="33"/>
      <c r="FH65" s="31"/>
      <c r="FI65" s="31"/>
      <c r="FJ65" s="31"/>
      <c r="FK65" s="33"/>
      <c r="FL65" s="31"/>
      <c r="FM65" s="31"/>
      <c r="FN65" s="31"/>
      <c r="FO65" s="33"/>
      <c r="FP65" s="31"/>
      <c r="FQ65" s="31"/>
      <c r="FR65" s="31"/>
      <c r="FS65" s="33"/>
      <c r="FT65" s="31"/>
      <c r="FU65" s="31"/>
      <c r="FV65" s="31"/>
      <c r="FW65" s="33"/>
      <c r="FX65" s="31"/>
      <c r="FY65" s="31"/>
      <c r="FZ65" s="31"/>
      <c r="GA65" s="33"/>
      <c r="GB65" s="31"/>
      <c r="GC65" s="31"/>
      <c r="GD65" s="31"/>
      <c r="GE65" s="33"/>
      <c r="GF65" s="31"/>
      <c r="GG65" s="31"/>
      <c r="GH65" s="31"/>
      <c r="GI65" s="33"/>
      <c r="GJ65" s="31"/>
      <c r="GK65" s="31"/>
      <c r="GL65" s="31"/>
      <c r="GM65" s="33"/>
      <c r="GN65" s="31"/>
      <c r="GO65" s="31"/>
      <c r="GP65" s="31"/>
      <c r="GQ65" s="33"/>
      <c r="GR65" s="31"/>
      <c r="GS65" s="31"/>
      <c r="GT65" s="31"/>
      <c r="GU65" s="33"/>
      <c r="GV65" s="31"/>
      <c r="GW65" s="31"/>
      <c r="GX65" s="31"/>
      <c r="GY65" s="33"/>
      <c r="GZ65" s="31"/>
      <c r="HA65" s="31"/>
      <c r="HB65" s="31"/>
      <c r="HC65" s="33"/>
      <c r="HD65" s="31"/>
      <c r="HE65" s="31"/>
      <c r="HF65" s="31"/>
      <c r="HG65" s="33"/>
      <c r="HH65" s="31"/>
      <c r="HI65" s="31"/>
      <c r="HJ65" s="31"/>
      <c r="HK65" s="33"/>
      <c r="HL65" s="31"/>
      <c r="HM65" s="31"/>
      <c r="HN65" s="31"/>
      <c r="HO65" s="33"/>
      <c r="HP65" s="31"/>
      <c r="HQ65" s="31"/>
      <c r="HR65" s="31"/>
      <c r="HS65" s="33"/>
      <c r="HT65" s="31"/>
      <c r="HU65" s="31"/>
      <c r="HV65" s="31"/>
      <c r="HW65" s="33"/>
      <c r="HX65" s="31"/>
      <c r="HY65" s="31"/>
      <c r="HZ65" s="31"/>
      <c r="IA65" s="33"/>
      <c r="IB65" s="31"/>
      <c r="IC65" s="31"/>
      <c r="ID65" s="31"/>
      <c r="IE65" s="33"/>
      <c r="IF65" s="31"/>
      <c r="IG65" s="31"/>
      <c r="IH65" s="31"/>
    </row>
    <row r="66" spans="1:244" s="30" customFormat="1" x14ac:dyDescent="0.15">
      <c r="A66" s="22" t="s">
        <v>47</v>
      </c>
      <c r="B66" s="64">
        <v>8410.4521096095777</v>
      </c>
      <c r="C66" s="64">
        <v>4.24</v>
      </c>
      <c r="D66" s="89">
        <v>0.95437954324533636</v>
      </c>
    </row>
    <row r="67" spans="1:244" s="29" customFormat="1" x14ac:dyDescent="0.15">
      <c r="A67" s="11" t="s">
        <v>48</v>
      </c>
      <c r="B67" s="3"/>
      <c r="C67" s="3"/>
      <c r="D67" s="3"/>
    </row>
    <row r="68" spans="1:244" s="29" customFormat="1" x14ac:dyDescent="0.15">
      <c r="A68" s="6" t="s">
        <v>152</v>
      </c>
      <c r="B68" s="16">
        <v>0.41000000000000003</v>
      </c>
      <c r="C68" s="16">
        <v>0</v>
      </c>
      <c r="D68" s="88">
        <v>4.8403041351375521E-5</v>
      </c>
    </row>
    <row r="69" spans="1:244" s="29" customFormat="1" x14ac:dyDescent="0.15">
      <c r="A69" s="6" t="s">
        <v>153</v>
      </c>
      <c r="B69" s="16">
        <v>59.68</v>
      </c>
      <c r="C69" s="16">
        <v>0.03</v>
      </c>
      <c r="D69" s="88">
        <v>7.0455939215855875E-3</v>
      </c>
    </row>
    <row r="70" spans="1:244" s="29" customFormat="1" x14ac:dyDescent="0.15">
      <c r="A70" s="22" t="s">
        <v>154</v>
      </c>
      <c r="B70" s="64">
        <v>60.089999999999996</v>
      </c>
      <c r="C70" s="64">
        <v>0.03</v>
      </c>
      <c r="D70" s="89">
        <v>7.0939969629369628E-3</v>
      </c>
      <c r="E70" s="33"/>
      <c r="F70" s="31"/>
      <c r="G70" s="31"/>
      <c r="H70" s="51"/>
      <c r="I70" s="33"/>
      <c r="J70" s="31"/>
      <c r="K70" s="31"/>
      <c r="L70" s="51"/>
      <c r="M70" s="33"/>
      <c r="N70" s="31"/>
      <c r="O70" s="31"/>
      <c r="P70" s="51"/>
      <c r="Q70" s="33"/>
      <c r="R70" s="31"/>
      <c r="S70" s="31"/>
      <c r="T70" s="51"/>
      <c r="U70" s="33"/>
      <c r="V70" s="31"/>
      <c r="W70" s="31"/>
      <c r="X70" s="51"/>
      <c r="Y70" s="33"/>
      <c r="Z70" s="31"/>
      <c r="AA70" s="31"/>
      <c r="AB70" s="51"/>
      <c r="AC70" s="33"/>
      <c r="AD70" s="31"/>
      <c r="AE70" s="31"/>
      <c r="AF70" s="51"/>
      <c r="AG70" s="33"/>
      <c r="AH70" s="31"/>
      <c r="AI70" s="31"/>
      <c r="AJ70" s="51"/>
      <c r="AK70" s="33"/>
      <c r="AL70" s="31"/>
      <c r="AM70" s="31"/>
      <c r="AN70" s="51"/>
      <c r="AO70" s="33"/>
      <c r="AP70" s="31"/>
      <c r="AQ70" s="31"/>
      <c r="AR70" s="51"/>
      <c r="AS70" s="33"/>
      <c r="AT70" s="31"/>
      <c r="AU70" s="31"/>
      <c r="AV70" s="51"/>
      <c r="AW70" s="33"/>
      <c r="AX70" s="31"/>
      <c r="AY70" s="31"/>
      <c r="AZ70" s="51"/>
      <c r="BA70" s="33"/>
      <c r="BB70" s="31"/>
      <c r="BC70" s="31"/>
      <c r="BD70" s="51"/>
      <c r="BE70" s="33"/>
      <c r="BF70" s="31"/>
      <c r="BG70" s="31"/>
      <c r="BH70" s="51"/>
      <c r="BI70" s="33"/>
      <c r="BJ70" s="31"/>
      <c r="BK70" s="31"/>
      <c r="BL70" s="51"/>
      <c r="BM70" s="33"/>
      <c r="BN70" s="31"/>
      <c r="BO70" s="31"/>
      <c r="BP70" s="51"/>
      <c r="BQ70" s="33"/>
      <c r="BR70" s="31"/>
      <c r="BS70" s="31"/>
      <c r="BT70" s="51"/>
      <c r="BU70" s="33"/>
      <c r="BV70" s="31"/>
      <c r="BW70" s="31"/>
      <c r="BX70" s="51"/>
      <c r="BY70" s="33"/>
      <c r="BZ70" s="31"/>
      <c r="CA70" s="31"/>
      <c r="CB70" s="51"/>
      <c r="CC70" s="33"/>
      <c r="CD70" s="31"/>
      <c r="CE70" s="31"/>
      <c r="CF70" s="51"/>
      <c r="CG70" s="33"/>
      <c r="CH70" s="31"/>
      <c r="CI70" s="31"/>
      <c r="CJ70" s="51"/>
      <c r="CK70" s="33"/>
      <c r="CL70" s="31"/>
      <c r="CM70" s="31"/>
      <c r="CN70" s="51"/>
      <c r="CO70" s="33"/>
      <c r="CP70" s="31"/>
      <c r="CQ70" s="31"/>
      <c r="CR70" s="51"/>
      <c r="CS70" s="33"/>
      <c r="CT70" s="31"/>
      <c r="CU70" s="31"/>
      <c r="CV70" s="51"/>
      <c r="CW70" s="33"/>
      <c r="CX70" s="31"/>
      <c r="CY70" s="31"/>
      <c r="CZ70" s="51"/>
      <c r="DA70" s="33"/>
      <c r="DB70" s="31"/>
      <c r="DC70" s="31"/>
      <c r="DD70" s="51"/>
      <c r="DE70" s="33"/>
      <c r="DF70" s="31"/>
      <c r="DG70" s="31"/>
      <c r="DH70" s="51"/>
      <c r="DI70" s="33"/>
      <c r="DJ70" s="31"/>
      <c r="DK70" s="31"/>
      <c r="DL70" s="51"/>
      <c r="DM70" s="33"/>
      <c r="DN70" s="31"/>
      <c r="DO70" s="31"/>
      <c r="DP70" s="51"/>
      <c r="DQ70" s="33"/>
      <c r="DR70" s="31"/>
      <c r="DS70" s="31"/>
      <c r="DT70" s="51"/>
      <c r="DU70" s="33"/>
      <c r="DV70" s="31"/>
      <c r="DW70" s="31"/>
      <c r="DX70" s="51"/>
      <c r="DY70" s="33"/>
      <c r="DZ70" s="31"/>
      <c r="EA70" s="31"/>
      <c r="EB70" s="51"/>
      <c r="EC70" s="33"/>
      <c r="ED70" s="31"/>
      <c r="EE70" s="31"/>
      <c r="EF70" s="51"/>
      <c r="EG70" s="33"/>
      <c r="EH70" s="31"/>
      <c r="EI70" s="31"/>
      <c r="EJ70" s="51"/>
      <c r="EK70" s="33"/>
      <c r="EL70" s="31"/>
      <c r="EM70" s="31"/>
      <c r="EN70" s="51"/>
      <c r="EO70" s="33"/>
      <c r="EP70" s="31"/>
      <c r="EQ70" s="31"/>
      <c r="ER70" s="51"/>
      <c r="ES70" s="33"/>
      <c r="ET70" s="31"/>
      <c r="EU70" s="31"/>
      <c r="EV70" s="51"/>
      <c r="EW70" s="33"/>
      <c r="EX70" s="31"/>
      <c r="EY70" s="31"/>
      <c r="EZ70" s="51"/>
      <c r="FA70" s="33"/>
      <c r="FB70" s="31"/>
      <c r="FC70" s="31"/>
      <c r="FD70" s="51"/>
      <c r="FE70" s="33"/>
      <c r="FF70" s="31"/>
      <c r="FG70" s="31"/>
      <c r="FH70" s="51"/>
      <c r="FI70" s="33"/>
      <c r="FJ70" s="31"/>
      <c r="FK70" s="31"/>
      <c r="FL70" s="51"/>
      <c r="FM70" s="33"/>
      <c r="FN70" s="31"/>
      <c r="FO70" s="31"/>
      <c r="FP70" s="51"/>
      <c r="FQ70" s="33"/>
      <c r="FR70" s="31"/>
      <c r="FS70" s="31"/>
      <c r="FT70" s="51"/>
      <c r="FU70" s="33"/>
      <c r="FV70" s="31"/>
      <c r="FW70" s="31"/>
      <c r="FX70" s="51"/>
      <c r="FY70" s="33"/>
      <c r="FZ70" s="31"/>
      <c r="GA70" s="31"/>
      <c r="GB70" s="51"/>
      <c r="GC70" s="33"/>
      <c r="GD70" s="31"/>
      <c r="GE70" s="31"/>
      <c r="GF70" s="51"/>
      <c r="GG70" s="33"/>
      <c r="GH70" s="31"/>
      <c r="GI70" s="31"/>
      <c r="GJ70" s="51"/>
      <c r="GK70" s="33"/>
      <c r="GL70" s="31"/>
      <c r="GM70" s="31"/>
      <c r="GN70" s="51"/>
      <c r="GO70" s="33"/>
      <c r="GP70" s="31"/>
      <c r="GQ70" s="31"/>
      <c r="GR70" s="51"/>
      <c r="GS70" s="33"/>
      <c r="GT70" s="31"/>
      <c r="GU70" s="31"/>
      <c r="GV70" s="51"/>
      <c r="GW70" s="33"/>
      <c r="GX70" s="31"/>
      <c r="GY70" s="31"/>
      <c r="GZ70" s="51"/>
      <c r="HA70" s="33"/>
      <c r="HB70" s="31"/>
      <c r="HC70" s="31"/>
      <c r="HD70" s="51"/>
      <c r="HE70" s="33"/>
      <c r="HF70" s="31"/>
      <c r="HG70" s="31"/>
      <c r="HH70" s="51"/>
      <c r="HI70" s="33"/>
      <c r="HJ70" s="31"/>
      <c r="HK70" s="31"/>
      <c r="HL70" s="51"/>
      <c r="HM70" s="33"/>
      <c r="HN70" s="31"/>
      <c r="HO70" s="31"/>
      <c r="HP70" s="51"/>
      <c r="HQ70" s="33"/>
      <c r="HR70" s="31"/>
      <c r="HS70" s="31"/>
      <c r="HT70" s="51"/>
      <c r="HU70" s="33"/>
      <c r="HV70" s="31"/>
      <c r="HW70" s="31"/>
      <c r="HX70" s="51"/>
      <c r="HY70" s="33"/>
      <c r="HZ70" s="31"/>
      <c r="IA70" s="31"/>
      <c r="IB70" s="51"/>
      <c r="IC70" s="33"/>
      <c r="ID70" s="31"/>
      <c r="IE70" s="31"/>
      <c r="IF70" s="51"/>
      <c r="IG70" s="33"/>
      <c r="IH70" s="31"/>
      <c r="II70" s="31"/>
      <c r="IJ70" s="51"/>
    </row>
    <row r="71" spans="1:244" s="40" customFormat="1" ht="13.5" thickBot="1" x14ac:dyDescent="0.2">
      <c r="A71" s="37" t="s">
        <v>52</v>
      </c>
      <c r="B71" s="70">
        <v>8470.5421096095779</v>
      </c>
      <c r="C71" s="70">
        <v>4.2700000000000005</v>
      </c>
      <c r="D71" s="92">
        <v>0.96147354020827336</v>
      </c>
    </row>
    <row r="72" spans="1:244" x14ac:dyDescent="0.15">
      <c r="A72" s="41" t="s">
        <v>60</v>
      </c>
      <c r="D72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2" t="s">
        <v>53</v>
      </c>
      <c r="B1" s="2"/>
      <c r="C1" s="2"/>
      <c r="D1" s="2"/>
    </row>
    <row r="2" spans="1:4" x14ac:dyDescent="0.15">
      <c r="A2" s="2" t="s">
        <v>99</v>
      </c>
      <c r="B2" s="2"/>
      <c r="C2" s="2"/>
      <c r="D2" s="2"/>
    </row>
    <row r="3" spans="1:4" x14ac:dyDescent="0.15">
      <c r="A3" s="2" t="s">
        <v>100</v>
      </c>
      <c r="B3" s="2"/>
      <c r="C3" s="2"/>
      <c r="D3" s="2"/>
    </row>
    <row r="4" spans="1:4" x14ac:dyDescent="0.15">
      <c r="A4" s="2" t="s">
        <v>101</v>
      </c>
      <c r="B4" s="2"/>
      <c r="C4" s="2"/>
      <c r="D4" s="2"/>
    </row>
    <row r="5" spans="1:4" ht="13.5" thickBot="1" x14ac:dyDescent="0.2">
      <c r="A5" s="4" t="s">
        <v>0</v>
      </c>
      <c r="B5" s="95">
        <v>2000</v>
      </c>
      <c r="C5" s="96" t="s">
        <v>1</v>
      </c>
    </row>
    <row r="6" spans="1:4" x14ac:dyDescent="0.15">
      <c r="A6" s="7"/>
      <c r="B6" s="97" t="s">
        <v>2</v>
      </c>
      <c r="C6" s="9">
        <v>44986</v>
      </c>
      <c r="D6" s="98" t="s">
        <v>3</v>
      </c>
    </row>
    <row r="7" spans="1:4" x14ac:dyDescent="0.15">
      <c r="A7" s="99" t="s">
        <v>4</v>
      </c>
      <c r="D7" s="100" t="s">
        <v>5</v>
      </c>
    </row>
    <row r="8" spans="1:4" ht="13.5" thickBot="1" x14ac:dyDescent="0.2">
      <c r="A8" s="13"/>
      <c r="B8" s="101" t="s">
        <v>58</v>
      </c>
      <c r="C8" s="101" t="s">
        <v>59</v>
      </c>
      <c r="D8" s="101" t="s">
        <v>6</v>
      </c>
    </row>
    <row r="9" spans="1:4" x14ac:dyDescent="0.15">
      <c r="A9" s="99" t="s">
        <v>102</v>
      </c>
    </row>
    <row r="10" spans="1:4" x14ac:dyDescent="0.15">
      <c r="A10" s="102" t="s">
        <v>103</v>
      </c>
      <c r="B10" s="3">
        <v>0</v>
      </c>
      <c r="C10" s="3">
        <v>0</v>
      </c>
      <c r="D10" s="88">
        <v>0</v>
      </c>
    </row>
    <row r="11" spans="1:4" x14ac:dyDescent="0.15">
      <c r="A11" s="102" t="s">
        <v>104</v>
      </c>
      <c r="B11" s="3">
        <v>0</v>
      </c>
      <c r="C11" s="3">
        <v>0</v>
      </c>
      <c r="D11" s="88">
        <v>0</v>
      </c>
    </row>
    <row r="12" spans="1:4" x14ac:dyDescent="0.15">
      <c r="A12" s="102" t="s">
        <v>105</v>
      </c>
      <c r="D12" s="88"/>
    </row>
    <row r="13" spans="1:4" x14ac:dyDescent="0.15">
      <c r="A13" s="102" t="s">
        <v>106</v>
      </c>
      <c r="B13" s="3">
        <v>0</v>
      </c>
      <c r="C13" s="3">
        <v>0</v>
      </c>
      <c r="D13" s="88">
        <v>0</v>
      </c>
    </row>
    <row r="14" spans="1:4" x14ac:dyDescent="0.15">
      <c r="A14" s="102" t="s">
        <v>107</v>
      </c>
      <c r="B14" s="3">
        <v>0</v>
      </c>
      <c r="C14" s="3">
        <v>0</v>
      </c>
      <c r="D14" s="88">
        <v>0</v>
      </c>
    </row>
    <row r="15" spans="1:4" x14ac:dyDescent="0.15">
      <c r="A15" s="102" t="s">
        <v>108</v>
      </c>
      <c r="B15" s="3">
        <v>0</v>
      </c>
      <c r="C15" s="3">
        <v>0</v>
      </c>
      <c r="D15" s="88">
        <v>0</v>
      </c>
    </row>
    <row r="16" spans="1:4" x14ac:dyDescent="0.15">
      <c r="A16" s="102" t="s">
        <v>109</v>
      </c>
      <c r="B16" s="3">
        <v>0</v>
      </c>
      <c r="C16" s="3">
        <v>0</v>
      </c>
      <c r="D16" s="88">
        <v>0</v>
      </c>
    </row>
    <row r="17" spans="1:4" x14ac:dyDescent="0.15">
      <c r="A17" s="96" t="s">
        <v>110</v>
      </c>
      <c r="B17" s="3">
        <v>8396.0499999999993</v>
      </c>
      <c r="C17" s="3">
        <v>4.2</v>
      </c>
      <c r="D17" s="88">
        <v>0.81775953386877209</v>
      </c>
    </row>
    <row r="18" spans="1:4" x14ac:dyDescent="0.15">
      <c r="A18" s="96" t="s">
        <v>111</v>
      </c>
      <c r="B18" s="3">
        <v>143.24</v>
      </c>
      <c r="C18" s="3">
        <v>0.08</v>
      </c>
      <c r="D18" s="88">
        <v>1.3951307535253235E-2</v>
      </c>
    </row>
    <row r="19" spans="1:4" x14ac:dyDescent="0.15">
      <c r="A19" s="96" t="s">
        <v>15</v>
      </c>
      <c r="B19" s="3">
        <v>200</v>
      </c>
      <c r="C19" s="3">
        <v>0.1</v>
      </c>
      <c r="D19" s="88">
        <v>1.9479625153941964E-2</v>
      </c>
    </row>
    <row r="20" spans="1:4" x14ac:dyDescent="0.15">
      <c r="A20" s="96" t="s">
        <v>16</v>
      </c>
      <c r="B20" s="3">
        <v>0</v>
      </c>
      <c r="C20" s="3">
        <v>0</v>
      </c>
      <c r="D20" s="88">
        <v>0</v>
      </c>
    </row>
    <row r="21" spans="1:4" x14ac:dyDescent="0.15">
      <c r="A21" s="96" t="s">
        <v>17</v>
      </c>
      <c r="B21" s="3">
        <v>0</v>
      </c>
      <c r="C21" s="3">
        <v>0</v>
      </c>
      <c r="D21" s="88">
        <v>0</v>
      </c>
    </row>
    <row r="22" spans="1:4" x14ac:dyDescent="0.15">
      <c r="A22" s="96" t="s">
        <v>112</v>
      </c>
      <c r="B22" s="3">
        <v>0</v>
      </c>
      <c r="C22" s="3">
        <v>0</v>
      </c>
      <c r="D22" s="88">
        <v>0</v>
      </c>
    </row>
    <row r="23" spans="1:4" x14ac:dyDescent="0.15">
      <c r="A23" s="96" t="s">
        <v>113</v>
      </c>
      <c r="B23" s="3">
        <v>0</v>
      </c>
      <c r="C23" s="3">
        <v>0</v>
      </c>
      <c r="D23" s="88">
        <v>0</v>
      </c>
    </row>
    <row r="24" spans="1:4" x14ac:dyDescent="0.15">
      <c r="A24" s="96" t="s">
        <v>114</v>
      </c>
      <c r="D24" s="88"/>
    </row>
    <row r="25" spans="1:4" x14ac:dyDescent="0.15">
      <c r="A25" s="96" t="s">
        <v>115</v>
      </c>
      <c r="B25" s="3">
        <v>0</v>
      </c>
      <c r="C25" s="3">
        <v>0</v>
      </c>
      <c r="D25" s="88">
        <v>0</v>
      </c>
    </row>
    <row r="26" spans="1:4" x14ac:dyDescent="0.15">
      <c r="A26" s="96" t="s">
        <v>116</v>
      </c>
      <c r="B26" s="3">
        <v>60</v>
      </c>
      <c r="C26" s="3">
        <v>0.03</v>
      </c>
      <c r="D26" s="88">
        <v>5.8438875461825895E-3</v>
      </c>
    </row>
    <row r="27" spans="1:4" x14ac:dyDescent="0.15">
      <c r="A27" s="96" t="s">
        <v>117</v>
      </c>
      <c r="B27" s="3">
        <v>0</v>
      </c>
      <c r="C27" s="3">
        <v>0</v>
      </c>
      <c r="D27" s="88">
        <v>0</v>
      </c>
    </row>
    <row r="28" spans="1:4" x14ac:dyDescent="0.15">
      <c r="A28" s="96" t="s">
        <v>118</v>
      </c>
      <c r="B28" s="3">
        <v>0</v>
      </c>
      <c r="C28" s="3">
        <v>0</v>
      </c>
      <c r="D28" s="88">
        <v>0</v>
      </c>
    </row>
    <row r="29" spans="1:4" x14ac:dyDescent="0.15">
      <c r="A29" s="96" t="s">
        <v>119</v>
      </c>
      <c r="B29" s="3">
        <v>0</v>
      </c>
      <c r="C29" s="3">
        <v>0</v>
      </c>
      <c r="D29" s="88">
        <v>0</v>
      </c>
    </row>
    <row r="30" spans="1:4" x14ac:dyDescent="0.15">
      <c r="A30" s="96" t="s">
        <v>120</v>
      </c>
      <c r="B30" s="3">
        <v>0</v>
      </c>
      <c r="C30" s="3">
        <v>0</v>
      </c>
      <c r="D30" s="88">
        <v>0</v>
      </c>
    </row>
    <row r="31" spans="1:4" x14ac:dyDescent="0.15">
      <c r="A31" s="96" t="s">
        <v>121</v>
      </c>
      <c r="B31" s="3">
        <v>19.350000000000001</v>
      </c>
      <c r="C31" s="3">
        <v>0.01</v>
      </c>
      <c r="D31" s="88">
        <v>1.8846537336438852E-3</v>
      </c>
    </row>
    <row r="32" spans="1:4" x14ac:dyDescent="0.15">
      <c r="A32" s="96" t="s">
        <v>122</v>
      </c>
      <c r="B32" s="3">
        <v>0</v>
      </c>
      <c r="C32" s="3">
        <v>0</v>
      </c>
      <c r="D32" s="88">
        <v>0</v>
      </c>
    </row>
    <row r="33" spans="1:4" x14ac:dyDescent="0.15">
      <c r="A33" s="96" t="s">
        <v>123</v>
      </c>
      <c r="B33" s="3">
        <v>0</v>
      </c>
      <c r="C33" s="3">
        <v>0</v>
      </c>
      <c r="D33" s="88">
        <v>0</v>
      </c>
    </row>
    <row r="34" spans="1:4" x14ac:dyDescent="0.15">
      <c r="A34" s="103" t="s">
        <v>124</v>
      </c>
      <c r="B34" s="104">
        <v>8818.64</v>
      </c>
      <c r="C34" s="104">
        <v>4.42</v>
      </c>
      <c r="D34" s="89">
        <v>0.85891900783779374</v>
      </c>
    </row>
    <row r="35" spans="1:4" x14ac:dyDescent="0.15">
      <c r="A35" s="105" t="s">
        <v>125</v>
      </c>
    </row>
    <row r="36" spans="1:4" x14ac:dyDescent="0.15">
      <c r="A36" s="102" t="s">
        <v>126</v>
      </c>
      <c r="B36" s="3">
        <v>0</v>
      </c>
      <c r="C36" s="3">
        <v>0</v>
      </c>
      <c r="D36" s="88">
        <v>0</v>
      </c>
    </row>
    <row r="37" spans="1:4" x14ac:dyDescent="0.15">
      <c r="A37" s="102" t="s">
        <v>127</v>
      </c>
      <c r="D37" s="88"/>
    </row>
    <row r="38" spans="1:4" x14ac:dyDescent="0.15">
      <c r="A38" s="102" t="s">
        <v>128</v>
      </c>
      <c r="B38" s="3">
        <v>264.56</v>
      </c>
      <c r="C38" s="3">
        <v>0.13</v>
      </c>
      <c r="D38" s="88">
        <v>2.5767648153634429E-2</v>
      </c>
    </row>
    <row r="39" spans="1:4" x14ac:dyDescent="0.15">
      <c r="A39" s="102" t="s">
        <v>129</v>
      </c>
      <c r="B39" s="3">
        <v>0</v>
      </c>
      <c r="C39" s="3">
        <v>0</v>
      </c>
      <c r="D39" s="88">
        <v>0</v>
      </c>
    </row>
    <row r="40" spans="1:4" x14ac:dyDescent="0.15">
      <c r="A40" s="102" t="s">
        <v>130</v>
      </c>
      <c r="B40" s="3">
        <v>0</v>
      </c>
      <c r="C40" s="3">
        <v>0</v>
      </c>
      <c r="D40" s="88">
        <v>0</v>
      </c>
    </row>
    <row r="41" spans="1:4" x14ac:dyDescent="0.15">
      <c r="A41" s="102" t="s">
        <v>131</v>
      </c>
      <c r="B41" s="3">
        <v>0</v>
      </c>
      <c r="C41" s="3">
        <v>0</v>
      </c>
      <c r="D41" s="88">
        <v>0</v>
      </c>
    </row>
    <row r="42" spans="1:4" x14ac:dyDescent="0.15">
      <c r="A42" s="96" t="s">
        <v>132</v>
      </c>
      <c r="B42" s="3">
        <v>0</v>
      </c>
      <c r="C42" s="3">
        <v>0</v>
      </c>
      <c r="D42" s="88">
        <v>0</v>
      </c>
    </row>
    <row r="43" spans="1:4" x14ac:dyDescent="0.15">
      <c r="A43" s="102" t="s">
        <v>133</v>
      </c>
      <c r="B43" s="3">
        <v>0</v>
      </c>
      <c r="C43" s="3">
        <v>0</v>
      </c>
      <c r="D43" s="88">
        <v>0</v>
      </c>
    </row>
    <row r="44" spans="1:4" x14ac:dyDescent="0.15">
      <c r="A44" s="102" t="s">
        <v>134</v>
      </c>
      <c r="B44" s="3">
        <v>0</v>
      </c>
      <c r="C44" s="3">
        <v>0</v>
      </c>
      <c r="D44" s="88">
        <v>0</v>
      </c>
    </row>
    <row r="45" spans="1:4" x14ac:dyDescent="0.15">
      <c r="A45" s="102" t="s">
        <v>135</v>
      </c>
      <c r="B45" s="3">
        <v>0</v>
      </c>
      <c r="C45" s="3">
        <v>0</v>
      </c>
      <c r="D45" s="88">
        <v>0</v>
      </c>
    </row>
    <row r="46" spans="1:4" x14ac:dyDescent="0.15">
      <c r="A46" s="102" t="s">
        <v>136</v>
      </c>
      <c r="B46" s="3">
        <v>0</v>
      </c>
      <c r="C46" s="3">
        <v>0</v>
      </c>
      <c r="D46" s="88">
        <v>0</v>
      </c>
    </row>
    <row r="47" spans="1:4" x14ac:dyDescent="0.15">
      <c r="A47" s="102" t="s">
        <v>137</v>
      </c>
      <c r="B47" s="3">
        <v>147</v>
      </c>
      <c r="C47" s="3">
        <v>7.0000000000000007E-2</v>
      </c>
      <c r="D47" s="88">
        <v>1.4317524488147344E-2</v>
      </c>
    </row>
    <row r="48" spans="1:4" x14ac:dyDescent="0.15">
      <c r="A48" s="102" t="s">
        <v>138</v>
      </c>
      <c r="B48" s="3">
        <v>0</v>
      </c>
      <c r="C48" s="3">
        <v>0</v>
      </c>
      <c r="D48" s="88">
        <v>0</v>
      </c>
    </row>
    <row r="49" spans="1:244" x14ac:dyDescent="0.15">
      <c r="A49" s="103" t="s">
        <v>139</v>
      </c>
      <c r="B49" s="104">
        <v>411.56</v>
      </c>
      <c r="C49" s="104">
        <v>0.2</v>
      </c>
      <c r="D49" s="89">
        <v>4.0085172641781769E-2</v>
      </c>
    </row>
    <row r="50" spans="1:244" x14ac:dyDescent="0.15">
      <c r="A50" s="99" t="s">
        <v>31</v>
      </c>
    </row>
    <row r="51" spans="1:244" x14ac:dyDescent="0.15">
      <c r="A51" s="102" t="s">
        <v>140</v>
      </c>
      <c r="B51" s="3">
        <v>294.62801828611185</v>
      </c>
      <c r="C51" s="3">
        <v>0.15</v>
      </c>
      <c r="D51" s="88">
        <v>2.8696216780311087E-2</v>
      </c>
    </row>
    <row r="52" spans="1:244" x14ac:dyDescent="0.15">
      <c r="A52" s="103" t="s">
        <v>141</v>
      </c>
      <c r="B52" s="104">
        <v>294.62801828611185</v>
      </c>
      <c r="C52" s="104">
        <v>0.15</v>
      </c>
      <c r="D52" s="89">
        <v>2.8696216780311087E-2</v>
      </c>
    </row>
    <row r="53" spans="1:244" s="40" customFormat="1" x14ac:dyDescent="0.15">
      <c r="A53" s="103" t="s">
        <v>34</v>
      </c>
      <c r="B53" s="104">
        <v>9524.8280182861108</v>
      </c>
      <c r="C53" s="104">
        <v>4.7700000000000005</v>
      </c>
      <c r="D53" s="89">
        <v>0.88761522461810483</v>
      </c>
    </row>
    <row r="54" spans="1:244" x14ac:dyDescent="0.15">
      <c r="A54" s="99" t="s">
        <v>35</v>
      </c>
    </row>
    <row r="55" spans="1:244" x14ac:dyDescent="0.15">
      <c r="A55" s="96" t="s">
        <v>142</v>
      </c>
      <c r="B55" s="3">
        <v>0.49</v>
      </c>
      <c r="C55" s="3">
        <v>0</v>
      </c>
      <c r="D55" s="88">
        <v>4.7725081627157813E-5</v>
      </c>
    </row>
    <row r="56" spans="1:244" x14ac:dyDescent="0.15">
      <c r="A56" s="96" t="s">
        <v>143</v>
      </c>
      <c r="B56" s="3">
        <v>0</v>
      </c>
      <c r="C56" s="3">
        <v>0</v>
      </c>
      <c r="D56" s="88">
        <v>0</v>
      </c>
    </row>
    <row r="57" spans="1:244" x14ac:dyDescent="0.15">
      <c r="A57" s="102" t="s">
        <v>144</v>
      </c>
      <c r="B57" s="3">
        <v>0.25</v>
      </c>
      <c r="C57" s="3">
        <v>0</v>
      </c>
      <c r="D57" s="88">
        <v>2.4349531442427456E-5</v>
      </c>
    </row>
    <row r="58" spans="1:244" x14ac:dyDescent="0.15">
      <c r="A58" s="103" t="s">
        <v>145</v>
      </c>
      <c r="B58" s="104">
        <v>0.74</v>
      </c>
      <c r="C58" s="104">
        <v>0</v>
      </c>
      <c r="D58" s="89">
        <v>7.2074613069585266E-5</v>
      </c>
      <c r="E58" s="96"/>
      <c r="H58" s="51"/>
      <c r="I58" s="96"/>
      <c r="L58" s="51"/>
      <c r="M58" s="96"/>
      <c r="P58" s="51"/>
      <c r="Q58" s="96"/>
      <c r="T58" s="51"/>
      <c r="U58" s="96"/>
      <c r="X58" s="51"/>
      <c r="Y58" s="96"/>
      <c r="AB58" s="51"/>
      <c r="AC58" s="96"/>
      <c r="AF58" s="51"/>
      <c r="AG58" s="96"/>
      <c r="AJ58" s="51"/>
      <c r="AK58" s="96"/>
      <c r="AN58" s="51"/>
      <c r="AO58" s="96"/>
      <c r="AR58" s="51"/>
      <c r="AS58" s="96"/>
      <c r="AV58" s="51"/>
      <c r="AW58" s="96"/>
      <c r="AZ58" s="51"/>
      <c r="BA58" s="96"/>
      <c r="BD58" s="51"/>
      <c r="BE58" s="96"/>
      <c r="BH58" s="51"/>
      <c r="BI58" s="96"/>
      <c r="BL58" s="51"/>
      <c r="BM58" s="96"/>
      <c r="BP58" s="51"/>
      <c r="BQ58" s="96"/>
      <c r="BT58" s="51"/>
      <c r="BU58" s="96"/>
      <c r="BX58" s="51"/>
      <c r="BY58" s="96"/>
      <c r="CB58" s="51"/>
      <c r="CC58" s="96"/>
      <c r="CF58" s="51"/>
      <c r="CG58" s="96"/>
      <c r="CJ58" s="51"/>
      <c r="CK58" s="96"/>
      <c r="CN58" s="51"/>
      <c r="CO58" s="96"/>
      <c r="CR58" s="51"/>
      <c r="CS58" s="96"/>
      <c r="CV58" s="51"/>
      <c r="CW58" s="96"/>
      <c r="CZ58" s="51"/>
      <c r="DA58" s="96"/>
      <c r="DD58" s="51"/>
      <c r="DE58" s="96"/>
      <c r="DH58" s="51"/>
      <c r="DI58" s="96"/>
      <c r="DL58" s="51"/>
      <c r="DM58" s="96"/>
      <c r="DP58" s="51"/>
      <c r="DQ58" s="96"/>
      <c r="DT58" s="51"/>
      <c r="DU58" s="96"/>
      <c r="DX58" s="51"/>
      <c r="DY58" s="96"/>
      <c r="EB58" s="51"/>
      <c r="EC58" s="96"/>
      <c r="EF58" s="51"/>
      <c r="EG58" s="96"/>
      <c r="EJ58" s="51"/>
      <c r="EK58" s="96"/>
      <c r="EN58" s="51"/>
      <c r="EO58" s="96"/>
      <c r="ER58" s="51"/>
      <c r="ES58" s="96"/>
      <c r="EV58" s="51"/>
      <c r="EW58" s="96"/>
      <c r="EZ58" s="51"/>
      <c r="FA58" s="96"/>
      <c r="FD58" s="51"/>
      <c r="FE58" s="96"/>
      <c r="FH58" s="51"/>
      <c r="FI58" s="96"/>
      <c r="FL58" s="51"/>
      <c r="FM58" s="96"/>
      <c r="FP58" s="51"/>
      <c r="FQ58" s="96"/>
      <c r="FT58" s="51"/>
      <c r="FU58" s="96"/>
      <c r="FX58" s="51"/>
      <c r="FY58" s="96"/>
      <c r="GB58" s="51"/>
      <c r="GC58" s="96"/>
      <c r="GF58" s="51"/>
      <c r="GG58" s="96"/>
      <c r="GJ58" s="51"/>
      <c r="GK58" s="96"/>
      <c r="GN58" s="51"/>
      <c r="GO58" s="96"/>
      <c r="GR58" s="51"/>
      <c r="GS58" s="96"/>
      <c r="GV58" s="51"/>
      <c r="GW58" s="96"/>
      <c r="GZ58" s="51"/>
      <c r="HA58" s="96"/>
      <c r="HD58" s="51"/>
      <c r="HE58" s="96"/>
      <c r="HH58" s="51"/>
      <c r="HI58" s="96"/>
      <c r="HL58" s="51"/>
      <c r="HM58" s="96"/>
      <c r="HP58" s="51"/>
      <c r="HQ58" s="96"/>
      <c r="HT58" s="51"/>
      <c r="HU58" s="96"/>
      <c r="HX58" s="51"/>
      <c r="HY58" s="96"/>
      <c r="IB58" s="51"/>
      <c r="IC58" s="96"/>
      <c r="IF58" s="51"/>
      <c r="IG58" s="96"/>
      <c r="IJ58" s="51"/>
    </row>
    <row r="59" spans="1:244" x14ac:dyDescent="0.15">
      <c r="A59" s="99" t="s">
        <v>41</v>
      </c>
    </row>
    <row r="60" spans="1:244" x14ac:dyDescent="0.15">
      <c r="A60" s="102" t="s">
        <v>146</v>
      </c>
      <c r="B60" s="3">
        <v>553</v>
      </c>
      <c r="C60" s="3">
        <v>0.28000000000000003</v>
      </c>
      <c r="D60" s="88">
        <v>5.386116355064953E-2</v>
      </c>
    </row>
    <row r="61" spans="1:244" x14ac:dyDescent="0.15">
      <c r="A61" s="102" t="s">
        <v>147</v>
      </c>
      <c r="B61" s="3">
        <v>65.3</v>
      </c>
      <c r="C61" s="3">
        <v>0.03</v>
      </c>
      <c r="D61" s="88">
        <v>6.3600976127620506E-3</v>
      </c>
    </row>
    <row r="62" spans="1:244" x14ac:dyDescent="0.15">
      <c r="A62" s="102" t="s">
        <v>148</v>
      </c>
      <c r="B62" s="3">
        <v>7.0000000000000007E-2</v>
      </c>
      <c r="C62" s="3">
        <v>0</v>
      </c>
      <c r="D62" s="88">
        <v>6.8178688038796878E-6</v>
      </c>
    </row>
    <row r="63" spans="1:244" x14ac:dyDescent="0.15">
      <c r="A63" s="102" t="s">
        <v>149</v>
      </c>
      <c r="B63" s="3">
        <v>0</v>
      </c>
      <c r="C63" s="3">
        <v>0</v>
      </c>
      <c r="D63" s="88">
        <v>0</v>
      </c>
      <c r="E63" s="96"/>
      <c r="H63" s="51"/>
      <c r="I63" s="96"/>
      <c r="L63" s="51"/>
      <c r="M63" s="96"/>
      <c r="P63" s="51"/>
      <c r="Q63" s="96"/>
      <c r="T63" s="51"/>
      <c r="U63" s="96"/>
      <c r="X63" s="51"/>
      <c r="Y63" s="96"/>
      <c r="AB63" s="51"/>
      <c r="AC63" s="96"/>
      <c r="AF63" s="51"/>
      <c r="AG63" s="96"/>
      <c r="AJ63" s="51"/>
      <c r="AK63" s="96"/>
      <c r="AN63" s="51"/>
      <c r="AO63" s="96"/>
      <c r="AR63" s="51"/>
      <c r="AS63" s="96"/>
      <c r="AV63" s="51"/>
      <c r="AW63" s="96"/>
      <c r="AZ63" s="51"/>
      <c r="BA63" s="96"/>
      <c r="BD63" s="51"/>
      <c r="BE63" s="96"/>
      <c r="BH63" s="51"/>
      <c r="BI63" s="96"/>
      <c r="BL63" s="51"/>
      <c r="BM63" s="96"/>
      <c r="BP63" s="51"/>
      <c r="BQ63" s="96"/>
      <c r="BT63" s="51"/>
      <c r="BU63" s="96"/>
      <c r="BX63" s="51"/>
      <c r="BY63" s="96"/>
      <c r="CB63" s="51"/>
      <c r="CC63" s="96"/>
      <c r="CF63" s="51"/>
      <c r="CG63" s="96"/>
      <c r="CJ63" s="51"/>
      <c r="CK63" s="96"/>
      <c r="CN63" s="51"/>
      <c r="CO63" s="96"/>
      <c r="CR63" s="51"/>
      <c r="CS63" s="96"/>
      <c r="CV63" s="51"/>
      <c r="CW63" s="96"/>
      <c r="CZ63" s="51"/>
      <c r="DA63" s="96"/>
      <c r="DD63" s="51"/>
      <c r="DE63" s="96"/>
      <c r="DH63" s="51"/>
      <c r="DI63" s="96"/>
      <c r="DL63" s="51"/>
      <c r="DM63" s="96"/>
      <c r="DP63" s="51"/>
      <c r="DQ63" s="96"/>
      <c r="DT63" s="51"/>
      <c r="DU63" s="96"/>
      <c r="DX63" s="51"/>
      <c r="DY63" s="96"/>
      <c r="EB63" s="51"/>
      <c r="EC63" s="96"/>
      <c r="EF63" s="51"/>
      <c r="EG63" s="96"/>
      <c r="EJ63" s="51"/>
      <c r="EK63" s="96"/>
      <c r="EN63" s="51"/>
      <c r="EO63" s="96"/>
      <c r="ER63" s="51"/>
      <c r="ES63" s="96"/>
      <c r="EV63" s="51"/>
      <c r="EW63" s="96"/>
      <c r="EZ63" s="51"/>
      <c r="FA63" s="96"/>
      <c r="FD63" s="51"/>
      <c r="FE63" s="96"/>
      <c r="FH63" s="51"/>
      <c r="FI63" s="96"/>
      <c r="FL63" s="51"/>
      <c r="FM63" s="96"/>
      <c r="FP63" s="51"/>
      <c r="FQ63" s="96"/>
      <c r="FT63" s="51"/>
      <c r="FU63" s="96"/>
      <c r="FX63" s="51"/>
      <c r="FY63" s="96"/>
      <c r="GB63" s="51"/>
      <c r="GC63" s="96"/>
      <c r="GF63" s="51"/>
      <c r="GG63" s="96"/>
      <c r="GJ63" s="51"/>
      <c r="GK63" s="96"/>
      <c r="GN63" s="51"/>
      <c r="GO63" s="96"/>
      <c r="GR63" s="51"/>
      <c r="GS63" s="96"/>
      <c r="GV63" s="51"/>
      <c r="GW63" s="96"/>
      <c r="GZ63" s="51"/>
      <c r="HA63" s="96"/>
      <c r="HD63" s="51"/>
      <c r="HE63" s="96"/>
      <c r="HH63" s="51"/>
      <c r="HI63" s="96"/>
      <c r="HL63" s="51"/>
      <c r="HM63" s="96"/>
      <c r="HP63" s="51"/>
      <c r="HQ63" s="96"/>
      <c r="HT63" s="51"/>
      <c r="HU63" s="96"/>
      <c r="HX63" s="51"/>
      <c r="HY63" s="96"/>
      <c r="IB63" s="51"/>
      <c r="IC63" s="96"/>
      <c r="IF63" s="51"/>
      <c r="IG63" s="96"/>
      <c r="IJ63" s="51"/>
    </row>
    <row r="64" spans="1:244" x14ac:dyDescent="0.15">
      <c r="A64" s="103" t="s">
        <v>150</v>
      </c>
      <c r="B64" s="106">
        <v>618.37</v>
      </c>
      <c r="C64" s="106">
        <v>0.31000000000000005</v>
      </c>
      <c r="D64" s="91">
        <v>6.0228079032215463E-2</v>
      </c>
      <c r="E64" s="96"/>
      <c r="H64" s="51"/>
      <c r="I64" s="96"/>
      <c r="L64" s="51"/>
      <c r="M64" s="96"/>
      <c r="P64" s="51"/>
      <c r="Q64" s="96"/>
      <c r="T64" s="51"/>
      <c r="U64" s="96"/>
      <c r="X64" s="51"/>
      <c r="Y64" s="96"/>
      <c r="AB64" s="51"/>
      <c r="AC64" s="96"/>
      <c r="AF64" s="51"/>
      <c r="AG64" s="96"/>
      <c r="AJ64" s="51"/>
      <c r="AK64" s="96"/>
      <c r="AN64" s="51"/>
      <c r="AO64" s="96"/>
      <c r="AR64" s="51"/>
      <c r="AS64" s="96"/>
      <c r="AV64" s="51"/>
      <c r="AW64" s="96"/>
      <c r="AZ64" s="51"/>
      <c r="BA64" s="96"/>
      <c r="BD64" s="51"/>
      <c r="BE64" s="96"/>
      <c r="BH64" s="51"/>
      <c r="BI64" s="96"/>
      <c r="BL64" s="51"/>
      <c r="BM64" s="96"/>
      <c r="BP64" s="51"/>
      <c r="BQ64" s="96"/>
      <c r="BT64" s="51"/>
      <c r="BU64" s="96"/>
      <c r="BX64" s="51"/>
      <c r="BY64" s="96"/>
      <c r="CB64" s="51"/>
      <c r="CC64" s="96"/>
      <c r="CF64" s="51"/>
      <c r="CG64" s="96"/>
      <c r="CJ64" s="51"/>
      <c r="CK64" s="96"/>
      <c r="CN64" s="51"/>
      <c r="CO64" s="96"/>
      <c r="CR64" s="51"/>
      <c r="CS64" s="96"/>
      <c r="CV64" s="51"/>
      <c r="CW64" s="96"/>
      <c r="CZ64" s="51"/>
      <c r="DA64" s="96"/>
      <c r="DD64" s="51"/>
      <c r="DE64" s="96"/>
      <c r="DH64" s="51"/>
      <c r="DI64" s="96"/>
      <c r="DL64" s="51"/>
      <c r="DM64" s="96"/>
      <c r="DP64" s="51"/>
      <c r="DQ64" s="96"/>
      <c r="DT64" s="51"/>
      <c r="DU64" s="96"/>
      <c r="DX64" s="51"/>
      <c r="DY64" s="96"/>
      <c r="EB64" s="51"/>
      <c r="EC64" s="96"/>
      <c r="EF64" s="51"/>
      <c r="EG64" s="96"/>
      <c r="EJ64" s="51"/>
      <c r="EK64" s="96"/>
      <c r="EN64" s="51"/>
      <c r="EO64" s="96"/>
      <c r="ER64" s="51"/>
      <c r="ES64" s="96"/>
      <c r="EV64" s="51"/>
      <c r="EW64" s="96"/>
      <c r="EZ64" s="51"/>
      <c r="FA64" s="96"/>
      <c r="FD64" s="51"/>
      <c r="FE64" s="96"/>
      <c r="FH64" s="51"/>
      <c r="FI64" s="96"/>
      <c r="FL64" s="51"/>
      <c r="FM64" s="96"/>
      <c r="FP64" s="51"/>
      <c r="FQ64" s="96"/>
      <c r="FT64" s="51"/>
      <c r="FU64" s="96"/>
      <c r="FX64" s="51"/>
      <c r="FY64" s="96"/>
      <c r="GB64" s="51"/>
      <c r="GC64" s="96"/>
      <c r="GF64" s="51"/>
      <c r="GG64" s="96"/>
      <c r="GJ64" s="51"/>
      <c r="GK64" s="96"/>
      <c r="GN64" s="51"/>
      <c r="GO64" s="96"/>
      <c r="GR64" s="51"/>
      <c r="GS64" s="96"/>
      <c r="GV64" s="51"/>
      <c r="GW64" s="96"/>
      <c r="GZ64" s="51"/>
      <c r="HA64" s="96"/>
      <c r="HD64" s="51"/>
      <c r="HE64" s="96"/>
      <c r="HH64" s="51"/>
      <c r="HI64" s="96"/>
      <c r="HL64" s="51"/>
      <c r="HM64" s="96"/>
      <c r="HP64" s="51"/>
      <c r="HQ64" s="96"/>
      <c r="HT64" s="51"/>
      <c r="HU64" s="96"/>
      <c r="HX64" s="51"/>
      <c r="HY64" s="96"/>
      <c r="IB64" s="51"/>
      <c r="IC64" s="96"/>
      <c r="IF64" s="51"/>
      <c r="IG64" s="96"/>
      <c r="IJ64" s="51"/>
    </row>
    <row r="65" spans="1:244" x14ac:dyDescent="0.15">
      <c r="A65" s="103" t="s">
        <v>151</v>
      </c>
      <c r="B65" s="104">
        <v>619.11</v>
      </c>
      <c r="C65" s="104">
        <v>0.31000000000000005</v>
      </c>
      <c r="D65" s="89">
        <v>6.030015364528505E-2</v>
      </c>
      <c r="G65" s="96"/>
      <c r="K65" s="96"/>
      <c r="O65" s="96"/>
      <c r="S65" s="96"/>
      <c r="W65" s="96"/>
      <c r="AA65" s="96"/>
      <c r="AE65" s="96"/>
      <c r="AI65" s="96"/>
      <c r="AM65" s="96"/>
      <c r="AQ65" s="96"/>
      <c r="AU65" s="96"/>
      <c r="AY65" s="96"/>
      <c r="BC65" s="96"/>
      <c r="BG65" s="96"/>
      <c r="BK65" s="96"/>
      <c r="BO65" s="96"/>
      <c r="BS65" s="96"/>
      <c r="BW65" s="96"/>
      <c r="CA65" s="96"/>
      <c r="CE65" s="96"/>
      <c r="CI65" s="96"/>
      <c r="CM65" s="96"/>
      <c r="CQ65" s="96"/>
      <c r="CU65" s="96"/>
      <c r="CY65" s="96"/>
      <c r="DC65" s="96"/>
      <c r="DG65" s="96"/>
      <c r="DK65" s="96"/>
      <c r="DO65" s="96"/>
      <c r="DS65" s="96"/>
      <c r="DW65" s="96"/>
      <c r="EA65" s="96"/>
      <c r="EE65" s="96"/>
      <c r="EI65" s="96"/>
      <c r="EM65" s="96"/>
      <c r="EQ65" s="96"/>
      <c r="EU65" s="96"/>
      <c r="EY65" s="96"/>
      <c r="FC65" s="96"/>
      <c r="FG65" s="96"/>
      <c r="FK65" s="96"/>
      <c r="FO65" s="96"/>
      <c r="FS65" s="96"/>
      <c r="FW65" s="96"/>
      <c r="GA65" s="96"/>
      <c r="GE65" s="96"/>
      <c r="GI65" s="96"/>
      <c r="GM65" s="96"/>
      <c r="GQ65" s="96"/>
      <c r="GU65" s="96"/>
      <c r="GY65" s="96"/>
      <c r="HC65" s="96"/>
      <c r="HG65" s="96"/>
      <c r="HK65" s="96"/>
      <c r="HO65" s="96"/>
      <c r="HS65" s="96"/>
      <c r="HW65" s="96"/>
      <c r="IA65" s="96"/>
      <c r="IE65" s="96"/>
    </row>
    <row r="66" spans="1:244" s="40" customFormat="1" x14ac:dyDescent="0.15">
      <c r="A66" s="103" t="s">
        <v>47</v>
      </c>
      <c r="B66" s="104">
        <v>10143.938018286111</v>
      </c>
      <c r="C66" s="104">
        <v>5.08</v>
      </c>
      <c r="D66" s="89">
        <v>0.9479153782633899</v>
      </c>
    </row>
    <row r="67" spans="1:244" x14ac:dyDescent="0.15">
      <c r="A67" s="99" t="s">
        <v>48</v>
      </c>
    </row>
    <row r="68" spans="1:244" x14ac:dyDescent="0.15">
      <c r="A68" s="96" t="s">
        <v>152</v>
      </c>
      <c r="B68" s="3">
        <v>0.82000000000000006</v>
      </c>
      <c r="C68" s="3">
        <v>0</v>
      </c>
      <c r="D68" s="88">
        <v>7.9866463131162053E-5</v>
      </c>
    </row>
    <row r="69" spans="1:244" x14ac:dyDescent="0.15">
      <c r="A69" s="96" t="s">
        <v>153</v>
      </c>
      <c r="B69" s="3">
        <v>122.38</v>
      </c>
      <c r="C69" s="3">
        <v>0.06</v>
      </c>
      <c r="D69" s="88">
        <v>1.1919582631697087E-2</v>
      </c>
    </row>
    <row r="70" spans="1:244" x14ac:dyDescent="0.15">
      <c r="A70" s="103" t="s">
        <v>154</v>
      </c>
      <c r="B70" s="104">
        <v>123.19999999999999</v>
      </c>
      <c r="C70" s="104">
        <v>0.06</v>
      </c>
      <c r="D70" s="89">
        <v>1.1999449094828248E-2</v>
      </c>
      <c r="E70" s="96"/>
      <c r="H70" s="51"/>
      <c r="I70" s="96"/>
      <c r="L70" s="51"/>
      <c r="M70" s="96"/>
      <c r="P70" s="51"/>
      <c r="Q70" s="96"/>
      <c r="T70" s="51"/>
      <c r="U70" s="96"/>
      <c r="X70" s="51"/>
      <c r="Y70" s="96"/>
      <c r="AB70" s="51"/>
      <c r="AC70" s="96"/>
      <c r="AF70" s="51"/>
      <c r="AG70" s="96"/>
      <c r="AJ70" s="51"/>
      <c r="AK70" s="96"/>
      <c r="AN70" s="51"/>
      <c r="AO70" s="96"/>
      <c r="AR70" s="51"/>
      <c r="AS70" s="96"/>
      <c r="AV70" s="51"/>
      <c r="AW70" s="96"/>
      <c r="AZ70" s="51"/>
      <c r="BA70" s="96"/>
      <c r="BD70" s="51"/>
      <c r="BE70" s="96"/>
      <c r="BH70" s="51"/>
      <c r="BI70" s="96"/>
      <c r="BL70" s="51"/>
      <c r="BM70" s="96"/>
      <c r="BP70" s="51"/>
      <c r="BQ70" s="96"/>
      <c r="BT70" s="51"/>
      <c r="BU70" s="96"/>
      <c r="BX70" s="51"/>
      <c r="BY70" s="96"/>
      <c r="CB70" s="51"/>
      <c r="CC70" s="96"/>
      <c r="CF70" s="51"/>
      <c r="CG70" s="96"/>
      <c r="CJ70" s="51"/>
      <c r="CK70" s="96"/>
      <c r="CN70" s="51"/>
      <c r="CO70" s="96"/>
      <c r="CR70" s="51"/>
      <c r="CS70" s="96"/>
      <c r="CV70" s="51"/>
      <c r="CW70" s="96"/>
      <c r="CZ70" s="51"/>
      <c r="DA70" s="96"/>
      <c r="DD70" s="51"/>
      <c r="DE70" s="96"/>
      <c r="DH70" s="51"/>
      <c r="DI70" s="96"/>
      <c r="DL70" s="51"/>
      <c r="DM70" s="96"/>
      <c r="DP70" s="51"/>
      <c r="DQ70" s="96"/>
      <c r="DT70" s="51"/>
      <c r="DU70" s="96"/>
      <c r="DX70" s="51"/>
      <c r="DY70" s="96"/>
      <c r="EB70" s="51"/>
      <c r="EC70" s="96"/>
      <c r="EF70" s="51"/>
      <c r="EG70" s="96"/>
      <c r="EJ70" s="51"/>
      <c r="EK70" s="96"/>
      <c r="EN70" s="51"/>
      <c r="EO70" s="96"/>
      <c r="ER70" s="51"/>
      <c r="ES70" s="96"/>
      <c r="EV70" s="51"/>
      <c r="EW70" s="96"/>
      <c r="EZ70" s="51"/>
      <c r="FA70" s="96"/>
      <c r="FD70" s="51"/>
      <c r="FE70" s="96"/>
      <c r="FH70" s="51"/>
      <c r="FI70" s="96"/>
      <c r="FL70" s="51"/>
      <c r="FM70" s="96"/>
      <c r="FP70" s="51"/>
      <c r="FQ70" s="96"/>
      <c r="FT70" s="51"/>
      <c r="FU70" s="96"/>
      <c r="FX70" s="51"/>
      <c r="FY70" s="96"/>
      <c r="GB70" s="51"/>
      <c r="GC70" s="96"/>
      <c r="GF70" s="51"/>
      <c r="GG70" s="96"/>
      <c r="GJ70" s="51"/>
      <c r="GK70" s="96"/>
      <c r="GN70" s="51"/>
      <c r="GO70" s="96"/>
      <c r="GR70" s="51"/>
      <c r="GS70" s="96"/>
      <c r="GV70" s="51"/>
      <c r="GW70" s="96"/>
      <c r="GZ70" s="51"/>
      <c r="HA70" s="96"/>
      <c r="HD70" s="51"/>
      <c r="HE70" s="96"/>
      <c r="HH70" s="51"/>
      <c r="HI70" s="96"/>
      <c r="HL70" s="51"/>
      <c r="HM70" s="96"/>
      <c r="HP70" s="51"/>
      <c r="HQ70" s="96"/>
      <c r="HT70" s="51"/>
      <c r="HU70" s="96"/>
      <c r="HX70" s="51"/>
      <c r="HY70" s="96"/>
      <c r="IB70" s="51"/>
      <c r="IC70" s="96"/>
      <c r="IF70" s="51"/>
      <c r="IG70" s="96"/>
      <c r="IJ70" s="51"/>
    </row>
    <row r="71" spans="1:244" s="40" customFormat="1" ht="13.5" thickBot="1" x14ac:dyDescent="0.2">
      <c r="A71" s="107" t="s">
        <v>52</v>
      </c>
      <c r="B71" s="108">
        <v>10267.138018286112</v>
      </c>
      <c r="C71" s="108">
        <v>5.14</v>
      </c>
      <c r="D71" s="92">
        <v>0.95991482735821809</v>
      </c>
    </row>
    <row r="72" spans="1:244" x14ac:dyDescent="0.15">
      <c r="A72" s="109" t="s">
        <v>60</v>
      </c>
      <c r="D72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72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73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1771</v>
      </c>
      <c r="C15" s="16">
        <v>0.98</v>
      </c>
      <c r="D15" s="62">
        <v>0.74693848446088751</v>
      </c>
    </row>
    <row r="16" spans="1:4" x14ac:dyDescent="0.15">
      <c r="A16" s="6" t="s">
        <v>14</v>
      </c>
      <c r="B16" s="16">
        <v>61.2</v>
      </c>
      <c r="C16" s="63">
        <v>3.4000000000000002E-2</v>
      </c>
      <c r="D16" s="62">
        <v>2.5811764680410118E-2</v>
      </c>
    </row>
    <row r="17" spans="1:4" x14ac:dyDescent="0.15">
      <c r="A17" s="6" t="s">
        <v>15</v>
      </c>
      <c r="B17" s="16">
        <v>210</v>
      </c>
      <c r="C17" s="16">
        <v>0.12</v>
      </c>
      <c r="D17" s="62">
        <v>8.8569780766113146E-2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102.11</v>
      </c>
      <c r="C20" s="16">
        <v>0.06</v>
      </c>
      <c r="D20" s="62">
        <v>4.3066001495370543E-2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2144.31</v>
      </c>
      <c r="C22" s="64">
        <v>1.194</v>
      </c>
      <c r="D22" s="65">
        <v>0.90438603140278129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189.20185284119083</v>
      </c>
      <c r="C34" s="16">
        <v>0.11</v>
      </c>
      <c r="D34" s="62">
        <v>7.9797936317555593E-2</v>
      </c>
    </row>
    <row r="35" spans="1:244" s="29" customFormat="1" x14ac:dyDescent="0.15">
      <c r="A35" s="6" t="s">
        <v>33</v>
      </c>
      <c r="B35" s="16">
        <v>189.20185284119083</v>
      </c>
      <c r="C35" s="16">
        <v>0.11</v>
      </c>
      <c r="D35" s="62">
        <v>7.9797936317555593E-2</v>
      </c>
    </row>
    <row r="36" spans="1:244" s="30" customFormat="1" x14ac:dyDescent="0.15">
      <c r="A36" s="22" t="s">
        <v>34</v>
      </c>
      <c r="B36" s="64">
        <v>2333.5118528411908</v>
      </c>
      <c r="C36" s="64">
        <v>1.304</v>
      </c>
      <c r="D36" s="65">
        <v>0.98418396772033689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2333.5118528411908</v>
      </c>
      <c r="C49" s="64">
        <v>1.304</v>
      </c>
      <c r="D49" s="65">
        <v>0.98418396772033689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1.5816032279663061E-2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1.5816032279663061E-2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2371.0118528411908</v>
      </c>
      <c r="C54" s="70">
        <v>1.3240000000000001</v>
      </c>
      <c r="D54" s="71">
        <v>1</v>
      </c>
    </row>
    <row r="55" spans="1:244" x14ac:dyDescent="0.15">
      <c r="A55" s="41" t="s">
        <v>74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131" customWidth="1"/>
    <col min="2" max="3" width="12" style="131" customWidth="1"/>
    <col min="4" max="5" width="16.375" style="131" customWidth="1"/>
    <col min="6" max="256" width="9" style="131"/>
    <col min="257" max="257" width="30.75" style="131" customWidth="1"/>
    <col min="258" max="259" width="12" style="131" customWidth="1"/>
    <col min="260" max="261" width="16.375" style="131" customWidth="1"/>
    <col min="262" max="512" width="9" style="131"/>
    <col min="513" max="513" width="30.75" style="131" customWidth="1"/>
    <col min="514" max="515" width="12" style="131" customWidth="1"/>
    <col min="516" max="517" width="16.375" style="131" customWidth="1"/>
    <col min="518" max="768" width="9" style="131"/>
    <col min="769" max="769" width="30.75" style="131" customWidth="1"/>
    <col min="770" max="771" width="12" style="131" customWidth="1"/>
    <col min="772" max="773" width="16.375" style="131" customWidth="1"/>
    <col min="774" max="1024" width="9" style="131"/>
    <col min="1025" max="1025" width="30.75" style="131" customWidth="1"/>
    <col min="1026" max="1027" width="12" style="131" customWidth="1"/>
    <col min="1028" max="1029" width="16.375" style="131" customWidth="1"/>
    <col min="1030" max="1280" width="9" style="131"/>
    <col min="1281" max="1281" width="30.75" style="131" customWidth="1"/>
    <col min="1282" max="1283" width="12" style="131" customWidth="1"/>
    <col min="1284" max="1285" width="16.375" style="131" customWidth="1"/>
    <col min="1286" max="1536" width="9" style="131"/>
    <col min="1537" max="1537" width="30.75" style="131" customWidth="1"/>
    <col min="1538" max="1539" width="12" style="131" customWidth="1"/>
    <col min="1540" max="1541" width="16.375" style="131" customWidth="1"/>
    <col min="1542" max="1792" width="9" style="131"/>
    <col min="1793" max="1793" width="30.75" style="131" customWidth="1"/>
    <col min="1794" max="1795" width="12" style="131" customWidth="1"/>
    <col min="1796" max="1797" width="16.375" style="131" customWidth="1"/>
    <col min="1798" max="2048" width="9" style="131"/>
    <col min="2049" max="2049" width="30.75" style="131" customWidth="1"/>
    <col min="2050" max="2051" width="12" style="131" customWidth="1"/>
    <col min="2052" max="2053" width="16.375" style="131" customWidth="1"/>
    <col min="2054" max="2304" width="9" style="131"/>
    <col min="2305" max="2305" width="30.75" style="131" customWidth="1"/>
    <col min="2306" max="2307" width="12" style="131" customWidth="1"/>
    <col min="2308" max="2309" width="16.375" style="131" customWidth="1"/>
    <col min="2310" max="2560" width="9" style="131"/>
    <col min="2561" max="2561" width="30.75" style="131" customWidth="1"/>
    <col min="2562" max="2563" width="12" style="131" customWidth="1"/>
    <col min="2564" max="2565" width="16.375" style="131" customWidth="1"/>
    <col min="2566" max="2816" width="9" style="131"/>
    <col min="2817" max="2817" width="30.75" style="131" customWidth="1"/>
    <col min="2818" max="2819" width="12" style="131" customWidth="1"/>
    <col min="2820" max="2821" width="16.375" style="131" customWidth="1"/>
    <col min="2822" max="3072" width="9" style="131"/>
    <col min="3073" max="3073" width="30.75" style="131" customWidth="1"/>
    <col min="3074" max="3075" width="12" style="131" customWidth="1"/>
    <col min="3076" max="3077" width="16.375" style="131" customWidth="1"/>
    <col min="3078" max="3328" width="9" style="131"/>
    <col min="3329" max="3329" width="30.75" style="131" customWidth="1"/>
    <col min="3330" max="3331" width="12" style="131" customWidth="1"/>
    <col min="3332" max="3333" width="16.375" style="131" customWidth="1"/>
    <col min="3334" max="3584" width="9" style="131"/>
    <col min="3585" max="3585" width="30.75" style="131" customWidth="1"/>
    <col min="3586" max="3587" width="12" style="131" customWidth="1"/>
    <col min="3588" max="3589" width="16.375" style="131" customWidth="1"/>
    <col min="3590" max="3840" width="9" style="131"/>
    <col min="3841" max="3841" width="30.75" style="131" customWidth="1"/>
    <col min="3842" max="3843" width="12" style="131" customWidth="1"/>
    <col min="3844" max="3845" width="16.375" style="131" customWidth="1"/>
    <col min="3846" max="4096" width="9" style="131"/>
    <col min="4097" max="4097" width="30.75" style="131" customWidth="1"/>
    <col min="4098" max="4099" width="12" style="131" customWidth="1"/>
    <col min="4100" max="4101" width="16.375" style="131" customWidth="1"/>
    <col min="4102" max="4352" width="9" style="131"/>
    <col min="4353" max="4353" width="30.75" style="131" customWidth="1"/>
    <col min="4354" max="4355" width="12" style="131" customWidth="1"/>
    <col min="4356" max="4357" width="16.375" style="131" customWidth="1"/>
    <col min="4358" max="4608" width="9" style="131"/>
    <col min="4609" max="4609" width="30.75" style="131" customWidth="1"/>
    <col min="4610" max="4611" width="12" style="131" customWidth="1"/>
    <col min="4612" max="4613" width="16.375" style="131" customWidth="1"/>
    <col min="4614" max="4864" width="9" style="131"/>
    <col min="4865" max="4865" width="30.75" style="131" customWidth="1"/>
    <col min="4866" max="4867" width="12" style="131" customWidth="1"/>
    <col min="4868" max="4869" width="16.375" style="131" customWidth="1"/>
    <col min="4870" max="5120" width="9" style="131"/>
    <col min="5121" max="5121" width="30.75" style="131" customWidth="1"/>
    <col min="5122" max="5123" width="12" style="131" customWidth="1"/>
    <col min="5124" max="5125" width="16.375" style="131" customWidth="1"/>
    <col min="5126" max="5376" width="9" style="131"/>
    <col min="5377" max="5377" width="30.75" style="131" customWidth="1"/>
    <col min="5378" max="5379" width="12" style="131" customWidth="1"/>
    <col min="5380" max="5381" width="16.375" style="131" customWidth="1"/>
    <col min="5382" max="5632" width="9" style="131"/>
    <col min="5633" max="5633" width="30.75" style="131" customWidth="1"/>
    <col min="5634" max="5635" width="12" style="131" customWidth="1"/>
    <col min="5636" max="5637" width="16.375" style="131" customWidth="1"/>
    <col min="5638" max="5888" width="9" style="131"/>
    <col min="5889" max="5889" width="30.75" style="131" customWidth="1"/>
    <col min="5890" max="5891" width="12" style="131" customWidth="1"/>
    <col min="5892" max="5893" width="16.375" style="131" customWidth="1"/>
    <col min="5894" max="6144" width="9" style="131"/>
    <col min="6145" max="6145" width="30.75" style="131" customWidth="1"/>
    <col min="6146" max="6147" width="12" style="131" customWidth="1"/>
    <col min="6148" max="6149" width="16.375" style="131" customWidth="1"/>
    <col min="6150" max="6400" width="9" style="131"/>
    <col min="6401" max="6401" width="30.75" style="131" customWidth="1"/>
    <col min="6402" max="6403" width="12" style="131" customWidth="1"/>
    <col min="6404" max="6405" width="16.375" style="131" customWidth="1"/>
    <col min="6406" max="6656" width="9" style="131"/>
    <col min="6657" max="6657" width="30.75" style="131" customWidth="1"/>
    <col min="6658" max="6659" width="12" style="131" customWidth="1"/>
    <col min="6660" max="6661" width="16.375" style="131" customWidth="1"/>
    <col min="6662" max="6912" width="9" style="131"/>
    <col min="6913" max="6913" width="30.75" style="131" customWidth="1"/>
    <col min="6914" max="6915" width="12" style="131" customWidth="1"/>
    <col min="6916" max="6917" width="16.375" style="131" customWidth="1"/>
    <col min="6918" max="7168" width="9" style="131"/>
    <col min="7169" max="7169" width="30.75" style="131" customWidth="1"/>
    <col min="7170" max="7171" width="12" style="131" customWidth="1"/>
    <col min="7172" max="7173" width="16.375" style="131" customWidth="1"/>
    <col min="7174" max="7424" width="9" style="131"/>
    <col min="7425" max="7425" width="30.75" style="131" customWidth="1"/>
    <col min="7426" max="7427" width="12" style="131" customWidth="1"/>
    <col min="7428" max="7429" width="16.375" style="131" customWidth="1"/>
    <col min="7430" max="7680" width="9" style="131"/>
    <col min="7681" max="7681" width="30.75" style="131" customWidth="1"/>
    <col min="7682" max="7683" width="12" style="131" customWidth="1"/>
    <col min="7684" max="7685" width="16.375" style="131" customWidth="1"/>
    <col min="7686" max="7936" width="9" style="131"/>
    <col min="7937" max="7937" width="30.75" style="131" customWidth="1"/>
    <col min="7938" max="7939" width="12" style="131" customWidth="1"/>
    <col min="7940" max="7941" width="16.375" style="131" customWidth="1"/>
    <col min="7942" max="8192" width="9" style="131"/>
    <col min="8193" max="8193" width="30.75" style="131" customWidth="1"/>
    <col min="8194" max="8195" width="12" style="131" customWidth="1"/>
    <col min="8196" max="8197" width="16.375" style="131" customWidth="1"/>
    <col min="8198" max="8448" width="9" style="131"/>
    <col min="8449" max="8449" width="30.75" style="131" customWidth="1"/>
    <col min="8450" max="8451" width="12" style="131" customWidth="1"/>
    <col min="8452" max="8453" width="16.375" style="131" customWidth="1"/>
    <col min="8454" max="8704" width="9" style="131"/>
    <col min="8705" max="8705" width="30.75" style="131" customWidth="1"/>
    <col min="8706" max="8707" width="12" style="131" customWidth="1"/>
    <col min="8708" max="8709" width="16.375" style="131" customWidth="1"/>
    <col min="8710" max="8960" width="9" style="131"/>
    <col min="8961" max="8961" width="30.75" style="131" customWidth="1"/>
    <col min="8962" max="8963" width="12" style="131" customWidth="1"/>
    <col min="8964" max="8965" width="16.375" style="131" customWidth="1"/>
    <col min="8966" max="9216" width="9" style="131"/>
    <col min="9217" max="9217" width="30.75" style="131" customWidth="1"/>
    <col min="9218" max="9219" width="12" style="131" customWidth="1"/>
    <col min="9220" max="9221" width="16.375" style="131" customWidth="1"/>
    <col min="9222" max="9472" width="9" style="131"/>
    <col min="9473" max="9473" width="30.75" style="131" customWidth="1"/>
    <col min="9474" max="9475" width="12" style="131" customWidth="1"/>
    <col min="9476" max="9477" width="16.375" style="131" customWidth="1"/>
    <col min="9478" max="9728" width="9" style="131"/>
    <col min="9729" max="9729" width="30.75" style="131" customWidth="1"/>
    <col min="9730" max="9731" width="12" style="131" customWidth="1"/>
    <col min="9732" max="9733" width="16.375" style="131" customWidth="1"/>
    <col min="9734" max="9984" width="9" style="131"/>
    <col min="9985" max="9985" width="30.75" style="131" customWidth="1"/>
    <col min="9986" max="9987" width="12" style="131" customWidth="1"/>
    <col min="9988" max="9989" width="16.375" style="131" customWidth="1"/>
    <col min="9990" max="10240" width="9" style="131"/>
    <col min="10241" max="10241" width="30.75" style="131" customWidth="1"/>
    <col min="10242" max="10243" width="12" style="131" customWidth="1"/>
    <col min="10244" max="10245" width="16.375" style="131" customWidth="1"/>
    <col min="10246" max="10496" width="9" style="131"/>
    <col min="10497" max="10497" width="30.75" style="131" customWidth="1"/>
    <col min="10498" max="10499" width="12" style="131" customWidth="1"/>
    <col min="10500" max="10501" width="16.375" style="131" customWidth="1"/>
    <col min="10502" max="10752" width="9" style="131"/>
    <col min="10753" max="10753" width="30.75" style="131" customWidth="1"/>
    <col min="10754" max="10755" width="12" style="131" customWidth="1"/>
    <col min="10756" max="10757" width="16.375" style="131" customWidth="1"/>
    <col min="10758" max="11008" width="9" style="131"/>
    <col min="11009" max="11009" width="30.75" style="131" customWidth="1"/>
    <col min="11010" max="11011" width="12" style="131" customWidth="1"/>
    <col min="11012" max="11013" width="16.375" style="131" customWidth="1"/>
    <col min="11014" max="11264" width="9" style="131"/>
    <col min="11265" max="11265" width="30.75" style="131" customWidth="1"/>
    <col min="11266" max="11267" width="12" style="131" customWidth="1"/>
    <col min="11268" max="11269" width="16.375" style="131" customWidth="1"/>
    <col min="11270" max="11520" width="9" style="131"/>
    <col min="11521" max="11521" width="30.75" style="131" customWidth="1"/>
    <col min="11522" max="11523" width="12" style="131" customWidth="1"/>
    <col min="11524" max="11525" width="16.375" style="131" customWidth="1"/>
    <col min="11526" max="11776" width="9" style="131"/>
    <col min="11777" max="11777" width="30.75" style="131" customWidth="1"/>
    <col min="11778" max="11779" width="12" style="131" customWidth="1"/>
    <col min="11780" max="11781" width="16.375" style="131" customWidth="1"/>
    <col min="11782" max="12032" width="9" style="131"/>
    <col min="12033" max="12033" width="30.75" style="131" customWidth="1"/>
    <col min="12034" max="12035" width="12" style="131" customWidth="1"/>
    <col min="12036" max="12037" width="16.375" style="131" customWidth="1"/>
    <col min="12038" max="12288" width="9" style="131"/>
    <col min="12289" max="12289" width="30.75" style="131" customWidth="1"/>
    <col min="12290" max="12291" width="12" style="131" customWidth="1"/>
    <col min="12292" max="12293" width="16.375" style="131" customWidth="1"/>
    <col min="12294" max="12544" width="9" style="131"/>
    <col min="12545" max="12545" width="30.75" style="131" customWidth="1"/>
    <col min="12546" max="12547" width="12" style="131" customWidth="1"/>
    <col min="12548" max="12549" width="16.375" style="131" customWidth="1"/>
    <col min="12550" max="12800" width="9" style="131"/>
    <col min="12801" max="12801" width="30.75" style="131" customWidth="1"/>
    <col min="12802" max="12803" width="12" style="131" customWidth="1"/>
    <col min="12804" max="12805" width="16.375" style="131" customWidth="1"/>
    <col min="12806" max="13056" width="9" style="131"/>
    <col min="13057" max="13057" width="30.75" style="131" customWidth="1"/>
    <col min="13058" max="13059" width="12" style="131" customWidth="1"/>
    <col min="13060" max="13061" width="16.375" style="131" customWidth="1"/>
    <col min="13062" max="13312" width="9" style="131"/>
    <col min="13313" max="13313" width="30.75" style="131" customWidth="1"/>
    <col min="13314" max="13315" width="12" style="131" customWidth="1"/>
    <col min="13316" max="13317" width="16.375" style="131" customWidth="1"/>
    <col min="13318" max="13568" width="9" style="131"/>
    <col min="13569" max="13569" width="30.75" style="131" customWidth="1"/>
    <col min="13570" max="13571" width="12" style="131" customWidth="1"/>
    <col min="13572" max="13573" width="16.375" style="131" customWidth="1"/>
    <col min="13574" max="13824" width="9" style="131"/>
    <col min="13825" max="13825" width="30.75" style="131" customWidth="1"/>
    <col min="13826" max="13827" width="12" style="131" customWidth="1"/>
    <col min="13828" max="13829" width="16.375" style="131" customWidth="1"/>
    <col min="13830" max="14080" width="9" style="131"/>
    <col min="14081" max="14081" width="30.75" style="131" customWidth="1"/>
    <col min="14082" max="14083" width="12" style="131" customWidth="1"/>
    <col min="14084" max="14085" width="16.375" style="131" customWidth="1"/>
    <col min="14086" max="14336" width="9" style="131"/>
    <col min="14337" max="14337" width="30.75" style="131" customWidth="1"/>
    <col min="14338" max="14339" width="12" style="131" customWidth="1"/>
    <col min="14340" max="14341" width="16.375" style="131" customWidth="1"/>
    <col min="14342" max="14592" width="9" style="131"/>
    <col min="14593" max="14593" width="30.75" style="131" customWidth="1"/>
    <col min="14594" max="14595" width="12" style="131" customWidth="1"/>
    <col min="14596" max="14597" width="16.375" style="131" customWidth="1"/>
    <col min="14598" max="14848" width="9" style="131"/>
    <col min="14849" max="14849" width="30.75" style="131" customWidth="1"/>
    <col min="14850" max="14851" width="12" style="131" customWidth="1"/>
    <col min="14852" max="14853" width="16.375" style="131" customWidth="1"/>
    <col min="14854" max="15104" width="9" style="131"/>
    <col min="15105" max="15105" width="30.75" style="131" customWidth="1"/>
    <col min="15106" max="15107" width="12" style="131" customWidth="1"/>
    <col min="15108" max="15109" width="16.375" style="131" customWidth="1"/>
    <col min="15110" max="15360" width="9" style="131"/>
    <col min="15361" max="15361" width="30.75" style="131" customWidth="1"/>
    <col min="15362" max="15363" width="12" style="131" customWidth="1"/>
    <col min="15364" max="15365" width="16.375" style="131" customWidth="1"/>
    <col min="15366" max="15616" width="9" style="131"/>
    <col min="15617" max="15617" width="30.75" style="131" customWidth="1"/>
    <col min="15618" max="15619" width="12" style="131" customWidth="1"/>
    <col min="15620" max="15621" width="16.375" style="131" customWidth="1"/>
    <col min="15622" max="15872" width="9" style="131"/>
    <col min="15873" max="15873" width="30.75" style="131" customWidth="1"/>
    <col min="15874" max="15875" width="12" style="131" customWidth="1"/>
    <col min="15876" max="15877" width="16.375" style="131" customWidth="1"/>
    <col min="15878" max="16128" width="9" style="131"/>
    <col min="16129" max="16129" width="30.75" style="131" customWidth="1"/>
    <col min="16130" max="16131" width="12" style="131" customWidth="1"/>
    <col min="16132" max="16133" width="16.375" style="131" customWidth="1"/>
    <col min="16134" max="16384" width="9" style="131"/>
  </cols>
  <sheetData>
    <row r="1" spans="1:6" x14ac:dyDescent="0.2">
      <c r="A1" s="129" t="s">
        <v>163</v>
      </c>
      <c r="B1" s="130"/>
      <c r="C1" s="130"/>
      <c r="D1" s="130"/>
      <c r="E1" s="130"/>
      <c r="F1" s="130"/>
    </row>
    <row r="2" spans="1:6" x14ac:dyDescent="0.2">
      <c r="A2" s="129" t="s">
        <v>164</v>
      </c>
      <c r="B2" s="130"/>
      <c r="C2" s="130"/>
      <c r="D2" s="130"/>
      <c r="E2" s="130"/>
      <c r="F2" s="130"/>
    </row>
    <row r="3" spans="1:6" x14ac:dyDescent="0.2">
      <c r="A3" s="129" t="s">
        <v>165</v>
      </c>
      <c r="B3" s="130"/>
      <c r="C3" s="130"/>
      <c r="D3" s="130"/>
      <c r="E3" s="130"/>
      <c r="F3" s="130"/>
    </row>
    <row r="4" spans="1:6" x14ac:dyDescent="0.2">
      <c r="A4" s="132" t="s">
        <v>166</v>
      </c>
      <c r="B4" s="129" t="s">
        <v>167</v>
      </c>
      <c r="C4" s="130"/>
      <c r="D4" s="130"/>
      <c r="E4" s="130"/>
      <c r="F4" s="130"/>
    </row>
    <row r="5" spans="1:6" x14ac:dyDescent="0.2">
      <c r="A5" s="132" t="s">
        <v>168</v>
      </c>
      <c r="B5" s="129" t="s">
        <v>169</v>
      </c>
      <c r="C5" s="130"/>
      <c r="D5" s="130"/>
      <c r="E5" s="130"/>
      <c r="F5" s="130"/>
    </row>
    <row r="6" spans="1:6" x14ac:dyDescent="0.2">
      <c r="A6" s="132" t="s">
        <v>170</v>
      </c>
      <c r="B6" s="133" t="s">
        <v>171</v>
      </c>
    </row>
    <row r="7" spans="1:6" x14ac:dyDescent="0.2">
      <c r="A7" s="134" t="s">
        <v>4</v>
      </c>
      <c r="B7" s="134" t="s">
        <v>172</v>
      </c>
      <c r="C7" s="134" t="s">
        <v>173</v>
      </c>
      <c r="D7" s="134" t="s">
        <v>174</v>
      </c>
      <c r="E7" s="134" t="s">
        <v>175</v>
      </c>
    </row>
    <row r="8" spans="1:6" x14ac:dyDescent="0.2">
      <c r="A8" s="129" t="s">
        <v>176</v>
      </c>
      <c r="B8" s="130"/>
      <c r="C8" s="130"/>
      <c r="D8" s="130"/>
      <c r="E8" s="130"/>
    </row>
    <row r="9" spans="1:6" x14ac:dyDescent="0.2">
      <c r="A9" s="133" t="s">
        <v>177</v>
      </c>
      <c r="B9" s="135">
        <v>0</v>
      </c>
      <c r="C9" s="135">
        <v>0</v>
      </c>
      <c r="D9" s="135">
        <v>0</v>
      </c>
      <c r="E9" s="135">
        <v>0</v>
      </c>
    </row>
    <row r="10" spans="1:6" x14ac:dyDescent="0.2">
      <c r="A10" s="133" t="s">
        <v>178</v>
      </c>
      <c r="B10" s="135">
        <v>0</v>
      </c>
      <c r="C10" s="135">
        <v>0</v>
      </c>
      <c r="D10" s="135">
        <v>0</v>
      </c>
      <c r="E10" s="135">
        <v>0</v>
      </c>
    </row>
    <row r="11" spans="1:6" x14ac:dyDescent="0.2">
      <c r="A11" s="133" t="s">
        <v>179</v>
      </c>
    </row>
    <row r="12" spans="1:6" x14ac:dyDescent="0.2">
      <c r="A12" s="133" t="s">
        <v>180</v>
      </c>
      <c r="B12" s="135">
        <v>27.67</v>
      </c>
      <c r="C12" s="135">
        <v>1.384E-2</v>
      </c>
      <c r="D12" s="135">
        <v>0.3</v>
      </c>
      <c r="E12" s="135">
        <v>0.28000000000000003</v>
      </c>
    </row>
    <row r="13" spans="1:6" x14ac:dyDescent="0.2">
      <c r="A13" s="133" t="s">
        <v>181</v>
      </c>
      <c r="B13" s="135">
        <v>0</v>
      </c>
      <c r="C13" s="135">
        <v>0</v>
      </c>
      <c r="D13" s="135">
        <v>0</v>
      </c>
      <c r="E13" s="135">
        <v>0</v>
      </c>
    </row>
    <row r="14" spans="1:6" x14ac:dyDescent="0.2">
      <c r="A14" s="133" t="s">
        <v>182</v>
      </c>
      <c r="B14" s="135">
        <v>0</v>
      </c>
      <c r="C14" s="135">
        <v>0</v>
      </c>
      <c r="D14" s="135">
        <v>0</v>
      </c>
      <c r="E14" s="135">
        <v>0</v>
      </c>
    </row>
    <row r="15" spans="1:6" x14ac:dyDescent="0.2">
      <c r="A15" s="133" t="s">
        <v>183</v>
      </c>
      <c r="B15" s="135">
        <v>0</v>
      </c>
      <c r="C15" s="135">
        <v>0</v>
      </c>
      <c r="D15" s="135">
        <v>0</v>
      </c>
      <c r="E15" s="135">
        <v>0</v>
      </c>
    </row>
    <row r="16" spans="1:6" x14ac:dyDescent="0.2">
      <c r="A16" s="133" t="s">
        <v>184</v>
      </c>
      <c r="B16" s="135">
        <v>7902.16</v>
      </c>
      <c r="C16" s="135">
        <v>3.9510800000000001</v>
      </c>
      <c r="D16" s="135">
        <v>86.51</v>
      </c>
      <c r="E16" s="135">
        <v>79.319999999999993</v>
      </c>
    </row>
    <row r="17" spans="1:5" x14ac:dyDescent="0.2">
      <c r="A17" s="133" t="s">
        <v>185</v>
      </c>
      <c r="B17" s="135">
        <v>155.32</v>
      </c>
      <c r="C17" s="135">
        <v>7.7679999999999999E-2</v>
      </c>
      <c r="D17" s="135">
        <v>1.7</v>
      </c>
      <c r="E17" s="135">
        <v>1.56</v>
      </c>
    </row>
    <row r="18" spans="1:5" x14ac:dyDescent="0.2">
      <c r="A18" s="133" t="s">
        <v>186</v>
      </c>
      <c r="B18" s="135">
        <v>320</v>
      </c>
      <c r="C18" s="135">
        <v>0.16</v>
      </c>
      <c r="D18" s="135">
        <v>3.5</v>
      </c>
      <c r="E18" s="135">
        <v>3.21</v>
      </c>
    </row>
    <row r="19" spans="1:5" x14ac:dyDescent="0.2">
      <c r="A19" s="133" t="s">
        <v>187</v>
      </c>
      <c r="B19" s="135">
        <v>0</v>
      </c>
      <c r="C19" s="135">
        <v>0</v>
      </c>
      <c r="D19" s="135">
        <v>0</v>
      </c>
      <c r="E19" s="135">
        <v>0</v>
      </c>
    </row>
    <row r="20" spans="1:5" x14ac:dyDescent="0.2">
      <c r="A20" s="133" t="s">
        <v>188</v>
      </c>
      <c r="B20" s="135">
        <v>0</v>
      </c>
      <c r="C20" s="135">
        <v>0</v>
      </c>
      <c r="D20" s="135">
        <v>0</v>
      </c>
      <c r="E20" s="135">
        <v>0</v>
      </c>
    </row>
    <row r="21" spans="1:5" x14ac:dyDescent="0.2">
      <c r="A21" s="133" t="s">
        <v>189</v>
      </c>
      <c r="B21" s="135">
        <v>0</v>
      </c>
      <c r="C21" s="135">
        <v>0</v>
      </c>
      <c r="D21" s="135">
        <v>0</v>
      </c>
      <c r="E21" s="135">
        <v>0</v>
      </c>
    </row>
    <row r="22" spans="1:5" x14ac:dyDescent="0.2">
      <c r="A22" s="133" t="s">
        <v>190</v>
      </c>
    </row>
    <row r="23" spans="1:5" x14ac:dyDescent="0.2">
      <c r="A23" s="133" t="s">
        <v>191</v>
      </c>
      <c r="B23" s="135">
        <v>65</v>
      </c>
      <c r="C23" s="135">
        <v>3.2500000000000001E-2</v>
      </c>
      <c r="D23" s="135">
        <v>0.71</v>
      </c>
      <c r="E23" s="135">
        <v>0.65</v>
      </c>
    </row>
    <row r="24" spans="1:5" x14ac:dyDescent="0.2">
      <c r="A24" s="133" t="s">
        <v>192</v>
      </c>
      <c r="B24" s="135">
        <v>0</v>
      </c>
      <c r="C24" s="135">
        <v>0</v>
      </c>
      <c r="D24" s="135">
        <v>0</v>
      </c>
      <c r="E24" s="135">
        <v>0</v>
      </c>
    </row>
    <row r="25" spans="1:5" x14ac:dyDescent="0.2">
      <c r="A25" s="133" t="s">
        <v>193</v>
      </c>
      <c r="B25" s="135">
        <v>18.87</v>
      </c>
      <c r="C25" s="135">
        <v>9.4400000000000005E-3</v>
      </c>
      <c r="D25" s="135">
        <v>0.21</v>
      </c>
      <c r="E25" s="135">
        <v>0.19</v>
      </c>
    </row>
    <row r="26" spans="1:5" x14ac:dyDescent="0.2">
      <c r="A26" s="133" t="s">
        <v>194</v>
      </c>
      <c r="B26" s="135">
        <v>0</v>
      </c>
      <c r="C26" s="135">
        <v>0</v>
      </c>
      <c r="D26" s="135">
        <v>0</v>
      </c>
      <c r="E26" s="135">
        <v>0</v>
      </c>
    </row>
    <row r="27" spans="1:5" x14ac:dyDescent="0.2">
      <c r="A27" s="132" t="s">
        <v>124</v>
      </c>
      <c r="B27" s="136">
        <v>8489.02</v>
      </c>
      <c r="C27" s="136">
        <v>4.2445399999999998</v>
      </c>
      <c r="D27" s="136">
        <v>92.93</v>
      </c>
      <c r="E27" s="136">
        <v>85.21</v>
      </c>
    </row>
    <row r="28" spans="1:5" x14ac:dyDescent="0.2">
      <c r="A28" s="129" t="s">
        <v>125</v>
      </c>
      <c r="B28" s="130"/>
      <c r="C28" s="130"/>
      <c r="D28" s="130"/>
      <c r="E28" s="130"/>
    </row>
    <row r="29" spans="1:5" x14ac:dyDescent="0.2">
      <c r="A29" s="133" t="s">
        <v>195</v>
      </c>
      <c r="B29" s="135">
        <v>0</v>
      </c>
      <c r="C29" s="135">
        <v>0</v>
      </c>
      <c r="D29" s="135">
        <v>0</v>
      </c>
      <c r="E29" s="135">
        <v>0</v>
      </c>
    </row>
    <row r="30" spans="1:5" x14ac:dyDescent="0.2">
      <c r="A30" s="133" t="s">
        <v>196</v>
      </c>
      <c r="B30" s="135">
        <v>254.67</v>
      </c>
      <c r="C30" s="135">
        <v>0.12734000000000001</v>
      </c>
      <c r="D30" s="135">
        <v>2.79</v>
      </c>
      <c r="E30" s="135">
        <v>2.56</v>
      </c>
    </row>
    <row r="31" spans="1:5" x14ac:dyDescent="0.2">
      <c r="A31" s="133" t="s">
        <v>197</v>
      </c>
      <c r="B31" s="135">
        <v>0</v>
      </c>
      <c r="C31" s="135">
        <v>0</v>
      </c>
      <c r="D31" s="135">
        <v>0</v>
      </c>
      <c r="E31" s="135">
        <v>0</v>
      </c>
    </row>
    <row r="32" spans="1:5" x14ac:dyDescent="0.2">
      <c r="A32" s="133" t="s">
        <v>198</v>
      </c>
      <c r="B32" s="135">
        <v>0</v>
      </c>
      <c r="C32" s="135">
        <v>0</v>
      </c>
      <c r="D32" s="135">
        <v>0</v>
      </c>
      <c r="E32" s="135">
        <v>0</v>
      </c>
    </row>
    <row r="33" spans="1:5" x14ac:dyDescent="0.2">
      <c r="A33" s="133" t="s">
        <v>199</v>
      </c>
      <c r="B33" s="135">
        <v>0</v>
      </c>
      <c r="C33" s="135">
        <v>0</v>
      </c>
      <c r="D33" s="135">
        <v>0</v>
      </c>
      <c r="E33" s="135">
        <v>0</v>
      </c>
    </row>
    <row r="34" spans="1:5" x14ac:dyDescent="0.2">
      <c r="A34" s="133" t="s">
        <v>200</v>
      </c>
      <c r="B34" s="135">
        <v>0</v>
      </c>
      <c r="C34" s="135">
        <v>0</v>
      </c>
      <c r="D34" s="135">
        <v>0</v>
      </c>
      <c r="E34" s="135">
        <v>0</v>
      </c>
    </row>
    <row r="35" spans="1:5" x14ac:dyDescent="0.2">
      <c r="A35" s="133" t="s">
        <v>201</v>
      </c>
      <c r="B35" s="135">
        <v>0</v>
      </c>
      <c r="C35" s="135">
        <v>0</v>
      </c>
      <c r="D35" s="135">
        <v>0</v>
      </c>
      <c r="E35" s="135">
        <v>0</v>
      </c>
    </row>
    <row r="36" spans="1:5" x14ac:dyDescent="0.2">
      <c r="A36" s="133" t="s">
        <v>202</v>
      </c>
      <c r="B36" s="135">
        <v>0</v>
      </c>
      <c r="C36" s="135">
        <v>0</v>
      </c>
      <c r="D36" s="135">
        <v>0</v>
      </c>
      <c r="E36" s="135">
        <v>0</v>
      </c>
    </row>
    <row r="37" spans="1:5" x14ac:dyDescent="0.2">
      <c r="A37" s="133" t="s">
        <v>203</v>
      </c>
      <c r="B37" s="135">
        <v>0</v>
      </c>
      <c r="C37" s="135">
        <v>0</v>
      </c>
      <c r="D37" s="135">
        <v>0</v>
      </c>
      <c r="E37" s="135">
        <v>0</v>
      </c>
    </row>
    <row r="38" spans="1:5" x14ac:dyDescent="0.2">
      <c r="A38" s="133" t="s">
        <v>204</v>
      </c>
      <c r="B38" s="135">
        <v>153</v>
      </c>
      <c r="C38" s="135">
        <v>7.6499999999999999E-2</v>
      </c>
      <c r="D38" s="135">
        <v>1.67</v>
      </c>
      <c r="E38" s="135">
        <v>1.54</v>
      </c>
    </row>
    <row r="39" spans="1:5" x14ac:dyDescent="0.2">
      <c r="A39" s="132" t="s">
        <v>139</v>
      </c>
      <c r="B39" s="136">
        <v>407.66999999999996</v>
      </c>
      <c r="C39" s="136">
        <v>0.20383999999999999</v>
      </c>
      <c r="D39" s="136">
        <v>4.46</v>
      </c>
      <c r="E39" s="136">
        <v>4.0999999999999996</v>
      </c>
    </row>
    <row r="40" spans="1:5" x14ac:dyDescent="0.2">
      <c r="A40" s="129" t="s">
        <v>31</v>
      </c>
      <c r="B40" s="130"/>
      <c r="C40" s="130"/>
      <c r="D40" s="130"/>
      <c r="E40" s="130"/>
    </row>
    <row r="41" spans="1:5" x14ac:dyDescent="0.2">
      <c r="A41" s="133" t="s">
        <v>205</v>
      </c>
      <c r="B41" s="135">
        <v>237.87</v>
      </c>
      <c r="C41" s="135">
        <v>0.11894</v>
      </c>
      <c r="D41" s="135">
        <v>2.6</v>
      </c>
      <c r="E41" s="135">
        <v>2.39</v>
      </c>
    </row>
    <row r="42" spans="1:5" x14ac:dyDescent="0.2">
      <c r="A42" s="132" t="s">
        <v>206</v>
      </c>
      <c r="B42" s="136">
        <v>237.87</v>
      </c>
      <c r="C42" s="136">
        <v>0.11894</v>
      </c>
      <c r="D42" s="136">
        <v>2.6</v>
      </c>
      <c r="E42" s="136">
        <v>2.39</v>
      </c>
    </row>
    <row r="43" spans="1:5" x14ac:dyDescent="0.2">
      <c r="A43" s="132" t="s">
        <v>207</v>
      </c>
      <c r="B43" s="136">
        <v>9134.5600000000013</v>
      </c>
      <c r="C43" s="136">
        <v>4.5673199999999996</v>
      </c>
      <c r="D43" s="136">
        <v>99.99</v>
      </c>
      <c r="E43" s="136">
        <v>91.7</v>
      </c>
    </row>
    <row r="44" spans="1:5" x14ac:dyDescent="0.2">
      <c r="A44" s="129" t="s">
        <v>208</v>
      </c>
      <c r="B44" s="130"/>
      <c r="C44" s="130"/>
      <c r="D44" s="130"/>
      <c r="E44" s="130"/>
    </row>
    <row r="45" spans="1:5" x14ac:dyDescent="0.2">
      <c r="A45" s="133" t="s">
        <v>209</v>
      </c>
      <c r="B45" s="135">
        <v>1.28</v>
      </c>
      <c r="C45" s="135">
        <v>6.4000000000000005E-4</v>
      </c>
      <c r="D45" s="135">
        <v>0.01</v>
      </c>
      <c r="E45" s="135">
        <v>0.01</v>
      </c>
    </row>
    <row r="46" spans="1:5" x14ac:dyDescent="0.2">
      <c r="A46" s="133" t="s">
        <v>210</v>
      </c>
      <c r="B46" s="135">
        <v>0</v>
      </c>
      <c r="C46" s="135">
        <v>0</v>
      </c>
      <c r="D46" s="135">
        <v>0</v>
      </c>
      <c r="E46" s="135">
        <v>0</v>
      </c>
    </row>
    <row r="47" spans="1:5" x14ac:dyDescent="0.2">
      <c r="A47" s="133" t="s">
        <v>211</v>
      </c>
      <c r="B47" s="135">
        <v>0.23</v>
      </c>
      <c r="C47" s="135">
        <v>1.2E-4</v>
      </c>
      <c r="D47" s="135">
        <v>0</v>
      </c>
      <c r="E47" s="135">
        <v>0</v>
      </c>
    </row>
    <row r="48" spans="1:5" x14ac:dyDescent="0.2">
      <c r="A48" s="132" t="s">
        <v>145</v>
      </c>
      <c r="B48" s="136">
        <v>1.51</v>
      </c>
      <c r="C48" s="136">
        <v>7.6000000000000004E-4</v>
      </c>
      <c r="D48" s="136">
        <v>0.01</v>
      </c>
      <c r="E48" s="136">
        <v>0.01</v>
      </c>
    </row>
    <row r="49" spans="1:5" x14ac:dyDescent="0.2">
      <c r="A49" s="129" t="s">
        <v>212</v>
      </c>
      <c r="B49" s="130"/>
      <c r="C49" s="130"/>
      <c r="D49" s="130"/>
      <c r="E49" s="130"/>
    </row>
    <row r="50" spans="1:5" ht="22.5" x14ac:dyDescent="0.2">
      <c r="A50" s="133" t="s">
        <v>213</v>
      </c>
      <c r="B50" s="135">
        <v>649.14</v>
      </c>
      <c r="C50" s="135">
        <v>0.32457000000000003</v>
      </c>
      <c r="D50" s="135">
        <v>7.11</v>
      </c>
      <c r="E50" s="135">
        <v>6.52</v>
      </c>
    </row>
    <row r="51" spans="1:5" x14ac:dyDescent="0.2">
      <c r="A51" s="133" t="s">
        <v>214</v>
      </c>
      <c r="B51" s="135">
        <v>70.81</v>
      </c>
      <c r="C51" s="135">
        <v>3.5409999999999997E-2</v>
      </c>
      <c r="D51" s="135">
        <v>0.78</v>
      </c>
      <c r="E51" s="135">
        <v>0.71</v>
      </c>
    </row>
    <row r="52" spans="1:5" x14ac:dyDescent="0.2">
      <c r="A52" s="133" t="s">
        <v>215</v>
      </c>
      <c r="B52" s="135">
        <v>0.21</v>
      </c>
      <c r="C52" s="135">
        <v>1E-4</v>
      </c>
      <c r="D52" s="135">
        <v>0</v>
      </c>
      <c r="E52" s="135">
        <v>0</v>
      </c>
    </row>
    <row r="53" spans="1:5" x14ac:dyDescent="0.2">
      <c r="A53" s="133" t="s">
        <v>216</v>
      </c>
      <c r="B53" s="135">
        <v>0</v>
      </c>
      <c r="C53" s="135">
        <v>0</v>
      </c>
      <c r="D53" s="135">
        <v>0</v>
      </c>
      <c r="E53" s="135">
        <v>0</v>
      </c>
    </row>
    <row r="54" spans="1:5" x14ac:dyDescent="0.2">
      <c r="A54" s="132" t="s">
        <v>150</v>
      </c>
      <c r="B54" s="136">
        <v>720.16000000000008</v>
      </c>
      <c r="C54" s="136">
        <v>0.36008000000000001</v>
      </c>
      <c r="D54" s="136">
        <v>7.89</v>
      </c>
      <c r="E54" s="136">
        <v>7.23</v>
      </c>
    </row>
    <row r="55" spans="1:5" x14ac:dyDescent="0.2">
      <c r="A55" s="132" t="s">
        <v>217</v>
      </c>
      <c r="B55" s="136">
        <v>721.67000000000007</v>
      </c>
      <c r="C55" s="136">
        <v>0.36083999999999999</v>
      </c>
      <c r="D55" s="136">
        <v>7.9</v>
      </c>
      <c r="E55" s="136">
        <v>7.24</v>
      </c>
    </row>
    <row r="56" spans="1:5" x14ac:dyDescent="0.2">
      <c r="A56" s="132" t="s">
        <v>218</v>
      </c>
      <c r="B56" s="136">
        <v>9856.2300000000014</v>
      </c>
      <c r="C56" s="136">
        <v>4.9281600000000001</v>
      </c>
      <c r="D56" s="136">
        <v>107.89</v>
      </c>
      <c r="E56" s="136">
        <v>98.94</v>
      </c>
    </row>
    <row r="57" spans="1:5" x14ac:dyDescent="0.2">
      <c r="A57" s="129" t="s">
        <v>48</v>
      </c>
      <c r="B57" s="130"/>
      <c r="C57" s="130"/>
      <c r="D57" s="130"/>
      <c r="E57" s="130"/>
    </row>
    <row r="58" spans="1:5" x14ac:dyDescent="0.2">
      <c r="A58" s="133" t="s">
        <v>219</v>
      </c>
      <c r="B58" s="135">
        <v>2.11</v>
      </c>
      <c r="C58" s="135">
        <v>1.06E-3</v>
      </c>
      <c r="D58" s="135">
        <v>0.02</v>
      </c>
      <c r="E58" s="135">
        <v>0.02</v>
      </c>
    </row>
    <row r="59" spans="1:5" x14ac:dyDescent="0.2">
      <c r="A59" s="133" t="s">
        <v>220</v>
      </c>
      <c r="B59" s="135">
        <v>104.5</v>
      </c>
      <c r="C59" s="135">
        <v>5.2249999999999998E-2</v>
      </c>
      <c r="D59" s="135">
        <v>1.1399999999999999</v>
      </c>
      <c r="E59" s="135">
        <v>1.05</v>
      </c>
    </row>
    <row r="60" spans="1:5" x14ac:dyDescent="0.2">
      <c r="A60" s="132" t="s">
        <v>221</v>
      </c>
      <c r="B60" s="136">
        <v>106.61</v>
      </c>
      <c r="C60" s="136">
        <v>5.3310000000000003E-2</v>
      </c>
      <c r="D60" s="136">
        <v>1.1599999999999999</v>
      </c>
      <c r="E60" s="136">
        <v>1.07</v>
      </c>
    </row>
    <row r="61" spans="1:5" x14ac:dyDescent="0.2">
      <c r="A61" s="132" t="s">
        <v>222</v>
      </c>
      <c r="B61" s="136">
        <v>9962.840000000002</v>
      </c>
      <c r="C61" s="136">
        <v>4.9814699999999998</v>
      </c>
      <c r="D61" s="136">
        <v>109.05</v>
      </c>
      <c r="E61" s="136">
        <v>100.01</v>
      </c>
    </row>
    <row r="63" spans="1:5" x14ac:dyDescent="0.2">
      <c r="A63" s="129" t="s">
        <v>60</v>
      </c>
      <c r="B63" s="130"/>
      <c r="C63" s="130"/>
      <c r="D63" s="130"/>
      <c r="E63" s="130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159</v>
      </c>
      <c r="B2" s="2"/>
      <c r="C2" s="2"/>
      <c r="D2" s="2"/>
    </row>
    <row r="3" spans="1:4" x14ac:dyDescent="0.15">
      <c r="A3" s="1" t="s">
        <v>160</v>
      </c>
      <c r="B3" s="2"/>
      <c r="C3" s="2"/>
      <c r="D3" s="2"/>
    </row>
    <row r="4" spans="1:4" x14ac:dyDescent="0.15">
      <c r="A4" s="1" t="s">
        <v>101</v>
      </c>
      <c r="B4" s="2"/>
      <c r="C4" s="2"/>
      <c r="D4" s="2"/>
    </row>
    <row r="5" spans="1:4" ht="13.5" thickBot="1" x14ac:dyDescent="0.2">
      <c r="A5" s="4" t="s">
        <v>0</v>
      </c>
      <c r="B5" s="5">
        <v>2500</v>
      </c>
      <c r="C5" s="6" t="s">
        <v>1</v>
      </c>
    </row>
    <row r="6" spans="1:4" x14ac:dyDescent="0.15">
      <c r="A6" s="7"/>
      <c r="B6" s="8" t="s">
        <v>2</v>
      </c>
      <c r="C6" s="9">
        <v>44621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102</v>
      </c>
      <c r="B9" s="16"/>
    </row>
    <row r="10" spans="1:4" x14ac:dyDescent="0.15">
      <c r="A10" s="18" t="s">
        <v>103</v>
      </c>
      <c r="B10" s="16">
        <v>0</v>
      </c>
      <c r="C10" s="16">
        <v>0</v>
      </c>
      <c r="D10" s="88">
        <v>0</v>
      </c>
    </row>
    <row r="11" spans="1:4" x14ac:dyDescent="0.15">
      <c r="A11" s="18" t="s">
        <v>104</v>
      </c>
      <c r="B11" s="3">
        <v>0</v>
      </c>
      <c r="C11" s="16">
        <v>0</v>
      </c>
      <c r="D11" s="88">
        <v>0</v>
      </c>
    </row>
    <row r="12" spans="1:4" x14ac:dyDescent="0.15">
      <c r="A12" s="18" t="s">
        <v>105</v>
      </c>
      <c r="B12" s="16"/>
      <c r="C12" s="16"/>
      <c r="D12" s="88"/>
    </row>
    <row r="13" spans="1:4" x14ac:dyDescent="0.15">
      <c r="A13" s="18" t="s">
        <v>106</v>
      </c>
      <c r="B13" s="16">
        <v>0</v>
      </c>
      <c r="C13" s="16">
        <v>0</v>
      </c>
      <c r="D13" s="88">
        <v>0</v>
      </c>
    </row>
    <row r="14" spans="1:4" x14ac:dyDescent="0.15">
      <c r="A14" s="18" t="s">
        <v>107</v>
      </c>
      <c r="B14" s="16">
        <v>0</v>
      </c>
      <c r="C14" s="16">
        <v>0</v>
      </c>
      <c r="D14" s="88">
        <v>0</v>
      </c>
    </row>
    <row r="15" spans="1:4" x14ac:dyDescent="0.15">
      <c r="A15" s="18" t="s">
        <v>108</v>
      </c>
      <c r="B15" s="16">
        <v>0</v>
      </c>
      <c r="C15" s="16">
        <v>0</v>
      </c>
      <c r="D15" s="88">
        <v>0</v>
      </c>
    </row>
    <row r="16" spans="1:4" x14ac:dyDescent="0.15">
      <c r="A16" s="18" t="s">
        <v>109</v>
      </c>
      <c r="B16" s="16">
        <v>0</v>
      </c>
      <c r="C16" s="16">
        <v>0</v>
      </c>
      <c r="D16" s="88">
        <v>0</v>
      </c>
    </row>
    <row r="17" spans="1:4" x14ac:dyDescent="0.15">
      <c r="A17" s="6" t="s">
        <v>110</v>
      </c>
      <c r="B17" s="16">
        <v>8076.25</v>
      </c>
      <c r="C17" s="16">
        <v>3.2399999999999998</v>
      </c>
      <c r="D17" s="88">
        <v>0.83128796761147128</v>
      </c>
    </row>
    <row r="18" spans="1:4" x14ac:dyDescent="0.15">
      <c r="A18" s="6" t="s">
        <v>111</v>
      </c>
      <c r="B18" s="16">
        <v>145.44</v>
      </c>
      <c r="C18" s="16">
        <v>0.04</v>
      </c>
      <c r="D18" s="88">
        <v>1.4970131188288176E-2</v>
      </c>
    </row>
    <row r="19" spans="1:4" x14ac:dyDescent="0.15">
      <c r="A19" s="6" t="s">
        <v>15</v>
      </c>
      <c r="B19" s="16">
        <v>450</v>
      </c>
      <c r="C19" s="16">
        <v>0.18</v>
      </c>
      <c r="D19" s="88">
        <v>4.6318475211287673E-2</v>
      </c>
    </row>
    <row r="20" spans="1:4" x14ac:dyDescent="0.15">
      <c r="A20" s="6" t="s">
        <v>16</v>
      </c>
      <c r="B20" s="16">
        <v>0</v>
      </c>
      <c r="C20" s="16">
        <v>0</v>
      </c>
      <c r="D20" s="88">
        <v>0</v>
      </c>
    </row>
    <row r="21" spans="1:4" x14ac:dyDescent="0.15">
      <c r="A21" s="6" t="s">
        <v>17</v>
      </c>
      <c r="B21" s="16">
        <v>0</v>
      </c>
      <c r="C21" s="16">
        <v>0</v>
      </c>
      <c r="D21" s="88">
        <v>0</v>
      </c>
    </row>
    <row r="22" spans="1:4" x14ac:dyDescent="0.15">
      <c r="A22" s="6" t="s">
        <v>112</v>
      </c>
      <c r="B22" s="16">
        <v>0</v>
      </c>
      <c r="C22" s="16">
        <v>0</v>
      </c>
      <c r="D22" s="88">
        <v>0</v>
      </c>
    </row>
    <row r="23" spans="1:4" x14ac:dyDescent="0.15">
      <c r="A23" s="6" t="s">
        <v>113</v>
      </c>
      <c r="B23" s="16">
        <v>0</v>
      </c>
      <c r="C23" s="16">
        <v>0</v>
      </c>
      <c r="D23" s="88">
        <v>0</v>
      </c>
    </row>
    <row r="24" spans="1:4" x14ac:dyDescent="0.15">
      <c r="A24" s="6" t="s">
        <v>114</v>
      </c>
      <c r="B24" s="16"/>
      <c r="C24" s="16"/>
      <c r="D24" s="88"/>
    </row>
    <row r="25" spans="1:4" x14ac:dyDescent="0.15">
      <c r="A25" s="6" t="s">
        <v>115</v>
      </c>
      <c r="B25" s="16">
        <v>0</v>
      </c>
      <c r="C25" s="16">
        <v>0</v>
      </c>
      <c r="D25" s="88">
        <v>0</v>
      </c>
    </row>
    <row r="26" spans="1:4" x14ac:dyDescent="0.15">
      <c r="A26" s="6" t="s">
        <v>116</v>
      </c>
      <c r="B26" s="16">
        <v>60</v>
      </c>
      <c r="C26" s="16">
        <v>0.02</v>
      </c>
      <c r="D26" s="88">
        <v>6.175796694838356E-3</v>
      </c>
    </row>
    <row r="27" spans="1:4" x14ac:dyDescent="0.15">
      <c r="A27" s="6" t="s">
        <v>117</v>
      </c>
      <c r="B27" s="16">
        <v>0</v>
      </c>
      <c r="C27" s="16">
        <v>0</v>
      </c>
      <c r="D27" s="88">
        <v>0</v>
      </c>
    </row>
    <row r="28" spans="1:4" x14ac:dyDescent="0.15">
      <c r="A28" s="6" t="s">
        <v>118</v>
      </c>
      <c r="B28" s="16">
        <v>0</v>
      </c>
      <c r="C28" s="16">
        <v>0</v>
      </c>
      <c r="D28" s="88">
        <v>0</v>
      </c>
    </row>
    <row r="29" spans="1:4" x14ac:dyDescent="0.15">
      <c r="A29" s="6" t="s">
        <v>119</v>
      </c>
      <c r="B29" s="16">
        <v>0</v>
      </c>
      <c r="C29" s="16">
        <v>0</v>
      </c>
      <c r="D29" s="88">
        <v>0</v>
      </c>
    </row>
    <row r="30" spans="1:4" x14ac:dyDescent="0.15">
      <c r="A30" s="6" t="s">
        <v>120</v>
      </c>
      <c r="B30" s="16">
        <v>0</v>
      </c>
      <c r="C30" s="16">
        <v>0</v>
      </c>
      <c r="D30" s="88">
        <v>0</v>
      </c>
    </row>
    <row r="31" spans="1:4" x14ac:dyDescent="0.15">
      <c r="A31" s="6" t="s">
        <v>121</v>
      </c>
      <c r="B31" s="16">
        <v>0</v>
      </c>
      <c r="C31" s="16">
        <v>0</v>
      </c>
      <c r="D31" s="88">
        <v>0</v>
      </c>
    </row>
    <row r="32" spans="1:4" x14ac:dyDescent="0.15">
      <c r="A32" s="6" t="s">
        <v>122</v>
      </c>
      <c r="B32" s="16">
        <v>0</v>
      </c>
      <c r="C32" s="16">
        <v>0</v>
      </c>
      <c r="D32" s="88">
        <v>0</v>
      </c>
    </row>
    <row r="33" spans="1:4" x14ac:dyDescent="0.15">
      <c r="A33" s="6" t="s">
        <v>123</v>
      </c>
      <c r="B33" s="16">
        <v>0</v>
      </c>
      <c r="C33" s="16">
        <v>0</v>
      </c>
      <c r="D33" s="88">
        <v>0</v>
      </c>
    </row>
    <row r="34" spans="1:4" x14ac:dyDescent="0.15">
      <c r="A34" s="22" t="s">
        <v>124</v>
      </c>
      <c r="B34" s="64">
        <v>8731.69</v>
      </c>
      <c r="C34" s="64">
        <v>3.48</v>
      </c>
      <c r="D34" s="89">
        <v>0.89875237070588543</v>
      </c>
    </row>
    <row r="35" spans="1:4" x14ac:dyDescent="0.15">
      <c r="A35" s="25" t="s">
        <v>125</v>
      </c>
    </row>
    <row r="36" spans="1:4" x14ac:dyDescent="0.15">
      <c r="A36" s="18" t="s">
        <v>126</v>
      </c>
      <c r="B36" s="16">
        <v>0</v>
      </c>
      <c r="C36" s="16">
        <v>0</v>
      </c>
      <c r="D36" s="88">
        <v>0</v>
      </c>
    </row>
    <row r="37" spans="1:4" x14ac:dyDescent="0.15">
      <c r="A37" s="18" t="s">
        <v>127</v>
      </c>
      <c r="B37" s="16"/>
      <c r="C37" s="16"/>
      <c r="D37" s="88"/>
    </row>
    <row r="38" spans="1:4" x14ac:dyDescent="0.15">
      <c r="A38" s="18" t="s">
        <v>128</v>
      </c>
      <c r="B38" s="16">
        <v>261.95</v>
      </c>
      <c r="C38" s="16">
        <v>0.1</v>
      </c>
      <c r="D38" s="88">
        <v>2.6962499070215123E-2</v>
      </c>
    </row>
    <row r="39" spans="1:4" x14ac:dyDescent="0.15">
      <c r="A39" s="18" t="s">
        <v>129</v>
      </c>
      <c r="B39" s="16">
        <v>0</v>
      </c>
      <c r="C39" s="16">
        <v>0</v>
      </c>
      <c r="D39" s="88">
        <v>0</v>
      </c>
    </row>
    <row r="40" spans="1:4" x14ac:dyDescent="0.15">
      <c r="A40" s="18" t="s">
        <v>130</v>
      </c>
      <c r="B40" s="16">
        <v>0</v>
      </c>
      <c r="C40" s="16">
        <v>0</v>
      </c>
      <c r="D40" s="88">
        <v>0</v>
      </c>
    </row>
    <row r="41" spans="1:4" x14ac:dyDescent="0.15">
      <c r="A41" s="18" t="s">
        <v>131</v>
      </c>
      <c r="B41" s="16">
        <v>0</v>
      </c>
      <c r="C41" s="16">
        <v>0</v>
      </c>
      <c r="D41" s="88">
        <v>0</v>
      </c>
    </row>
    <row r="42" spans="1:4" x14ac:dyDescent="0.15">
      <c r="A42" s="6" t="s">
        <v>132</v>
      </c>
      <c r="B42" s="16">
        <v>0</v>
      </c>
      <c r="C42" s="16">
        <v>0</v>
      </c>
      <c r="D42" s="88">
        <v>0</v>
      </c>
    </row>
    <row r="43" spans="1:4" x14ac:dyDescent="0.15">
      <c r="A43" s="18" t="s">
        <v>133</v>
      </c>
      <c r="B43" s="16">
        <v>0</v>
      </c>
      <c r="C43" s="16">
        <v>0</v>
      </c>
      <c r="D43" s="88">
        <v>0</v>
      </c>
    </row>
    <row r="44" spans="1:4" x14ac:dyDescent="0.15">
      <c r="A44" s="18" t="s">
        <v>134</v>
      </c>
      <c r="B44" s="16">
        <v>0</v>
      </c>
      <c r="C44" s="16">
        <v>0</v>
      </c>
      <c r="D44" s="88">
        <v>0</v>
      </c>
    </row>
    <row r="45" spans="1:4" x14ac:dyDescent="0.15">
      <c r="A45" s="18" t="s">
        <v>135</v>
      </c>
      <c r="B45" s="16">
        <v>0</v>
      </c>
      <c r="C45" s="16">
        <v>0</v>
      </c>
      <c r="D45" s="88">
        <v>0</v>
      </c>
    </row>
    <row r="46" spans="1:4" x14ac:dyDescent="0.15">
      <c r="A46" s="18" t="s">
        <v>136</v>
      </c>
      <c r="B46" s="16">
        <v>0</v>
      </c>
      <c r="C46" s="16">
        <v>0</v>
      </c>
      <c r="D46" s="88">
        <v>0</v>
      </c>
    </row>
    <row r="47" spans="1:4" x14ac:dyDescent="0.15">
      <c r="A47" s="18" t="s">
        <v>137</v>
      </c>
      <c r="B47" s="16">
        <v>131.25</v>
      </c>
      <c r="C47" s="16">
        <v>0.05</v>
      </c>
      <c r="D47" s="88">
        <v>1.3509555269958905E-2</v>
      </c>
    </row>
    <row r="48" spans="1:4" x14ac:dyDescent="0.15">
      <c r="A48" s="18" t="s">
        <v>138</v>
      </c>
      <c r="B48" s="31">
        <v>0</v>
      </c>
      <c r="C48" s="31">
        <v>0</v>
      </c>
      <c r="D48" s="88">
        <v>0</v>
      </c>
    </row>
    <row r="49" spans="1:244" x14ac:dyDescent="0.15">
      <c r="A49" s="22" t="s">
        <v>139</v>
      </c>
      <c r="B49" s="64">
        <v>393.2</v>
      </c>
      <c r="C49" s="64">
        <v>0.15000000000000002</v>
      </c>
      <c r="D49" s="89">
        <v>4.0472054340174028E-2</v>
      </c>
    </row>
    <row r="50" spans="1:244" s="29" customFormat="1" x14ac:dyDescent="0.15">
      <c r="A50" s="11" t="s">
        <v>31</v>
      </c>
      <c r="B50" s="3"/>
      <c r="C50" s="3"/>
      <c r="D50" s="3"/>
    </row>
    <row r="51" spans="1:244" s="29" customFormat="1" x14ac:dyDescent="0.15">
      <c r="A51" s="18" t="s">
        <v>140</v>
      </c>
      <c r="B51" s="16">
        <v>278.66572213932227</v>
      </c>
      <c r="C51" s="16">
        <v>0.11</v>
      </c>
      <c r="D51" s="88">
        <v>2.8683047429212839E-2</v>
      </c>
    </row>
    <row r="52" spans="1:244" s="29" customFormat="1" x14ac:dyDescent="0.15">
      <c r="A52" s="22" t="s">
        <v>141</v>
      </c>
      <c r="B52" s="64">
        <v>278.66572213932227</v>
      </c>
      <c r="C52" s="64">
        <v>0.11</v>
      </c>
      <c r="D52" s="89">
        <v>2.8683047429212839E-2</v>
      </c>
    </row>
    <row r="53" spans="1:244" s="30" customFormat="1" x14ac:dyDescent="0.15">
      <c r="A53" s="22" t="s">
        <v>34</v>
      </c>
      <c r="B53" s="64">
        <v>9403.5557221393228</v>
      </c>
      <c r="C53" s="64">
        <v>3.7399999999999998</v>
      </c>
      <c r="D53" s="89">
        <v>0.92743541813509822</v>
      </c>
    </row>
    <row r="54" spans="1:244" s="29" customFormat="1" x14ac:dyDescent="0.15">
      <c r="A54" s="11" t="s">
        <v>35</v>
      </c>
      <c r="B54" s="3"/>
      <c r="C54" s="3"/>
      <c r="D54" s="3"/>
    </row>
    <row r="55" spans="1:244" s="29" customFormat="1" x14ac:dyDescent="0.15">
      <c r="A55" s="6" t="s">
        <v>142</v>
      </c>
      <c r="B55" s="16">
        <v>0</v>
      </c>
      <c r="C55" s="16">
        <v>0</v>
      </c>
      <c r="D55" s="88">
        <v>0</v>
      </c>
    </row>
    <row r="56" spans="1:244" s="29" customFormat="1" x14ac:dyDescent="0.15">
      <c r="A56" s="6" t="s">
        <v>143</v>
      </c>
      <c r="B56" s="16">
        <v>0</v>
      </c>
      <c r="C56" s="16">
        <v>0</v>
      </c>
      <c r="D56" s="88">
        <v>0</v>
      </c>
    </row>
    <row r="57" spans="1:244" s="29" customFormat="1" x14ac:dyDescent="0.15">
      <c r="A57" s="18" t="s">
        <v>144</v>
      </c>
      <c r="B57" s="16">
        <v>0</v>
      </c>
      <c r="C57" s="16">
        <v>0</v>
      </c>
      <c r="D57" s="88">
        <v>0</v>
      </c>
    </row>
    <row r="58" spans="1:244" s="29" customFormat="1" x14ac:dyDescent="0.15">
      <c r="A58" s="22" t="s">
        <v>145</v>
      </c>
      <c r="B58" s="64">
        <v>0</v>
      </c>
      <c r="C58" s="64">
        <v>0</v>
      </c>
      <c r="D58" s="89">
        <v>0</v>
      </c>
      <c r="E58" s="33"/>
      <c r="F58" s="31"/>
      <c r="G58" s="31"/>
      <c r="H58" s="51"/>
      <c r="I58" s="33"/>
      <c r="J58" s="31"/>
      <c r="K58" s="31"/>
      <c r="L58" s="51"/>
      <c r="M58" s="33"/>
      <c r="N58" s="31"/>
      <c r="O58" s="31"/>
      <c r="P58" s="51"/>
      <c r="Q58" s="33"/>
      <c r="R58" s="31"/>
      <c r="S58" s="31"/>
      <c r="T58" s="51"/>
      <c r="U58" s="33"/>
      <c r="V58" s="31"/>
      <c r="W58" s="31"/>
      <c r="X58" s="51"/>
      <c r="Y58" s="33"/>
      <c r="Z58" s="31"/>
      <c r="AA58" s="31"/>
      <c r="AB58" s="51"/>
      <c r="AC58" s="33"/>
      <c r="AD58" s="31"/>
      <c r="AE58" s="31"/>
      <c r="AF58" s="51"/>
      <c r="AG58" s="33"/>
      <c r="AH58" s="31"/>
      <c r="AI58" s="31"/>
      <c r="AJ58" s="51"/>
      <c r="AK58" s="33"/>
      <c r="AL58" s="31"/>
      <c r="AM58" s="31"/>
      <c r="AN58" s="51"/>
      <c r="AO58" s="33"/>
      <c r="AP58" s="31"/>
      <c r="AQ58" s="31"/>
      <c r="AR58" s="51"/>
      <c r="AS58" s="33"/>
      <c r="AT58" s="31"/>
      <c r="AU58" s="31"/>
      <c r="AV58" s="51"/>
      <c r="AW58" s="33"/>
      <c r="AX58" s="31"/>
      <c r="AY58" s="31"/>
      <c r="AZ58" s="51"/>
      <c r="BA58" s="33"/>
      <c r="BB58" s="31"/>
      <c r="BC58" s="31"/>
      <c r="BD58" s="51"/>
      <c r="BE58" s="33"/>
      <c r="BF58" s="31"/>
      <c r="BG58" s="31"/>
      <c r="BH58" s="51"/>
      <c r="BI58" s="33"/>
      <c r="BJ58" s="31"/>
      <c r="BK58" s="31"/>
      <c r="BL58" s="51"/>
      <c r="BM58" s="33"/>
      <c r="BN58" s="31"/>
      <c r="BO58" s="31"/>
      <c r="BP58" s="51"/>
      <c r="BQ58" s="33"/>
      <c r="BR58" s="31"/>
      <c r="BS58" s="31"/>
      <c r="BT58" s="51"/>
      <c r="BU58" s="33"/>
      <c r="BV58" s="31"/>
      <c r="BW58" s="31"/>
      <c r="BX58" s="51"/>
      <c r="BY58" s="33"/>
      <c r="BZ58" s="31"/>
      <c r="CA58" s="31"/>
      <c r="CB58" s="51"/>
      <c r="CC58" s="33"/>
      <c r="CD58" s="31"/>
      <c r="CE58" s="31"/>
      <c r="CF58" s="51"/>
      <c r="CG58" s="33"/>
      <c r="CH58" s="31"/>
      <c r="CI58" s="31"/>
      <c r="CJ58" s="51"/>
      <c r="CK58" s="33"/>
      <c r="CL58" s="31"/>
      <c r="CM58" s="31"/>
      <c r="CN58" s="51"/>
      <c r="CO58" s="33"/>
      <c r="CP58" s="31"/>
      <c r="CQ58" s="31"/>
      <c r="CR58" s="51"/>
      <c r="CS58" s="33"/>
      <c r="CT58" s="31"/>
      <c r="CU58" s="31"/>
      <c r="CV58" s="51"/>
      <c r="CW58" s="33"/>
      <c r="CX58" s="31"/>
      <c r="CY58" s="31"/>
      <c r="CZ58" s="51"/>
      <c r="DA58" s="33"/>
      <c r="DB58" s="31"/>
      <c r="DC58" s="31"/>
      <c r="DD58" s="51"/>
      <c r="DE58" s="33"/>
      <c r="DF58" s="31"/>
      <c r="DG58" s="31"/>
      <c r="DH58" s="51"/>
      <c r="DI58" s="33"/>
      <c r="DJ58" s="31"/>
      <c r="DK58" s="31"/>
      <c r="DL58" s="51"/>
      <c r="DM58" s="33"/>
      <c r="DN58" s="31"/>
      <c r="DO58" s="31"/>
      <c r="DP58" s="51"/>
      <c r="DQ58" s="33"/>
      <c r="DR58" s="31"/>
      <c r="DS58" s="31"/>
      <c r="DT58" s="51"/>
      <c r="DU58" s="33"/>
      <c r="DV58" s="31"/>
      <c r="DW58" s="31"/>
      <c r="DX58" s="51"/>
      <c r="DY58" s="33"/>
      <c r="DZ58" s="31"/>
      <c r="EA58" s="31"/>
      <c r="EB58" s="51"/>
      <c r="EC58" s="33"/>
      <c r="ED58" s="31"/>
      <c r="EE58" s="31"/>
      <c r="EF58" s="51"/>
      <c r="EG58" s="33"/>
      <c r="EH58" s="31"/>
      <c r="EI58" s="31"/>
      <c r="EJ58" s="51"/>
      <c r="EK58" s="33"/>
      <c r="EL58" s="31"/>
      <c r="EM58" s="31"/>
      <c r="EN58" s="51"/>
      <c r="EO58" s="33"/>
      <c r="EP58" s="31"/>
      <c r="EQ58" s="31"/>
      <c r="ER58" s="51"/>
      <c r="ES58" s="33"/>
      <c r="ET58" s="31"/>
      <c r="EU58" s="31"/>
      <c r="EV58" s="51"/>
      <c r="EW58" s="33"/>
      <c r="EX58" s="31"/>
      <c r="EY58" s="31"/>
      <c r="EZ58" s="51"/>
      <c r="FA58" s="33"/>
      <c r="FB58" s="31"/>
      <c r="FC58" s="31"/>
      <c r="FD58" s="51"/>
      <c r="FE58" s="33"/>
      <c r="FF58" s="31"/>
      <c r="FG58" s="31"/>
      <c r="FH58" s="51"/>
      <c r="FI58" s="33"/>
      <c r="FJ58" s="31"/>
      <c r="FK58" s="31"/>
      <c r="FL58" s="51"/>
      <c r="FM58" s="33"/>
      <c r="FN58" s="31"/>
      <c r="FO58" s="31"/>
      <c r="FP58" s="51"/>
      <c r="FQ58" s="33"/>
      <c r="FR58" s="31"/>
      <c r="FS58" s="31"/>
      <c r="FT58" s="51"/>
      <c r="FU58" s="33"/>
      <c r="FV58" s="31"/>
      <c r="FW58" s="31"/>
      <c r="FX58" s="51"/>
      <c r="FY58" s="33"/>
      <c r="FZ58" s="31"/>
      <c r="GA58" s="31"/>
      <c r="GB58" s="51"/>
      <c r="GC58" s="33"/>
      <c r="GD58" s="31"/>
      <c r="GE58" s="31"/>
      <c r="GF58" s="51"/>
      <c r="GG58" s="33"/>
      <c r="GH58" s="31"/>
      <c r="GI58" s="31"/>
      <c r="GJ58" s="51"/>
      <c r="GK58" s="33"/>
      <c r="GL58" s="31"/>
      <c r="GM58" s="31"/>
      <c r="GN58" s="51"/>
      <c r="GO58" s="33"/>
      <c r="GP58" s="31"/>
      <c r="GQ58" s="31"/>
      <c r="GR58" s="51"/>
      <c r="GS58" s="33"/>
      <c r="GT58" s="31"/>
      <c r="GU58" s="31"/>
      <c r="GV58" s="51"/>
      <c r="GW58" s="33"/>
      <c r="GX58" s="31"/>
      <c r="GY58" s="31"/>
      <c r="GZ58" s="51"/>
      <c r="HA58" s="33"/>
      <c r="HB58" s="31"/>
      <c r="HC58" s="31"/>
      <c r="HD58" s="51"/>
      <c r="HE58" s="33"/>
      <c r="HF58" s="31"/>
      <c r="HG58" s="31"/>
      <c r="HH58" s="51"/>
      <c r="HI58" s="33"/>
      <c r="HJ58" s="31"/>
      <c r="HK58" s="31"/>
      <c r="HL58" s="51"/>
      <c r="HM58" s="33"/>
      <c r="HN58" s="31"/>
      <c r="HO58" s="31"/>
      <c r="HP58" s="51"/>
      <c r="HQ58" s="33"/>
      <c r="HR58" s="31"/>
      <c r="HS58" s="31"/>
      <c r="HT58" s="51"/>
      <c r="HU58" s="33"/>
      <c r="HV58" s="31"/>
      <c r="HW58" s="31"/>
      <c r="HX58" s="51"/>
      <c r="HY58" s="33"/>
      <c r="HZ58" s="31"/>
      <c r="IA58" s="31"/>
      <c r="IB58" s="51"/>
      <c r="IC58" s="33"/>
      <c r="ID58" s="31"/>
      <c r="IE58" s="31"/>
      <c r="IF58" s="51"/>
      <c r="IG58" s="33"/>
      <c r="IH58" s="31"/>
      <c r="II58" s="31"/>
      <c r="IJ58" s="51"/>
    </row>
    <row r="59" spans="1:244" s="29" customFormat="1" x14ac:dyDescent="0.15">
      <c r="A59" s="11" t="s">
        <v>41</v>
      </c>
      <c r="B59" s="3"/>
      <c r="C59" s="3"/>
      <c r="D59" s="3"/>
    </row>
    <row r="60" spans="1:244" s="29" customFormat="1" x14ac:dyDescent="0.15">
      <c r="A60" s="18" t="s">
        <v>146</v>
      </c>
      <c r="B60" s="16">
        <v>185.80000000000004</v>
      </c>
      <c r="C60" s="16">
        <v>7.0000000000000007E-2</v>
      </c>
      <c r="D60" s="88">
        <v>1.9124383765016115E-2</v>
      </c>
    </row>
    <row r="61" spans="1:244" s="29" customFormat="1" x14ac:dyDescent="0.15">
      <c r="A61" s="18" t="s">
        <v>147</v>
      </c>
      <c r="B61" s="16">
        <v>66.31</v>
      </c>
      <c r="C61" s="16">
        <v>0.03</v>
      </c>
      <c r="D61" s="88">
        <v>6.8252846472455237E-3</v>
      </c>
    </row>
    <row r="62" spans="1:244" s="29" customFormat="1" x14ac:dyDescent="0.15">
      <c r="A62" s="18" t="s">
        <v>148</v>
      </c>
      <c r="B62" s="16">
        <v>0</v>
      </c>
      <c r="C62" s="16">
        <v>0</v>
      </c>
      <c r="D62" s="88">
        <v>0</v>
      </c>
    </row>
    <row r="63" spans="1:244" s="29" customFormat="1" x14ac:dyDescent="0.15">
      <c r="A63" s="18" t="s">
        <v>149</v>
      </c>
      <c r="B63" s="16">
        <v>0</v>
      </c>
      <c r="C63" s="16">
        <v>0</v>
      </c>
      <c r="D63" s="88">
        <v>0</v>
      </c>
      <c r="E63" s="33"/>
      <c r="F63" s="31"/>
      <c r="G63" s="31"/>
      <c r="H63" s="51"/>
      <c r="I63" s="33"/>
      <c r="J63" s="31"/>
      <c r="K63" s="31"/>
      <c r="L63" s="51"/>
      <c r="M63" s="33"/>
      <c r="N63" s="31"/>
      <c r="O63" s="31"/>
      <c r="P63" s="51"/>
      <c r="Q63" s="33"/>
      <c r="R63" s="31"/>
      <c r="S63" s="31"/>
      <c r="T63" s="51"/>
      <c r="U63" s="33"/>
      <c r="V63" s="31"/>
      <c r="W63" s="31"/>
      <c r="X63" s="51"/>
      <c r="Y63" s="33"/>
      <c r="Z63" s="31"/>
      <c r="AA63" s="31"/>
      <c r="AB63" s="51"/>
      <c r="AC63" s="33"/>
      <c r="AD63" s="31"/>
      <c r="AE63" s="31"/>
      <c r="AF63" s="51"/>
      <c r="AG63" s="33"/>
      <c r="AH63" s="31"/>
      <c r="AI63" s="31"/>
      <c r="AJ63" s="51"/>
      <c r="AK63" s="33"/>
      <c r="AL63" s="31"/>
      <c r="AM63" s="31"/>
      <c r="AN63" s="51"/>
      <c r="AO63" s="33"/>
      <c r="AP63" s="31"/>
      <c r="AQ63" s="31"/>
      <c r="AR63" s="51"/>
      <c r="AS63" s="33"/>
      <c r="AT63" s="31"/>
      <c r="AU63" s="31"/>
      <c r="AV63" s="51"/>
      <c r="AW63" s="33"/>
      <c r="AX63" s="31"/>
      <c r="AY63" s="31"/>
      <c r="AZ63" s="51"/>
      <c r="BA63" s="33"/>
      <c r="BB63" s="31"/>
      <c r="BC63" s="31"/>
      <c r="BD63" s="51"/>
      <c r="BE63" s="33"/>
      <c r="BF63" s="31"/>
      <c r="BG63" s="31"/>
      <c r="BH63" s="51"/>
      <c r="BI63" s="33"/>
      <c r="BJ63" s="31"/>
      <c r="BK63" s="31"/>
      <c r="BL63" s="51"/>
      <c r="BM63" s="33"/>
      <c r="BN63" s="31"/>
      <c r="BO63" s="31"/>
      <c r="BP63" s="51"/>
      <c r="BQ63" s="33"/>
      <c r="BR63" s="31"/>
      <c r="BS63" s="31"/>
      <c r="BT63" s="51"/>
      <c r="BU63" s="33"/>
      <c r="BV63" s="31"/>
      <c r="BW63" s="31"/>
      <c r="BX63" s="51"/>
      <c r="BY63" s="33"/>
      <c r="BZ63" s="31"/>
      <c r="CA63" s="31"/>
      <c r="CB63" s="51"/>
      <c r="CC63" s="33"/>
      <c r="CD63" s="31"/>
      <c r="CE63" s="31"/>
      <c r="CF63" s="51"/>
      <c r="CG63" s="33"/>
      <c r="CH63" s="31"/>
      <c r="CI63" s="31"/>
      <c r="CJ63" s="51"/>
      <c r="CK63" s="33"/>
      <c r="CL63" s="31"/>
      <c r="CM63" s="31"/>
      <c r="CN63" s="51"/>
      <c r="CO63" s="33"/>
      <c r="CP63" s="31"/>
      <c r="CQ63" s="31"/>
      <c r="CR63" s="51"/>
      <c r="CS63" s="33"/>
      <c r="CT63" s="31"/>
      <c r="CU63" s="31"/>
      <c r="CV63" s="51"/>
      <c r="CW63" s="33"/>
      <c r="CX63" s="31"/>
      <c r="CY63" s="31"/>
      <c r="CZ63" s="51"/>
      <c r="DA63" s="33"/>
      <c r="DB63" s="31"/>
      <c r="DC63" s="31"/>
      <c r="DD63" s="51"/>
      <c r="DE63" s="33"/>
      <c r="DF63" s="31"/>
      <c r="DG63" s="31"/>
      <c r="DH63" s="51"/>
      <c r="DI63" s="33"/>
      <c r="DJ63" s="31"/>
      <c r="DK63" s="31"/>
      <c r="DL63" s="51"/>
      <c r="DM63" s="33"/>
      <c r="DN63" s="31"/>
      <c r="DO63" s="31"/>
      <c r="DP63" s="51"/>
      <c r="DQ63" s="33"/>
      <c r="DR63" s="31"/>
      <c r="DS63" s="31"/>
      <c r="DT63" s="51"/>
      <c r="DU63" s="33"/>
      <c r="DV63" s="31"/>
      <c r="DW63" s="31"/>
      <c r="DX63" s="51"/>
      <c r="DY63" s="33"/>
      <c r="DZ63" s="31"/>
      <c r="EA63" s="31"/>
      <c r="EB63" s="51"/>
      <c r="EC63" s="33"/>
      <c r="ED63" s="31"/>
      <c r="EE63" s="31"/>
      <c r="EF63" s="51"/>
      <c r="EG63" s="33"/>
      <c r="EH63" s="31"/>
      <c r="EI63" s="31"/>
      <c r="EJ63" s="51"/>
      <c r="EK63" s="33"/>
      <c r="EL63" s="31"/>
      <c r="EM63" s="31"/>
      <c r="EN63" s="51"/>
      <c r="EO63" s="33"/>
      <c r="EP63" s="31"/>
      <c r="EQ63" s="31"/>
      <c r="ER63" s="51"/>
      <c r="ES63" s="33"/>
      <c r="ET63" s="31"/>
      <c r="EU63" s="31"/>
      <c r="EV63" s="51"/>
      <c r="EW63" s="33"/>
      <c r="EX63" s="31"/>
      <c r="EY63" s="31"/>
      <c r="EZ63" s="51"/>
      <c r="FA63" s="33"/>
      <c r="FB63" s="31"/>
      <c r="FC63" s="31"/>
      <c r="FD63" s="51"/>
      <c r="FE63" s="33"/>
      <c r="FF63" s="31"/>
      <c r="FG63" s="31"/>
      <c r="FH63" s="51"/>
      <c r="FI63" s="33"/>
      <c r="FJ63" s="31"/>
      <c r="FK63" s="31"/>
      <c r="FL63" s="51"/>
      <c r="FM63" s="33"/>
      <c r="FN63" s="31"/>
      <c r="FO63" s="31"/>
      <c r="FP63" s="51"/>
      <c r="FQ63" s="33"/>
      <c r="FR63" s="31"/>
      <c r="FS63" s="31"/>
      <c r="FT63" s="51"/>
      <c r="FU63" s="33"/>
      <c r="FV63" s="31"/>
      <c r="FW63" s="31"/>
      <c r="FX63" s="51"/>
      <c r="FY63" s="33"/>
      <c r="FZ63" s="31"/>
      <c r="GA63" s="31"/>
      <c r="GB63" s="51"/>
      <c r="GC63" s="33"/>
      <c r="GD63" s="31"/>
      <c r="GE63" s="31"/>
      <c r="GF63" s="51"/>
      <c r="GG63" s="33"/>
      <c r="GH63" s="31"/>
      <c r="GI63" s="31"/>
      <c r="GJ63" s="51"/>
      <c r="GK63" s="33"/>
      <c r="GL63" s="31"/>
      <c r="GM63" s="31"/>
      <c r="GN63" s="51"/>
      <c r="GO63" s="33"/>
      <c r="GP63" s="31"/>
      <c r="GQ63" s="31"/>
      <c r="GR63" s="51"/>
      <c r="GS63" s="33"/>
      <c r="GT63" s="31"/>
      <c r="GU63" s="31"/>
      <c r="GV63" s="51"/>
      <c r="GW63" s="33"/>
      <c r="GX63" s="31"/>
      <c r="GY63" s="31"/>
      <c r="GZ63" s="51"/>
      <c r="HA63" s="33"/>
      <c r="HB63" s="31"/>
      <c r="HC63" s="31"/>
      <c r="HD63" s="51"/>
      <c r="HE63" s="33"/>
      <c r="HF63" s="31"/>
      <c r="HG63" s="31"/>
      <c r="HH63" s="51"/>
      <c r="HI63" s="33"/>
      <c r="HJ63" s="31"/>
      <c r="HK63" s="31"/>
      <c r="HL63" s="51"/>
      <c r="HM63" s="33"/>
      <c r="HN63" s="31"/>
      <c r="HO63" s="31"/>
      <c r="HP63" s="51"/>
      <c r="HQ63" s="33"/>
      <c r="HR63" s="31"/>
      <c r="HS63" s="31"/>
      <c r="HT63" s="51"/>
      <c r="HU63" s="33"/>
      <c r="HV63" s="31"/>
      <c r="HW63" s="31"/>
      <c r="HX63" s="51"/>
      <c r="HY63" s="33"/>
      <c r="HZ63" s="31"/>
      <c r="IA63" s="31"/>
      <c r="IB63" s="51"/>
      <c r="IC63" s="33"/>
      <c r="ID63" s="31"/>
      <c r="IE63" s="31"/>
      <c r="IF63" s="51"/>
      <c r="IG63" s="33"/>
      <c r="IH63" s="31"/>
      <c r="II63" s="31"/>
      <c r="IJ63" s="51"/>
    </row>
    <row r="64" spans="1:244" s="29" customFormat="1" x14ac:dyDescent="0.15">
      <c r="A64" s="22" t="s">
        <v>150</v>
      </c>
      <c r="B64" s="90">
        <v>252.11000000000004</v>
      </c>
      <c r="C64" s="90">
        <v>0.1</v>
      </c>
      <c r="D64" s="91">
        <v>2.5949668412261637E-2</v>
      </c>
      <c r="E64" s="33"/>
      <c r="F64" s="31"/>
      <c r="G64" s="31"/>
      <c r="H64" s="51"/>
      <c r="I64" s="33"/>
      <c r="J64" s="31"/>
      <c r="K64" s="31"/>
      <c r="L64" s="51"/>
      <c r="M64" s="33"/>
      <c r="N64" s="31"/>
      <c r="O64" s="31"/>
      <c r="P64" s="51"/>
      <c r="Q64" s="33"/>
      <c r="R64" s="31"/>
      <c r="S64" s="31"/>
      <c r="T64" s="51"/>
      <c r="U64" s="33"/>
      <c r="V64" s="31"/>
      <c r="W64" s="31"/>
      <c r="X64" s="51"/>
      <c r="Y64" s="33"/>
      <c r="Z64" s="31"/>
      <c r="AA64" s="31"/>
      <c r="AB64" s="51"/>
      <c r="AC64" s="33"/>
      <c r="AD64" s="31"/>
      <c r="AE64" s="31"/>
      <c r="AF64" s="51"/>
      <c r="AG64" s="33"/>
      <c r="AH64" s="31"/>
      <c r="AI64" s="31"/>
      <c r="AJ64" s="51"/>
      <c r="AK64" s="33"/>
      <c r="AL64" s="31"/>
      <c r="AM64" s="31"/>
      <c r="AN64" s="51"/>
      <c r="AO64" s="33"/>
      <c r="AP64" s="31"/>
      <c r="AQ64" s="31"/>
      <c r="AR64" s="51"/>
      <c r="AS64" s="33"/>
      <c r="AT64" s="31"/>
      <c r="AU64" s="31"/>
      <c r="AV64" s="51"/>
      <c r="AW64" s="33"/>
      <c r="AX64" s="31"/>
      <c r="AY64" s="31"/>
      <c r="AZ64" s="51"/>
      <c r="BA64" s="33"/>
      <c r="BB64" s="31"/>
      <c r="BC64" s="31"/>
      <c r="BD64" s="51"/>
      <c r="BE64" s="33"/>
      <c r="BF64" s="31"/>
      <c r="BG64" s="31"/>
      <c r="BH64" s="51"/>
      <c r="BI64" s="33"/>
      <c r="BJ64" s="31"/>
      <c r="BK64" s="31"/>
      <c r="BL64" s="51"/>
      <c r="BM64" s="33"/>
      <c r="BN64" s="31"/>
      <c r="BO64" s="31"/>
      <c r="BP64" s="51"/>
      <c r="BQ64" s="33"/>
      <c r="BR64" s="31"/>
      <c r="BS64" s="31"/>
      <c r="BT64" s="51"/>
      <c r="BU64" s="33"/>
      <c r="BV64" s="31"/>
      <c r="BW64" s="31"/>
      <c r="BX64" s="51"/>
      <c r="BY64" s="33"/>
      <c r="BZ64" s="31"/>
      <c r="CA64" s="31"/>
      <c r="CB64" s="51"/>
      <c r="CC64" s="33"/>
      <c r="CD64" s="31"/>
      <c r="CE64" s="31"/>
      <c r="CF64" s="51"/>
      <c r="CG64" s="33"/>
      <c r="CH64" s="31"/>
      <c r="CI64" s="31"/>
      <c r="CJ64" s="51"/>
      <c r="CK64" s="33"/>
      <c r="CL64" s="31"/>
      <c r="CM64" s="31"/>
      <c r="CN64" s="51"/>
      <c r="CO64" s="33"/>
      <c r="CP64" s="31"/>
      <c r="CQ64" s="31"/>
      <c r="CR64" s="51"/>
      <c r="CS64" s="33"/>
      <c r="CT64" s="31"/>
      <c r="CU64" s="31"/>
      <c r="CV64" s="51"/>
      <c r="CW64" s="33"/>
      <c r="CX64" s="31"/>
      <c r="CY64" s="31"/>
      <c r="CZ64" s="51"/>
      <c r="DA64" s="33"/>
      <c r="DB64" s="31"/>
      <c r="DC64" s="31"/>
      <c r="DD64" s="51"/>
      <c r="DE64" s="33"/>
      <c r="DF64" s="31"/>
      <c r="DG64" s="31"/>
      <c r="DH64" s="51"/>
      <c r="DI64" s="33"/>
      <c r="DJ64" s="31"/>
      <c r="DK64" s="31"/>
      <c r="DL64" s="51"/>
      <c r="DM64" s="33"/>
      <c r="DN64" s="31"/>
      <c r="DO64" s="31"/>
      <c r="DP64" s="51"/>
      <c r="DQ64" s="33"/>
      <c r="DR64" s="31"/>
      <c r="DS64" s="31"/>
      <c r="DT64" s="51"/>
      <c r="DU64" s="33"/>
      <c r="DV64" s="31"/>
      <c r="DW64" s="31"/>
      <c r="DX64" s="51"/>
      <c r="DY64" s="33"/>
      <c r="DZ64" s="31"/>
      <c r="EA64" s="31"/>
      <c r="EB64" s="51"/>
      <c r="EC64" s="33"/>
      <c r="ED64" s="31"/>
      <c r="EE64" s="31"/>
      <c r="EF64" s="51"/>
      <c r="EG64" s="33"/>
      <c r="EH64" s="31"/>
      <c r="EI64" s="31"/>
      <c r="EJ64" s="51"/>
      <c r="EK64" s="33"/>
      <c r="EL64" s="31"/>
      <c r="EM64" s="31"/>
      <c r="EN64" s="51"/>
      <c r="EO64" s="33"/>
      <c r="EP64" s="31"/>
      <c r="EQ64" s="31"/>
      <c r="ER64" s="51"/>
      <c r="ES64" s="33"/>
      <c r="ET64" s="31"/>
      <c r="EU64" s="31"/>
      <c r="EV64" s="51"/>
      <c r="EW64" s="33"/>
      <c r="EX64" s="31"/>
      <c r="EY64" s="31"/>
      <c r="EZ64" s="51"/>
      <c r="FA64" s="33"/>
      <c r="FB64" s="31"/>
      <c r="FC64" s="31"/>
      <c r="FD64" s="51"/>
      <c r="FE64" s="33"/>
      <c r="FF64" s="31"/>
      <c r="FG64" s="31"/>
      <c r="FH64" s="51"/>
      <c r="FI64" s="33"/>
      <c r="FJ64" s="31"/>
      <c r="FK64" s="31"/>
      <c r="FL64" s="51"/>
      <c r="FM64" s="33"/>
      <c r="FN64" s="31"/>
      <c r="FO64" s="31"/>
      <c r="FP64" s="51"/>
      <c r="FQ64" s="33"/>
      <c r="FR64" s="31"/>
      <c r="FS64" s="31"/>
      <c r="FT64" s="51"/>
      <c r="FU64" s="33"/>
      <c r="FV64" s="31"/>
      <c r="FW64" s="31"/>
      <c r="FX64" s="51"/>
      <c r="FY64" s="33"/>
      <c r="FZ64" s="31"/>
      <c r="GA64" s="31"/>
      <c r="GB64" s="51"/>
      <c r="GC64" s="33"/>
      <c r="GD64" s="31"/>
      <c r="GE64" s="31"/>
      <c r="GF64" s="51"/>
      <c r="GG64" s="33"/>
      <c r="GH64" s="31"/>
      <c r="GI64" s="31"/>
      <c r="GJ64" s="51"/>
      <c r="GK64" s="33"/>
      <c r="GL64" s="31"/>
      <c r="GM64" s="31"/>
      <c r="GN64" s="51"/>
      <c r="GO64" s="33"/>
      <c r="GP64" s="31"/>
      <c r="GQ64" s="31"/>
      <c r="GR64" s="51"/>
      <c r="GS64" s="33"/>
      <c r="GT64" s="31"/>
      <c r="GU64" s="31"/>
      <c r="GV64" s="51"/>
      <c r="GW64" s="33"/>
      <c r="GX64" s="31"/>
      <c r="GY64" s="31"/>
      <c r="GZ64" s="51"/>
      <c r="HA64" s="33"/>
      <c r="HB64" s="31"/>
      <c r="HC64" s="31"/>
      <c r="HD64" s="51"/>
      <c r="HE64" s="33"/>
      <c r="HF64" s="31"/>
      <c r="HG64" s="31"/>
      <c r="HH64" s="51"/>
      <c r="HI64" s="33"/>
      <c r="HJ64" s="31"/>
      <c r="HK64" s="31"/>
      <c r="HL64" s="51"/>
      <c r="HM64" s="33"/>
      <c r="HN64" s="31"/>
      <c r="HO64" s="31"/>
      <c r="HP64" s="51"/>
      <c r="HQ64" s="33"/>
      <c r="HR64" s="31"/>
      <c r="HS64" s="31"/>
      <c r="HT64" s="51"/>
      <c r="HU64" s="33"/>
      <c r="HV64" s="31"/>
      <c r="HW64" s="31"/>
      <c r="HX64" s="51"/>
      <c r="HY64" s="33"/>
      <c r="HZ64" s="31"/>
      <c r="IA64" s="31"/>
      <c r="IB64" s="51"/>
      <c r="IC64" s="33"/>
      <c r="ID64" s="31"/>
      <c r="IE64" s="31"/>
      <c r="IF64" s="51"/>
      <c r="IG64" s="33"/>
      <c r="IH64" s="31"/>
      <c r="II64" s="31"/>
      <c r="IJ64" s="51"/>
    </row>
    <row r="65" spans="1:244" s="29" customFormat="1" x14ac:dyDescent="0.15">
      <c r="A65" s="22" t="s">
        <v>151</v>
      </c>
      <c r="B65" s="64">
        <v>252.11000000000004</v>
      </c>
      <c r="C65" s="64">
        <v>0.1</v>
      </c>
      <c r="D65" s="89">
        <v>2.5949668412261637E-2</v>
      </c>
      <c r="E65" s="31"/>
      <c r="F65" s="31"/>
      <c r="G65" s="33"/>
      <c r="H65" s="31"/>
      <c r="I65" s="31"/>
      <c r="J65" s="31"/>
      <c r="K65" s="33"/>
      <c r="L65" s="31"/>
      <c r="M65" s="31"/>
      <c r="N65" s="31"/>
      <c r="O65" s="33"/>
      <c r="P65" s="31"/>
      <c r="Q65" s="31"/>
      <c r="R65" s="31"/>
      <c r="S65" s="33"/>
      <c r="T65" s="31"/>
      <c r="U65" s="31"/>
      <c r="V65" s="31"/>
      <c r="W65" s="33"/>
      <c r="X65" s="31"/>
      <c r="Y65" s="31"/>
      <c r="Z65" s="31"/>
      <c r="AA65" s="33"/>
      <c r="AB65" s="31"/>
      <c r="AC65" s="31"/>
      <c r="AD65" s="31"/>
      <c r="AE65" s="33"/>
      <c r="AF65" s="31"/>
      <c r="AG65" s="31"/>
      <c r="AH65" s="31"/>
      <c r="AI65" s="33"/>
      <c r="AJ65" s="31"/>
      <c r="AK65" s="31"/>
      <c r="AL65" s="31"/>
      <c r="AM65" s="33"/>
      <c r="AN65" s="31"/>
      <c r="AO65" s="31"/>
      <c r="AP65" s="31"/>
      <c r="AQ65" s="33"/>
      <c r="AR65" s="31"/>
      <c r="AS65" s="31"/>
      <c r="AT65" s="31"/>
      <c r="AU65" s="33"/>
      <c r="AV65" s="31"/>
      <c r="AW65" s="31"/>
      <c r="AX65" s="31"/>
      <c r="AY65" s="33"/>
      <c r="AZ65" s="31"/>
      <c r="BA65" s="31"/>
      <c r="BB65" s="31"/>
      <c r="BC65" s="33"/>
      <c r="BD65" s="31"/>
      <c r="BE65" s="31"/>
      <c r="BF65" s="31"/>
      <c r="BG65" s="33"/>
      <c r="BH65" s="31"/>
      <c r="BI65" s="31"/>
      <c r="BJ65" s="31"/>
      <c r="BK65" s="33"/>
      <c r="BL65" s="31"/>
      <c r="BM65" s="31"/>
      <c r="BN65" s="31"/>
      <c r="BO65" s="33"/>
      <c r="BP65" s="31"/>
      <c r="BQ65" s="31"/>
      <c r="BR65" s="31"/>
      <c r="BS65" s="33"/>
      <c r="BT65" s="31"/>
      <c r="BU65" s="31"/>
      <c r="BV65" s="31"/>
      <c r="BW65" s="33"/>
      <c r="BX65" s="31"/>
      <c r="BY65" s="31"/>
      <c r="BZ65" s="31"/>
      <c r="CA65" s="33"/>
      <c r="CB65" s="31"/>
      <c r="CC65" s="31"/>
      <c r="CD65" s="31"/>
      <c r="CE65" s="33"/>
      <c r="CF65" s="31"/>
      <c r="CG65" s="31"/>
      <c r="CH65" s="31"/>
      <c r="CI65" s="33"/>
      <c r="CJ65" s="31"/>
      <c r="CK65" s="31"/>
      <c r="CL65" s="31"/>
      <c r="CM65" s="33"/>
      <c r="CN65" s="31"/>
      <c r="CO65" s="31"/>
      <c r="CP65" s="31"/>
      <c r="CQ65" s="33"/>
      <c r="CR65" s="31"/>
      <c r="CS65" s="31"/>
      <c r="CT65" s="31"/>
      <c r="CU65" s="33"/>
      <c r="CV65" s="31"/>
      <c r="CW65" s="31"/>
      <c r="CX65" s="31"/>
      <c r="CY65" s="33"/>
      <c r="CZ65" s="31"/>
      <c r="DA65" s="31"/>
      <c r="DB65" s="31"/>
      <c r="DC65" s="33"/>
      <c r="DD65" s="31"/>
      <c r="DE65" s="31"/>
      <c r="DF65" s="31"/>
      <c r="DG65" s="33"/>
      <c r="DH65" s="31"/>
      <c r="DI65" s="31"/>
      <c r="DJ65" s="31"/>
      <c r="DK65" s="33"/>
      <c r="DL65" s="31"/>
      <c r="DM65" s="31"/>
      <c r="DN65" s="31"/>
      <c r="DO65" s="33"/>
      <c r="DP65" s="31"/>
      <c r="DQ65" s="31"/>
      <c r="DR65" s="31"/>
      <c r="DS65" s="33"/>
      <c r="DT65" s="31"/>
      <c r="DU65" s="31"/>
      <c r="DV65" s="31"/>
      <c r="DW65" s="33"/>
      <c r="DX65" s="31"/>
      <c r="DY65" s="31"/>
      <c r="DZ65" s="31"/>
      <c r="EA65" s="33"/>
      <c r="EB65" s="31"/>
      <c r="EC65" s="31"/>
      <c r="ED65" s="31"/>
      <c r="EE65" s="33"/>
      <c r="EF65" s="31"/>
      <c r="EG65" s="31"/>
      <c r="EH65" s="31"/>
      <c r="EI65" s="33"/>
      <c r="EJ65" s="31"/>
      <c r="EK65" s="31"/>
      <c r="EL65" s="31"/>
      <c r="EM65" s="33"/>
      <c r="EN65" s="31"/>
      <c r="EO65" s="31"/>
      <c r="EP65" s="31"/>
      <c r="EQ65" s="33"/>
      <c r="ER65" s="31"/>
      <c r="ES65" s="31"/>
      <c r="ET65" s="31"/>
      <c r="EU65" s="33"/>
      <c r="EV65" s="31"/>
      <c r="EW65" s="31"/>
      <c r="EX65" s="31"/>
      <c r="EY65" s="33"/>
      <c r="EZ65" s="31"/>
      <c r="FA65" s="31"/>
      <c r="FB65" s="31"/>
      <c r="FC65" s="33"/>
      <c r="FD65" s="31"/>
      <c r="FE65" s="31"/>
      <c r="FF65" s="31"/>
      <c r="FG65" s="33"/>
      <c r="FH65" s="31"/>
      <c r="FI65" s="31"/>
      <c r="FJ65" s="31"/>
      <c r="FK65" s="33"/>
      <c r="FL65" s="31"/>
      <c r="FM65" s="31"/>
      <c r="FN65" s="31"/>
      <c r="FO65" s="33"/>
      <c r="FP65" s="31"/>
      <c r="FQ65" s="31"/>
      <c r="FR65" s="31"/>
      <c r="FS65" s="33"/>
      <c r="FT65" s="31"/>
      <c r="FU65" s="31"/>
      <c r="FV65" s="31"/>
      <c r="FW65" s="33"/>
      <c r="FX65" s="31"/>
      <c r="FY65" s="31"/>
      <c r="FZ65" s="31"/>
      <c r="GA65" s="33"/>
      <c r="GB65" s="31"/>
      <c r="GC65" s="31"/>
      <c r="GD65" s="31"/>
      <c r="GE65" s="33"/>
      <c r="GF65" s="31"/>
      <c r="GG65" s="31"/>
      <c r="GH65" s="31"/>
      <c r="GI65" s="33"/>
      <c r="GJ65" s="31"/>
      <c r="GK65" s="31"/>
      <c r="GL65" s="31"/>
      <c r="GM65" s="33"/>
      <c r="GN65" s="31"/>
      <c r="GO65" s="31"/>
      <c r="GP65" s="31"/>
      <c r="GQ65" s="33"/>
      <c r="GR65" s="31"/>
      <c r="GS65" s="31"/>
      <c r="GT65" s="31"/>
      <c r="GU65" s="33"/>
      <c r="GV65" s="31"/>
      <c r="GW65" s="31"/>
      <c r="GX65" s="31"/>
      <c r="GY65" s="33"/>
      <c r="GZ65" s="31"/>
      <c r="HA65" s="31"/>
      <c r="HB65" s="31"/>
      <c r="HC65" s="33"/>
      <c r="HD65" s="31"/>
      <c r="HE65" s="31"/>
      <c r="HF65" s="31"/>
      <c r="HG65" s="33"/>
      <c r="HH65" s="31"/>
      <c r="HI65" s="31"/>
      <c r="HJ65" s="31"/>
      <c r="HK65" s="33"/>
      <c r="HL65" s="31"/>
      <c r="HM65" s="31"/>
      <c r="HN65" s="31"/>
      <c r="HO65" s="33"/>
      <c r="HP65" s="31"/>
      <c r="HQ65" s="31"/>
      <c r="HR65" s="31"/>
      <c r="HS65" s="33"/>
      <c r="HT65" s="31"/>
      <c r="HU65" s="31"/>
      <c r="HV65" s="31"/>
      <c r="HW65" s="33"/>
      <c r="HX65" s="31"/>
      <c r="HY65" s="31"/>
      <c r="HZ65" s="31"/>
      <c r="IA65" s="33"/>
      <c r="IB65" s="31"/>
      <c r="IC65" s="31"/>
      <c r="ID65" s="31"/>
      <c r="IE65" s="33"/>
      <c r="IF65" s="31"/>
      <c r="IG65" s="31"/>
      <c r="IH65" s="31"/>
    </row>
    <row r="66" spans="1:244" s="30" customFormat="1" x14ac:dyDescent="0.15">
      <c r="A66" s="22" t="s">
        <v>47</v>
      </c>
      <c r="B66" s="64">
        <v>9655.6657221393234</v>
      </c>
      <c r="C66" s="64">
        <v>3.84</v>
      </c>
      <c r="D66" s="89">
        <v>0.95338508654735987</v>
      </c>
    </row>
    <row r="67" spans="1:244" s="29" customFormat="1" x14ac:dyDescent="0.15">
      <c r="A67" s="11" t="s">
        <v>48</v>
      </c>
      <c r="B67" s="3"/>
      <c r="C67" s="3"/>
      <c r="D67" s="3"/>
    </row>
    <row r="68" spans="1:244" s="29" customFormat="1" x14ac:dyDescent="0.15">
      <c r="A68" s="6" t="s">
        <v>152</v>
      </c>
      <c r="B68" s="16">
        <v>0</v>
      </c>
      <c r="C68" s="16">
        <v>0</v>
      </c>
      <c r="D68" s="88">
        <v>0</v>
      </c>
    </row>
    <row r="69" spans="1:244" s="29" customFormat="1" x14ac:dyDescent="0.15">
      <c r="A69" s="6" t="s">
        <v>153</v>
      </c>
      <c r="B69" s="16">
        <v>59.68</v>
      </c>
      <c r="C69" s="16">
        <v>0.02</v>
      </c>
      <c r="D69" s="88">
        <v>6.1428591124658852E-3</v>
      </c>
    </row>
    <row r="70" spans="1:244" s="29" customFormat="1" x14ac:dyDescent="0.15">
      <c r="A70" s="22" t="s">
        <v>154</v>
      </c>
      <c r="B70" s="64">
        <v>59.68</v>
      </c>
      <c r="C70" s="64">
        <v>0.02</v>
      </c>
      <c r="D70" s="89">
        <v>6.1428591124658852E-3</v>
      </c>
      <c r="E70" s="33"/>
      <c r="F70" s="31"/>
      <c r="G70" s="31"/>
      <c r="H70" s="51"/>
      <c r="I70" s="33"/>
      <c r="J70" s="31"/>
      <c r="K70" s="31"/>
      <c r="L70" s="51"/>
      <c r="M70" s="33"/>
      <c r="N70" s="31"/>
      <c r="O70" s="31"/>
      <c r="P70" s="51"/>
      <c r="Q70" s="33"/>
      <c r="R70" s="31"/>
      <c r="S70" s="31"/>
      <c r="T70" s="51"/>
      <c r="U70" s="33"/>
      <c r="V70" s="31"/>
      <c r="W70" s="31"/>
      <c r="X70" s="51"/>
      <c r="Y70" s="33"/>
      <c r="Z70" s="31"/>
      <c r="AA70" s="31"/>
      <c r="AB70" s="51"/>
      <c r="AC70" s="33"/>
      <c r="AD70" s="31"/>
      <c r="AE70" s="31"/>
      <c r="AF70" s="51"/>
      <c r="AG70" s="33"/>
      <c r="AH70" s="31"/>
      <c r="AI70" s="31"/>
      <c r="AJ70" s="51"/>
      <c r="AK70" s="33"/>
      <c r="AL70" s="31"/>
      <c r="AM70" s="31"/>
      <c r="AN70" s="51"/>
      <c r="AO70" s="33"/>
      <c r="AP70" s="31"/>
      <c r="AQ70" s="31"/>
      <c r="AR70" s="51"/>
      <c r="AS70" s="33"/>
      <c r="AT70" s="31"/>
      <c r="AU70" s="31"/>
      <c r="AV70" s="51"/>
      <c r="AW70" s="33"/>
      <c r="AX70" s="31"/>
      <c r="AY70" s="31"/>
      <c r="AZ70" s="51"/>
      <c r="BA70" s="33"/>
      <c r="BB70" s="31"/>
      <c r="BC70" s="31"/>
      <c r="BD70" s="51"/>
      <c r="BE70" s="33"/>
      <c r="BF70" s="31"/>
      <c r="BG70" s="31"/>
      <c r="BH70" s="51"/>
      <c r="BI70" s="33"/>
      <c r="BJ70" s="31"/>
      <c r="BK70" s="31"/>
      <c r="BL70" s="51"/>
      <c r="BM70" s="33"/>
      <c r="BN70" s="31"/>
      <c r="BO70" s="31"/>
      <c r="BP70" s="51"/>
      <c r="BQ70" s="33"/>
      <c r="BR70" s="31"/>
      <c r="BS70" s="31"/>
      <c r="BT70" s="51"/>
      <c r="BU70" s="33"/>
      <c r="BV70" s="31"/>
      <c r="BW70" s="31"/>
      <c r="BX70" s="51"/>
      <c r="BY70" s="33"/>
      <c r="BZ70" s="31"/>
      <c r="CA70" s="31"/>
      <c r="CB70" s="51"/>
      <c r="CC70" s="33"/>
      <c r="CD70" s="31"/>
      <c r="CE70" s="31"/>
      <c r="CF70" s="51"/>
      <c r="CG70" s="33"/>
      <c r="CH70" s="31"/>
      <c r="CI70" s="31"/>
      <c r="CJ70" s="51"/>
      <c r="CK70" s="33"/>
      <c r="CL70" s="31"/>
      <c r="CM70" s="31"/>
      <c r="CN70" s="51"/>
      <c r="CO70" s="33"/>
      <c r="CP70" s="31"/>
      <c r="CQ70" s="31"/>
      <c r="CR70" s="51"/>
      <c r="CS70" s="33"/>
      <c r="CT70" s="31"/>
      <c r="CU70" s="31"/>
      <c r="CV70" s="51"/>
      <c r="CW70" s="33"/>
      <c r="CX70" s="31"/>
      <c r="CY70" s="31"/>
      <c r="CZ70" s="51"/>
      <c r="DA70" s="33"/>
      <c r="DB70" s="31"/>
      <c r="DC70" s="31"/>
      <c r="DD70" s="51"/>
      <c r="DE70" s="33"/>
      <c r="DF70" s="31"/>
      <c r="DG70" s="31"/>
      <c r="DH70" s="51"/>
      <c r="DI70" s="33"/>
      <c r="DJ70" s="31"/>
      <c r="DK70" s="31"/>
      <c r="DL70" s="51"/>
      <c r="DM70" s="33"/>
      <c r="DN70" s="31"/>
      <c r="DO70" s="31"/>
      <c r="DP70" s="51"/>
      <c r="DQ70" s="33"/>
      <c r="DR70" s="31"/>
      <c r="DS70" s="31"/>
      <c r="DT70" s="51"/>
      <c r="DU70" s="33"/>
      <c r="DV70" s="31"/>
      <c r="DW70" s="31"/>
      <c r="DX70" s="51"/>
      <c r="DY70" s="33"/>
      <c r="DZ70" s="31"/>
      <c r="EA70" s="31"/>
      <c r="EB70" s="51"/>
      <c r="EC70" s="33"/>
      <c r="ED70" s="31"/>
      <c r="EE70" s="31"/>
      <c r="EF70" s="51"/>
      <c r="EG70" s="33"/>
      <c r="EH70" s="31"/>
      <c r="EI70" s="31"/>
      <c r="EJ70" s="51"/>
      <c r="EK70" s="33"/>
      <c r="EL70" s="31"/>
      <c r="EM70" s="31"/>
      <c r="EN70" s="51"/>
      <c r="EO70" s="33"/>
      <c r="EP70" s="31"/>
      <c r="EQ70" s="31"/>
      <c r="ER70" s="51"/>
      <c r="ES70" s="33"/>
      <c r="ET70" s="31"/>
      <c r="EU70" s="31"/>
      <c r="EV70" s="51"/>
      <c r="EW70" s="33"/>
      <c r="EX70" s="31"/>
      <c r="EY70" s="31"/>
      <c r="EZ70" s="51"/>
      <c r="FA70" s="33"/>
      <c r="FB70" s="31"/>
      <c r="FC70" s="31"/>
      <c r="FD70" s="51"/>
      <c r="FE70" s="33"/>
      <c r="FF70" s="31"/>
      <c r="FG70" s="31"/>
      <c r="FH70" s="51"/>
      <c r="FI70" s="33"/>
      <c r="FJ70" s="31"/>
      <c r="FK70" s="31"/>
      <c r="FL70" s="51"/>
      <c r="FM70" s="33"/>
      <c r="FN70" s="31"/>
      <c r="FO70" s="31"/>
      <c r="FP70" s="51"/>
      <c r="FQ70" s="33"/>
      <c r="FR70" s="31"/>
      <c r="FS70" s="31"/>
      <c r="FT70" s="51"/>
      <c r="FU70" s="33"/>
      <c r="FV70" s="31"/>
      <c r="FW70" s="31"/>
      <c r="FX70" s="51"/>
      <c r="FY70" s="33"/>
      <c r="FZ70" s="31"/>
      <c r="GA70" s="31"/>
      <c r="GB70" s="51"/>
      <c r="GC70" s="33"/>
      <c r="GD70" s="31"/>
      <c r="GE70" s="31"/>
      <c r="GF70" s="51"/>
      <c r="GG70" s="33"/>
      <c r="GH70" s="31"/>
      <c r="GI70" s="31"/>
      <c r="GJ70" s="51"/>
      <c r="GK70" s="33"/>
      <c r="GL70" s="31"/>
      <c r="GM70" s="31"/>
      <c r="GN70" s="51"/>
      <c r="GO70" s="33"/>
      <c r="GP70" s="31"/>
      <c r="GQ70" s="31"/>
      <c r="GR70" s="51"/>
      <c r="GS70" s="33"/>
      <c r="GT70" s="31"/>
      <c r="GU70" s="31"/>
      <c r="GV70" s="51"/>
      <c r="GW70" s="33"/>
      <c r="GX70" s="31"/>
      <c r="GY70" s="31"/>
      <c r="GZ70" s="51"/>
      <c r="HA70" s="33"/>
      <c r="HB70" s="31"/>
      <c r="HC70" s="31"/>
      <c r="HD70" s="51"/>
      <c r="HE70" s="33"/>
      <c r="HF70" s="31"/>
      <c r="HG70" s="31"/>
      <c r="HH70" s="51"/>
      <c r="HI70" s="33"/>
      <c r="HJ70" s="31"/>
      <c r="HK70" s="31"/>
      <c r="HL70" s="51"/>
      <c r="HM70" s="33"/>
      <c r="HN70" s="31"/>
      <c r="HO70" s="31"/>
      <c r="HP70" s="51"/>
      <c r="HQ70" s="33"/>
      <c r="HR70" s="31"/>
      <c r="HS70" s="31"/>
      <c r="HT70" s="51"/>
      <c r="HU70" s="33"/>
      <c r="HV70" s="31"/>
      <c r="HW70" s="31"/>
      <c r="HX70" s="51"/>
      <c r="HY70" s="33"/>
      <c r="HZ70" s="31"/>
      <c r="IA70" s="31"/>
      <c r="IB70" s="51"/>
      <c r="IC70" s="33"/>
      <c r="ID70" s="31"/>
      <c r="IE70" s="31"/>
      <c r="IF70" s="51"/>
      <c r="IG70" s="33"/>
      <c r="IH70" s="31"/>
      <c r="II70" s="31"/>
      <c r="IJ70" s="51"/>
    </row>
    <row r="71" spans="1:244" s="40" customFormat="1" ht="13.5" thickBot="1" x14ac:dyDescent="0.2">
      <c r="A71" s="37" t="s">
        <v>52</v>
      </c>
      <c r="B71" s="70">
        <v>9715.3457221393237</v>
      </c>
      <c r="C71" s="70">
        <v>3.86</v>
      </c>
      <c r="D71" s="92">
        <v>0.9595279456598258</v>
      </c>
    </row>
    <row r="72" spans="1:244" x14ac:dyDescent="0.15">
      <c r="A72" s="41" t="s">
        <v>60</v>
      </c>
      <c r="D72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7" width="12.625" style="3" customWidth="1"/>
    <col min="258" max="258" width="8.625" style="3" customWidth="1"/>
    <col min="259" max="510" width="11.5" style="3"/>
    <col min="511" max="511" width="45.625" style="3" customWidth="1"/>
    <col min="512" max="513" width="12.625" style="3" customWidth="1"/>
    <col min="514" max="514" width="8.625" style="3" customWidth="1"/>
    <col min="515" max="766" width="11.5" style="3"/>
    <col min="767" max="767" width="45.625" style="3" customWidth="1"/>
    <col min="768" max="769" width="12.625" style="3" customWidth="1"/>
    <col min="770" max="770" width="8.625" style="3" customWidth="1"/>
    <col min="771" max="1022" width="11.5" style="3"/>
    <col min="1023" max="1023" width="45.625" style="3" customWidth="1"/>
    <col min="1024" max="1025" width="12.625" style="3" customWidth="1"/>
    <col min="1026" max="1026" width="8.625" style="3" customWidth="1"/>
    <col min="1027" max="1278" width="11.5" style="3"/>
    <col min="1279" max="1279" width="45.625" style="3" customWidth="1"/>
    <col min="1280" max="1281" width="12.625" style="3" customWidth="1"/>
    <col min="1282" max="1282" width="8.625" style="3" customWidth="1"/>
    <col min="1283" max="1534" width="11.5" style="3"/>
    <col min="1535" max="1535" width="45.625" style="3" customWidth="1"/>
    <col min="1536" max="1537" width="12.625" style="3" customWidth="1"/>
    <col min="1538" max="1538" width="8.625" style="3" customWidth="1"/>
    <col min="1539" max="1790" width="11.5" style="3"/>
    <col min="1791" max="1791" width="45.625" style="3" customWidth="1"/>
    <col min="1792" max="1793" width="12.625" style="3" customWidth="1"/>
    <col min="1794" max="1794" width="8.625" style="3" customWidth="1"/>
    <col min="1795" max="2046" width="11.5" style="3"/>
    <col min="2047" max="2047" width="45.625" style="3" customWidth="1"/>
    <col min="2048" max="2049" width="12.625" style="3" customWidth="1"/>
    <col min="2050" max="2050" width="8.625" style="3" customWidth="1"/>
    <col min="2051" max="2302" width="11.5" style="3"/>
    <col min="2303" max="2303" width="45.625" style="3" customWidth="1"/>
    <col min="2304" max="2305" width="12.625" style="3" customWidth="1"/>
    <col min="2306" max="2306" width="8.625" style="3" customWidth="1"/>
    <col min="2307" max="2558" width="11.5" style="3"/>
    <col min="2559" max="2559" width="45.625" style="3" customWidth="1"/>
    <col min="2560" max="2561" width="12.625" style="3" customWidth="1"/>
    <col min="2562" max="2562" width="8.625" style="3" customWidth="1"/>
    <col min="2563" max="2814" width="11.5" style="3"/>
    <col min="2815" max="2815" width="45.625" style="3" customWidth="1"/>
    <col min="2816" max="2817" width="12.625" style="3" customWidth="1"/>
    <col min="2818" max="2818" width="8.625" style="3" customWidth="1"/>
    <col min="2819" max="3070" width="11.5" style="3"/>
    <col min="3071" max="3071" width="45.625" style="3" customWidth="1"/>
    <col min="3072" max="3073" width="12.625" style="3" customWidth="1"/>
    <col min="3074" max="3074" width="8.625" style="3" customWidth="1"/>
    <col min="3075" max="3326" width="11.5" style="3"/>
    <col min="3327" max="3327" width="45.625" style="3" customWidth="1"/>
    <col min="3328" max="3329" width="12.625" style="3" customWidth="1"/>
    <col min="3330" max="3330" width="8.625" style="3" customWidth="1"/>
    <col min="3331" max="3582" width="11.5" style="3"/>
    <col min="3583" max="3583" width="45.625" style="3" customWidth="1"/>
    <col min="3584" max="3585" width="12.625" style="3" customWidth="1"/>
    <col min="3586" max="3586" width="8.625" style="3" customWidth="1"/>
    <col min="3587" max="3838" width="11.5" style="3"/>
    <col min="3839" max="3839" width="45.625" style="3" customWidth="1"/>
    <col min="3840" max="3841" width="12.625" style="3" customWidth="1"/>
    <col min="3842" max="3842" width="8.625" style="3" customWidth="1"/>
    <col min="3843" max="4094" width="11.5" style="3"/>
    <col min="4095" max="4095" width="45.625" style="3" customWidth="1"/>
    <col min="4096" max="4097" width="12.625" style="3" customWidth="1"/>
    <col min="4098" max="4098" width="8.625" style="3" customWidth="1"/>
    <col min="4099" max="4350" width="11.5" style="3"/>
    <col min="4351" max="4351" width="45.625" style="3" customWidth="1"/>
    <col min="4352" max="4353" width="12.625" style="3" customWidth="1"/>
    <col min="4354" max="4354" width="8.625" style="3" customWidth="1"/>
    <col min="4355" max="4606" width="11.5" style="3"/>
    <col min="4607" max="4607" width="45.625" style="3" customWidth="1"/>
    <col min="4608" max="4609" width="12.625" style="3" customWidth="1"/>
    <col min="4610" max="4610" width="8.625" style="3" customWidth="1"/>
    <col min="4611" max="4862" width="11.5" style="3"/>
    <col min="4863" max="4863" width="45.625" style="3" customWidth="1"/>
    <col min="4864" max="4865" width="12.625" style="3" customWidth="1"/>
    <col min="4866" max="4866" width="8.625" style="3" customWidth="1"/>
    <col min="4867" max="5118" width="11.5" style="3"/>
    <col min="5119" max="5119" width="45.625" style="3" customWidth="1"/>
    <col min="5120" max="5121" width="12.625" style="3" customWidth="1"/>
    <col min="5122" max="5122" width="8.625" style="3" customWidth="1"/>
    <col min="5123" max="5374" width="11.5" style="3"/>
    <col min="5375" max="5375" width="45.625" style="3" customWidth="1"/>
    <col min="5376" max="5377" width="12.625" style="3" customWidth="1"/>
    <col min="5378" max="5378" width="8.625" style="3" customWidth="1"/>
    <col min="5379" max="5630" width="11.5" style="3"/>
    <col min="5631" max="5631" width="45.625" style="3" customWidth="1"/>
    <col min="5632" max="5633" width="12.625" style="3" customWidth="1"/>
    <col min="5634" max="5634" width="8.625" style="3" customWidth="1"/>
    <col min="5635" max="5886" width="11.5" style="3"/>
    <col min="5887" max="5887" width="45.625" style="3" customWidth="1"/>
    <col min="5888" max="5889" width="12.625" style="3" customWidth="1"/>
    <col min="5890" max="5890" width="8.625" style="3" customWidth="1"/>
    <col min="5891" max="6142" width="11.5" style="3"/>
    <col min="6143" max="6143" width="45.625" style="3" customWidth="1"/>
    <col min="6144" max="6145" width="12.625" style="3" customWidth="1"/>
    <col min="6146" max="6146" width="8.625" style="3" customWidth="1"/>
    <col min="6147" max="6398" width="11.5" style="3"/>
    <col min="6399" max="6399" width="45.625" style="3" customWidth="1"/>
    <col min="6400" max="6401" width="12.625" style="3" customWidth="1"/>
    <col min="6402" max="6402" width="8.625" style="3" customWidth="1"/>
    <col min="6403" max="6654" width="11.5" style="3"/>
    <col min="6655" max="6655" width="45.625" style="3" customWidth="1"/>
    <col min="6656" max="6657" width="12.625" style="3" customWidth="1"/>
    <col min="6658" max="6658" width="8.625" style="3" customWidth="1"/>
    <col min="6659" max="6910" width="11.5" style="3"/>
    <col min="6911" max="6911" width="45.625" style="3" customWidth="1"/>
    <col min="6912" max="6913" width="12.625" style="3" customWidth="1"/>
    <col min="6914" max="6914" width="8.625" style="3" customWidth="1"/>
    <col min="6915" max="7166" width="11.5" style="3"/>
    <col min="7167" max="7167" width="45.625" style="3" customWidth="1"/>
    <col min="7168" max="7169" width="12.625" style="3" customWidth="1"/>
    <col min="7170" max="7170" width="8.625" style="3" customWidth="1"/>
    <col min="7171" max="7422" width="11.5" style="3"/>
    <col min="7423" max="7423" width="45.625" style="3" customWidth="1"/>
    <col min="7424" max="7425" width="12.625" style="3" customWidth="1"/>
    <col min="7426" max="7426" width="8.625" style="3" customWidth="1"/>
    <col min="7427" max="7678" width="11.5" style="3"/>
    <col min="7679" max="7679" width="45.625" style="3" customWidth="1"/>
    <col min="7680" max="7681" width="12.625" style="3" customWidth="1"/>
    <col min="7682" max="7682" width="8.625" style="3" customWidth="1"/>
    <col min="7683" max="7934" width="11.5" style="3"/>
    <col min="7935" max="7935" width="45.625" style="3" customWidth="1"/>
    <col min="7936" max="7937" width="12.625" style="3" customWidth="1"/>
    <col min="7938" max="7938" width="8.625" style="3" customWidth="1"/>
    <col min="7939" max="8190" width="11.5" style="3"/>
    <col min="8191" max="8191" width="45.625" style="3" customWidth="1"/>
    <col min="8192" max="8193" width="12.625" style="3" customWidth="1"/>
    <col min="8194" max="8194" width="8.625" style="3" customWidth="1"/>
    <col min="8195" max="8446" width="11.5" style="3"/>
    <col min="8447" max="8447" width="45.625" style="3" customWidth="1"/>
    <col min="8448" max="8449" width="12.625" style="3" customWidth="1"/>
    <col min="8450" max="8450" width="8.625" style="3" customWidth="1"/>
    <col min="8451" max="8702" width="11.5" style="3"/>
    <col min="8703" max="8703" width="45.625" style="3" customWidth="1"/>
    <col min="8704" max="8705" width="12.625" style="3" customWidth="1"/>
    <col min="8706" max="8706" width="8.625" style="3" customWidth="1"/>
    <col min="8707" max="8958" width="11.5" style="3"/>
    <col min="8959" max="8959" width="45.625" style="3" customWidth="1"/>
    <col min="8960" max="8961" width="12.625" style="3" customWidth="1"/>
    <col min="8962" max="8962" width="8.625" style="3" customWidth="1"/>
    <col min="8963" max="9214" width="11.5" style="3"/>
    <col min="9215" max="9215" width="45.625" style="3" customWidth="1"/>
    <col min="9216" max="9217" width="12.625" style="3" customWidth="1"/>
    <col min="9218" max="9218" width="8.625" style="3" customWidth="1"/>
    <col min="9219" max="9470" width="11.5" style="3"/>
    <col min="9471" max="9471" width="45.625" style="3" customWidth="1"/>
    <col min="9472" max="9473" width="12.625" style="3" customWidth="1"/>
    <col min="9474" max="9474" width="8.625" style="3" customWidth="1"/>
    <col min="9475" max="9726" width="11.5" style="3"/>
    <col min="9727" max="9727" width="45.625" style="3" customWidth="1"/>
    <col min="9728" max="9729" width="12.625" style="3" customWidth="1"/>
    <col min="9730" max="9730" width="8.625" style="3" customWidth="1"/>
    <col min="9731" max="9982" width="11.5" style="3"/>
    <col min="9983" max="9983" width="45.625" style="3" customWidth="1"/>
    <col min="9984" max="9985" width="12.625" style="3" customWidth="1"/>
    <col min="9986" max="9986" width="8.625" style="3" customWidth="1"/>
    <col min="9987" max="10238" width="11.5" style="3"/>
    <col min="10239" max="10239" width="45.625" style="3" customWidth="1"/>
    <col min="10240" max="10241" width="12.625" style="3" customWidth="1"/>
    <col min="10242" max="10242" width="8.625" style="3" customWidth="1"/>
    <col min="10243" max="10494" width="11.5" style="3"/>
    <col min="10495" max="10495" width="45.625" style="3" customWidth="1"/>
    <col min="10496" max="10497" width="12.625" style="3" customWidth="1"/>
    <col min="10498" max="10498" width="8.625" style="3" customWidth="1"/>
    <col min="10499" max="10750" width="11.5" style="3"/>
    <col min="10751" max="10751" width="45.625" style="3" customWidth="1"/>
    <col min="10752" max="10753" width="12.625" style="3" customWidth="1"/>
    <col min="10754" max="10754" width="8.625" style="3" customWidth="1"/>
    <col min="10755" max="11006" width="11.5" style="3"/>
    <col min="11007" max="11007" width="45.625" style="3" customWidth="1"/>
    <col min="11008" max="11009" width="12.625" style="3" customWidth="1"/>
    <col min="11010" max="11010" width="8.625" style="3" customWidth="1"/>
    <col min="11011" max="11262" width="11.5" style="3"/>
    <col min="11263" max="11263" width="45.625" style="3" customWidth="1"/>
    <col min="11264" max="11265" width="12.625" style="3" customWidth="1"/>
    <col min="11266" max="11266" width="8.625" style="3" customWidth="1"/>
    <col min="11267" max="11518" width="11.5" style="3"/>
    <col min="11519" max="11519" width="45.625" style="3" customWidth="1"/>
    <col min="11520" max="11521" width="12.625" style="3" customWidth="1"/>
    <col min="11522" max="11522" width="8.625" style="3" customWidth="1"/>
    <col min="11523" max="11774" width="11.5" style="3"/>
    <col min="11775" max="11775" width="45.625" style="3" customWidth="1"/>
    <col min="11776" max="11777" width="12.625" style="3" customWidth="1"/>
    <col min="11778" max="11778" width="8.625" style="3" customWidth="1"/>
    <col min="11779" max="12030" width="11.5" style="3"/>
    <col min="12031" max="12031" width="45.625" style="3" customWidth="1"/>
    <col min="12032" max="12033" width="12.625" style="3" customWidth="1"/>
    <col min="12034" max="12034" width="8.625" style="3" customWidth="1"/>
    <col min="12035" max="12286" width="11.5" style="3"/>
    <col min="12287" max="12287" width="45.625" style="3" customWidth="1"/>
    <col min="12288" max="12289" width="12.625" style="3" customWidth="1"/>
    <col min="12290" max="12290" width="8.625" style="3" customWidth="1"/>
    <col min="12291" max="12542" width="11.5" style="3"/>
    <col min="12543" max="12543" width="45.625" style="3" customWidth="1"/>
    <col min="12544" max="12545" width="12.625" style="3" customWidth="1"/>
    <col min="12546" max="12546" width="8.625" style="3" customWidth="1"/>
    <col min="12547" max="12798" width="11.5" style="3"/>
    <col min="12799" max="12799" width="45.625" style="3" customWidth="1"/>
    <col min="12800" max="12801" width="12.625" style="3" customWidth="1"/>
    <col min="12802" max="12802" width="8.625" style="3" customWidth="1"/>
    <col min="12803" max="13054" width="11.5" style="3"/>
    <col min="13055" max="13055" width="45.625" style="3" customWidth="1"/>
    <col min="13056" max="13057" width="12.625" style="3" customWidth="1"/>
    <col min="13058" max="13058" width="8.625" style="3" customWidth="1"/>
    <col min="13059" max="13310" width="11.5" style="3"/>
    <col min="13311" max="13311" width="45.625" style="3" customWidth="1"/>
    <col min="13312" max="13313" width="12.625" style="3" customWidth="1"/>
    <col min="13314" max="13314" width="8.625" style="3" customWidth="1"/>
    <col min="13315" max="13566" width="11.5" style="3"/>
    <col min="13567" max="13567" width="45.625" style="3" customWidth="1"/>
    <col min="13568" max="13569" width="12.625" style="3" customWidth="1"/>
    <col min="13570" max="13570" width="8.625" style="3" customWidth="1"/>
    <col min="13571" max="13822" width="11.5" style="3"/>
    <col min="13823" max="13823" width="45.625" style="3" customWidth="1"/>
    <col min="13824" max="13825" width="12.625" style="3" customWidth="1"/>
    <col min="13826" max="13826" width="8.625" style="3" customWidth="1"/>
    <col min="13827" max="14078" width="11.5" style="3"/>
    <col min="14079" max="14079" width="45.625" style="3" customWidth="1"/>
    <col min="14080" max="14081" width="12.625" style="3" customWidth="1"/>
    <col min="14082" max="14082" width="8.625" style="3" customWidth="1"/>
    <col min="14083" max="14334" width="11.5" style="3"/>
    <col min="14335" max="14335" width="45.625" style="3" customWidth="1"/>
    <col min="14336" max="14337" width="12.625" style="3" customWidth="1"/>
    <col min="14338" max="14338" width="8.625" style="3" customWidth="1"/>
    <col min="14339" max="14590" width="11.5" style="3"/>
    <col min="14591" max="14591" width="45.625" style="3" customWidth="1"/>
    <col min="14592" max="14593" width="12.625" style="3" customWidth="1"/>
    <col min="14594" max="14594" width="8.625" style="3" customWidth="1"/>
    <col min="14595" max="14846" width="11.5" style="3"/>
    <col min="14847" max="14847" width="45.625" style="3" customWidth="1"/>
    <col min="14848" max="14849" width="12.625" style="3" customWidth="1"/>
    <col min="14850" max="14850" width="8.625" style="3" customWidth="1"/>
    <col min="14851" max="15102" width="11.5" style="3"/>
    <col min="15103" max="15103" width="45.625" style="3" customWidth="1"/>
    <col min="15104" max="15105" width="12.625" style="3" customWidth="1"/>
    <col min="15106" max="15106" width="8.625" style="3" customWidth="1"/>
    <col min="15107" max="15358" width="11.5" style="3"/>
    <col min="15359" max="15359" width="45.625" style="3" customWidth="1"/>
    <col min="15360" max="15361" width="12.625" style="3" customWidth="1"/>
    <col min="15362" max="15362" width="8.625" style="3" customWidth="1"/>
    <col min="15363" max="15614" width="11.5" style="3"/>
    <col min="15615" max="15615" width="45.625" style="3" customWidth="1"/>
    <col min="15616" max="15617" width="12.625" style="3" customWidth="1"/>
    <col min="15618" max="15618" width="8.625" style="3" customWidth="1"/>
    <col min="15619" max="15870" width="11.5" style="3"/>
    <col min="15871" max="15871" width="45.625" style="3" customWidth="1"/>
    <col min="15872" max="15873" width="12.625" style="3" customWidth="1"/>
    <col min="15874" max="15874" width="8.625" style="3" customWidth="1"/>
    <col min="15875" max="16126" width="11.5" style="3"/>
    <col min="16127" max="16127" width="45.625" style="3" customWidth="1"/>
    <col min="16128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2" t="s">
        <v>53</v>
      </c>
      <c r="B1" s="2"/>
      <c r="C1" s="2"/>
      <c r="D1" s="2"/>
    </row>
    <row r="2" spans="1:4" x14ac:dyDescent="0.15">
      <c r="A2" s="2" t="s">
        <v>159</v>
      </c>
      <c r="B2" s="2"/>
      <c r="C2" s="2"/>
      <c r="D2" s="2"/>
    </row>
    <row r="3" spans="1:4" x14ac:dyDescent="0.15">
      <c r="A3" s="2" t="s">
        <v>160</v>
      </c>
      <c r="B3" s="2"/>
      <c r="C3" s="2"/>
      <c r="D3" s="2"/>
    </row>
    <row r="4" spans="1:4" x14ac:dyDescent="0.15">
      <c r="A4" s="2" t="s">
        <v>101</v>
      </c>
      <c r="B4" s="2"/>
      <c r="C4" s="2"/>
      <c r="D4" s="2"/>
    </row>
    <row r="5" spans="1:4" ht="13.5" thickBot="1" x14ac:dyDescent="0.2">
      <c r="A5" s="4" t="s">
        <v>0</v>
      </c>
      <c r="B5" s="95">
        <v>2500</v>
      </c>
      <c r="C5" s="96" t="s">
        <v>1</v>
      </c>
    </row>
    <row r="6" spans="1:4" x14ac:dyDescent="0.15">
      <c r="A6" s="7"/>
      <c r="B6" s="97" t="s">
        <v>2</v>
      </c>
      <c r="C6" s="9">
        <v>44986</v>
      </c>
      <c r="D6" s="98" t="s">
        <v>3</v>
      </c>
    </row>
    <row r="7" spans="1:4" x14ac:dyDescent="0.15">
      <c r="A7" s="99" t="s">
        <v>4</v>
      </c>
      <c r="D7" s="100" t="s">
        <v>5</v>
      </c>
    </row>
    <row r="8" spans="1:4" ht="13.5" thickBot="1" x14ac:dyDescent="0.2">
      <c r="A8" s="13"/>
      <c r="B8" s="101" t="s">
        <v>58</v>
      </c>
      <c r="C8" s="101" t="s">
        <v>59</v>
      </c>
      <c r="D8" s="101" t="s">
        <v>6</v>
      </c>
    </row>
    <row r="9" spans="1:4" x14ac:dyDescent="0.15">
      <c r="A9" s="99" t="s">
        <v>102</v>
      </c>
    </row>
    <row r="10" spans="1:4" x14ac:dyDescent="0.15">
      <c r="A10" s="102" t="s">
        <v>103</v>
      </c>
      <c r="B10" s="3">
        <v>0</v>
      </c>
      <c r="C10" s="3">
        <v>0</v>
      </c>
      <c r="D10" s="88">
        <v>0</v>
      </c>
    </row>
    <row r="11" spans="1:4" x14ac:dyDescent="0.15">
      <c r="A11" s="102" t="s">
        <v>104</v>
      </c>
      <c r="B11" s="3">
        <v>0</v>
      </c>
      <c r="C11" s="3">
        <v>0</v>
      </c>
      <c r="D11" s="88">
        <v>0</v>
      </c>
    </row>
    <row r="12" spans="1:4" x14ac:dyDescent="0.15">
      <c r="A12" s="102" t="s">
        <v>105</v>
      </c>
      <c r="D12" s="88"/>
    </row>
    <row r="13" spans="1:4" x14ac:dyDescent="0.15">
      <c r="A13" s="102" t="s">
        <v>106</v>
      </c>
      <c r="B13" s="3">
        <v>0</v>
      </c>
      <c r="C13" s="3">
        <v>0</v>
      </c>
      <c r="D13" s="88">
        <v>0</v>
      </c>
    </row>
    <row r="14" spans="1:4" x14ac:dyDescent="0.15">
      <c r="A14" s="102" t="s">
        <v>107</v>
      </c>
      <c r="B14" s="3">
        <v>0</v>
      </c>
      <c r="C14" s="3">
        <v>0</v>
      </c>
      <c r="D14" s="88">
        <v>0</v>
      </c>
    </row>
    <row r="15" spans="1:4" x14ac:dyDescent="0.15">
      <c r="A15" s="102" t="s">
        <v>108</v>
      </c>
      <c r="B15" s="3">
        <v>0</v>
      </c>
      <c r="C15" s="3">
        <v>0</v>
      </c>
      <c r="D15" s="88">
        <v>0</v>
      </c>
    </row>
    <row r="16" spans="1:4" x14ac:dyDescent="0.15">
      <c r="A16" s="102" t="s">
        <v>109</v>
      </c>
      <c r="B16" s="3">
        <v>0</v>
      </c>
      <c r="C16" s="3">
        <v>0</v>
      </c>
      <c r="D16" s="88">
        <v>0</v>
      </c>
    </row>
    <row r="17" spans="1:4" x14ac:dyDescent="0.15">
      <c r="A17" s="96" t="s">
        <v>110</v>
      </c>
      <c r="B17" s="3">
        <v>9806.8799999999992</v>
      </c>
      <c r="C17" s="3">
        <v>3.93</v>
      </c>
      <c r="D17" s="88">
        <v>0.80493473395603221</v>
      </c>
    </row>
    <row r="18" spans="1:4" x14ac:dyDescent="0.15">
      <c r="A18" s="96" t="s">
        <v>111</v>
      </c>
      <c r="B18" s="3">
        <v>156.24</v>
      </c>
      <c r="C18" s="3">
        <v>0.08</v>
      </c>
      <c r="D18" s="88">
        <v>1.2823956531872571E-2</v>
      </c>
    </row>
    <row r="19" spans="1:4" x14ac:dyDescent="0.15">
      <c r="A19" s="96" t="s">
        <v>15</v>
      </c>
      <c r="B19" s="3">
        <v>825</v>
      </c>
      <c r="C19" s="3">
        <v>0.33</v>
      </c>
      <c r="D19" s="88">
        <v>6.771482423703834E-2</v>
      </c>
    </row>
    <row r="20" spans="1:4" x14ac:dyDescent="0.15">
      <c r="A20" s="96" t="s">
        <v>16</v>
      </c>
      <c r="B20" s="3">
        <v>0</v>
      </c>
      <c r="C20" s="3">
        <v>0</v>
      </c>
      <c r="D20" s="88">
        <v>0</v>
      </c>
    </row>
    <row r="21" spans="1:4" x14ac:dyDescent="0.15">
      <c r="A21" s="96" t="s">
        <v>17</v>
      </c>
      <c r="B21" s="3">
        <v>0</v>
      </c>
      <c r="C21" s="3">
        <v>0</v>
      </c>
      <c r="D21" s="88">
        <v>0</v>
      </c>
    </row>
    <row r="22" spans="1:4" x14ac:dyDescent="0.15">
      <c r="A22" s="96" t="s">
        <v>112</v>
      </c>
      <c r="B22" s="3">
        <v>0</v>
      </c>
      <c r="C22" s="3">
        <v>0</v>
      </c>
      <c r="D22" s="88">
        <v>0</v>
      </c>
    </row>
    <row r="23" spans="1:4" x14ac:dyDescent="0.15">
      <c r="A23" s="96" t="s">
        <v>113</v>
      </c>
      <c r="B23" s="3">
        <v>0</v>
      </c>
      <c r="C23" s="3">
        <v>0</v>
      </c>
      <c r="D23" s="88">
        <v>0</v>
      </c>
    </row>
    <row r="24" spans="1:4" x14ac:dyDescent="0.15">
      <c r="A24" s="96" t="s">
        <v>114</v>
      </c>
      <c r="D24" s="88"/>
    </row>
    <row r="25" spans="1:4" x14ac:dyDescent="0.15">
      <c r="A25" s="96" t="s">
        <v>115</v>
      </c>
      <c r="B25" s="3">
        <v>0</v>
      </c>
      <c r="C25" s="3">
        <v>0</v>
      </c>
      <c r="D25" s="88">
        <v>0</v>
      </c>
    </row>
    <row r="26" spans="1:4" x14ac:dyDescent="0.15">
      <c r="A26" s="96" t="s">
        <v>116</v>
      </c>
      <c r="B26" s="3">
        <v>60</v>
      </c>
      <c r="C26" s="3">
        <v>0.02</v>
      </c>
      <c r="D26" s="88">
        <v>4.9247144899664252E-3</v>
      </c>
    </row>
    <row r="27" spans="1:4" x14ac:dyDescent="0.15">
      <c r="A27" s="96" t="s">
        <v>117</v>
      </c>
      <c r="B27" s="3">
        <v>0</v>
      </c>
      <c r="C27" s="3">
        <v>0</v>
      </c>
      <c r="D27" s="88">
        <v>0</v>
      </c>
    </row>
    <row r="28" spans="1:4" x14ac:dyDescent="0.15">
      <c r="A28" s="96" t="s">
        <v>118</v>
      </c>
      <c r="B28" s="3">
        <v>0</v>
      </c>
      <c r="C28" s="3">
        <v>0</v>
      </c>
      <c r="D28" s="88">
        <v>0</v>
      </c>
    </row>
    <row r="29" spans="1:4" x14ac:dyDescent="0.15">
      <c r="A29" s="96" t="s">
        <v>119</v>
      </c>
      <c r="B29" s="3">
        <v>0</v>
      </c>
      <c r="C29" s="3">
        <v>0</v>
      </c>
      <c r="D29" s="88">
        <v>0</v>
      </c>
    </row>
    <row r="30" spans="1:4" x14ac:dyDescent="0.15">
      <c r="A30" s="96" t="s">
        <v>120</v>
      </c>
      <c r="B30" s="3">
        <v>0</v>
      </c>
      <c r="C30" s="3">
        <v>0</v>
      </c>
      <c r="D30" s="88">
        <v>0</v>
      </c>
    </row>
    <row r="31" spans="1:4" x14ac:dyDescent="0.15">
      <c r="A31" s="96" t="s">
        <v>121</v>
      </c>
      <c r="B31" s="3">
        <v>0</v>
      </c>
      <c r="C31" s="3">
        <v>0</v>
      </c>
      <c r="D31" s="88">
        <v>0</v>
      </c>
    </row>
    <row r="32" spans="1:4" x14ac:dyDescent="0.15">
      <c r="A32" s="96" t="s">
        <v>122</v>
      </c>
      <c r="B32" s="3">
        <v>0</v>
      </c>
      <c r="C32" s="3">
        <v>0</v>
      </c>
      <c r="D32" s="88">
        <v>0</v>
      </c>
    </row>
    <row r="33" spans="1:4" x14ac:dyDescent="0.15">
      <c r="A33" s="96" t="s">
        <v>123</v>
      </c>
      <c r="B33" s="3">
        <v>0</v>
      </c>
      <c r="C33" s="3">
        <v>0</v>
      </c>
      <c r="D33" s="88">
        <v>0</v>
      </c>
    </row>
    <row r="34" spans="1:4" x14ac:dyDescent="0.15">
      <c r="A34" s="103" t="s">
        <v>124</v>
      </c>
      <c r="B34" s="104">
        <v>10848.119999999999</v>
      </c>
      <c r="C34" s="104">
        <v>4.3599999999999994</v>
      </c>
      <c r="D34" s="89">
        <v>0.89039822921490963</v>
      </c>
    </row>
    <row r="35" spans="1:4" x14ac:dyDescent="0.15">
      <c r="A35" s="105" t="s">
        <v>125</v>
      </c>
    </row>
    <row r="36" spans="1:4" x14ac:dyDescent="0.15">
      <c r="A36" s="102" t="s">
        <v>126</v>
      </c>
      <c r="B36" s="3">
        <v>0</v>
      </c>
      <c r="C36" s="3">
        <v>0</v>
      </c>
      <c r="D36" s="88">
        <v>0</v>
      </c>
    </row>
    <row r="37" spans="1:4" x14ac:dyDescent="0.15">
      <c r="A37" s="102" t="s">
        <v>127</v>
      </c>
      <c r="D37" s="88"/>
    </row>
    <row r="38" spans="1:4" x14ac:dyDescent="0.15">
      <c r="A38" s="102" t="s">
        <v>128</v>
      </c>
      <c r="B38" s="3">
        <v>325.44</v>
      </c>
      <c r="C38" s="3">
        <v>0.13</v>
      </c>
      <c r="D38" s="88">
        <v>2.6711651393577888E-2</v>
      </c>
    </row>
    <row r="39" spans="1:4" x14ac:dyDescent="0.15">
      <c r="A39" s="102" t="s">
        <v>129</v>
      </c>
      <c r="B39" s="3">
        <v>0</v>
      </c>
      <c r="C39" s="3">
        <v>0</v>
      </c>
      <c r="D39" s="88">
        <v>0</v>
      </c>
    </row>
    <row r="40" spans="1:4" x14ac:dyDescent="0.15">
      <c r="A40" s="102" t="s">
        <v>130</v>
      </c>
      <c r="B40" s="3">
        <v>0</v>
      </c>
      <c r="C40" s="3">
        <v>0</v>
      </c>
      <c r="D40" s="88">
        <v>0</v>
      </c>
    </row>
    <row r="41" spans="1:4" x14ac:dyDescent="0.15">
      <c r="A41" s="102" t="s">
        <v>131</v>
      </c>
      <c r="B41" s="3">
        <v>0</v>
      </c>
      <c r="C41" s="3">
        <v>0</v>
      </c>
      <c r="D41" s="88">
        <v>0</v>
      </c>
    </row>
    <row r="42" spans="1:4" x14ac:dyDescent="0.15">
      <c r="A42" s="96" t="s">
        <v>132</v>
      </c>
      <c r="B42" s="3">
        <v>0</v>
      </c>
      <c r="C42" s="3">
        <v>0</v>
      </c>
      <c r="D42" s="88">
        <v>0</v>
      </c>
    </row>
    <row r="43" spans="1:4" x14ac:dyDescent="0.15">
      <c r="A43" s="102" t="s">
        <v>133</v>
      </c>
      <c r="B43" s="3">
        <v>0</v>
      </c>
      <c r="C43" s="3">
        <v>0</v>
      </c>
      <c r="D43" s="88">
        <v>0</v>
      </c>
    </row>
    <row r="44" spans="1:4" x14ac:dyDescent="0.15">
      <c r="A44" s="102" t="s">
        <v>134</v>
      </c>
      <c r="B44" s="3">
        <v>0</v>
      </c>
      <c r="C44" s="3">
        <v>0</v>
      </c>
      <c r="D44" s="88">
        <v>0</v>
      </c>
    </row>
    <row r="45" spans="1:4" x14ac:dyDescent="0.15">
      <c r="A45" s="102" t="s">
        <v>135</v>
      </c>
      <c r="B45" s="3">
        <v>0</v>
      </c>
      <c r="C45" s="3">
        <v>0</v>
      </c>
      <c r="D45" s="88">
        <v>0</v>
      </c>
    </row>
    <row r="46" spans="1:4" x14ac:dyDescent="0.15">
      <c r="A46" s="102" t="s">
        <v>136</v>
      </c>
      <c r="B46" s="3">
        <v>0</v>
      </c>
      <c r="C46" s="3">
        <v>0</v>
      </c>
      <c r="D46" s="88">
        <v>0</v>
      </c>
    </row>
    <row r="47" spans="1:4" x14ac:dyDescent="0.15">
      <c r="A47" s="102" t="s">
        <v>137</v>
      </c>
      <c r="B47" s="3">
        <v>183.75</v>
      </c>
      <c r="C47" s="3">
        <v>7.0000000000000007E-2</v>
      </c>
      <c r="D47" s="88">
        <v>1.5081938125522177E-2</v>
      </c>
    </row>
    <row r="48" spans="1:4" x14ac:dyDescent="0.15">
      <c r="A48" s="102" t="s">
        <v>138</v>
      </c>
      <c r="B48" s="3">
        <v>0</v>
      </c>
      <c r="C48" s="3">
        <v>0</v>
      </c>
      <c r="D48" s="88">
        <v>0</v>
      </c>
    </row>
    <row r="49" spans="1:244" x14ac:dyDescent="0.15">
      <c r="A49" s="103" t="s">
        <v>139</v>
      </c>
      <c r="B49" s="104">
        <v>509.19</v>
      </c>
      <c r="C49" s="104">
        <v>0.2</v>
      </c>
      <c r="D49" s="89">
        <v>4.1793589519100068E-2</v>
      </c>
    </row>
    <row r="50" spans="1:244" x14ac:dyDescent="0.15">
      <c r="A50" s="99" t="s">
        <v>31</v>
      </c>
    </row>
    <row r="51" spans="1:244" x14ac:dyDescent="0.15">
      <c r="A51" s="102" t="s">
        <v>140</v>
      </c>
      <c r="B51" s="3">
        <v>446.79407711930099</v>
      </c>
      <c r="C51" s="3">
        <v>0.18</v>
      </c>
      <c r="D51" s="88">
        <v>3.6672221093676634E-2</v>
      </c>
    </row>
    <row r="52" spans="1:244" x14ac:dyDescent="0.15">
      <c r="A52" s="103" t="s">
        <v>141</v>
      </c>
      <c r="B52" s="104">
        <v>446.79407711930099</v>
      </c>
      <c r="C52" s="104">
        <v>0.18</v>
      </c>
      <c r="D52" s="89">
        <v>3.6672221093676634E-2</v>
      </c>
    </row>
    <row r="53" spans="1:244" s="40" customFormat="1" x14ac:dyDescent="0.15">
      <c r="A53" s="103" t="s">
        <v>34</v>
      </c>
      <c r="B53" s="104">
        <v>11804.1040771193</v>
      </c>
      <c r="C53" s="104">
        <v>4.7399999999999993</v>
      </c>
      <c r="D53" s="89">
        <v>0.92707045030858626</v>
      </c>
    </row>
    <row r="54" spans="1:244" x14ac:dyDescent="0.15">
      <c r="A54" s="99" t="s">
        <v>35</v>
      </c>
    </row>
    <row r="55" spans="1:244" x14ac:dyDescent="0.15">
      <c r="A55" s="96" t="s">
        <v>142</v>
      </c>
      <c r="B55" s="3">
        <v>0</v>
      </c>
      <c r="C55" s="3">
        <v>0</v>
      </c>
      <c r="D55" s="88">
        <v>0</v>
      </c>
    </row>
    <row r="56" spans="1:244" x14ac:dyDescent="0.15">
      <c r="A56" s="96" t="s">
        <v>143</v>
      </c>
      <c r="B56" s="3">
        <v>0</v>
      </c>
      <c r="C56" s="3">
        <v>0</v>
      </c>
      <c r="D56" s="88">
        <v>0</v>
      </c>
    </row>
    <row r="57" spans="1:244" x14ac:dyDescent="0.15">
      <c r="A57" s="102" t="s">
        <v>144</v>
      </c>
      <c r="B57" s="3">
        <v>0</v>
      </c>
      <c r="C57" s="3">
        <v>0</v>
      </c>
      <c r="D57" s="88">
        <v>0</v>
      </c>
    </row>
    <row r="58" spans="1:244" x14ac:dyDescent="0.15">
      <c r="A58" s="103" t="s">
        <v>145</v>
      </c>
      <c r="B58" s="104">
        <v>0</v>
      </c>
      <c r="C58" s="104">
        <v>0</v>
      </c>
      <c r="D58" s="89">
        <v>0</v>
      </c>
      <c r="E58" s="96"/>
      <c r="H58" s="51"/>
      <c r="I58" s="96"/>
      <c r="L58" s="51"/>
      <c r="M58" s="96"/>
      <c r="P58" s="51"/>
      <c r="Q58" s="96"/>
      <c r="T58" s="51"/>
      <c r="U58" s="96"/>
      <c r="X58" s="51"/>
      <c r="Y58" s="96"/>
      <c r="AB58" s="51"/>
      <c r="AC58" s="96"/>
      <c r="AF58" s="51"/>
      <c r="AG58" s="96"/>
      <c r="AJ58" s="51"/>
      <c r="AK58" s="96"/>
      <c r="AN58" s="51"/>
      <c r="AO58" s="96"/>
      <c r="AR58" s="51"/>
      <c r="AS58" s="96"/>
      <c r="AV58" s="51"/>
      <c r="AW58" s="96"/>
      <c r="AZ58" s="51"/>
      <c r="BA58" s="96"/>
      <c r="BD58" s="51"/>
      <c r="BE58" s="96"/>
      <c r="BH58" s="51"/>
      <c r="BI58" s="96"/>
      <c r="BL58" s="51"/>
      <c r="BM58" s="96"/>
      <c r="BP58" s="51"/>
      <c r="BQ58" s="96"/>
      <c r="BT58" s="51"/>
      <c r="BU58" s="96"/>
      <c r="BX58" s="51"/>
      <c r="BY58" s="96"/>
      <c r="CB58" s="51"/>
      <c r="CC58" s="96"/>
      <c r="CF58" s="51"/>
      <c r="CG58" s="96"/>
      <c r="CJ58" s="51"/>
      <c r="CK58" s="96"/>
      <c r="CN58" s="51"/>
      <c r="CO58" s="96"/>
      <c r="CR58" s="51"/>
      <c r="CS58" s="96"/>
      <c r="CV58" s="51"/>
      <c r="CW58" s="96"/>
      <c r="CZ58" s="51"/>
      <c r="DA58" s="96"/>
      <c r="DD58" s="51"/>
      <c r="DE58" s="96"/>
      <c r="DH58" s="51"/>
      <c r="DI58" s="96"/>
      <c r="DL58" s="51"/>
      <c r="DM58" s="96"/>
      <c r="DP58" s="51"/>
      <c r="DQ58" s="96"/>
      <c r="DT58" s="51"/>
      <c r="DU58" s="96"/>
      <c r="DX58" s="51"/>
      <c r="DY58" s="96"/>
      <c r="EB58" s="51"/>
      <c r="EC58" s="96"/>
      <c r="EF58" s="51"/>
      <c r="EG58" s="96"/>
      <c r="EJ58" s="51"/>
      <c r="EK58" s="96"/>
      <c r="EN58" s="51"/>
      <c r="EO58" s="96"/>
      <c r="ER58" s="51"/>
      <c r="ES58" s="96"/>
      <c r="EV58" s="51"/>
      <c r="EW58" s="96"/>
      <c r="EZ58" s="51"/>
      <c r="FA58" s="96"/>
      <c r="FD58" s="51"/>
      <c r="FE58" s="96"/>
      <c r="FH58" s="51"/>
      <c r="FI58" s="96"/>
      <c r="FL58" s="51"/>
      <c r="FM58" s="96"/>
      <c r="FP58" s="51"/>
      <c r="FQ58" s="96"/>
      <c r="FT58" s="51"/>
      <c r="FU58" s="96"/>
      <c r="FX58" s="51"/>
      <c r="FY58" s="96"/>
      <c r="GB58" s="51"/>
      <c r="GC58" s="96"/>
      <c r="GF58" s="51"/>
      <c r="GG58" s="96"/>
      <c r="GJ58" s="51"/>
      <c r="GK58" s="96"/>
      <c r="GN58" s="51"/>
      <c r="GO58" s="96"/>
      <c r="GR58" s="51"/>
      <c r="GS58" s="96"/>
      <c r="GV58" s="51"/>
      <c r="GW58" s="96"/>
      <c r="GZ58" s="51"/>
      <c r="HA58" s="96"/>
      <c r="HD58" s="51"/>
      <c r="HE58" s="96"/>
      <c r="HH58" s="51"/>
      <c r="HI58" s="96"/>
      <c r="HL58" s="51"/>
      <c r="HM58" s="96"/>
      <c r="HP58" s="51"/>
      <c r="HQ58" s="96"/>
      <c r="HT58" s="51"/>
      <c r="HU58" s="96"/>
      <c r="HX58" s="51"/>
      <c r="HY58" s="96"/>
      <c r="IB58" s="51"/>
      <c r="IC58" s="96"/>
      <c r="IF58" s="51"/>
      <c r="IG58" s="96"/>
      <c r="IJ58" s="51"/>
    </row>
    <row r="59" spans="1:244" x14ac:dyDescent="0.15">
      <c r="A59" s="99" t="s">
        <v>41</v>
      </c>
    </row>
    <row r="60" spans="1:244" x14ac:dyDescent="0.15">
      <c r="A60" s="102" t="s">
        <v>146</v>
      </c>
      <c r="B60" s="3">
        <v>185.73333333333338</v>
      </c>
      <c r="C60" s="3">
        <v>7.0000000000000007E-2</v>
      </c>
      <c r="D60" s="88">
        <v>1.5244727298940516E-2</v>
      </c>
    </row>
    <row r="61" spans="1:244" x14ac:dyDescent="0.15">
      <c r="A61" s="102" t="s">
        <v>147</v>
      </c>
      <c r="B61" s="3">
        <v>71.23</v>
      </c>
      <c r="C61" s="3">
        <v>0.03</v>
      </c>
      <c r="D61" s="88">
        <v>5.8464568853384751E-3</v>
      </c>
    </row>
    <row r="62" spans="1:244" x14ac:dyDescent="0.15">
      <c r="A62" s="102" t="s">
        <v>148</v>
      </c>
      <c r="B62" s="3">
        <v>0</v>
      </c>
      <c r="C62" s="3">
        <v>0</v>
      </c>
      <c r="D62" s="88">
        <v>0</v>
      </c>
    </row>
    <row r="63" spans="1:244" x14ac:dyDescent="0.15">
      <c r="A63" s="102" t="s">
        <v>149</v>
      </c>
      <c r="B63" s="3">
        <v>0</v>
      </c>
      <c r="C63" s="3">
        <v>0</v>
      </c>
      <c r="D63" s="88">
        <v>0</v>
      </c>
      <c r="E63" s="96"/>
      <c r="H63" s="51"/>
      <c r="I63" s="96"/>
      <c r="L63" s="51"/>
      <c r="M63" s="96"/>
      <c r="P63" s="51"/>
      <c r="Q63" s="96"/>
      <c r="T63" s="51"/>
      <c r="U63" s="96"/>
      <c r="X63" s="51"/>
      <c r="Y63" s="96"/>
      <c r="AB63" s="51"/>
      <c r="AC63" s="96"/>
      <c r="AF63" s="51"/>
      <c r="AG63" s="96"/>
      <c r="AJ63" s="51"/>
      <c r="AK63" s="96"/>
      <c r="AN63" s="51"/>
      <c r="AO63" s="96"/>
      <c r="AR63" s="51"/>
      <c r="AS63" s="96"/>
      <c r="AV63" s="51"/>
      <c r="AW63" s="96"/>
      <c r="AZ63" s="51"/>
      <c r="BA63" s="96"/>
      <c r="BD63" s="51"/>
      <c r="BE63" s="96"/>
      <c r="BH63" s="51"/>
      <c r="BI63" s="96"/>
      <c r="BL63" s="51"/>
      <c r="BM63" s="96"/>
      <c r="BP63" s="51"/>
      <c r="BQ63" s="96"/>
      <c r="BT63" s="51"/>
      <c r="BU63" s="96"/>
      <c r="BX63" s="51"/>
      <c r="BY63" s="96"/>
      <c r="CB63" s="51"/>
      <c r="CC63" s="96"/>
      <c r="CF63" s="51"/>
      <c r="CG63" s="96"/>
      <c r="CJ63" s="51"/>
      <c r="CK63" s="96"/>
      <c r="CN63" s="51"/>
      <c r="CO63" s="96"/>
      <c r="CR63" s="51"/>
      <c r="CS63" s="96"/>
      <c r="CV63" s="51"/>
      <c r="CW63" s="96"/>
      <c r="CZ63" s="51"/>
      <c r="DA63" s="96"/>
      <c r="DD63" s="51"/>
      <c r="DE63" s="96"/>
      <c r="DH63" s="51"/>
      <c r="DI63" s="96"/>
      <c r="DL63" s="51"/>
      <c r="DM63" s="96"/>
      <c r="DP63" s="51"/>
      <c r="DQ63" s="96"/>
      <c r="DT63" s="51"/>
      <c r="DU63" s="96"/>
      <c r="DX63" s="51"/>
      <c r="DY63" s="96"/>
      <c r="EB63" s="51"/>
      <c r="EC63" s="96"/>
      <c r="EF63" s="51"/>
      <c r="EG63" s="96"/>
      <c r="EJ63" s="51"/>
      <c r="EK63" s="96"/>
      <c r="EN63" s="51"/>
      <c r="EO63" s="96"/>
      <c r="ER63" s="51"/>
      <c r="ES63" s="96"/>
      <c r="EV63" s="51"/>
      <c r="EW63" s="96"/>
      <c r="EZ63" s="51"/>
      <c r="FA63" s="96"/>
      <c r="FD63" s="51"/>
      <c r="FE63" s="96"/>
      <c r="FH63" s="51"/>
      <c r="FI63" s="96"/>
      <c r="FL63" s="51"/>
      <c r="FM63" s="96"/>
      <c r="FP63" s="51"/>
      <c r="FQ63" s="96"/>
      <c r="FT63" s="51"/>
      <c r="FU63" s="96"/>
      <c r="FX63" s="51"/>
      <c r="FY63" s="96"/>
      <c r="GB63" s="51"/>
      <c r="GC63" s="96"/>
      <c r="GF63" s="51"/>
      <c r="GG63" s="96"/>
      <c r="GJ63" s="51"/>
      <c r="GK63" s="96"/>
      <c r="GN63" s="51"/>
      <c r="GO63" s="96"/>
      <c r="GR63" s="51"/>
      <c r="GS63" s="96"/>
      <c r="GV63" s="51"/>
      <c r="GW63" s="96"/>
      <c r="GZ63" s="51"/>
      <c r="HA63" s="96"/>
      <c r="HD63" s="51"/>
      <c r="HE63" s="96"/>
      <c r="HH63" s="51"/>
      <c r="HI63" s="96"/>
      <c r="HL63" s="51"/>
      <c r="HM63" s="96"/>
      <c r="HP63" s="51"/>
      <c r="HQ63" s="96"/>
      <c r="HT63" s="51"/>
      <c r="HU63" s="96"/>
      <c r="HX63" s="51"/>
      <c r="HY63" s="96"/>
      <c r="IB63" s="51"/>
      <c r="IC63" s="96"/>
      <c r="IF63" s="51"/>
      <c r="IG63" s="96"/>
      <c r="IJ63" s="51"/>
    </row>
    <row r="64" spans="1:244" x14ac:dyDescent="0.15">
      <c r="A64" s="103" t="s">
        <v>150</v>
      </c>
      <c r="B64" s="106">
        <v>256.96333333333337</v>
      </c>
      <c r="C64" s="106">
        <v>0.1</v>
      </c>
      <c r="D64" s="91">
        <v>2.109118418427899E-2</v>
      </c>
      <c r="E64" s="96"/>
      <c r="H64" s="51"/>
      <c r="I64" s="96"/>
      <c r="L64" s="51"/>
      <c r="M64" s="96"/>
      <c r="P64" s="51"/>
      <c r="Q64" s="96"/>
      <c r="T64" s="51"/>
      <c r="U64" s="96"/>
      <c r="X64" s="51"/>
      <c r="Y64" s="96"/>
      <c r="AB64" s="51"/>
      <c r="AC64" s="96"/>
      <c r="AF64" s="51"/>
      <c r="AG64" s="96"/>
      <c r="AJ64" s="51"/>
      <c r="AK64" s="96"/>
      <c r="AN64" s="51"/>
      <c r="AO64" s="96"/>
      <c r="AR64" s="51"/>
      <c r="AS64" s="96"/>
      <c r="AV64" s="51"/>
      <c r="AW64" s="96"/>
      <c r="AZ64" s="51"/>
      <c r="BA64" s="96"/>
      <c r="BD64" s="51"/>
      <c r="BE64" s="96"/>
      <c r="BH64" s="51"/>
      <c r="BI64" s="96"/>
      <c r="BL64" s="51"/>
      <c r="BM64" s="96"/>
      <c r="BP64" s="51"/>
      <c r="BQ64" s="96"/>
      <c r="BT64" s="51"/>
      <c r="BU64" s="96"/>
      <c r="BX64" s="51"/>
      <c r="BY64" s="96"/>
      <c r="CB64" s="51"/>
      <c r="CC64" s="96"/>
      <c r="CF64" s="51"/>
      <c r="CG64" s="96"/>
      <c r="CJ64" s="51"/>
      <c r="CK64" s="96"/>
      <c r="CN64" s="51"/>
      <c r="CO64" s="96"/>
      <c r="CR64" s="51"/>
      <c r="CS64" s="96"/>
      <c r="CV64" s="51"/>
      <c r="CW64" s="96"/>
      <c r="CZ64" s="51"/>
      <c r="DA64" s="96"/>
      <c r="DD64" s="51"/>
      <c r="DE64" s="96"/>
      <c r="DH64" s="51"/>
      <c r="DI64" s="96"/>
      <c r="DL64" s="51"/>
      <c r="DM64" s="96"/>
      <c r="DP64" s="51"/>
      <c r="DQ64" s="96"/>
      <c r="DT64" s="51"/>
      <c r="DU64" s="96"/>
      <c r="DX64" s="51"/>
      <c r="DY64" s="96"/>
      <c r="EB64" s="51"/>
      <c r="EC64" s="96"/>
      <c r="EF64" s="51"/>
      <c r="EG64" s="96"/>
      <c r="EJ64" s="51"/>
      <c r="EK64" s="96"/>
      <c r="EN64" s="51"/>
      <c r="EO64" s="96"/>
      <c r="ER64" s="51"/>
      <c r="ES64" s="96"/>
      <c r="EV64" s="51"/>
      <c r="EW64" s="96"/>
      <c r="EZ64" s="51"/>
      <c r="FA64" s="96"/>
      <c r="FD64" s="51"/>
      <c r="FE64" s="96"/>
      <c r="FH64" s="51"/>
      <c r="FI64" s="96"/>
      <c r="FL64" s="51"/>
      <c r="FM64" s="96"/>
      <c r="FP64" s="51"/>
      <c r="FQ64" s="96"/>
      <c r="FT64" s="51"/>
      <c r="FU64" s="96"/>
      <c r="FX64" s="51"/>
      <c r="FY64" s="96"/>
      <c r="GB64" s="51"/>
      <c r="GC64" s="96"/>
      <c r="GF64" s="51"/>
      <c r="GG64" s="96"/>
      <c r="GJ64" s="51"/>
      <c r="GK64" s="96"/>
      <c r="GN64" s="51"/>
      <c r="GO64" s="96"/>
      <c r="GR64" s="51"/>
      <c r="GS64" s="96"/>
      <c r="GV64" s="51"/>
      <c r="GW64" s="96"/>
      <c r="GZ64" s="51"/>
      <c r="HA64" s="96"/>
      <c r="HD64" s="51"/>
      <c r="HE64" s="96"/>
      <c r="HH64" s="51"/>
      <c r="HI64" s="96"/>
      <c r="HL64" s="51"/>
      <c r="HM64" s="96"/>
      <c r="HP64" s="51"/>
      <c r="HQ64" s="96"/>
      <c r="HT64" s="51"/>
      <c r="HU64" s="96"/>
      <c r="HX64" s="51"/>
      <c r="HY64" s="96"/>
      <c r="IB64" s="51"/>
      <c r="IC64" s="96"/>
      <c r="IF64" s="51"/>
      <c r="IG64" s="96"/>
      <c r="IJ64" s="51"/>
    </row>
    <row r="65" spans="1:244" x14ac:dyDescent="0.15">
      <c r="A65" s="103" t="s">
        <v>151</v>
      </c>
      <c r="B65" s="104">
        <v>256.96333333333337</v>
      </c>
      <c r="C65" s="104">
        <v>0.1</v>
      </c>
      <c r="D65" s="89">
        <v>2.109118418427899E-2</v>
      </c>
      <c r="G65" s="96"/>
      <c r="K65" s="96"/>
      <c r="O65" s="96"/>
      <c r="S65" s="96"/>
      <c r="W65" s="96"/>
      <c r="AA65" s="96"/>
      <c r="AE65" s="96"/>
      <c r="AI65" s="96"/>
      <c r="AM65" s="96"/>
      <c r="AQ65" s="96"/>
      <c r="AU65" s="96"/>
      <c r="AY65" s="96"/>
      <c r="BC65" s="96"/>
      <c r="BG65" s="96"/>
      <c r="BK65" s="96"/>
      <c r="BO65" s="96"/>
      <c r="BS65" s="96"/>
      <c r="BW65" s="96"/>
      <c r="CA65" s="96"/>
      <c r="CE65" s="96"/>
      <c r="CI65" s="96"/>
      <c r="CM65" s="96"/>
      <c r="CQ65" s="96"/>
      <c r="CU65" s="96"/>
      <c r="CY65" s="96"/>
      <c r="DC65" s="96"/>
      <c r="DG65" s="96"/>
      <c r="DK65" s="96"/>
      <c r="DO65" s="96"/>
      <c r="DS65" s="96"/>
      <c r="DW65" s="96"/>
      <c r="EA65" s="96"/>
      <c r="EE65" s="96"/>
      <c r="EI65" s="96"/>
      <c r="EM65" s="96"/>
      <c r="EQ65" s="96"/>
      <c r="EU65" s="96"/>
      <c r="EY65" s="96"/>
      <c r="FC65" s="96"/>
      <c r="FG65" s="96"/>
      <c r="FK65" s="96"/>
      <c r="FO65" s="96"/>
      <c r="FS65" s="96"/>
      <c r="FW65" s="96"/>
      <c r="GA65" s="96"/>
      <c r="GE65" s="96"/>
      <c r="GI65" s="96"/>
      <c r="GM65" s="96"/>
      <c r="GQ65" s="96"/>
      <c r="GU65" s="96"/>
      <c r="GY65" s="96"/>
      <c r="HC65" s="96"/>
      <c r="HG65" s="96"/>
      <c r="HK65" s="96"/>
      <c r="HO65" s="96"/>
      <c r="HS65" s="96"/>
      <c r="HW65" s="96"/>
      <c r="IA65" s="96"/>
      <c r="IE65" s="96"/>
    </row>
    <row r="66" spans="1:244" s="40" customFormat="1" x14ac:dyDescent="0.15">
      <c r="A66" s="103" t="s">
        <v>47</v>
      </c>
      <c r="B66" s="104">
        <v>12061.067410452633</v>
      </c>
      <c r="C66" s="104">
        <v>4.839999999999999</v>
      </c>
      <c r="D66" s="89">
        <v>0.94816163449286528</v>
      </c>
    </row>
    <row r="67" spans="1:244" x14ac:dyDescent="0.15">
      <c r="A67" s="99" t="s">
        <v>48</v>
      </c>
    </row>
    <row r="68" spans="1:244" x14ac:dyDescent="0.15">
      <c r="A68" s="96" t="s">
        <v>152</v>
      </c>
      <c r="B68" s="3">
        <v>0</v>
      </c>
      <c r="C68" s="3">
        <v>0</v>
      </c>
      <c r="D68" s="88">
        <v>0</v>
      </c>
    </row>
    <row r="69" spans="1:244" x14ac:dyDescent="0.15">
      <c r="A69" s="96" t="s">
        <v>153</v>
      </c>
      <c r="B69" s="3">
        <v>122.38</v>
      </c>
      <c r="C69" s="3">
        <v>0.05</v>
      </c>
      <c r="D69" s="88">
        <v>1.0044775988034851E-2</v>
      </c>
    </row>
    <row r="70" spans="1:244" x14ac:dyDescent="0.15">
      <c r="A70" s="103" t="s">
        <v>154</v>
      </c>
      <c r="B70" s="104">
        <v>122.38</v>
      </c>
      <c r="C70" s="104">
        <v>0.05</v>
      </c>
      <c r="D70" s="89">
        <v>1.0044775988034851E-2</v>
      </c>
      <c r="E70" s="96"/>
      <c r="H70" s="51"/>
      <c r="I70" s="96"/>
      <c r="L70" s="51"/>
      <c r="M70" s="96"/>
      <c r="P70" s="51"/>
      <c r="Q70" s="96"/>
      <c r="T70" s="51"/>
      <c r="U70" s="96"/>
      <c r="X70" s="51"/>
      <c r="Y70" s="96"/>
      <c r="AB70" s="51"/>
      <c r="AC70" s="96"/>
      <c r="AF70" s="51"/>
      <c r="AG70" s="96"/>
      <c r="AJ70" s="51"/>
      <c r="AK70" s="96"/>
      <c r="AN70" s="51"/>
      <c r="AO70" s="96"/>
      <c r="AR70" s="51"/>
      <c r="AS70" s="96"/>
      <c r="AV70" s="51"/>
      <c r="AW70" s="96"/>
      <c r="AZ70" s="51"/>
      <c r="BA70" s="96"/>
      <c r="BD70" s="51"/>
      <c r="BE70" s="96"/>
      <c r="BH70" s="51"/>
      <c r="BI70" s="96"/>
      <c r="BL70" s="51"/>
      <c r="BM70" s="96"/>
      <c r="BP70" s="51"/>
      <c r="BQ70" s="96"/>
      <c r="BT70" s="51"/>
      <c r="BU70" s="96"/>
      <c r="BX70" s="51"/>
      <c r="BY70" s="96"/>
      <c r="CB70" s="51"/>
      <c r="CC70" s="96"/>
      <c r="CF70" s="51"/>
      <c r="CG70" s="96"/>
      <c r="CJ70" s="51"/>
      <c r="CK70" s="96"/>
      <c r="CN70" s="51"/>
      <c r="CO70" s="96"/>
      <c r="CR70" s="51"/>
      <c r="CS70" s="96"/>
      <c r="CV70" s="51"/>
      <c r="CW70" s="96"/>
      <c r="CZ70" s="51"/>
      <c r="DA70" s="96"/>
      <c r="DD70" s="51"/>
      <c r="DE70" s="96"/>
      <c r="DH70" s="51"/>
      <c r="DI70" s="96"/>
      <c r="DL70" s="51"/>
      <c r="DM70" s="96"/>
      <c r="DP70" s="51"/>
      <c r="DQ70" s="96"/>
      <c r="DT70" s="51"/>
      <c r="DU70" s="96"/>
      <c r="DX70" s="51"/>
      <c r="DY70" s="96"/>
      <c r="EB70" s="51"/>
      <c r="EC70" s="96"/>
      <c r="EF70" s="51"/>
      <c r="EG70" s="96"/>
      <c r="EJ70" s="51"/>
      <c r="EK70" s="96"/>
      <c r="EN70" s="51"/>
      <c r="EO70" s="96"/>
      <c r="ER70" s="51"/>
      <c r="ES70" s="96"/>
      <c r="EV70" s="51"/>
      <c r="EW70" s="96"/>
      <c r="EZ70" s="51"/>
      <c r="FA70" s="96"/>
      <c r="FD70" s="51"/>
      <c r="FE70" s="96"/>
      <c r="FH70" s="51"/>
      <c r="FI70" s="96"/>
      <c r="FL70" s="51"/>
      <c r="FM70" s="96"/>
      <c r="FP70" s="51"/>
      <c r="FQ70" s="96"/>
      <c r="FT70" s="51"/>
      <c r="FU70" s="96"/>
      <c r="FX70" s="51"/>
      <c r="FY70" s="96"/>
      <c r="GB70" s="51"/>
      <c r="GC70" s="96"/>
      <c r="GF70" s="51"/>
      <c r="GG70" s="96"/>
      <c r="GJ70" s="51"/>
      <c r="GK70" s="96"/>
      <c r="GN70" s="51"/>
      <c r="GO70" s="96"/>
      <c r="GR70" s="51"/>
      <c r="GS70" s="96"/>
      <c r="GV70" s="51"/>
      <c r="GW70" s="96"/>
      <c r="GZ70" s="51"/>
      <c r="HA70" s="96"/>
      <c r="HD70" s="51"/>
      <c r="HE70" s="96"/>
      <c r="HH70" s="51"/>
      <c r="HI70" s="96"/>
      <c r="HL70" s="51"/>
      <c r="HM70" s="96"/>
      <c r="HP70" s="51"/>
      <c r="HQ70" s="96"/>
      <c r="HT70" s="51"/>
      <c r="HU70" s="96"/>
      <c r="HX70" s="51"/>
      <c r="HY70" s="96"/>
      <c r="IB70" s="51"/>
      <c r="IC70" s="96"/>
      <c r="IF70" s="51"/>
      <c r="IG70" s="96"/>
      <c r="IJ70" s="51"/>
    </row>
    <row r="71" spans="1:244" s="40" customFormat="1" ht="13.5" thickBot="1" x14ac:dyDescent="0.2">
      <c r="A71" s="107" t="s">
        <v>52</v>
      </c>
      <c r="B71" s="108">
        <v>12183.447410452633</v>
      </c>
      <c r="C71" s="108">
        <v>4.8899999999999988</v>
      </c>
      <c r="D71" s="92">
        <v>0.95820641048090016</v>
      </c>
    </row>
    <row r="72" spans="1:244" x14ac:dyDescent="0.15">
      <c r="A72" s="109" t="s">
        <v>161</v>
      </c>
      <c r="D72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131" customWidth="1"/>
    <col min="2" max="3" width="12" style="131" customWidth="1"/>
    <col min="4" max="5" width="16.375" style="131" customWidth="1"/>
    <col min="6" max="256" width="9" style="131"/>
    <col min="257" max="257" width="30.75" style="131" customWidth="1"/>
    <col min="258" max="259" width="12" style="131" customWidth="1"/>
    <col min="260" max="261" width="16.375" style="131" customWidth="1"/>
    <col min="262" max="512" width="9" style="131"/>
    <col min="513" max="513" width="30.75" style="131" customWidth="1"/>
    <col min="514" max="515" width="12" style="131" customWidth="1"/>
    <col min="516" max="517" width="16.375" style="131" customWidth="1"/>
    <col min="518" max="768" width="9" style="131"/>
    <col min="769" max="769" width="30.75" style="131" customWidth="1"/>
    <col min="770" max="771" width="12" style="131" customWidth="1"/>
    <col min="772" max="773" width="16.375" style="131" customWidth="1"/>
    <col min="774" max="1024" width="9" style="131"/>
    <col min="1025" max="1025" width="30.75" style="131" customWidth="1"/>
    <col min="1026" max="1027" width="12" style="131" customWidth="1"/>
    <col min="1028" max="1029" width="16.375" style="131" customWidth="1"/>
    <col min="1030" max="1280" width="9" style="131"/>
    <col min="1281" max="1281" width="30.75" style="131" customWidth="1"/>
    <col min="1282" max="1283" width="12" style="131" customWidth="1"/>
    <col min="1284" max="1285" width="16.375" style="131" customWidth="1"/>
    <col min="1286" max="1536" width="9" style="131"/>
    <col min="1537" max="1537" width="30.75" style="131" customWidth="1"/>
    <col min="1538" max="1539" width="12" style="131" customWidth="1"/>
    <col min="1540" max="1541" width="16.375" style="131" customWidth="1"/>
    <col min="1542" max="1792" width="9" style="131"/>
    <col min="1793" max="1793" width="30.75" style="131" customWidth="1"/>
    <col min="1794" max="1795" width="12" style="131" customWidth="1"/>
    <col min="1796" max="1797" width="16.375" style="131" customWidth="1"/>
    <col min="1798" max="2048" width="9" style="131"/>
    <col min="2049" max="2049" width="30.75" style="131" customWidth="1"/>
    <col min="2050" max="2051" width="12" style="131" customWidth="1"/>
    <col min="2052" max="2053" width="16.375" style="131" customWidth="1"/>
    <col min="2054" max="2304" width="9" style="131"/>
    <col min="2305" max="2305" width="30.75" style="131" customWidth="1"/>
    <col min="2306" max="2307" width="12" style="131" customWidth="1"/>
    <col min="2308" max="2309" width="16.375" style="131" customWidth="1"/>
    <col min="2310" max="2560" width="9" style="131"/>
    <col min="2561" max="2561" width="30.75" style="131" customWidth="1"/>
    <col min="2562" max="2563" width="12" style="131" customWidth="1"/>
    <col min="2564" max="2565" width="16.375" style="131" customWidth="1"/>
    <col min="2566" max="2816" width="9" style="131"/>
    <col min="2817" max="2817" width="30.75" style="131" customWidth="1"/>
    <col min="2818" max="2819" width="12" style="131" customWidth="1"/>
    <col min="2820" max="2821" width="16.375" style="131" customWidth="1"/>
    <col min="2822" max="3072" width="9" style="131"/>
    <col min="3073" max="3073" width="30.75" style="131" customWidth="1"/>
    <col min="3074" max="3075" width="12" style="131" customWidth="1"/>
    <col min="3076" max="3077" width="16.375" style="131" customWidth="1"/>
    <col min="3078" max="3328" width="9" style="131"/>
    <col min="3329" max="3329" width="30.75" style="131" customWidth="1"/>
    <col min="3330" max="3331" width="12" style="131" customWidth="1"/>
    <col min="3332" max="3333" width="16.375" style="131" customWidth="1"/>
    <col min="3334" max="3584" width="9" style="131"/>
    <col min="3585" max="3585" width="30.75" style="131" customWidth="1"/>
    <col min="3586" max="3587" width="12" style="131" customWidth="1"/>
    <col min="3588" max="3589" width="16.375" style="131" customWidth="1"/>
    <col min="3590" max="3840" width="9" style="131"/>
    <col min="3841" max="3841" width="30.75" style="131" customWidth="1"/>
    <col min="3842" max="3843" width="12" style="131" customWidth="1"/>
    <col min="3844" max="3845" width="16.375" style="131" customWidth="1"/>
    <col min="3846" max="4096" width="9" style="131"/>
    <col min="4097" max="4097" width="30.75" style="131" customWidth="1"/>
    <col min="4098" max="4099" width="12" style="131" customWidth="1"/>
    <col min="4100" max="4101" width="16.375" style="131" customWidth="1"/>
    <col min="4102" max="4352" width="9" style="131"/>
    <col min="4353" max="4353" width="30.75" style="131" customWidth="1"/>
    <col min="4354" max="4355" width="12" style="131" customWidth="1"/>
    <col min="4356" max="4357" width="16.375" style="131" customWidth="1"/>
    <col min="4358" max="4608" width="9" style="131"/>
    <col min="4609" max="4609" width="30.75" style="131" customWidth="1"/>
    <col min="4610" max="4611" width="12" style="131" customWidth="1"/>
    <col min="4612" max="4613" width="16.375" style="131" customWidth="1"/>
    <col min="4614" max="4864" width="9" style="131"/>
    <col min="4865" max="4865" width="30.75" style="131" customWidth="1"/>
    <col min="4866" max="4867" width="12" style="131" customWidth="1"/>
    <col min="4868" max="4869" width="16.375" style="131" customWidth="1"/>
    <col min="4870" max="5120" width="9" style="131"/>
    <col min="5121" max="5121" width="30.75" style="131" customWidth="1"/>
    <col min="5122" max="5123" width="12" style="131" customWidth="1"/>
    <col min="5124" max="5125" width="16.375" style="131" customWidth="1"/>
    <col min="5126" max="5376" width="9" style="131"/>
    <col min="5377" max="5377" width="30.75" style="131" customWidth="1"/>
    <col min="5378" max="5379" width="12" style="131" customWidth="1"/>
    <col min="5380" max="5381" width="16.375" style="131" customWidth="1"/>
    <col min="5382" max="5632" width="9" style="131"/>
    <col min="5633" max="5633" width="30.75" style="131" customWidth="1"/>
    <col min="5634" max="5635" width="12" style="131" customWidth="1"/>
    <col min="5636" max="5637" width="16.375" style="131" customWidth="1"/>
    <col min="5638" max="5888" width="9" style="131"/>
    <col min="5889" max="5889" width="30.75" style="131" customWidth="1"/>
    <col min="5890" max="5891" width="12" style="131" customWidth="1"/>
    <col min="5892" max="5893" width="16.375" style="131" customWidth="1"/>
    <col min="5894" max="6144" width="9" style="131"/>
    <col min="6145" max="6145" width="30.75" style="131" customWidth="1"/>
    <col min="6146" max="6147" width="12" style="131" customWidth="1"/>
    <col min="6148" max="6149" width="16.375" style="131" customWidth="1"/>
    <col min="6150" max="6400" width="9" style="131"/>
    <col min="6401" max="6401" width="30.75" style="131" customWidth="1"/>
    <col min="6402" max="6403" width="12" style="131" customWidth="1"/>
    <col min="6404" max="6405" width="16.375" style="131" customWidth="1"/>
    <col min="6406" max="6656" width="9" style="131"/>
    <col min="6657" max="6657" width="30.75" style="131" customWidth="1"/>
    <col min="6658" max="6659" width="12" style="131" customWidth="1"/>
    <col min="6660" max="6661" width="16.375" style="131" customWidth="1"/>
    <col min="6662" max="6912" width="9" style="131"/>
    <col min="6913" max="6913" width="30.75" style="131" customWidth="1"/>
    <col min="6914" max="6915" width="12" style="131" customWidth="1"/>
    <col min="6916" max="6917" width="16.375" style="131" customWidth="1"/>
    <col min="6918" max="7168" width="9" style="131"/>
    <col min="7169" max="7169" width="30.75" style="131" customWidth="1"/>
    <col min="7170" max="7171" width="12" style="131" customWidth="1"/>
    <col min="7172" max="7173" width="16.375" style="131" customWidth="1"/>
    <col min="7174" max="7424" width="9" style="131"/>
    <col min="7425" max="7425" width="30.75" style="131" customWidth="1"/>
    <col min="7426" max="7427" width="12" style="131" customWidth="1"/>
    <col min="7428" max="7429" width="16.375" style="131" customWidth="1"/>
    <col min="7430" max="7680" width="9" style="131"/>
    <col min="7681" max="7681" width="30.75" style="131" customWidth="1"/>
    <col min="7682" max="7683" width="12" style="131" customWidth="1"/>
    <col min="7684" max="7685" width="16.375" style="131" customWidth="1"/>
    <col min="7686" max="7936" width="9" style="131"/>
    <col min="7937" max="7937" width="30.75" style="131" customWidth="1"/>
    <col min="7938" max="7939" width="12" style="131" customWidth="1"/>
    <col min="7940" max="7941" width="16.375" style="131" customWidth="1"/>
    <col min="7942" max="8192" width="9" style="131"/>
    <col min="8193" max="8193" width="30.75" style="131" customWidth="1"/>
    <col min="8194" max="8195" width="12" style="131" customWidth="1"/>
    <col min="8196" max="8197" width="16.375" style="131" customWidth="1"/>
    <col min="8198" max="8448" width="9" style="131"/>
    <col min="8449" max="8449" width="30.75" style="131" customWidth="1"/>
    <col min="8450" max="8451" width="12" style="131" customWidth="1"/>
    <col min="8452" max="8453" width="16.375" style="131" customWidth="1"/>
    <col min="8454" max="8704" width="9" style="131"/>
    <col min="8705" max="8705" width="30.75" style="131" customWidth="1"/>
    <col min="8706" max="8707" width="12" style="131" customWidth="1"/>
    <col min="8708" max="8709" width="16.375" style="131" customWidth="1"/>
    <col min="8710" max="8960" width="9" style="131"/>
    <col min="8961" max="8961" width="30.75" style="131" customWidth="1"/>
    <col min="8962" max="8963" width="12" style="131" customWidth="1"/>
    <col min="8964" max="8965" width="16.375" style="131" customWidth="1"/>
    <col min="8966" max="9216" width="9" style="131"/>
    <col min="9217" max="9217" width="30.75" style="131" customWidth="1"/>
    <col min="9218" max="9219" width="12" style="131" customWidth="1"/>
    <col min="9220" max="9221" width="16.375" style="131" customWidth="1"/>
    <col min="9222" max="9472" width="9" style="131"/>
    <col min="9473" max="9473" width="30.75" style="131" customWidth="1"/>
    <col min="9474" max="9475" width="12" style="131" customWidth="1"/>
    <col min="9476" max="9477" width="16.375" style="131" customWidth="1"/>
    <col min="9478" max="9728" width="9" style="131"/>
    <col min="9729" max="9729" width="30.75" style="131" customWidth="1"/>
    <col min="9730" max="9731" width="12" style="131" customWidth="1"/>
    <col min="9732" max="9733" width="16.375" style="131" customWidth="1"/>
    <col min="9734" max="9984" width="9" style="131"/>
    <col min="9985" max="9985" width="30.75" style="131" customWidth="1"/>
    <col min="9986" max="9987" width="12" style="131" customWidth="1"/>
    <col min="9988" max="9989" width="16.375" style="131" customWidth="1"/>
    <col min="9990" max="10240" width="9" style="131"/>
    <col min="10241" max="10241" width="30.75" style="131" customWidth="1"/>
    <col min="10242" max="10243" width="12" style="131" customWidth="1"/>
    <col min="10244" max="10245" width="16.375" style="131" customWidth="1"/>
    <col min="10246" max="10496" width="9" style="131"/>
    <col min="10497" max="10497" width="30.75" style="131" customWidth="1"/>
    <col min="10498" max="10499" width="12" style="131" customWidth="1"/>
    <col min="10500" max="10501" width="16.375" style="131" customWidth="1"/>
    <col min="10502" max="10752" width="9" style="131"/>
    <col min="10753" max="10753" width="30.75" style="131" customWidth="1"/>
    <col min="10754" max="10755" width="12" style="131" customWidth="1"/>
    <col min="10756" max="10757" width="16.375" style="131" customWidth="1"/>
    <col min="10758" max="11008" width="9" style="131"/>
    <col min="11009" max="11009" width="30.75" style="131" customWidth="1"/>
    <col min="11010" max="11011" width="12" style="131" customWidth="1"/>
    <col min="11012" max="11013" width="16.375" style="131" customWidth="1"/>
    <col min="11014" max="11264" width="9" style="131"/>
    <col min="11265" max="11265" width="30.75" style="131" customWidth="1"/>
    <col min="11266" max="11267" width="12" style="131" customWidth="1"/>
    <col min="11268" max="11269" width="16.375" style="131" customWidth="1"/>
    <col min="11270" max="11520" width="9" style="131"/>
    <col min="11521" max="11521" width="30.75" style="131" customWidth="1"/>
    <col min="11522" max="11523" width="12" style="131" customWidth="1"/>
    <col min="11524" max="11525" width="16.375" style="131" customWidth="1"/>
    <col min="11526" max="11776" width="9" style="131"/>
    <col min="11777" max="11777" width="30.75" style="131" customWidth="1"/>
    <col min="11778" max="11779" width="12" style="131" customWidth="1"/>
    <col min="11780" max="11781" width="16.375" style="131" customWidth="1"/>
    <col min="11782" max="12032" width="9" style="131"/>
    <col min="12033" max="12033" width="30.75" style="131" customWidth="1"/>
    <col min="12034" max="12035" width="12" style="131" customWidth="1"/>
    <col min="12036" max="12037" width="16.375" style="131" customWidth="1"/>
    <col min="12038" max="12288" width="9" style="131"/>
    <col min="12289" max="12289" width="30.75" style="131" customWidth="1"/>
    <col min="12290" max="12291" width="12" style="131" customWidth="1"/>
    <col min="12292" max="12293" width="16.375" style="131" customWidth="1"/>
    <col min="12294" max="12544" width="9" style="131"/>
    <col min="12545" max="12545" width="30.75" style="131" customWidth="1"/>
    <col min="12546" max="12547" width="12" style="131" customWidth="1"/>
    <col min="12548" max="12549" width="16.375" style="131" customWidth="1"/>
    <col min="12550" max="12800" width="9" style="131"/>
    <col min="12801" max="12801" width="30.75" style="131" customWidth="1"/>
    <col min="12802" max="12803" width="12" style="131" customWidth="1"/>
    <col min="12804" max="12805" width="16.375" style="131" customWidth="1"/>
    <col min="12806" max="13056" width="9" style="131"/>
    <col min="13057" max="13057" width="30.75" style="131" customWidth="1"/>
    <col min="13058" max="13059" width="12" style="131" customWidth="1"/>
    <col min="13060" max="13061" width="16.375" style="131" customWidth="1"/>
    <col min="13062" max="13312" width="9" style="131"/>
    <col min="13313" max="13313" width="30.75" style="131" customWidth="1"/>
    <col min="13314" max="13315" width="12" style="131" customWidth="1"/>
    <col min="13316" max="13317" width="16.375" style="131" customWidth="1"/>
    <col min="13318" max="13568" width="9" style="131"/>
    <col min="13569" max="13569" width="30.75" style="131" customWidth="1"/>
    <col min="13570" max="13571" width="12" style="131" customWidth="1"/>
    <col min="13572" max="13573" width="16.375" style="131" customWidth="1"/>
    <col min="13574" max="13824" width="9" style="131"/>
    <col min="13825" max="13825" width="30.75" style="131" customWidth="1"/>
    <col min="13826" max="13827" width="12" style="131" customWidth="1"/>
    <col min="13828" max="13829" width="16.375" style="131" customWidth="1"/>
    <col min="13830" max="14080" width="9" style="131"/>
    <col min="14081" max="14081" width="30.75" style="131" customWidth="1"/>
    <col min="14082" max="14083" width="12" style="131" customWidth="1"/>
    <col min="14084" max="14085" width="16.375" style="131" customWidth="1"/>
    <col min="14086" max="14336" width="9" style="131"/>
    <col min="14337" max="14337" width="30.75" style="131" customWidth="1"/>
    <col min="14338" max="14339" width="12" style="131" customWidth="1"/>
    <col min="14340" max="14341" width="16.375" style="131" customWidth="1"/>
    <col min="14342" max="14592" width="9" style="131"/>
    <col min="14593" max="14593" width="30.75" style="131" customWidth="1"/>
    <col min="14594" max="14595" width="12" style="131" customWidth="1"/>
    <col min="14596" max="14597" width="16.375" style="131" customWidth="1"/>
    <col min="14598" max="14848" width="9" style="131"/>
    <col min="14849" max="14849" width="30.75" style="131" customWidth="1"/>
    <col min="14850" max="14851" width="12" style="131" customWidth="1"/>
    <col min="14852" max="14853" width="16.375" style="131" customWidth="1"/>
    <col min="14854" max="15104" width="9" style="131"/>
    <col min="15105" max="15105" width="30.75" style="131" customWidth="1"/>
    <col min="15106" max="15107" width="12" style="131" customWidth="1"/>
    <col min="15108" max="15109" width="16.375" style="131" customWidth="1"/>
    <col min="15110" max="15360" width="9" style="131"/>
    <col min="15361" max="15361" width="30.75" style="131" customWidth="1"/>
    <col min="15362" max="15363" width="12" style="131" customWidth="1"/>
    <col min="15364" max="15365" width="16.375" style="131" customWidth="1"/>
    <col min="15366" max="15616" width="9" style="131"/>
    <col min="15617" max="15617" width="30.75" style="131" customWidth="1"/>
    <col min="15618" max="15619" width="12" style="131" customWidth="1"/>
    <col min="15620" max="15621" width="16.375" style="131" customWidth="1"/>
    <col min="15622" max="15872" width="9" style="131"/>
    <col min="15873" max="15873" width="30.75" style="131" customWidth="1"/>
    <col min="15874" max="15875" width="12" style="131" customWidth="1"/>
    <col min="15876" max="15877" width="16.375" style="131" customWidth="1"/>
    <col min="15878" max="16128" width="9" style="131"/>
    <col min="16129" max="16129" width="30.75" style="131" customWidth="1"/>
    <col min="16130" max="16131" width="12" style="131" customWidth="1"/>
    <col min="16132" max="16133" width="16.375" style="131" customWidth="1"/>
    <col min="16134" max="16384" width="9" style="131"/>
  </cols>
  <sheetData>
    <row r="1" spans="1:6" x14ac:dyDescent="0.2">
      <c r="A1" s="129" t="s">
        <v>163</v>
      </c>
      <c r="B1" s="130"/>
      <c r="C1" s="130"/>
      <c r="D1" s="130"/>
      <c r="E1" s="130"/>
      <c r="F1" s="130"/>
    </row>
    <row r="2" spans="1:6" x14ac:dyDescent="0.2">
      <c r="A2" s="129" t="s">
        <v>164</v>
      </c>
      <c r="B2" s="130"/>
      <c r="C2" s="130"/>
      <c r="D2" s="130"/>
      <c r="E2" s="130"/>
      <c r="F2" s="130"/>
    </row>
    <row r="3" spans="1:6" x14ac:dyDescent="0.2">
      <c r="A3" s="129" t="s">
        <v>165</v>
      </c>
      <c r="B3" s="130"/>
      <c r="C3" s="130"/>
      <c r="D3" s="130"/>
      <c r="E3" s="130"/>
      <c r="F3" s="130"/>
    </row>
    <row r="4" spans="1:6" x14ac:dyDescent="0.2">
      <c r="A4" s="132" t="s">
        <v>166</v>
      </c>
      <c r="B4" s="129" t="s">
        <v>167</v>
      </c>
      <c r="C4" s="130"/>
      <c r="D4" s="130"/>
      <c r="E4" s="130"/>
      <c r="F4" s="130"/>
    </row>
    <row r="5" spans="1:6" x14ac:dyDescent="0.2">
      <c r="A5" s="132" t="s">
        <v>168</v>
      </c>
      <c r="B5" s="129" t="s">
        <v>169</v>
      </c>
      <c r="C5" s="130"/>
      <c r="D5" s="130"/>
      <c r="E5" s="130"/>
      <c r="F5" s="130"/>
    </row>
    <row r="6" spans="1:6" x14ac:dyDescent="0.2">
      <c r="A6" s="132" t="s">
        <v>223</v>
      </c>
      <c r="B6" s="133" t="s">
        <v>171</v>
      </c>
    </row>
    <row r="7" spans="1:6" x14ac:dyDescent="0.2">
      <c r="A7" s="134" t="s">
        <v>4</v>
      </c>
      <c r="B7" s="134" t="s">
        <v>172</v>
      </c>
      <c r="C7" s="134" t="s">
        <v>173</v>
      </c>
      <c r="D7" s="134" t="s">
        <v>174</v>
      </c>
      <c r="E7" s="134" t="s">
        <v>175</v>
      </c>
    </row>
    <row r="8" spans="1:6" x14ac:dyDescent="0.2">
      <c r="A8" s="129" t="s">
        <v>176</v>
      </c>
      <c r="B8" s="130"/>
      <c r="C8" s="130"/>
      <c r="D8" s="130"/>
      <c r="E8" s="130"/>
    </row>
    <row r="9" spans="1:6" x14ac:dyDescent="0.2">
      <c r="A9" s="133" t="s">
        <v>177</v>
      </c>
      <c r="B9" s="135">
        <v>0</v>
      </c>
      <c r="C9" s="135">
        <v>0</v>
      </c>
      <c r="D9" s="135">
        <v>0</v>
      </c>
      <c r="E9" s="135">
        <v>0</v>
      </c>
    </row>
    <row r="10" spans="1:6" x14ac:dyDescent="0.2">
      <c r="A10" s="133" t="s">
        <v>178</v>
      </c>
      <c r="B10" s="135">
        <v>0</v>
      </c>
      <c r="C10" s="135">
        <v>0</v>
      </c>
      <c r="D10" s="135">
        <v>0</v>
      </c>
      <c r="E10" s="135">
        <v>0</v>
      </c>
    </row>
    <row r="11" spans="1:6" x14ac:dyDescent="0.2">
      <c r="A11" s="133" t="s">
        <v>179</v>
      </c>
    </row>
    <row r="12" spans="1:6" x14ac:dyDescent="0.2">
      <c r="A12" s="133" t="s">
        <v>180</v>
      </c>
      <c r="B12" s="135">
        <v>0</v>
      </c>
      <c r="C12" s="135">
        <v>0</v>
      </c>
      <c r="D12" s="135">
        <v>0</v>
      </c>
      <c r="E12" s="135">
        <v>0</v>
      </c>
    </row>
    <row r="13" spans="1:6" x14ac:dyDescent="0.2">
      <c r="A13" s="133" t="s">
        <v>181</v>
      </c>
      <c r="B13" s="135">
        <v>0</v>
      </c>
      <c r="C13" s="135">
        <v>0</v>
      </c>
      <c r="D13" s="135">
        <v>0</v>
      </c>
      <c r="E13" s="135">
        <v>0</v>
      </c>
    </row>
    <row r="14" spans="1:6" x14ac:dyDescent="0.2">
      <c r="A14" s="133" t="s">
        <v>182</v>
      </c>
      <c r="B14" s="135">
        <v>0</v>
      </c>
      <c r="C14" s="135">
        <v>0</v>
      </c>
      <c r="D14" s="135">
        <v>0</v>
      </c>
      <c r="E14" s="135">
        <v>0</v>
      </c>
    </row>
    <row r="15" spans="1:6" x14ac:dyDescent="0.2">
      <c r="A15" s="133" t="s">
        <v>183</v>
      </c>
      <c r="B15" s="135">
        <v>0</v>
      </c>
      <c r="C15" s="135">
        <v>0</v>
      </c>
      <c r="D15" s="135">
        <v>0</v>
      </c>
      <c r="E15" s="135">
        <v>0</v>
      </c>
    </row>
    <row r="16" spans="1:6" x14ac:dyDescent="0.2">
      <c r="A16" s="133" t="s">
        <v>184</v>
      </c>
      <c r="B16" s="135">
        <v>9230</v>
      </c>
      <c r="C16" s="135">
        <v>3.6920000000000002</v>
      </c>
      <c r="D16" s="135">
        <v>81.75</v>
      </c>
      <c r="E16" s="135">
        <v>78.959999999999994</v>
      </c>
    </row>
    <row r="17" spans="1:5" x14ac:dyDescent="0.2">
      <c r="A17" s="133" t="s">
        <v>185</v>
      </c>
      <c r="B17" s="135">
        <v>169.44</v>
      </c>
      <c r="C17" s="135">
        <v>6.7760000000000001E-2</v>
      </c>
      <c r="D17" s="135">
        <v>1.5</v>
      </c>
      <c r="E17" s="135">
        <v>1.45</v>
      </c>
    </row>
    <row r="18" spans="1:5" x14ac:dyDescent="0.2">
      <c r="A18" s="133" t="s">
        <v>186</v>
      </c>
      <c r="B18" s="135">
        <v>960</v>
      </c>
      <c r="C18" s="135">
        <v>0.38400000000000001</v>
      </c>
      <c r="D18" s="135">
        <v>8.5</v>
      </c>
      <c r="E18" s="135">
        <v>8.2100000000000009</v>
      </c>
    </row>
    <row r="19" spans="1:5" x14ac:dyDescent="0.2">
      <c r="A19" s="133" t="s">
        <v>187</v>
      </c>
      <c r="B19" s="135">
        <v>0</v>
      </c>
      <c r="C19" s="135">
        <v>0</v>
      </c>
      <c r="D19" s="135">
        <v>0</v>
      </c>
      <c r="E19" s="135">
        <v>0</v>
      </c>
    </row>
    <row r="20" spans="1:5" x14ac:dyDescent="0.2">
      <c r="A20" s="133" t="s">
        <v>188</v>
      </c>
      <c r="B20" s="135">
        <v>0</v>
      </c>
      <c r="C20" s="135">
        <v>0</v>
      </c>
      <c r="D20" s="135">
        <v>0</v>
      </c>
      <c r="E20" s="135">
        <v>0</v>
      </c>
    </row>
    <row r="21" spans="1:5" x14ac:dyDescent="0.2">
      <c r="A21" s="133" t="s">
        <v>189</v>
      </c>
      <c r="B21" s="135">
        <v>0</v>
      </c>
      <c r="C21" s="135">
        <v>0</v>
      </c>
      <c r="D21" s="135">
        <v>0</v>
      </c>
      <c r="E21" s="135">
        <v>0</v>
      </c>
    </row>
    <row r="22" spans="1:5" x14ac:dyDescent="0.2">
      <c r="A22" s="133" t="s">
        <v>190</v>
      </c>
    </row>
    <row r="23" spans="1:5" x14ac:dyDescent="0.2">
      <c r="A23" s="133" t="s">
        <v>191</v>
      </c>
      <c r="B23" s="135">
        <v>65</v>
      </c>
      <c r="C23" s="135">
        <v>2.5999999999999999E-2</v>
      </c>
      <c r="D23" s="135">
        <v>0.57999999999999996</v>
      </c>
      <c r="E23" s="135">
        <v>0.56000000000000005</v>
      </c>
    </row>
    <row r="24" spans="1:5" x14ac:dyDescent="0.2">
      <c r="A24" s="133" t="s">
        <v>192</v>
      </c>
      <c r="B24" s="135">
        <v>0</v>
      </c>
      <c r="C24" s="135">
        <v>0</v>
      </c>
      <c r="D24" s="135">
        <v>0</v>
      </c>
      <c r="E24" s="135">
        <v>0</v>
      </c>
    </row>
    <row r="25" spans="1:5" x14ac:dyDescent="0.2">
      <c r="A25" s="133" t="s">
        <v>193</v>
      </c>
      <c r="B25" s="135">
        <v>0</v>
      </c>
      <c r="C25" s="135">
        <v>0</v>
      </c>
      <c r="D25" s="135">
        <v>0</v>
      </c>
      <c r="E25" s="135">
        <v>0</v>
      </c>
    </row>
    <row r="26" spans="1:5" x14ac:dyDescent="0.2">
      <c r="A26" s="133" t="s">
        <v>194</v>
      </c>
      <c r="B26" s="135">
        <v>0</v>
      </c>
      <c r="C26" s="135">
        <v>0</v>
      </c>
      <c r="D26" s="135">
        <v>0</v>
      </c>
      <c r="E26" s="135">
        <v>0</v>
      </c>
    </row>
    <row r="27" spans="1:5" x14ac:dyDescent="0.2">
      <c r="A27" s="132" t="s">
        <v>124</v>
      </c>
      <c r="B27" s="136">
        <v>10424.44</v>
      </c>
      <c r="C27" s="136">
        <v>4.1697600000000001</v>
      </c>
      <c r="D27" s="136">
        <v>92.33</v>
      </c>
      <c r="E27" s="136">
        <v>89.18</v>
      </c>
    </row>
    <row r="28" spans="1:5" x14ac:dyDescent="0.2">
      <c r="A28" s="129" t="s">
        <v>125</v>
      </c>
      <c r="B28" s="130"/>
      <c r="C28" s="130"/>
      <c r="D28" s="130"/>
      <c r="E28" s="130"/>
    </row>
    <row r="29" spans="1:5" x14ac:dyDescent="0.2">
      <c r="A29" s="133" t="s">
        <v>195</v>
      </c>
      <c r="B29" s="135">
        <v>0</v>
      </c>
      <c r="C29" s="135">
        <v>0</v>
      </c>
      <c r="D29" s="135">
        <v>0</v>
      </c>
      <c r="E29" s="135">
        <v>0</v>
      </c>
    </row>
    <row r="30" spans="1:5" x14ac:dyDescent="0.2">
      <c r="A30" s="133" t="s">
        <v>196</v>
      </c>
      <c r="B30" s="135">
        <v>312.73</v>
      </c>
      <c r="C30" s="135">
        <v>0.12509000000000001</v>
      </c>
      <c r="D30" s="135">
        <v>2.77</v>
      </c>
      <c r="E30" s="135">
        <v>2.68</v>
      </c>
    </row>
    <row r="31" spans="1:5" x14ac:dyDescent="0.2">
      <c r="A31" s="133" t="s">
        <v>197</v>
      </c>
      <c r="B31" s="135">
        <v>0</v>
      </c>
      <c r="C31" s="135">
        <v>0</v>
      </c>
      <c r="D31" s="135">
        <v>0</v>
      </c>
      <c r="E31" s="135">
        <v>0</v>
      </c>
    </row>
    <row r="32" spans="1:5" x14ac:dyDescent="0.2">
      <c r="A32" s="133" t="s">
        <v>198</v>
      </c>
      <c r="B32" s="135">
        <v>0</v>
      </c>
      <c r="C32" s="135">
        <v>0</v>
      </c>
      <c r="D32" s="135">
        <v>0</v>
      </c>
      <c r="E32" s="135">
        <v>0</v>
      </c>
    </row>
    <row r="33" spans="1:5" x14ac:dyDescent="0.2">
      <c r="A33" s="133" t="s">
        <v>199</v>
      </c>
      <c r="B33" s="135">
        <v>0</v>
      </c>
      <c r="C33" s="135">
        <v>0</v>
      </c>
      <c r="D33" s="135">
        <v>0</v>
      </c>
      <c r="E33" s="135">
        <v>0</v>
      </c>
    </row>
    <row r="34" spans="1:5" x14ac:dyDescent="0.2">
      <c r="A34" s="133" t="s">
        <v>200</v>
      </c>
      <c r="B34" s="135">
        <v>0</v>
      </c>
      <c r="C34" s="135">
        <v>0</v>
      </c>
      <c r="D34" s="135">
        <v>0</v>
      </c>
      <c r="E34" s="135">
        <v>0</v>
      </c>
    </row>
    <row r="35" spans="1:5" x14ac:dyDescent="0.2">
      <c r="A35" s="133" t="s">
        <v>201</v>
      </c>
      <c r="B35" s="135">
        <v>0</v>
      </c>
      <c r="C35" s="135">
        <v>0</v>
      </c>
      <c r="D35" s="135">
        <v>0</v>
      </c>
      <c r="E35" s="135">
        <v>0</v>
      </c>
    </row>
    <row r="36" spans="1:5" x14ac:dyDescent="0.2">
      <c r="A36" s="133" t="s">
        <v>202</v>
      </c>
      <c r="B36" s="135">
        <v>0</v>
      </c>
      <c r="C36" s="135">
        <v>0</v>
      </c>
      <c r="D36" s="135">
        <v>0</v>
      </c>
      <c r="E36" s="135">
        <v>0</v>
      </c>
    </row>
    <row r="37" spans="1:5" x14ac:dyDescent="0.2">
      <c r="A37" s="133" t="s">
        <v>203</v>
      </c>
      <c r="B37" s="135">
        <v>0</v>
      </c>
      <c r="C37" s="135">
        <v>0</v>
      </c>
      <c r="D37" s="135">
        <v>0</v>
      </c>
      <c r="E37" s="135">
        <v>0</v>
      </c>
    </row>
    <row r="38" spans="1:5" x14ac:dyDescent="0.2">
      <c r="A38" s="133" t="s">
        <v>204</v>
      </c>
      <c r="B38" s="135">
        <v>191.25</v>
      </c>
      <c r="C38" s="135">
        <v>7.6499999999999999E-2</v>
      </c>
      <c r="D38" s="135">
        <v>1.69</v>
      </c>
      <c r="E38" s="135">
        <v>1.64</v>
      </c>
    </row>
    <row r="39" spans="1:5" x14ac:dyDescent="0.2">
      <c r="A39" s="132" t="s">
        <v>139</v>
      </c>
      <c r="B39" s="136">
        <v>503.98</v>
      </c>
      <c r="C39" s="136">
        <v>0.20158999999999999</v>
      </c>
      <c r="D39" s="136">
        <v>4.46</v>
      </c>
      <c r="E39" s="136">
        <v>4.32</v>
      </c>
    </row>
    <row r="40" spans="1:5" x14ac:dyDescent="0.2">
      <c r="A40" s="129" t="s">
        <v>31</v>
      </c>
      <c r="B40" s="130"/>
      <c r="C40" s="130"/>
      <c r="D40" s="130"/>
      <c r="E40" s="130"/>
    </row>
    <row r="41" spans="1:5" x14ac:dyDescent="0.2">
      <c r="A41" s="133" t="s">
        <v>205</v>
      </c>
      <c r="B41" s="135">
        <v>361.57</v>
      </c>
      <c r="C41" s="135">
        <v>0.14462</v>
      </c>
      <c r="D41" s="135">
        <v>3.2</v>
      </c>
      <c r="E41" s="135">
        <v>3.09</v>
      </c>
    </row>
    <row r="42" spans="1:5" x14ac:dyDescent="0.2">
      <c r="A42" s="132" t="s">
        <v>206</v>
      </c>
      <c r="B42" s="136">
        <v>361.57</v>
      </c>
      <c r="C42" s="136">
        <v>0.14462</v>
      </c>
      <c r="D42" s="136">
        <v>3.2</v>
      </c>
      <c r="E42" s="136">
        <v>3.09</v>
      </c>
    </row>
    <row r="43" spans="1:5" x14ac:dyDescent="0.2">
      <c r="A43" s="132" t="s">
        <v>207</v>
      </c>
      <c r="B43" s="136">
        <v>11289.99</v>
      </c>
      <c r="C43" s="136">
        <v>4.5159700000000003</v>
      </c>
      <c r="D43" s="136">
        <v>99.99</v>
      </c>
      <c r="E43" s="136">
        <v>96.59</v>
      </c>
    </row>
    <row r="44" spans="1:5" x14ac:dyDescent="0.2">
      <c r="A44" s="129" t="s">
        <v>208</v>
      </c>
      <c r="B44" s="130"/>
      <c r="C44" s="130"/>
      <c r="D44" s="130"/>
      <c r="E44" s="130"/>
    </row>
    <row r="45" spans="1:5" x14ac:dyDescent="0.2">
      <c r="A45" s="133" t="s">
        <v>209</v>
      </c>
      <c r="B45" s="135">
        <v>0</v>
      </c>
      <c r="C45" s="135">
        <v>0</v>
      </c>
      <c r="D45" s="135">
        <v>0</v>
      </c>
      <c r="E45" s="135">
        <v>0</v>
      </c>
    </row>
    <row r="46" spans="1:5" x14ac:dyDescent="0.2">
      <c r="A46" s="133" t="s">
        <v>210</v>
      </c>
      <c r="B46" s="135">
        <v>0</v>
      </c>
      <c r="C46" s="135">
        <v>0</v>
      </c>
      <c r="D46" s="135">
        <v>0</v>
      </c>
      <c r="E46" s="135">
        <v>0</v>
      </c>
    </row>
    <row r="47" spans="1:5" x14ac:dyDescent="0.2">
      <c r="A47" s="133" t="s">
        <v>211</v>
      </c>
      <c r="B47" s="135">
        <v>0</v>
      </c>
      <c r="C47" s="135">
        <v>0</v>
      </c>
      <c r="D47" s="135">
        <v>0</v>
      </c>
      <c r="E47" s="135">
        <v>0</v>
      </c>
    </row>
    <row r="48" spans="1:5" x14ac:dyDescent="0.2">
      <c r="A48" s="132" t="s">
        <v>145</v>
      </c>
      <c r="B48" s="136">
        <v>0</v>
      </c>
      <c r="C48" s="136">
        <v>0</v>
      </c>
      <c r="D48" s="136">
        <v>0</v>
      </c>
      <c r="E48" s="136">
        <v>0</v>
      </c>
    </row>
    <row r="49" spans="1:5" x14ac:dyDescent="0.2">
      <c r="A49" s="129" t="s">
        <v>212</v>
      </c>
      <c r="B49" s="130"/>
      <c r="C49" s="130"/>
      <c r="D49" s="130"/>
      <c r="E49" s="130"/>
    </row>
    <row r="50" spans="1:5" ht="22.5" x14ac:dyDescent="0.2">
      <c r="A50" s="133" t="s">
        <v>213</v>
      </c>
      <c r="B50" s="135">
        <v>218.28</v>
      </c>
      <c r="C50" s="135">
        <v>8.7309999999999999E-2</v>
      </c>
      <c r="D50" s="135">
        <v>1.93</v>
      </c>
      <c r="E50" s="135">
        <v>1.87</v>
      </c>
    </row>
    <row r="51" spans="1:5" x14ac:dyDescent="0.2">
      <c r="A51" s="133" t="s">
        <v>214</v>
      </c>
      <c r="B51" s="135">
        <v>77.25</v>
      </c>
      <c r="C51" s="135">
        <v>3.09E-2</v>
      </c>
      <c r="D51" s="135">
        <v>0.68</v>
      </c>
      <c r="E51" s="135">
        <v>0.66</v>
      </c>
    </row>
    <row r="52" spans="1:5" x14ac:dyDescent="0.2">
      <c r="A52" s="133" t="s">
        <v>215</v>
      </c>
      <c r="B52" s="135">
        <v>0</v>
      </c>
      <c r="C52" s="135">
        <v>0</v>
      </c>
      <c r="D52" s="135">
        <v>0</v>
      </c>
      <c r="E52" s="135">
        <v>0</v>
      </c>
    </row>
    <row r="53" spans="1:5" x14ac:dyDescent="0.2">
      <c r="A53" s="133" t="s">
        <v>216</v>
      </c>
      <c r="B53" s="135">
        <v>0</v>
      </c>
      <c r="C53" s="135">
        <v>0</v>
      </c>
      <c r="D53" s="135">
        <v>0</v>
      </c>
      <c r="E53" s="135">
        <v>0</v>
      </c>
    </row>
    <row r="54" spans="1:5" x14ac:dyDescent="0.2">
      <c r="A54" s="132" t="s">
        <v>150</v>
      </c>
      <c r="B54" s="136">
        <v>295.52999999999997</v>
      </c>
      <c r="C54" s="136">
        <v>0.11821</v>
      </c>
      <c r="D54" s="136">
        <v>2.61</v>
      </c>
      <c r="E54" s="136">
        <v>2.5299999999999998</v>
      </c>
    </row>
    <row r="55" spans="1:5" x14ac:dyDescent="0.2">
      <c r="A55" s="132" t="s">
        <v>217</v>
      </c>
      <c r="B55" s="136">
        <v>295.52999999999997</v>
      </c>
      <c r="C55" s="136">
        <v>0.11821</v>
      </c>
      <c r="D55" s="136">
        <v>2.61</v>
      </c>
      <c r="E55" s="136">
        <v>2.5299999999999998</v>
      </c>
    </row>
    <row r="56" spans="1:5" x14ac:dyDescent="0.2">
      <c r="A56" s="132" t="s">
        <v>218</v>
      </c>
      <c r="B56" s="136">
        <v>11585.52</v>
      </c>
      <c r="C56" s="136">
        <v>4.6341799999999997</v>
      </c>
      <c r="D56" s="136">
        <v>102.6</v>
      </c>
      <c r="E56" s="136">
        <v>99.12</v>
      </c>
    </row>
    <row r="57" spans="1:5" x14ac:dyDescent="0.2">
      <c r="A57" s="129" t="s">
        <v>48</v>
      </c>
      <c r="B57" s="130"/>
      <c r="C57" s="130"/>
      <c r="D57" s="130"/>
      <c r="E57" s="130"/>
    </row>
    <row r="58" spans="1:5" x14ac:dyDescent="0.2">
      <c r="A58" s="133" t="s">
        <v>219</v>
      </c>
      <c r="B58" s="135">
        <v>0</v>
      </c>
      <c r="C58" s="135">
        <v>0</v>
      </c>
      <c r="D58" s="135">
        <v>0</v>
      </c>
      <c r="E58" s="135">
        <v>0</v>
      </c>
    </row>
    <row r="59" spans="1:5" x14ac:dyDescent="0.2">
      <c r="A59" s="133" t="s">
        <v>220</v>
      </c>
      <c r="B59" s="135">
        <v>104.5</v>
      </c>
      <c r="C59" s="135">
        <v>4.1799999999999997E-2</v>
      </c>
      <c r="D59" s="135">
        <v>0.93</v>
      </c>
      <c r="E59" s="135">
        <v>0.89</v>
      </c>
    </row>
    <row r="60" spans="1:5" x14ac:dyDescent="0.2">
      <c r="A60" s="132" t="s">
        <v>221</v>
      </c>
      <c r="B60" s="136">
        <v>104.5</v>
      </c>
      <c r="C60" s="136">
        <v>4.1799999999999997E-2</v>
      </c>
      <c r="D60" s="136">
        <v>0.93</v>
      </c>
      <c r="E60" s="136">
        <v>0.89</v>
      </c>
    </row>
    <row r="61" spans="1:5" x14ac:dyDescent="0.2">
      <c r="A61" s="132" t="s">
        <v>222</v>
      </c>
      <c r="B61" s="136">
        <v>11690.02</v>
      </c>
      <c r="C61" s="136">
        <v>4.67598</v>
      </c>
      <c r="D61" s="136">
        <v>103.53</v>
      </c>
      <c r="E61" s="136">
        <v>100.01</v>
      </c>
    </row>
    <row r="63" spans="1:5" x14ac:dyDescent="0.2">
      <c r="A63" s="129" t="s">
        <v>60</v>
      </c>
      <c r="B63" s="130"/>
      <c r="C63" s="130"/>
      <c r="D63" s="130"/>
      <c r="E63" s="130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75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76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2415</v>
      </c>
      <c r="C15" s="16">
        <v>1.34</v>
      </c>
      <c r="D15" s="62">
        <v>0.75795956559319755</v>
      </c>
    </row>
    <row r="16" spans="1:4" x14ac:dyDescent="0.15">
      <c r="A16" s="6" t="s">
        <v>14</v>
      </c>
      <c r="B16" s="16">
        <v>64.8</v>
      </c>
      <c r="C16" s="63">
        <v>3.5999999999999997E-2</v>
      </c>
      <c r="D16" s="62">
        <v>2.0337797039519337E-2</v>
      </c>
    </row>
    <row r="17" spans="1:4" x14ac:dyDescent="0.15">
      <c r="A17" s="6" t="s">
        <v>15</v>
      </c>
      <c r="B17" s="16">
        <v>210</v>
      </c>
      <c r="C17" s="16">
        <v>0.12</v>
      </c>
      <c r="D17" s="62">
        <v>6.5909527442886737E-2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134.49</v>
      </c>
      <c r="C20" s="16">
        <v>7.0000000000000007E-2</v>
      </c>
      <c r="D20" s="62">
        <v>4.2210344503780181E-2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2824.29</v>
      </c>
      <c r="C22" s="64">
        <v>1.5660000000000001</v>
      </c>
      <c r="D22" s="65">
        <v>0.88641723457938371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324.39579357853</v>
      </c>
      <c r="C34" s="16">
        <v>0.18</v>
      </c>
      <c r="D34" s="62">
        <v>0.10181320694867212</v>
      </c>
    </row>
    <row r="35" spans="1:244" s="29" customFormat="1" x14ac:dyDescent="0.15">
      <c r="A35" s="6" t="s">
        <v>33</v>
      </c>
      <c r="B35" s="16">
        <v>324.39579357853</v>
      </c>
      <c r="C35" s="16">
        <v>0.18</v>
      </c>
      <c r="D35" s="62">
        <v>0.10181320694867212</v>
      </c>
    </row>
    <row r="36" spans="1:244" s="30" customFormat="1" x14ac:dyDescent="0.15">
      <c r="A36" s="22" t="s">
        <v>34</v>
      </c>
      <c r="B36" s="64">
        <v>3148.6857935785301</v>
      </c>
      <c r="C36" s="64">
        <v>1.746</v>
      </c>
      <c r="D36" s="65">
        <v>0.98823044152805584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3148.6857935785301</v>
      </c>
      <c r="C49" s="64">
        <v>1.746</v>
      </c>
      <c r="D49" s="65">
        <v>0.98823044152805584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1.1769558471944061E-2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1.1769558471944061E-2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3186.1857935785301</v>
      </c>
      <c r="C54" s="70">
        <v>1.766</v>
      </c>
      <c r="D54" s="71">
        <v>1</v>
      </c>
    </row>
    <row r="55" spans="1:244" x14ac:dyDescent="0.15">
      <c r="A55" s="41" t="s">
        <v>74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77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78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6">
        <v>0</v>
      </c>
      <c r="C10" s="16">
        <v>0</v>
      </c>
      <c r="D10" s="62">
        <v>0</v>
      </c>
    </row>
    <row r="11" spans="1:4" x14ac:dyDescent="0.15">
      <c r="A11" s="18" t="s">
        <v>9</v>
      </c>
      <c r="B11" s="3">
        <v>0</v>
      </c>
      <c r="C11" s="3">
        <v>0</v>
      </c>
      <c r="D11" s="62">
        <v>0</v>
      </c>
    </row>
    <row r="12" spans="1:4" x14ac:dyDescent="0.15">
      <c r="A12" s="18" t="s">
        <v>10</v>
      </c>
      <c r="B12" s="16">
        <v>0</v>
      </c>
      <c r="C12" s="16">
        <v>0</v>
      </c>
      <c r="D12" s="62">
        <v>0</v>
      </c>
    </row>
    <row r="13" spans="1:4" x14ac:dyDescent="0.15">
      <c r="A13" s="18" t="s">
        <v>11</v>
      </c>
      <c r="B13" s="16">
        <v>0</v>
      </c>
      <c r="C13" s="16">
        <v>0</v>
      </c>
      <c r="D13" s="62">
        <v>0</v>
      </c>
    </row>
    <row r="14" spans="1:4" x14ac:dyDescent="0.15">
      <c r="A14" s="18" t="s">
        <v>12</v>
      </c>
      <c r="B14" s="16">
        <v>0</v>
      </c>
      <c r="C14" s="16">
        <v>0</v>
      </c>
      <c r="D14" s="62">
        <v>0</v>
      </c>
    </row>
    <row r="15" spans="1:4" x14ac:dyDescent="0.15">
      <c r="A15" s="6" t="s">
        <v>13</v>
      </c>
      <c r="B15" s="16">
        <v>2576</v>
      </c>
      <c r="C15" s="16">
        <v>1.44</v>
      </c>
      <c r="D15" s="62">
        <v>0.76581568257576427</v>
      </c>
    </row>
    <row r="16" spans="1:4" x14ac:dyDescent="0.15">
      <c r="A16" s="6" t="s">
        <v>14</v>
      </c>
      <c r="B16" s="16">
        <v>74.64</v>
      </c>
      <c r="C16" s="63">
        <v>4.1466666666666666E-2</v>
      </c>
      <c r="D16" s="62">
        <v>2.2189628318111432E-2</v>
      </c>
    </row>
    <row r="17" spans="1:4" x14ac:dyDescent="0.15">
      <c r="A17" s="6" t="s">
        <v>15</v>
      </c>
      <c r="B17" s="16">
        <v>210</v>
      </c>
      <c r="C17" s="16">
        <v>0.12</v>
      </c>
      <c r="D17" s="62">
        <v>6.2430626296937311E-2</v>
      </c>
    </row>
    <row r="18" spans="1:4" x14ac:dyDescent="0.15">
      <c r="A18" s="6" t="s">
        <v>16</v>
      </c>
      <c r="B18" s="16">
        <v>0</v>
      </c>
      <c r="C18" s="16">
        <v>0</v>
      </c>
      <c r="D18" s="62">
        <v>0</v>
      </c>
    </row>
    <row r="19" spans="1:4" x14ac:dyDescent="0.15">
      <c r="A19" s="6" t="s">
        <v>17</v>
      </c>
      <c r="B19" s="16">
        <v>0</v>
      </c>
      <c r="C19" s="16">
        <v>0</v>
      </c>
      <c r="D19" s="62">
        <v>0</v>
      </c>
    </row>
    <row r="20" spans="1:4" x14ac:dyDescent="0.15">
      <c r="A20" s="6" t="s">
        <v>18</v>
      </c>
      <c r="B20" s="16">
        <v>143.03</v>
      </c>
      <c r="C20" s="16">
        <v>0.08</v>
      </c>
      <c r="D20" s="62">
        <v>4.2521202282147348E-2</v>
      </c>
    </row>
    <row r="21" spans="1:4" x14ac:dyDescent="0.15">
      <c r="A21" s="6" t="s">
        <v>19</v>
      </c>
      <c r="B21" s="16">
        <v>0</v>
      </c>
      <c r="C21" s="16">
        <v>0</v>
      </c>
      <c r="D21" s="62">
        <v>0</v>
      </c>
    </row>
    <row r="22" spans="1:4" x14ac:dyDescent="0.15">
      <c r="A22" s="22" t="s">
        <v>20</v>
      </c>
      <c r="B22" s="64">
        <v>3003.67</v>
      </c>
      <c r="C22" s="64">
        <v>1.6814666666666667</v>
      </c>
      <c r="D22" s="65">
        <v>0.8929571394729604</v>
      </c>
    </row>
    <row r="23" spans="1:4" x14ac:dyDescent="0.15">
      <c r="A23" s="25" t="s">
        <v>21</v>
      </c>
    </row>
    <row r="24" spans="1:4" x14ac:dyDescent="0.15">
      <c r="A24" s="18" t="s">
        <v>22</v>
      </c>
      <c r="B24" s="16">
        <v>0</v>
      </c>
      <c r="C24" s="16">
        <v>0</v>
      </c>
      <c r="D24" s="62">
        <v>0</v>
      </c>
    </row>
    <row r="25" spans="1:4" x14ac:dyDescent="0.15">
      <c r="A25" s="18" t="s">
        <v>23</v>
      </c>
      <c r="B25" s="16">
        <v>0</v>
      </c>
      <c r="C25" s="16">
        <v>0</v>
      </c>
      <c r="D25" s="62">
        <v>0</v>
      </c>
    </row>
    <row r="26" spans="1:4" x14ac:dyDescent="0.15">
      <c r="A26" s="18" t="s">
        <v>24</v>
      </c>
      <c r="B26" s="16">
        <v>0</v>
      </c>
      <c r="C26" s="16">
        <v>0</v>
      </c>
      <c r="D26" s="62">
        <v>0</v>
      </c>
    </row>
    <row r="27" spans="1:4" x14ac:dyDescent="0.15">
      <c r="A27" s="18" t="s">
        <v>25</v>
      </c>
      <c r="B27" s="16">
        <v>0</v>
      </c>
      <c r="C27" s="16">
        <v>0</v>
      </c>
      <c r="D27" s="62">
        <v>0</v>
      </c>
    </row>
    <row r="28" spans="1:4" x14ac:dyDescent="0.15">
      <c r="A28" s="18" t="s">
        <v>26</v>
      </c>
      <c r="B28" s="16">
        <v>0</v>
      </c>
      <c r="C28" s="16">
        <v>0</v>
      </c>
      <c r="D28" s="62">
        <v>0</v>
      </c>
    </row>
    <row r="29" spans="1:4" x14ac:dyDescent="0.15">
      <c r="A29" s="18" t="s">
        <v>27</v>
      </c>
      <c r="B29" s="16">
        <v>0</v>
      </c>
      <c r="C29" s="16">
        <v>0</v>
      </c>
      <c r="D29" s="62">
        <v>0</v>
      </c>
    </row>
    <row r="30" spans="1:4" x14ac:dyDescent="0.15">
      <c r="A30" s="18" t="s">
        <v>28</v>
      </c>
      <c r="B30" s="16">
        <v>0</v>
      </c>
      <c r="C30" s="16">
        <v>0</v>
      </c>
      <c r="D30" s="62">
        <v>0</v>
      </c>
    </row>
    <row r="31" spans="1:4" x14ac:dyDescent="0.15">
      <c r="A31" s="18" t="s">
        <v>29</v>
      </c>
      <c r="B31" s="16">
        <v>0</v>
      </c>
      <c r="C31" s="16">
        <v>0</v>
      </c>
      <c r="D31" s="62">
        <v>0</v>
      </c>
    </row>
    <row r="32" spans="1:4" x14ac:dyDescent="0.15">
      <c r="A32" s="26" t="s">
        <v>30</v>
      </c>
      <c r="B32" s="66">
        <v>0</v>
      </c>
      <c r="C32" s="66">
        <v>0</v>
      </c>
      <c r="D32" s="67">
        <v>0</v>
      </c>
    </row>
    <row r="33" spans="1:244" s="29" customFormat="1" x14ac:dyDescent="0.15">
      <c r="A33" s="11" t="s">
        <v>31</v>
      </c>
      <c r="B33" s="3"/>
      <c r="C33" s="3"/>
      <c r="D33" s="3"/>
    </row>
    <row r="34" spans="1:244" s="29" customFormat="1" x14ac:dyDescent="0.15">
      <c r="A34" s="18" t="s">
        <v>32</v>
      </c>
      <c r="B34" s="16">
        <v>322.5636745779542</v>
      </c>
      <c r="C34" s="16">
        <v>0.18</v>
      </c>
      <c r="D34" s="62">
        <v>9.5894534402586454E-2</v>
      </c>
    </row>
    <row r="35" spans="1:244" s="29" customFormat="1" x14ac:dyDescent="0.15">
      <c r="A35" s="6" t="s">
        <v>33</v>
      </c>
      <c r="B35" s="16">
        <v>322.5636745779542</v>
      </c>
      <c r="C35" s="16">
        <v>0.18</v>
      </c>
      <c r="D35" s="62">
        <v>9.5894534402586454E-2</v>
      </c>
    </row>
    <row r="36" spans="1:244" s="30" customFormat="1" x14ac:dyDescent="0.15">
      <c r="A36" s="22" t="s">
        <v>34</v>
      </c>
      <c r="B36" s="64">
        <v>3326.2336745779544</v>
      </c>
      <c r="C36" s="64">
        <v>1.8614666666666666</v>
      </c>
      <c r="D36" s="65">
        <v>0.98885167387554684</v>
      </c>
    </row>
    <row r="37" spans="1:244" s="29" customFormat="1" x14ac:dyDescent="0.15">
      <c r="A37" s="11" t="s">
        <v>35</v>
      </c>
      <c r="B37" s="3"/>
      <c r="C37" s="3"/>
      <c r="D37" s="3"/>
    </row>
    <row r="38" spans="1:244" s="29" customFormat="1" x14ac:dyDescent="0.15">
      <c r="A38" s="6" t="s">
        <v>36</v>
      </c>
      <c r="B38" s="16">
        <v>0</v>
      </c>
      <c r="C38" s="16">
        <v>0</v>
      </c>
      <c r="D38" s="62">
        <v>0</v>
      </c>
    </row>
    <row r="39" spans="1:244" s="29" customFormat="1" x14ac:dyDescent="0.15">
      <c r="A39" s="6" t="s">
        <v>37</v>
      </c>
      <c r="B39" s="16">
        <v>0</v>
      </c>
      <c r="C39" s="16">
        <v>0</v>
      </c>
      <c r="D39" s="62">
        <v>0</v>
      </c>
    </row>
    <row r="40" spans="1:244" s="29" customFormat="1" x14ac:dyDescent="0.15">
      <c r="A40" s="18" t="s">
        <v>38</v>
      </c>
      <c r="B40" s="16">
        <v>0</v>
      </c>
      <c r="C40" s="16">
        <v>0</v>
      </c>
      <c r="D40" s="62">
        <v>0</v>
      </c>
    </row>
    <row r="41" spans="1:244" s="29" customFormat="1" x14ac:dyDescent="0.15">
      <c r="A41" s="18" t="s">
        <v>39</v>
      </c>
      <c r="B41" s="16">
        <v>0</v>
      </c>
      <c r="C41" s="16">
        <v>0</v>
      </c>
      <c r="D41" s="62">
        <v>0</v>
      </c>
    </row>
    <row r="42" spans="1:244" s="29" customFormat="1" x14ac:dyDescent="0.15">
      <c r="A42" s="26" t="s">
        <v>40</v>
      </c>
      <c r="B42" s="66">
        <v>0</v>
      </c>
      <c r="C42" s="66">
        <v>0</v>
      </c>
      <c r="D42" s="6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3"/>
      <c r="C43" s="3"/>
      <c r="D43" s="3"/>
    </row>
    <row r="44" spans="1:244" s="29" customFormat="1" x14ac:dyDescent="0.15">
      <c r="A44" s="18" t="s">
        <v>42</v>
      </c>
      <c r="B44" s="16">
        <v>0</v>
      </c>
      <c r="C44" s="16">
        <v>0</v>
      </c>
      <c r="D44" s="62">
        <v>0</v>
      </c>
    </row>
    <row r="45" spans="1:244" s="29" customFormat="1" x14ac:dyDescent="0.15">
      <c r="A45" s="18" t="s">
        <v>43</v>
      </c>
      <c r="B45" s="16">
        <v>0</v>
      </c>
      <c r="C45" s="16">
        <v>0</v>
      </c>
      <c r="D45" s="62">
        <v>0</v>
      </c>
    </row>
    <row r="46" spans="1:244" s="29" customFormat="1" x14ac:dyDescent="0.15">
      <c r="A46" s="18" t="s">
        <v>44</v>
      </c>
      <c r="B46" s="16">
        <v>0</v>
      </c>
      <c r="C46" s="16">
        <v>0</v>
      </c>
      <c r="D46" s="62">
        <v>0</v>
      </c>
    </row>
    <row r="47" spans="1:244" s="29" customFormat="1" x14ac:dyDescent="0.15">
      <c r="A47" s="26" t="s">
        <v>45</v>
      </c>
      <c r="B47" s="66">
        <v>0</v>
      </c>
      <c r="C47" s="66">
        <v>0</v>
      </c>
      <c r="D47" s="6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68">
        <v>0</v>
      </c>
      <c r="C48" s="68">
        <v>0</v>
      </c>
      <c r="D48" s="69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64">
        <v>3326.2336745779544</v>
      </c>
      <c r="C49" s="64">
        <v>1.8614666666666666</v>
      </c>
      <c r="D49" s="65">
        <v>0.98885167387554684</v>
      </c>
    </row>
    <row r="50" spans="1:244" s="29" customFormat="1" x14ac:dyDescent="0.15">
      <c r="A50" s="11" t="s">
        <v>48</v>
      </c>
      <c r="B50" s="3"/>
      <c r="C50" s="3"/>
      <c r="D50" s="3"/>
    </row>
    <row r="51" spans="1:244" s="29" customFormat="1" x14ac:dyDescent="0.15">
      <c r="A51" s="6" t="s">
        <v>49</v>
      </c>
      <c r="B51" s="16">
        <v>0</v>
      </c>
      <c r="C51" s="16">
        <v>0</v>
      </c>
      <c r="D51" s="62">
        <v>0</v>
      </c>
    </row>
    <row r="52" spans="1:244" s="29" customFormat="1" x14ac:dyDescent="0.15">
      <c r="A52" s="6" t="s">
        <v>50</v>
      </c>
      <c r="B52" s="16">
        <v>37.5</v>
      </c>
      <c r="C52" s="16">
        <v>0.02</v>
      </c>
      <c r="D52" s="62">
        <v>1.114832612445309E-2</v>
      </c>
    </row>
    <row r="53" spans="1:244" s="29" customFormat="1" x14ac:dyDescent="0.15">
      <c r="A53" s="26" t="s">
        <v>51</v>
      </c>
      <c r="B53" s="66">
        <v>37.5</v>
      </c>
      <c r="C53" s="66">
        <v>0.02</v>
      </c>
      <c r="D53" s="67">
        <v>1.114832612445309E-2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70">
        <v>3363.7336745779544</v>
      </c>
      <c r="C54" s="70">
        <v>1.8814666666666666</v>
      </c>
      <c r="D54" s="71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2" width="11.125" style="3" customWidth="1"/>
    <col min="3" max="3" width="12.625" style="3" customWidth="1"/>
    <col min="4" max="4" width="8.625" style="3" customWidth="1"/>
    <col min="5" max="254" width="11.5" style="3"/>
    <col min="255" max="255" width="52.25" style="3" customWidth="1"/>
    <col min="256" max="256" width="11.125" style="3" customWidth="1"/>
    <col min="257" max="257" width="12.625" style="3" customWidth="1"/>
    <col min="258" max="258" width="8.625" style="3" customWidth="1"/>
    <col min="259" max="510" width="11.5" style="3"/>
    <col min="511" max="511" width="52.25" style="3" customWidth="1"/>
    <col min="512" max="512" width="11.125" style="3" customWidth="1"/>
    <col min="513" max="513" width="12.625" style="3" customWidth="1"/>
    <col min="514" max="514" width="8.625" style="3" customWidth="1"/>
    <col min="515" max="766" width="11.5" style="3"/>
    <col min="767" max="767" width="52.25" style="3" customWidth="1"/>
    <col min="768" max="768" width="11.125" style="3" customWidth="1"/>
    <col min="769" max="769" width="12.625" style="3" customWidth="1"/>
    <col min="770" max="770" width="8.625" style="3" customWidth="1"/>
    <col min="771" max="1022" width="11.5" style="3"/>
    <col min="1023" max="1023" width="52.25" style="3" customWidth="1"/>
    <col min="1024" max="1024" width="11.125" style="3" customWidth="1"/>
    <col min="1025" max="1025" width="12.625" style="3" customWidth="1"/>
    <col min="1026" max="1026" width="8.625" style="3" customWidth="1"/>
    <col min="1027" max="1278" width="11.5" style="3"/>
    <col min="1279" max="1279" width="52.25" style="3" customWidth="1"/>
    <col min="1280" max="1280" width="11.125" style="3" customWidth="1"/>
    <col min="1281" max="1281" width="12.625" style="3" customWidth="1"/>
    <col min="1282" max="1282" width="8.625" style="3" customWidth="1"/>
    <col min="1283" max="1534" width="11.5" style="3"/>
    <col min="1535" max="1535" width="52.25" style="3" customWidth="1"/>
    <col min="1536" max="1536" width="11.125" style="3" customWidth="1"/>
    <col min="1537" max="1537" width="12.625" style="3" customWidth="1"/>
    <col min="1538" max="1538" width="8.625" style="3" customWidth="1"/>
    <col min="1539" max="1790" width="11.5" style="3"/>
    <col min="1791" max="1791" width="52.25" style="3" customWidth="1"/>
    <col min="1792" max="1792" width="11.125" style="3" customWidth="1"/>
    <col min="1793" max="1793" width="12.625" style="3" customWidth="1"/>
    <col min="1794" max="1794" width="8.625" style="3" customWidth="1"/>
    <col min="1795" max="2046" width="11.5" style="3"/>
    <col min="2047" max="2047" width="52.25" style="3" customWidth="1"/>
    <col min="2048" max="2048" width="11.125" style="3" customWidth="1"/>
    <col min="2049" max="2049" width="12.625" style="3" customWidth="1"/>
    <col min="2050" max="2050" width="8.625" style="3" customWidth="1"/>
    <col min="2051" max="2302" width="11.5" style="3"/>
    <col min="2303" max="2303" width="52.25" style="3" customWidth="1"/>
    <col min="2304" max="2304" width="11.125" style="3" customWidth="1"/>
    <col min="2305" max="2305" width="12.625" style="3" customWidth="1"/>
    <col min="2306" max="2306" width="8.625" style="3" customWidth="1"/>
    <col min="2307" max="2558" width="11.5" style="3"/>
    <col min="2559" max="2559" width="52.25" style="3" customWidth="1"/>
    <col min="2560" max="2560" width="11.125" style="3" customWidth="1"/>
    <col min="2561" max="2561" width="12.625" style="3" customWidth="1"/>
    <col min="2562" max="2562" width="8.625" style="3" customWidth="1"/>
    <col min="2563" max="2814" width="11.5" style="3"/>
    <col min="2815" max="2815" width="52.25" style="3" customWidth="1"/>
    <col min="2816" max="2816" width="11.125" style="3" customWidth="1"/>
    <col min="2817" max="2817" width="12.625" style="3" customWidth="1"/>
    <col min="2818" max="2818" width="8.625" style="3" customWidth="1"/>
    <col min="2819" max="3070" width="11.5" style="3"/>
    <col min="3071" max="3071" width="52.25" style="3" customWidth="1"/>
    <col min="3072" max="3072" width="11.125" style="3" customWidth="1"/>
    <col min="3073" max="3073" width="12.625" style="3" customWidth="1"/>
    <col min="3074" max="3074" width="8.625" style="3" customWidth="1"/>
    <col min="3075" max="3326" width="11.5" style="3"/>
    <col min="3327" max="3327" width="52.25" style="3" customWidth="1"/>
    <col min="3328" max="3328" width="11.125" style="3" customWidth="1"/>
    <col min="3329" max="3329" width="12.625" style="3" customWidth="1"/>
    <col min="3330" max="3330" width="8.625" style="3" customWidth="1"/>
    <col min="3331" max="3582" width="11.5" style="3"/>
    <col min="3583" max="3583" width="52.25" style="3" customWidth="1"/>
    <col min="3584" max="3584" width="11.125" style="3" customWidth="1"/>
    <col min="3585" max="3585" width="12.625" style="3" customWidth="1"/>
    <col min="3586" max="3586" width="8.625" style="3" customWidth="1"/>
    <col min="3587" max="3838" width="11.5" style="3"/>
    <col min="3839" max="3839" width="52.25" style="3" customWidth="1"/>
    <col min="3840" max="3840" width="11.125" style="3" customWidth="1"/>
    <col min="3841" max="3841" width="12.625" style="3" customWidth="1"/>
    <col min="3842" max="3842" width="8.625" style="3" customWidth="1"/>
    <col min="3843" max="4094" width="11.5" style="3"/>
    <col min="4095" max="4095" width="52.25" style="3" customWidth="1"/>
    <col min="4096" max="4096" width="11.125" style="3" customWidth="1"/>
    <col min="4097" max="4097" width="12.625" style="3" customWidth="1"/>
    <col min="4098" max="4098" width="8.625" style="3" customWidth="1"/>
    <col min="4099" max="4350" width="11.5" style="3"/>
    <col min="4351" max="4351" width="52.25" style="3" customWidth="1"/>
    <col min="4352" max="4352" width="11.125" style="3" customWidth="1"/>
    <col min="4353" max="4353" width="12.625" style="3" customWidth="1"/>
    <col min="4354" max="4354" width="8.625" style="3" customWidth="1"/>
    <col min="4355" max="4606" width="11.5" style="3"/>
    <col min="4607" max="4607" width="52.25" style="3" customWidth="1"/>
    <col min="4608" max="4608" width="11.125" style="3" customWidth="1"/>
    <col min="4609" max="4609" width="12.625" style="3" customWidth="1"/>
    <col min="4610" max="4610" width="8.625" style="3" customWidth="1"/>
    <col min="4611" max="4862" width="11.5" style="3"/>
    <col min="4863" max="4863" width="52.25" style="3" customWidth="1"/>
    <col min="4864" max="4864" width="11.125" style="3" customWidth="1"/>
    <col min="4865" max="4865" width="12.625" style="3" customWidth="1"/>
    <col min="4866" max="4866" width="8.625" style="3" customWidth="1"/>
    <col min="4867" max="5118" width="11.5" style="3"/>
    <col min="5119" max="5119" width="52.25" style="3" customWidth="1"/>
    <col min="5120" max="5120" width="11.125" style="3" customWidth="1"/>
    <col min="5121" max="5121" width="12.625" style="3" customWidth="1"/>
    <col min="5122" max="5122" width="8.625" style="3" customWidth="1"/>
    <col min="5123" max="5374" width="11.5" style="3"/>
    <col min="5375" max="5375" width="52.25" style="3" customWidth="1"/>
    <col min="5376" max="5376" width="11.125" style="3" customWidth="1"/>
    <col min="5377" max="5377" width="12.625" style="3" customWidth="1"/>
    <col min="5378" max="5378" width="8.625" style="3" customWidth="1"/>
    <col min="5379" max="5630" width="11.5" style="3"/>
    <col min="5631" max="5631" width="52.25" style="3" customWidth="1"/>
    <col min="5632" max="5632" width="11.125" style="3" customWidth="1"/>
    <col min="5633" max="5633" width="12.625" style="3" customWidth="1"/>
    <col min="5634" max="5634" width="8.625" style="3" customWidth="1"/>
    <col min="5635" max="5886" width="11.5" style="3"/>
    <col min="5887" max="5887" width="52.25" style="3" customWidth="1"/>
    <col min="5888" max="5888" width="11.125" style="3" customWidth="1"/>
    <col min="5889" max="5889" width="12.625" style="3" customWidth="1"/>
    <col min="5890" max="5890" width="8.625" style="3" customWidth="1"/>
    <col min="5891" max="6142" width="11.5" style="3"/>
    <col min="6143" max="6143" width="52.25" style="3" customWidth="1"/>
    <col min="6144" max="6144" width="11.125" style="3" customWidth="1"/>
    <col min="6145" max="6145" width="12.625" style="3" customWidth="1"/>
    <col min="6146" max="6146" width="8.625" style="3" customWidth="1"/>
    <col min="6147" max="6398" width="11.5" style="3"/>
    <col min="6399" max="6399" width="52.25" style="3" customWidth="1"/>
    <col min="6400" max="6400" width="11.125" style="3" customWidth="1"/>
    <col min="6401" max="6401" width="12.625" style="3" customWidth="1"/>
    <col min="6402" max="6402" width="8.625" style="3" customWidth="1"/>
    <col min="6403" max="6654" width="11.5" style="3"/>
    <col min="6655" max="6655" width="52.25" style="3" customWidth="1"/>
    <col min="6656" max="6656" width="11.125" style="3" customWidth="1"/>
    <col min="6657" max="6657" width="12.625" style="3" customWidth="1"/>
    <col min="6658" max="6658" width="8.625" style="3" customWidth="1"/>
    <col min="6659" max="6910" width="11.5" style="3"/>
    <col min="6911" max="6911" width="52.25" style="3" customWidth="1"/>
    <col min="6912" max="6912" width="11.125" style="3" customWidth="1"/>
    <col min="6913" max="6913" width="12.625" style="3" customWidth="1"/>
    <col min="6914" max="6914" width="8.625" style="3" customWidth="1"/>
    <col min="6915" max="7166" width="11.5" style="3"/>
    <col min="7167" max="7167" width="52.25" style="3" customWidth="1"/>
    <col min="7168" max="7168" width="11.125" style="3" customWidth="1"/>
    <col min="7169" max="7169" width="12.625" style="3" customWidth="1"/>
    <col min="7170" max="7170" width="8.625" style="3" customWidth="1"/>
    <col min="7171" max="7422" width="11.5" style="3"/>
    <col min="7423" max="7423" width="52.25" style="3" customWidth="1"/>
    <col min="7424" max="7424" width="11.125" style="3" customWidth="1"/>
    <col min="7425" max="7425" width="12.625" style="3" customWidth="1"/>
    <col min="7426" max="7426" width="8.625" style="3" customWidth="1"/>
    <col min="7427" max="7678" width="11.5" style="3"/>
    <col min="7679" max="7679" width="52.25" style="3" customWidth="1"/>
    <col min="7680" max="7680" width="11.125" style="3" customWidth="1"/>
    <col min="7681" max="7681" width="12.625" style="3" customWidth="1"/>
    <col min="7682" max="7682" width="8.625" style="3" customWidth="1"/>
    <col min="7683" max="7934" width="11.5" style="3"/>
    <col min="7935" max="7935" width="52.25" style="3" customWidth="1"/>
    <col min="7936" max="7936" width="11.125" style="3" customWidth="1"/>
    <col min="7937" max="7937" width="12.625" style="3" customWidth="1"/>
    <col min="7938" max="7938" width="8.625" style="3" customWidth="1"/>
    <col min="7939" max="8190" width="11.5" style="3"/>
    <col min="8191" max="8191" width="52.25" style="3" customWidth="1"/>
    <col min="8192" max="8192" width="11.125" style="3" customWidth="1"/>
    <col min="8193" max="8193" width="12.625" style="3" customWidth="1"/>
    <col min="8194" max="8194" width="8.625" style="3" customWidth="1"/>
    <col min="8195" max="8446" width="11.5" style="3"/>
    <col min="8447" max="8447" width="52.25" style="3" customWidth="1"/>
    <col min="8448" max="8448" width="11.125" style="3" customWidth="1"/>
    <col min="8449" max="8449" width="12.625" style="3" customWidth="1"/>
    <col min="8450" max="8450" width="8.625" style="3" customWidth="1"/>
    <col min="8451" max="8702" width="11.5" style="3"/>
    <col min="8703" max="8703" width="52.25" style="3" customWidth="1"/>
    <col min="8704" max="8704" width="11.125" style="3" customWidth="1"/>
    <col min="8705" max="8705" width="12.625" style="3" customWidth="1"/>
    <col min="8706" max="8706" width="8.625" style="3" customWidth="1"/>
    <col min="8707" max="8958" width="11.5" style="3"/>
    <col min="8959" max="8959" width="52.25" style="3" customWidth="1"/>
    <col min="8960" max="8960" width="11.125" style="3" customWidth="1"/>
    <col min="8961" max="8961" width="12.625" style="3" customWidth="1"/>
    <col min="8962" max="8962" width="8.625" style="3" customWidth="1"/>
    <col min="8963" max="9214" width="11.5" style="3"/>
    <col min="9215" max="9215" width="52.25" style="3" customWidth="1"/>
    <col min="9216" max="9216" width="11.125" style="3" customWidth="1"/>
    <col min="9217" max="9217" width="12.625" style="3" customWidth="1"/>
    <col min="9218" max="9218" width="8.625" style="3" customWidth="1"/>
    <col min="9219" max="9470" width="11.5" style="3"/>
    <col min="9471" max="9471" width="52.25" style="3" customWidth="1"/>
    <col min="9472" max="9472" width="11.125" style="3" customWidth="1"/>
    <col min="9473" max="9473" width="12.625" style="3" customWidth="1"/>
    <col min="9474" max="9474" width="8.625" style="3" customWidth="1"/>
    <col min="9475" max="9726" width="11.5" style="3"/>
    <col min="9727" max="9727" width="52.25" style="3" customWidth="1"/>
    <col min="9728" max="9728" width="11.125" style="3" customWidth="1"/>
    <col min="9729" max="9729" width="12.625" style="3" customWidth="1"/>
    <col min="9730" max="9730" width="8.625" style="3" customWidth="1"/>
    <col min="9731" max="9982" width="11.5" style="3"/>
    <col min="9983" max="9983" width="52.25" style="3" customWidth="1"/>
    <col min="9984" max="9984" width="11.125" style="3" customWidth="1"/>
    <col min="9985" max="9985" width="12.625" style="3" customWidth="1"/>
    <col min="9986" max="9986" width="8.625" style="3" customWidth="1"/>
    <col min="9987" max="10238" width="11.5" style="3"/>
    <col min="10239" max="10239" width="52.25" style="3" customWidth="1"/>
    <col min="10240" max="10240" width="11.125" style="3" customWidth="1"/>
    <col min="10241" max="10241" width="12.625" style="3" customWidth="1"/>
    <col min="10242" max="10242" width="8.625" style="3" customWidth="1"/>
    <col min="10243" max="10494" width="11.5" style="3"/>
    <col min="10495" max="10495" width="52.25" style="3" customWidth="1"/>
    <col min="10496" max="10496" width="11.125" style="3" customWidth="1"/>
    <col min="10497" max="10497" width="12.625" style="3" customWidth="1"/>
    <col min="10498" max="10498" width="8.625" style="3" customWidth="1"/>
    <col min="10499" max="10750" width="11.5" style="3"/>
    <col min="10751" max="10751" width="52.25" style="3" customWidth="1"/>
    <col min="10752" max="10752" width="11.125" style="3" customWidth="1"/>
    <col min="10753" max="10753" width="12.625" style="3" customWidth="1"/>
    <col min="10754" max="10754" width="8.625" style="3" customWidth="1"/>
    <col min="10755" max="11006" width="11.5" style="3"/>
    <col min="11007" max="11007" width="52.25" style="3" customWidth="1"/>
    <col min="11008" max="11008" width="11.125" style="3" customWidth="1"/>
    <col min="11009" max="11009" width="12.625" style="3" customWidth="1"/>
    <col min="11010" max="11010" width="8.625" style="3" customWidth="1"/>
    <col min="11011" max="11262" width="11.5" style="3"/>
    <col min="11263" max="11263" width="52.25" style="3" customWidth="1"/>
    <col min="11264" max="11264" width="11.125" style="3" customWidth="1"/>
    <col min="11265" max="11265" width="12.625" style="3" customWidth="1"/>
    <col min="11266" max="11266" width="8.625" style="3" customWidth="1"/>
    <col min="11267" max="11518" width="11.5" style="3"/>
    <col min="11519" max="11519" width="52.25" style="3" customWidth="1"/>
    <col min="11520" max="11520" width="11.125" style="3" customWidth="1"/>
    <col min="11521" max="11521" width="12.625" style="3" customWidth="1"/>
    <col min="11522" max="11522" width="8.625" style="3" customWidth="1"/>
    <col min="11523" max="11774" width="11.5" style="3"/>
    <col min="11775" max="11775" width="52.25" style="3" customWidth="1"/>
    <col min="11776" max="11776" width="11.125" style="3" customWidth="1"/>
    <col min="11777" max="11777" width="12.625" style="3" customWidth="1"/>
    <col min="11778" max="11778" width="8.625" style="3" customWidth="1"/>
    <col min="11779" max="12030" width="11.5" style="3"/>
    <col min="12031" max="12031" width="52.25" style="3" customWidth="1"/>
    <col min="12032" max="12032" width="11.125" style="3" customWidth="1"/>
    <col min="12033" max="12033" width="12.625" style="3" customWidth="1"/>
    <col min="12034" max="12034" width="8.625" style="3" customWidth="1"/>
    <col min="12035" max="12286" width="11.5" style="3"/>
    <col min="12287" max="12287" width="52.25" style="3" customWidth="1"/>
    <col min="12288" max="12288" width="11.125" style="3" customWidth="1"/>
    <col min="12289" max="12289" width="12.625" style="3" customWidth="1"/>
    <col min="12290" max="12290" width="8.625" style="3" customWidth="1"/>
    <col min="12291" max="12542" width="11.5" style="3"/>
    <col min="12543" max="12543" width="52.25" style="3" customWidth="1"/>
    <col min="12544" max="12544" width="11.125" style="3" customWidth="1"/>
    <col min="12545" max="12545" width="12.625" style="3" customWidth="1"/>
    <col min="12546" max="12546" width="8.625" style="3" customWidth="1"/>
    <col min="12547" max="12798" width="11.5" style="3"/>
    <col min="12799" max="12799" width="52.25" style="3" customWidth="1"/>
    <col min="12800" max="12800" width="11.125" style="3" customWidth="1"/>
    <col min="12801" max="12801" width="12.625" style="3" customWidth="1"/>
    <col min="12802" max="12802" width="8.625" style="3" customWidth="1"/>
    <col min="12803" max="13054" width="11.5" style="3"/>
    <col min="13055" max="13055" width="52.25" style="3" customWidth="1"/>
    <col min="13056" max="13056" width="11.125" style="3" customWidth="1"/>
    <col min="13057" max="13057" width="12.625" style="3" customWidth="1"/>
    <col min="13058" max="13058" width="8.625" style="3" customWidth="1"/>
    <col min="13059" max="13310" width="11.5" style="3"/>
    <col min="13311" max="13311" width="52.25" style="3" customWidth="1"/>
    <col min="13312" max="13312" width="11.125" style="3" customWidth="1"/>
    <col min="13313" max="13313" width="12.625" style="3" customWidth="1"/>
    <col min="13314" max="13314" width="8.625" style="3" customWidth="1"/>
    <col min="13315" max="13566" width="11.5" style="3"/>
    <col min="13567" max="13567" width="52.25" style="3" customWidth="1"/>
    <col min="13568" max="13568" width="11.125" style="3" customWidth="1"/>
    <col min="13569" max="13569" width="12.625" style="3" customWidth="1"/>
    <col min="13570" max="13570" width="8.625" style="3" customWidth="1"/>
    <col min="13571" max="13822" width="11.5" style="3"/>
    <col min="13823" max="13823" width="52.25" style="3" customWidth="1"/>
    <col min="13824" max="13824" width="11.125" style="3" customWidth="1"/>
    <col min="13825" max="13825" width="12.625" style="3" customWidth="1"/>
    <col min="13826" max="13826" width="8.625" style="3" customWidth="1"/>
    <col min="13827" max="14078" width="11.5" style="3"/>
    <col min="14079" max="14079" width="52.25" style="3" customWidth="1"/>
    <col min="14080" max="14080" width="11.125" style="3" customWidth="1"/>
    <col min="14081" max="14081" width="12.625" style="3" customWidth="1"/>
    <col min="14082" max="14082" width="8.625" style="3" customWidth="1"/>
    <col min="14083" max="14334" width="11.5" style="3"/>
    <col min="14335" max="14335" width="52.25" style="3" customWidth="1"/>
    <col min="14336" max="14336" width="11.125" style="3" customWidth="1"/>
    <col min="14337" max="14337" width="12.625" style="3" customWidth="1"/>
    <col min="14338" max="14338" width="8.625" style="3" customWidth="1"/>
    <col min="14339" max="14590" width="11.5" style="3"/>
    <col min="14591" max="14591" width="52.25" style="3" customWidth="1"/>
    <col min="14592" max="14592" width="11.125" style="3" customWidth="1"/>
    <col min="14593" max="14593" width="12.625" style="3" customWidth="1"/>
    <col min="14594" max="14594" width="8.625" style="3" customWidth="1"/>
    <col min="14595" max="14846" width="11.5" style="3"/>
    <col min="14847" max="14847" width="52.25" style="3" customWidth="1"/>
    <col min="14848" max="14848" width="11.125" style="3" customWidth="1"/>
    <col min="14849" max="14849" width="12.625" style="3" customWidth="1"/>
    <col min="14850" max="14850" width="8.625" style="3" customWidth="1"/>
    <col min="14851" max="15102" width="11.5" style="3"/>
    <col min="15103" max="15103" width="52.25" style="3" customWidth="1"/>
    <col min="15104" max="15104" width="11.125" style="3" customWidth="1"/>
    <col min="15105" max="15105" width="12.625" style="3" customWidth="1"/>
    <col min="15106" max="15106" width="8.625" style="3" customWidth="1"/>
    <col min="15107" max="15358" width="11.5" style="3"/>
    <col min="15359" max="15359" width="52.25" style="3" customWidth="1"/>
    <col min="15360" max="15360" width="11.125" style="3" customWidth="1"/>
    <col min="15361" max="15361" width="12.625" style="3" customWidth="1"/>
    <col min="15362" max="15362" width="8.625" style="3" customWidth="1"/>
    <col min="15363" max="15614" width="11.5" style="3"/>
    <col min="15615" max="15615" width="52.25" style="3" customWidth="1"/>
    <col min="15616" max="15616" width="11.125" style="3" customWidth="1"/>
    <col min="15617" max="15617" width="12.625" style="3" customWidth="1"/>
    <col min="15618" max="15618" width="8.625" style="3" customWidth="1"/>
    <col min="15619" max="15870" width="11.5" style="3"/>
    <col min="15871" max="15871" width="52.25" style="3" customWidth="1"/>
    <col min="15872" max="15872" width="11.125" style="3" customWidth="1"/>
    <col min="15873" max="15873" width="12.625" style="3" customWidth="1"/>
    <col min="15874" max="15874" width="8.625" style="3" customWidth="1"/>
    <col min="15875" max="16126" width="11.5" style="3"/>
    <col min="16127" max="16127" width="52.25" style="3" customWidth="1"/>
    <col min="16128" max="16128" width="11.125" style="3" customWidth="1"/>
    <col min="16129" max="16129" width="12.625" style="3" customWidth="1"/>
    <col min="16130" max="16130" width="8.625" style="3" customWidth="1"/>
    <col min="16131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79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72">
        <v>41334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19">
        <v>0</v>
      </c>
    </row>
    <row r="11" spans="1:4" x14ac:dyDescent="0.15">
      <c r="A11" s="18" t="s">
        <v>9</v>
      </c>
      <c r="B11" s="21">
        <v>0</v>
      </c>
      <c r="C11" s="21">
        <v>0</v>
      </c>
      <c r="D11" s="19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19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19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19">
        <v>0</v>
      </c>
    </row>
    <row r="15" spans="1:4" x14ac:dyDescent="0.15">
      <c r="A15" s="6" t="s">
        <v>13</v>
      </c>
      <c r="B15" s="19">
        <v>2817.5</v>
      </c>
      <c r="C15" s="19">
        <v>1.57</v>
      </c>
      <c r="D15" s="19">
        <v>0.79494268739235396</v>
      </c>
    </row>
    <row r="16" spans="1:4" x14ac:dyDescent="0.15">
      <c r="A16" s="6" t="s">
        <v>14</v>
      </c>
      <c r="B16" s="19">
        <v>81.36</v>
      </c>
      <c r="C16" s="19">
        <v>4.5199999999999997E-2</v>
      </c>
      <c r="D16" s="19">
        <v>2.2955292651727389E-2</v>
      </c>
    </row>
    <row r="17" spans="1:4" x14ac:dyDescent="0.15">
      <c r="A17" s="6" t="s">
        <v>15</v>
      </c>
      <c r="B17" s="19">
        <v>210</v>
      </c>
      <c r="C17" s="19">
        <v>0.12</v>
      </c>
      <c r="D17" s="19">
        <v>5.9250386637939426E-2</v>
      </c>
    </row>
    <row r="18" spans="1:4" x14ac:dyDescent="0.15">
      <c r="A18" s="6" t="s">
        <v>16</v>
      </c>
      <c r="B18" s="19">
        <v>0</v>
      </c>
      <c r="C18" s="19">
        <v>0</v>
      </c>
      <c r="D18" s="19">
        <v>0</v>
      </c>
    </row>
    <row r="19" spans="1:4" x14ac:dyDescent="0.15">
      <c r="A19" s="6" t="s">
        <v>17</v>
      </c>
      <c r="B19" s="19">
        <v>0</v>
      </c>
      <c r="C19" s="19">
        <v>0</v>
      </c>
      <c r="D19" s="19">
        <v>0</v>
      </c>
    </row>
    <row r="20" spans="1:4" x14ac:dyDescent="0.15">
      <c r="A20" s="6" t="s">
        <v>18</v>
      </c>
      <c r="B20" s="19">
        <v>155.44</v>
      </c>
      <c r="C20" s="19">
        <v>0.09</v>
      </c>
      <c r="D20" s="19">
        <v>4.3856571900006212E-2</v>
      </c>
    </row>
    <row r="21" spans="1:4" x14ac:dyDescent="0.15">
      <c r="A21" s="6" t="s">
        <v>19</v>
      </c>
      <c r="B21" s="19">
        <v>0</v>
      </c>
      <c r="C21" s="19">
        <v>0</v>
      </c>
      <c r="D21" s="19">
        <v>0</v>
      </c>
    </row>
    <row r="22" spans="1:4" x14ac:dyDescent="0.15">
      <c r="A22" s="22" t="s">
        <v>20</v>
      </c>
      <c r="B22" s="23">
        <v>3264.3</v>
      </c>
      <c r="C22" s="23">
        <v>1.8252000000000004</v>
      </c>
      <c r="D22" s="23">
        <v>0.92100493858202703</v>
      </c>
    </row>
    <row r="23" spans="1:4" x14ac:dyDescent="0.15">
      <c r="A23" s="25" t="s">
        <v>21</v>
      </c>
      <c r="B23" s="21"/>
      <c r="C23" s="21"/>
      <c r="D23" s="21"/>
    </row>
    <row r="24" spans="1:4" x14ac:dyDescent="0.15">
      <c r="A24" s="18" t="s">
        <v>22</v>
      </c>
      <c r="B24" s="19">
        <v>0</v>
      </c>
      <c r="C24" s="19">
        <v>0</v>
      </c>
      <c r="D24" s="19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19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19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19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19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19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19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19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7">
        <v>0</v>
      </c>
    </row>
    <row r="33" spans="1:244" s="29" customFormat="1" x14ac:dyDescent="0.15">
      <c r="A33" s="11" t="s">
        <v>31</v>
      </c>
      <c r="B33" s="21"/>
      <c r="C33" s="21"/>
      <c r="D33" s="21"/>
    </row>
    <row r="34" spans="1:244" s="29" customFormat="1" x14ac:dyDescent="0.15">
      <c r="A34" s="18" t="s">
        <v>32</v>
      </c>
      <c r="B34" s="19">
        <v>242.48066914135561</v>
      </c>
      <c r="C34" s="19">
        <v>0.13</v>
      </c>
      <c r="D34" s="19">
        <v>6.8414635232626614E-2</v>
      </c>
    </row>
    <row r="35" spans="1:244" s="29" customFormat="1" x14ac:dyDescent="0.15">
      <c r="A35" s="6" t="s">
        <v>33</v>
      </c>
      <c r="B35" s="19">
        <v>242.48066914135561</v>
      </c>
      <c r="C35" s="19">
        <v>0.13</v>
      </c>
      <c r="D35" s="19">
        <v>6.8414635232626614E-2</v>
      </c>
    </row>
    <row r="36" spans="1:244" s="30" customFormat="1" x14ac:dyDescent="0.15">
      <c r="A36" s="22" t="s">
        <v>34</v>
      </c>
      <c r="B36" s="23">
        <v>3506.7806691413557</v>
      </c>
      <c r="C36" s="23">
        <v>1.9552000000000005</v>
      </c>
      <c r="D36" s="23">
        <v>0.98941957381465362</v>
      </c>
    </row>
    <row r="37" spans="1:244" s="29" customFormat="1" x14ac:dyDescent="0.15">
      <c r="A37" s="11" t="s">
        <v>35</v>
      </c>
      <c r="B37" s="21"/>
      <c r="C37" s="21"/>
      <c r="D37" s="21"/>
    </row>
    <row r="38" spans="1:244" s="29" customFormat="1" x14ac:dyDescent="0.15">
      <c r="A38" s="6" t="s">
        <v>36</v>
      </c>
      <c r="B38" s="19">
        <v>0</v>
      </c>
      <c r="C38" s="19">
        <v>0</v>
      </c>
      <c r="D38" s="19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19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19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19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21"/>
    </row>
    <row r="44" spans="1:244" s="29" customFormat="1" x14ac:dyDescent="0.15">
      <c r="A44" s="18" t="s">
        <v>42</v>
      </c>
      <c r="B44" s="19">
        <v>0</v>
      </c>
      <c r="C44" s="19">
        <v>0</v>
      </c>
      <c r="D44" s="19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19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19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5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3506.7806691413557</v>
      </c>
      <c r="C49" s="23">
        <v>1.9552000000000005</v>
      </c>
      <c r="D49" s="23">
        <v>0.98941957381465362</v>
      </c>
    </row>
    <row r="50" spans="1:244" s="29" customFormat="1" x14ac:dyDescent="0.15">
      <c r="A50" s="11" t="s">
        <v>48</v>
      </c>
      <c r="B50" s="21"/>
      <c r="C50" s="21"/>
      <c r="D50" s="21"/>
    </row>
    <row r="51" spans="1:244" s="29" customFormat="1" x14ac:dyDescent="0.15">
      <c r="A51" s="6" t="s">
        <v>49</v>
      </c>
      <c r="B51" s="19">
        <v>0</v>
      </c>
      <c r="C51" s="19">
        <v>0</v>
      </c>
      <c r="D51" s="19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19">
        <v>1.0580426185346327E-2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7">
        <v>1.0580426185346327E-2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3544.2806691413557</v>
      </c>
      <c r="C54" s="38">
        <v>1.9752000000000005</v>
      </c>
      <c r="D54" s="38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80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81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</row>
    <row r="10" spans="1:4" x14ac:dyDescent="0.15">
      <c r="A10" s="18" t="s">
        <v>8</v>
      </c>
      <c r="B10" s="19">
        <v>0</v>
      </c>
      <c r="C10" s="19">
        <v>0</v>
      </c>
      <c r="D10" s="19">
        <v>0</v>
      </c>
    </row>
    <row r="11" spans="1:4" x14ac:dyDescent="0.15">
      <c r="A11" s="18" t="s">
        <v>9</v>
      </c>
      <c r="B11" s="21">
        <v>0</v>
      </c>
      <c r="C11" s="21">
        <v>0</v>
      </c>
      <c r="D11" s="19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19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19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19">
        <v>0</v>
      </c>
    </row>
    <row r="15" spans="1:4" x14ac:dyDescent="0.15">
      <c r="A15" s="6" t="s">
        <v>13</v>
      </c>
      <c r="B15" s="19">
        <v>3059</v>
      </c>
      <c r="C15" s="19">
        <v>1.7</v>
      </c>
      <c r="D15" s="19">
        <v>0.77611222124458756</v>
      </c>
    </row>
    <row r="16" spans="1:4" x14ac:dyDescent="0.15">
      <c r="A16" s="6" t="s">
        <v>14</v>
      </c>
      <c r="B16" s="19">
        <v>86.88</v>
      </c>
      <c r="C16" s="19">
        <v>4.8266666666666666E-2</v>
      </c>
      <c r="D16" s="19">
        <v>2.2042703426521662E-2</v>
      </c>
    </row>
    <row r="17" spans="1:4" x14ac:dyDescent="0.15">
      <c r="A17" s="6" t="s">
        <v>15</v>
      </c>
      <c r="B17" s="19">
        <v>210</v>
      </c>
      <c r="C17" s="19">
        <v>0.12</v>
      </c>
      <c r="D17" s="19">
        <v>5.3280015188415623E-2</v>
      </c>
    </row>
    <row r="18" spans="1:4" x14ac:dyDescent="0.15">
      <c r="A18" s="6" t="s">
        <v>16</v>
      </c>
      <c r="B18" s="19">
        <v>0</v>
      </c>
      <c r="C18" s="19">
        <v>0</v>
      </c>
      <c r="D18" s="19">
        <v>0</v>
      </c>
    </row>
    <row r="19" spans="1:4" x14ac:dyDescent="0.15">
      <c r="A19" s="6" t="s">
        <v>17</v>
      </c>
      <c r="B19" s="19">
        <v>0</v>
      </c>
      <c r="C19" s="19">
        <v>0</v>
      </c>
      <c r="D19" s="19">
        <v>0</v>
      </c>
    </row>
    <row r="20" spans="1:4" x14ac:dyDescent="0.15">
      <c r="A20" s="6" t="s">
        <v>18</v>
      </c>
      <c r="B20" s="19">
        <v>167.79</v>
      </c>
      <c r="C20" s="19">
        <v>0.09</v>
      </c>
      <c r="D20" s="19">
        <v>4.2570732135544083E-2</v>
      </c>
    </row>
    <row r="21" spans="1:4" x14ac:dyDescent="0.15">
      <c r="A21" s="6" t="s">
        <v>19</v>
      </c>
      <c r="B21" s="19">
        <v>0</v>
      </c>
      <c r="C21" s="19">
        <v>0</v>
      </c>
      <c r="D21" s="19">
        <v>0</v>
      </c>
    </row>
    <row r="22" spans="1:4" x14ac:dyDescent="0.15">
      <c r="A22" s="22" t="s">
        <v>20</v>
      </c>
      <c r="B22" s="23">
        <v>3523.67</v>
      </c>
      <c r="C22" s="23">
        <v>1.9582666666666666</v>
      </c>
      <c r="D22" s="23">
        <v>0.89400567199506897</v>
      </c>
    </row>
    <row r="23" spans="1:4" x14ac:dyDescent="0.15">
      <c r="A23" s="25" t="s">
        <v>21</v>
      </c>
      <c r="B23" s="21"/>
      <c r="C23" s="21"/>
      <c r="D23" s="21"/>
    </row>
    <row r="24" spans="1:4" x14ac:dyDescent="0.15">
      <c r="A24" s="18" t="s">
        <v>22</v>
      </c>
      <c r="B24" s="19">
        <v>0</v>
      </c>
      <c r="C24" s="19">
        <v>0</v>
      </c>
      <c r="D24" s="19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19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19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19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19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19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19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19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7">
        <v>0</v>
      </c>
    </row>
    <row r="33" spans="1:244" s="29" customFormat="1" x14ac:dyDescent="0.15">
      <c r="A33" s="11" t="s">
        <v>31</v>
      </c>
      <c r="B33" s="21"/>
      <c r="C33" s="21"/>
      <c r="D33" s="21"/>
    </row>
    <row r="34" spans="1:244" s="29" customFormat="1" x14ac:dyDescent="0.15">
      <c r="A34" s="18" t="s">
        <v>32</v>
      </c>
      <c r="B34" s="19">
        <v>380.27031786348152</v>
      </c>
      <c r="C34" s="19">
        <v>0.21</v>
      </c>
      <c r="D34" s="19">
        <v>9.6480039578428253E-2</v>
      </c>
    </row>
    <row r="35" spans="1:244" s="29" customFormat="1" x14ac:dyDescent="0.15">
      <c r="A35" s="6" t="s">
        <v>33</v>
      </c>
      <c r="B35" s="19">
        <v>380.27031786348152</v>
      </c>
      <c r="C35" s="19">
        <v>0.21</v>
      </c>
      <c r="D35" s="19">
        <v>9.6480039578428253E-2</v>
      </c>
    </row>
    <row r="36" spans="1:244" s="30" customFormat="1" x14ac:dyDescent="0.15">
      <c r="A36" s="22" t="s">
        <v>34</v>
      </c>
      <c r="B36" s="23">
        <v>3903.9403178634816</v>
      </c>
      <c r="C36" s="23">
        <v>2.1682666666666668</v>
      </c>
      <c r="D36" s="23">
        <v>0.99048571157349719</v>
      </c>
    </row>
    <row r="37" spans="1:244" s="29" customFormat="1" x14ac:dyDescent="0.15">
      <c r="A37" s="11" t="s">
        <v>35</v>
      </c>
      <c r="B37" s="21"/>
      <c r="C37" s="21"/>
      <c r="D37" s="21"/>
    </row>
    <row r="38" spans="1:244" s="29" customFormat="1" x14ac:dyDescent="0.15">
      <c r="A38" s="6" t="s">
        <v>36</v>
      </c>
      <c r="B38" s="19">
        <v>0</v>
      </c>
      <c r="C38" s="19">
        <v>0</v>
      </c>
      <c r="D38" s="19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19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19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19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7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21"/>
    </row>
    <row r="44" spans="1:244" s="29" customFormat="1" x14ac:dyDescent="0.15">
      <c r="A44" s="18" t="s">
        <v>42</v>
      </c>
      <c r="B44" s="19">
        <v>0</v>
      </c>
      <c r="C44" s="19">
        <v>0</v>
      </c>
      <c r="D44" s="19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19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19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7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5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3903.9403178634816</v>
      </c>
      <c r="C49" s="23">
        <v>2.1682666666666668</v>
      </c>
      <c r="D49" s="23">
        <v>0.99048571157349719</v>
      </c>
    </row>
    <row r="50" spans="1:244" s="29" customFormat="1" x14ac:dyDescent="0.15">
      <c r="A50" s="11" t="s">
        <v>48</v>
      </c>
      <c r="B50" s="21"/>
      <c r="C50" s="21"/>
      <c r="D50" s="21"/>
    </row>
    <row r="51" spans="1:244" s="29" customFormat="1" x14ac:dyDescent="0.15">
      <c r="A51" s="6" t="s">
        <v>49</v>
      </c>
      <c r="B51" s="19">
        <v>0</v>
      </c>
      <c r="C51" s="19">
        <v>0</v>
      </c>
      <c r="D51" s="19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19">
        <v>9.5142884265027906E-3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7">
        <v>9.5142884265027906E-3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3941.4403178634816</v>
      </c>
      <c r="C54" s="38">
        <v>2.1882666666666668</v>
      </c>
      <c r="D54" s="38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IJ55"/>
  <sheetViews>
    <sheetView showGridLines="0" zoomScaleNormal="100" workbookViewId="0">
      <selection activeCell="I29" sqref="I29"/>
    </sheetView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82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83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17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3220</v>
      </c>
      <c r="C15" s="19">
        <v>1.78</v>
      </c>
      <c r="D15" s="20">
        <v>0.76316973642708219</v>
      </c>
    </row>
    <row r="16" spans="1:4" x14ac:dyDescent="0.15">
      <c r="A16" s="6" t="s">
        <v>14</v>
      </c>
      <c r="B16" s="19">
        <v>94.56</v>
      </c>
      <c r="C16" s="19">
        <v>5.2533333333333335E-2</v>
      </c>
      <c r="D16" s="20">
        <v>2.2411593253585372E-2</v>
      </c>
    </row>
    <row r="17" spans="1:4" x14ac:dyDescent="0.15">
      <c r="A17" s="6" t="s">
        <v>15</v>
      </c>
      <c r="B17" s="19">
        <v>222.6</v>
      </c>
      <c r="C17" s="19">
        <v>0.12</v>
      </c>
      <c r="D17" s="20">
        <v>5.2758255692133077E-2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176.86</v>
      </c>
      <c r="C20" s="19">
        <v>0.1</v>
      </c>
      <c r="D20" s="20">
        <v>4.1917453287109864E-2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3714.02</v>
      </c>
      <c r="C22" s="23">
        <v>2.0525333333333333</v>
      </c>
      <c r="D22" s="24">
        <v>0.88025703865991045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467.72487608092928</v>
      </c>
      <c r="C34" s="19">
        <v>0.26</v>
      </c>
      <c r="D34" s="20">
        <v>0.11085511503076785</v>
      </c>
    </row>
    <row r="35" spans="1:244" s="29" customFormat="1" x14ac:dyDescent="0.15">
      <c r="A35" s="6" t="s">
        <v>33</v>
      </c>
      <c r="B35" s="19">
        <v>467.72487608092928</v>
      </c>
      <c r="C35" s="19">
        <v>0.26</v>
      </c>
      <c r="D35" s="20">
        <v>0.11085511503076785</v>
      </c>
    </row>
    <row r="36" spans="1:244" s="30" customFormat="1" x14ac:dyDescent="0.15">
      <c r="A36" s="22" t="s">
        <v>34</v>
      </c>
      <c r="B36" s="23">
        <v>4181.7448760809293</v>
      </c>
      <c r="C36" s="23">
        <v>2.3125333333333336</v>
      </c>
      <c r="D36" s="24">
        <v>0.99111215369067829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4181.7448760809293</v>
      </c>
      <c r="C49" s="23">
        <v>2.3125333333333336</v>
      </c>
      <c r="D49" s="24">
        <v>0.99111215369067829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8.8878463093216096E-3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8.8878463093216096E-3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4219.2448760809293</v>
      </c>
      <c r="C54" s="38">
        <v>2.3325333333333336</v>
      </c>
      <c r="D54" s="39">
        <v>1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53</v>
      </c>
      <c r="B1" s="2"/>
      <c r="C1" s="2"/>
      <c r="D1" s="2"/>
    </row>
    <row r="2" spans="1:4" x14ac:dyDescent="0.15">
      <c r="A2" s="1" t="s">
        <v>54</v>
      </c>
      <c r="B2" s="2"/>
      <c r="C2" s="2"/>
      <c r="D2" s="2"/>
    </row>
    <row r="3" spans="1:4" x14ac:dyDescent="0.15">
      <c r="A3" s="1" t="s">
        <v>55</v>
      </c>
      <c r="B3" s="2"/>
      <c r="C3" s="2"/>
      <c r="D3" s="2"/>
    </row>
    <row r="4" spans="1:4" x14ac:dyDescent="0.15">
      <c r="A4" s="1" t="s">
        <v>56</v>
      </c>
      <c r="B4" s="2"/>
      <c r="C4" s="2"/>
      <c r="D4" s="2"/>
    </row>
    <row r="5" spans="1:4" ht="13.5" thickBot="1" x14ac:dyDescent="0.2">
      <c r="A5" s="4" t="s">
        <v>0</v>
      </c>
      <c r="B5" s="5">
        <v>1800</v>
      </c>
      <c r="C5" s="6" t="s">
        <v>1</v>
      </c>
    </row>
    <row r="6" spans="1:4" x14ac:dyDescent="0.15">
      <c r="A6" s="7"/>
      <c r="B6" s="8" t="s">
        <v>2</v>
      </c>
      <c r="C6" s="9" t="s">
        <v>57</v>
      </c>
      <c r="D6" s="10" t="s">
        <v>3</v>
      </c>
    </row>
    <row r="7" spans="1:4" x14ac:dyDescent="0.15">
      <c r="A7" s="11" t="s">
        <v>4</v>
      </c>
      <c r="D7" s="12" t="s">
        <v>5</v>
      </c>
    </row>
    <row r="8" spans="1:4" ht="13.5" thickBot="1" x14ac:dyDescent="0.2">
      <c r="A8" s="13"/>
      <c r="B8" s="14" t="s">
        <v>58</v>
      </c>
      <c r="C8" s="14" t="s">
        <v>59</v>
      </c>
      <c r="D8" s="15" t="s">
        <v>6</v>
      </c>
    </row>
    <row r="9" spans="1:4" x14ac:dyDescent="0.15">
      <c r="A9" s="11" t="s">
        <v>7</v>
      </c>
      <c r="B9" s="16"/>
      <c r="D9" s="17"/>
    </row>
    <row r="10" spans="1:4" x14ac:dyDescent="0.15">
      <c r="A10" s="18" t="s">
        <v>8</v>
      </c>
      <c r="B10" s="19">
        <v>0</v>
      </c>
      <c r="C10" s="19">
        <v>0</v>
      </c>
      <c r="D10" s="20">
        <v>0</v>
      </c>
    </row>
    <row r="11" spans="1:4" x14ac:dyDescent="0.15">
      <c r="A11" s="18" t="s">
        <v>9</v>
      </c>
      <c r="B11" s="21">
        <v>0</v>
      </c>
      <c r="C11" s="21">
        <v>0</v>
      </c>
      <c r="D11" s="20">
        <v>0</v>
      </c>
    </row>
    <row r="12" spans="1:4" x14ac:dyDescent="0.15">
      <c r="A12" s="18" t="s">
        <v>10</v>
      </c>
      <c r="B12" s="19">
        <v>0</v>
      </c>
      <c r="C12" s="19">
        <v>0</v>
      </c>
      <c r="D12" s="20">
        <v>0</v>
      </c>
    </row>
    <row r="13" spans="1:4" x14ac:dyDescent="0.15">
      <c r="A13" s="18" t="s">
        <v>11</v>
      </c>
      <c r="B13" s="19">
        <v>0</v>
      </c>
      <c r="C13" s="19">
        <v>0</v>
      </c>
      <c r="D13" s="20">
        <v>0</v>
      </c>
    </row>
    <row r="14" spans="1:4" x14ac:dyDescent="0.15">
      <c r="A14" s="18" t="s">
        <v>12</v>
      </c>
      <c r="B14" s="19">
        <v>0</v>
      </c>
      <c r="C14" s="19">
        <v>0</v>
      </c>
      <c r="D14" s="20">
        <v>0</v>
      </c>
    </row>
    <row r="15" spans="1:4" x14ac:dyDescent="0.15">
      <c r="A15" s="6" t="s">
        <v>13</v>
      </c>
      <c r="B15" s="19">
        <v>3622.5</v>
      </c>
      <c r="C15" s="19">
        <v>2.0299999999999998</v>
      </c>
      <c r="D15" s="20">
        <v>0.7435192231489357</v>
      </c>
    </row>
    <row r="16" spans="1:4" x14ac:dyDescent="0.15">
      <c r="A16" s="6" t="s">
        <v>14</v>
      </c>
      <c r="B16" s="19">
        <v>105.6</v>
      </c>
      <c r="C16" s="19">
        <v>5.8666666666666666E-2</v>
      </c>
      <c r="D16" s="20">
        <v>2.1674432012291956E-2</v>
      </c>
    </row>
    <row r="17" spans="1:4" x14ac:dyDescent="0.15">
      <c r="A17" s="6" t="s">
        <v>15</v>
      </c>
      <c r="B17" s="19">
        <v>289.8</v>
      </c>
      <c r="C17" s="19">
        <v>0.16</v>
      </c>
      <c r="D17" s="20">
        <v>5.9481537851914866E-2</v>
      </c>
    </row>
    <row r="18" spans="1:4" x14ac:dyDescent="0.15">
      <c r="A18" s="6" t="s">
        <v>16</v>
      </c>
      <c r="B18" s="19">
        <v>0</v>
      </c>
      <c r="C18" s="19">
        <v>0</v>
      </c>
      <c r="D18" s="20">
        <v>0</v>
      </c>
    </row>
    <row r="19" spans="1:4" x14ac:dyDescent="0.15">
      <c r="A19" s="6" t="s">
        <v>17</v>
      </c>
      <c r="B19" s="19">
        <v>0</v>
      </c>
      <c r="C19" s="19">
        <v>0</v>
      </c>
      <c r="D19" s="20">
        <v>0</v>
      </c>
    </row>
    <row r="20" spans="1:4" x14ac:dyDescent="0.15">
      <c r="A20" s="6" t="s">
        <v>18</v>
      </c>
      <c r="B20" s="19">
        <v>200.9</v>
      </c>
      <c r="C20" s="19">
        <v>0.11</v>
      </c>
      <c r="D20" s="20">
        <v>4.123478590217286E-2</v>
      </c>
    </row>
    <row r="21" spans="1:4" x14ac:dyDescent="0.15">
      <c r="A21" s="6" t="s">
        <v>19</v>
      </c>
      <c r="B21" s="19">
        <v>0</v>
      </c>
      <c r="C21" s="19">
        <v>0</v>
      </c>
      <c r="D21" s="20">
        <v>0</v>
      </c>
    </row>
    <row r="22" spans="1:4" x14ac:dyDescent="0.15">
      <c r="A22" s="22" t="s">
        <v>20</v>
      </c>
      <c r="B22" s="23">
        <v>4218.8</v>
      </c>
      <c r="C22" s="23">
        <v>2.3586666666666667</v>
      </c>
      <c r="D22" s="24">
        <v>0.8659099789153154</v>
      </c>
    </row>
    <row r="23" spans="1:4" x14ac:dyDescent="0.15">
      <c r="A23" s="25" t="s">
        <v>21</v>
      </c>
      <c r="B23" s="21"/>
      <c r="C23" s="21"/>
      <c r="D23" s="17"/>
    </row>
    <row r="24" spans="1:4" x14ac:dyDescent="0.15">
      <c r="A24" s="18" t="s">
        <v>22</v>
      </c>
      <c r="B24" s="19">
        <v>0</v>
      </c>
      <c r="C24" s="19">
        <v>0</v>
      </c>
      <c r="D24" s="20">
        <v>0</v>
      </c>
    </row>
    <row r="25" spans="1:4" x14ac:dyDescent="0.15">
      <c r="A25" s="18" t="s">
        <v>23</v>
      </c>
      <c r="B25" s="19">
        <v>0</v>
      </c>
      <c r="C25" s="19">
        <v>0</v>
      </c>
      <c r="D25" s="20">
        <v>0</v>
      </c>
    </row>
    <row r="26" spans="1:4" x14ac:dyDescent="0.15">
      <c r="A26" s="18" t="s">
        <v>24</v>
      </c>
      <c r="B26" s="19">
        <v>0</v>
      </c>
      <c r="C26" s="19">
        <v>0</v>
      </c>
      <c r="D26" s="20">
        <v>0</v>
      </c>
    </row>
    <row r="27" spans="1:4" x14ac:dyDescent="0.15">
      <c r="A27" s="18" t="s">
        <v>25</v>
      </c>
      <c r="B27" s="19">
        <v>0</v>
      </c>
      <c r="C27" s="19">
        <v>0</v>
      </c>
      <c r="D27" s="20">
        <v>0</v>
      </c>
    </row>
    <row r="28" spans="1:4" x14ac:dyDescent="0.15">
      <c r="A28" s="18" t="s">
        <v>26</v>
      </c>
      <c r="B28" s="19">
        <v>0</v>
      </c>
      <c r="C28" s="19">
        <v>0</v>
      </c>
      <c r="D28" s="20">
        <v>0</v>
      </c>
    </row>
    <row r="29" spans="1:4" x14ac:dyDescent="0.15">
      <c r="A29" s="18" t="s">
        <v>27</v>
      </c>
      <c r="B29" s="19">
        <v>0</v>
      </c>
      <c r="C29" s="19">
        <v>0</v>
      </c>
      <c r="D29" s="20">
        <v>0</v>
      </c>
    </row>
    <row r="30" spans="1:4" x14ac:dyDescent="0.15">
      <c r="A30" s="18" t="s">
        <v>28</v>
      </c>
      <c r="B30" s="19">
        <v>0</v>
      </c>
      <c r="C30" s="19">
        <v>0</v>
      </c>
      <c r="D30" s="20">
        <v>0</v>
      </c>
    </row>
    <row r="31" spans="1:4" x14ac:dyDescent="0.15">
      <c r="A31" s="18" t="s">
        <v>29</v>
      </c>
      <c r="B31" s="19">
        <v>0</v>
      </c>
      <c r="C31" s="19">
        <v>0</v>
      </c>
      <c r="D31" s="20">
        <v>0</v>
      </c>
    </row>
    <row r="32" spans="1:4" x14ac:dyDescent="0.15">
      <c r="A32" s="26" t="s">
        <v>30</v>
      </c>
      <c r="B32" s="27">
        <v>0</v>
      </c>
      <c r="C32" s="27">
        <v>0</v>
      </c>
      <c r="D32" s="28">
        <v>0</v>
      </c>
    </row>
    <row r="33" spans="1:244" s="29" customFormat="1" x14ac:dyDescent="0.15">
      <c r="A33" s="11" t="s">
        <v>31</v>
      </c>
      <c r="B33" s="21"/>
      <c r="C33" s="21"/>
      <c r="D33" s="17"/>
    </row>
    <row r="34" spans="1:244" s="29" customFormat="1" x14ac:dyDescent="0.15">
      <c r="A34" s="18" t="s">
        <v>32</v>
      </c>
      <c r="B34" s="19">
        <v>615.79999044553256</v>
      </c>
      <c r="C34" s="19">
        <v>0.34</v>
      </c>
      <c r="D34" s="20">
        <v>0.12639313471668306</v>
      </c>
    </row>
    <row r="35" spans="1:244" s="29" customFormat="1" x14ac:dyDescent="0.15">
      <c r="A35" s="6" t="s">
        <v>33</v>
      </c>
      <c r="B35" s="19">
        <v>615.79999044553256</v>
      </c>
      <c r="C35" s="19">
        <v>0.34</v>
      </c>
      <c r="D35" s="20">
        <v>0.12639313471668306</v>
      </c>
    </row>
    <row r="36" spans="1:244" s="30" customFormat="1" x14ac:dyDescent="0.15">
      <c r="A36" s="22" t="s">
        <v>34</v>
      </c>
      <c r="B36" s="23">
        <v>4834.599990445533</v>
      </c>
      <c r="C36" s="23">
        <v>2.6986666666666665</v>
      </c>
      <c r="D36" s="24">
        <v>0.99230311363199841</v>
      </c>
    </row>
    <row r="37" spans="1:244" s="29" customFormat="1" x14ac:dyDescent="0.15">
      <c r="A37" s="11" t="s">
        <v>35</v>
      </c>
      <c r="B37" s="21"/>
      <c r="C37" s="21"/>
      <c r="D37" s="17"/>
    </row>
    <row r="38" spans="1:244" s="29" customFormat="1" x14ac:dyDescent="0.15">
      <c r="A38" s="6" t="s">
        <v>36</v>
      </c>
      <c r="B38" s="19">
        <v>0</v>
      </c>
      <c r="C38" s="19">
        <v>0</v>
      </c>
      <c r="D38" s="20">
        <v>0</v>
      </c>
    </row>
    <row r="39" spans="1:244" s="29" customFormat="1" x14ac:dyDescent="0.15">
      <c r="A39" s="6" t="s">
        <v>37</v>
      </c>
      <c r="B39" s="19">
        <v>0</v>
      </c>
      <c r="C39" s="19">
        <v>0</v>
      </c>
      <c r="D39" s="20">
        <v>0</v>
      </c>
    </row>
    <row r="40" spans="1:244" s="29" customFormat="1" x14ac:dyDescent="0.15">
      <c r="A40" s="18" t="s">
        <v>38</v>
      </c>
      <c r="B40" s="19">
        <v>0</v>
      </c>
      <c r="C40" s="19">
        <v>0</v>
      </c>
      <c r="D40" s="20">
        <v>0</v>
      </c>
    </row>
    <row r="41" spans="1:244" s="29" customFormat="1" x14ac:dyDescent="0.15">
      <c r="A41" s="18" t="s">
        <v>39</v>
      </c>
      <c r="B41" s="19">
        <v>0</v>
      </c>
      <c r="C41" s="19">
        <v>0</v>
      </c>
      <c r="D41" s="20">
        <v>0</v>
      </c>
    </row>
    <row r="42" spans="1:244" s="29" customFormat="1" x14ac:dyDescent="0.15">
      <c r="A42" s="26" t="s">
        <v>40</v>
      </c>
      <c r="B42" s="27">
        <v>0</v>
      </c>
      <c r="C42" s="27">
        <v>0</v>
      </c>
      <c r="D42" s="28">
        <v>0</v>
      </c>
      <c r="E42" s="33"/>
      <c r="F42" s="31"/>
      <c r="G42" s="31"/>
      <c r="H42" s="32"/>
      <c r="I42" s="33"/>
      <c r="J42" s="31"/>
      <c r="K42" s="31"/>
      <c r="L42" s="32"/>
      <c r="M42" s="33"/>
      <c r="N42" s="31"/>
      <c r="O42" s="31"/>
      <c r="P42" s="32"/>
      <c r="Q42" s="33"/>
      <c r="R42" s="31"/>
      <c r="S42" s="31"/>
      <c r="T42" s="32"/>
      <c r="U42" s="33"/>
      <c r="V42" s="31"/>
      <c r="W42" s="31"/>
      <c r="X42" s="32"/>
      <c r="Y42" s="33"/>
      <c r="Z42" s="31"/>
      <c r="AA42" s="31"/>
      <c r="AB42" s="32"/>
      <c r="AC42" s="33"/>
      <c r="AD42" s="31"/>
      <c r="AE42" s="31"/>
      <c r="AF42" s="32"/>
      <c r="AG42" s="33"/>
      <c r="AH42" s="31"/>
      <c r="AI42" s="31"/>
      <c r="AJ42" s="32"/>
      <c r="AK42" s="33"/>
      <c r="AL42" s="31"/>
      <c r="AM42" s="31"/>
      <c r="AN42" s="32"/>
      <c r="AO42" s="33"/>
      <c r="AP42" s="31"/>
      <c r="AQ42" s="31"/>
      <c r="AR42" s="32"/>
      <c r="AS42" s="33"/>
      <c r="AT42" s="31"/>
      <c r="AU42" s="31"/>
      <c r="AV42" s="32"/>
      <c r="AW42" s="33"/>
      <c r="AX42" s="31"/>
      <c r="AY42" s="31"/>
      <c r="AZ42" s="32"/>
      <c r="BA42" s="33"/>
      <c r="BB42" s="31"/>
      <c r="BC42" s="31"/>
      <c r="BD42" s="32"/>
      <c r="BE42" s="33"/>
      <c r="BF42" s="31"/>
      <c r="BG42" s="31"/>
      <c r="BH42" s="32"/>
      <c r="BI42" s="33"/>
      <c r="BJ42" s="31"/>
      <c r="BK42" s="31"/>
      <c r="BL42" s="32"/>
      <c r="BM42" s="33"/>
      <c r="BN42" s="31"/>
      <c r="BO42" s="31"/>
      <c r="BP42" s="32"/>
      <c r="BQ42" s="33"/>
      <c r="BR42" s="31"/>
      <c r="BS42" s="31"/>
      <c r="BT42" s="32"/>
      <c r="BU42" s="33"/>
      <c r="BV42" s="31"/>
      <c r="BW42" s="31"/>
      <c r="BX42" s="32"/>
      <c r="BY42" s="33"/>
      <c r="BZ42" s="31"/>
      <c r="CA42" s="31"/>
      <c r="CB42" s="32"/>
      <c r="CC42" s="33"/>
      <c r="CD42" s="31"/>
      <c r="CE42" s="31"/>
      <c r="CF42" s="32"/>
      <c r="CG42" s="33"/>
      <c r="CH42" s="31"/>
      <c r="CI42" s="31"/>
      <c r="CJ42" s="32"/>
      <c r="CK42" s="33"/>
      <c r="CL42" s="31"/>
      <c r="CM42" s="31"/>
      <c r="CN42" s="32"/>
      <c r="CO42" s="33"/>
      <c r="CP42" s="31"/>
      <c r="CQ42" s="31"/>
      <c r="CR42" s="32"/>
      <c r="CS42" s="33"/>
      <c r="CT42" s="31"/>
      <c r="CU42" s="31"/>
      <c r="CV42" s="32"/>
      <c r="CW42" s="33"/>
      <c r="CX42" s="31"/>
      <c r="CY42" s="31"/>
      <c r="CZ42" s="32"/>
      <c r="DA42" s="33"/>
      <c r="DB42" s="31"/>
      <c r="DC42" s="31"/>
      <c r="DD42" s="32"/>
      <c r="DE42" s="33"/>
      <c r="DF42" s="31"/>
      <c r="DG42" s="31"/>
      <c r="DH42" s="32"/>
      <c r="DI42" s="33"/>
      <c r="DJ42" s="31"/>
      <c r="DK42" s="31"/>
      <c r="DL42" s="32"/>
      <c r="DM42" s="33"/>
      <c r="DN42" s="31"/>
      <c r="DO42" s="31"/>
      <c r="DP42" s="32"/>
      <c r="DQ42" s="33"/>
      <c r="DR42" s="31"/>
      <c r="DS42" s="31"/>
      <c r="DT42" s="32"/>
      <c r="DU42" s="33"/>
      <c r="DV42" s="31"/>
      <c r="DW42" s="31"/>
      <c r="DX42" s="32"/>
      <c r="DY42" s="33"/>
      <c r="DZ42" s="31"/>
      <c r="EA42" s="31"/>
      <c r="EB42" s="32"/>
      <c r="EC42" s="33"/>
      <c r="ED42" s="31"/>
      <c r="EE42" s="31"/>
      <c r="EF42" s="32"/>
      <c r="EG42" s="33"/>
      <c r="EH42" s="31"/>
      <c r="EI42" s="31"/>
      <c r="EJ42" s="32"/>
      <c r="EK42" s="33"/>
      <c r="EL42" s="31"/>
      <c r="EM42" s="31"/>
      <c r="EN42" s="32"/>
      <c r="EO42" s="33"/>
      <c r="EP42" s="31"/>
      <c r="EQ42" s="31"/>
      <c r="ER42" s="32"/>
      <c r="ES42" s="33"/>
      <c r="ET42" s="31"/>
      <c r="EU42" s="31"/>
      <c r="EV42" s="32"/>
      <c r="EW42" s="33"/>
      <c r="EX42" s="31"/>
      <c r="EY42" s="31"/>
      <c r="EZ42" s="32"/>
      <c r="FA42" s="33"/>
      <c r="FB42" s="31"/>
      <c r="FC42" s="31"/>
      <c r="FD42" s="32"/>
      <c r="FE42" s="33"/>
      <c r="FF42" s="31"/>
      <c r="FG42" s="31"/>
      <c r="FH42" s="32"/>
      <c r="FI42" s="33"/>
      <c r="FJ42" s="31"/>
      <c r="FK42" s="31"/>
      <c r="FL42" s="32"/>
      <c r="FM42" s="33"/>
      <c r="FN42" s="31"/>
      <c r="FO42" s="31"/>
      <c r="FP42" s="32"/>
      <c r="FQ42" s="33"/>
      <c r="FR42" s="31"/>
      <c r="FS42" s="31"/>
      <c r="FT42" s="32"/>
      <c r="FU42" s="33"/>
      <c r="FV42" s="31"/>
      <c r="FW42" s="31"/>
      <c r="FX42" s="32"/>
      <c r="FY42" s="33"/>
      <c r="FZ42" s="31"/>
      <c r="GA42" s="31"/>
      <c r="GB42" s="32"/>
      <c r="GC42" s="33"/>
      <c r="GD42" s="31"/>
      <c r="GE42" s="31"/>
      <c r="GF42" s="32"/>
      <c r="GG42" s="33"/>
      <c r="GH42" s="31"/>
      <c r="GI42" s="31"/>
      <c r="GJ42" s="32"/>
      <c r="GK42" s="33"/>
      <c r="GL42" s="31"/>
      <c r="GM42" s="31"/>
      <c r="GN42" s="32"/>
      <c r="GO42" s="33"/>
      <c r="GP42" s="31"/>
      <c r="GQ42" s="31"/>
      <c r="GR42" s="32"/>
      <c r="GS42" s="33"/>
      <c r="GT42" s="31"/>
      <c r="GU42" s="31"/>
      <c r="GV42" s="32"/>
      <c r="GW42" s="33"/>
      <c r="GX42" s="31"/>
      <c r="GY42" s="31"/>
      <c r="GZ42" s="32"/>
      <c r="HA42" s="33"/>
      <c r="HB42" s="31"/>
      <c r="HC42" s="31"/>
      <c r="HD42" s="32"/>
      <c r="HE42" s="33"/>
      <c r="HF42" s="31"/>
      <c r="HG42" s="31"/>
      <c r="HH42" s="32"/>
      <c r="HI42" s="33"/>
      <c r="HJ42" s="31"/>
      <c r="HK42" s="31"/>
      <c r="HL42" s="32"/>
      <c r="HM42" s="33"/>
      <c r="HN42" s="31"/>
      <c r="HO42" s="31"/>
      <c r="HP42" s="32"/>
      <c r="HQ42" s="33"/>
      <c r="HR42" s="31"/>
      <c r="HS42" s="31"/>
      <c r="HT42" s="32"/>
      <c r="HU42" s="33"/>
      <c r="HV42" s="31"/>
      <c r="HW42" s="31"/>
      <c r="HX42" s="32"/>
      <c r="HY42" s="33"/>
      <c r="HZ42" s="31"/>
      <c r="IA42" s="31"/>
      <c r="IB42" s="32"/>
      <c r="IC42" s="33"/>
      <c r="ID42" s="31"/>
      <c r="IE42" s="31"/>
      <c r="IF42" s="32"/>
      <c r="IG42" s="33"/>
      <c r="IH42" s="31"/>
      <c r="II42" s="31"/>
      <c r="IJ42" s="32"/>
    </row>
    <row r="43" spans="1:244" s="29" customFormat="1" x14ac:dyDescent="0.15">
      <c r="A43" s="11" t="s">
        <v>41</v>
      </c>
      <c r="B43" s="21"/>
      <c r="C43" s="21"/>
      <c r="D43" s="17"/>
    </row>
    <row r="44" spans="1:244" s="29" customFormat="1" x14ac:dyDescent="0.15">
      <c r="A44" s="18" t="s">
        <v>42</v>
      </c>
      <c r="B44" s="19">
        <v>0</v>
      </c>
      <c r="C44" s="19">
        <v>0</v>
      </c>
      <c r="D44" s="20">
        <v>0</v>
      </c>
    </row>
    <row r="45" spans="1:244" s="29" customFormat="1" x14ac:dyDescent="0.15">
      <c r="A45" s="18" t="s">
        <v>43</v>
      </c>
      <c r="B45" s="19">
        <v>0</v>
      </c>
      <c r="C45" s="19">
        <v>0</v>
      </c>
      <c r="D45" s="20">
        <v>0</v>
      </c>
    </row>
    <row r="46" spans="1:244" s="29" customFormat="1" x14ac:dyDescent="0.15">
      <c r="A46" s="18" t="s">
        <v>44</v>
      </c>
      <c r="B46" s="19">
        <v>0</v>
      </c>
      <c r="C46" s="19">
        <v>0</v>
      </c>
      <c r="D46" s="20">
        <v>0</v>
      </c>
    </row>
    <row r="47" spans="1:244" s="29" customFormat="1" x14ac:dyDescent="0.15">
      <c r="A47" s="26" t="s">
        <v>45</v>
      </c>
      <c r="B47" s="27">
        <v>0</v>
      </c>
      <c r="C47" s="27">
        <v>0</v>
      </c>
      <c r="D47" s="28">
        <v>0</v>
      </c>
      <c r="E47" s="33"/>
      <c r="F47" s="31"/>
      <c r="G47" s="31"/>
      <c r="H47" s="32"/>
      <c r="I47" s="33"/>
      <c r="J47" s="31"/>
      <c r="K47" s="31"/>
      <c r="L47" s="32"/>
      <c r="M47" s="33"/>
      <c r="N47" s="31"/>
      <c r="O47" s="31"/>
      <c r="P47" s="32"/>
      <c r="Q47" s="33"/>
      <c r="R47" s="31"/>
      <c r="S47" s="31"/>
      <c r="T47" s="32"/>
      <c r="U47" s="33"/>
      <c r="V47" s="31"/>
      <c r="W47" s="31"/>
      <c r="X47" s="32"/>
      <c r="Y47" s="33"/>
      <c r="Z47" s="31"/>
      <c r="AA47" s="31"/>
      <c r="AB47" s="32"/>
      <c r="AC47" s="33"/>
      <c r="AD47" s="31"/>
      <c r="AE47" s="31"/>
      <c r="AF47" s="32"/>
      <c r="AG47" s="33"/>
      <c r="AH47" s="31"/>
      <c r="AI47" s="31"/>
      <c r="AJ47" s="32"/>
      <c r="AK47" s="33"/>
      <c r="AL47" s="31"/>
      <c r="AM47" s="31"/>
      <c r="AN47" s="32"/>
      <c r="AO47" s="33"/>
      <c r="AP47" s="31"/>
      <c r="AQ47" s="31"/>
      <c r="AR47" s="32"/>
      <c r="AS47" s="33"/>
      <c r="AT47" s="31"/>
      <c r="AU47" s="31"/>
      <c r="AV47" s="32"/>
      <c r="AW47" s="33"/>
      <c r="AX47" s="31"/>
      <c r="AY47" s="31"/>
      <c r="AZ47" s="32"/>
      <c r="BA47" s="33"/>
      <c r="BB47" s="31"/>
      <c r="BC47" s="31"/>
      <c r="BD47" s="32"/>
      <c r="BE47" s="33"/>
      <c r="BF47" s="31"/>
      <c r="BG47" s="31"/>
      <c r="BH47" s="32"/>
      <c r="BI47" s="33"/>
      <c r="BJ47" s="31"/>
      <c r="BK47" s="31"/>
      <c r="BL47" s="32"/>
      <c r="BM47" s="33"/>
      <c r="BN47" s="31"/>
      <c r="BO47" s="31"/>
      <c r="BP47" s="32"/>
      <c r="BQ47" s="33"/>
      <c r="BR47" s="31"/>
      <c r="BS47" s="31"/>
      <c r="BT47" s="32"/>
      <c r="BU47" s="33"/>
      <c r="BV47" s="31"/>
      <c r="BW47" s="31"/>
      <c r="BX47" s="32"/>
      <c r="BY47" s="33"/>
      <c r="BZ47" s="31"/>
      <c r="CA47" s="31"/>
      <c r="CB47" s="32"/>
      <c r="CC47" s="33"/>
      <c r="CD47" s="31"/>
      <c r="CE47" s="31"/>
      <c r="CF47" s="32"/>
      <c r="CG47" s="33"/>
      <c r="CH47" s="31"/>
      <c r="CI47" s="31"/>
      <c r="CJ47" s="32"/>
      <c r="CK47" s="33"/>
      <c r="CL47" s="31"/>
      <c r="CM47" s="31"/>
      <c r="CN47" s="32"/>
      <c r="CO47" s="33"/>
      <c r="CP47" s="31"/>
      <c r="CQ47" s="31"/>
      <c r="CR47" s="32"/>
      <c r="CS47" s="33"/>
      <c r="CT47" s="31"/>
      <c r="CU47" s="31"/>
      <c r="CV47" s="32"/>
      <c r="CW47" s="33"/>
      <c r="CX47" s="31"/>
      <c r="CY47" s="31"/>
      <c r="CZ47" s="32"/>
      <c r="DA47" s="33"/>
      <c r="DB47" s="31"/>
      <c r="DC47" s="31"/>
      <c r="DD47" s="32"/>
      <c r="DE47" s="33"/>
      <c r="DF47" s="31"/>
      <c r="DG47" s="31"/>
      <c r="DH47" s="32"/>
      <c r="DI47" s="33"/>
      <c r="DJ47" s="31"/>
      <c r="DK47" s="31"/>
      <c r="DL47" s="32"/>
      <c r="DM47" s="33"/>
      <c r="DN47" s="31"/>
      <c r="DO47" s="31"/>
      <c r="DP47" s="32"/>
      <c r="DQ47" s="33"/>
      <c r="DR47" s="31"/>
      <c r="DS47" s="31"/>
      <c r="DT47" s="32"/>
      <c r="DU47" s="33"/>
      <c r="DV47" s="31"/>
      <c r="DW47" s="31"/>
      <c r="DX47" s="32"/>
      <c r="DY47" s="33"/>
      <c r="DZ47" s="31"/>
      <c r="EA47" s="31"/>
      <c r="EB47" s="32"/>
      <c r="EC47" s="33"/>
      <c r="ED47" s="31"/>
      <c r="EE47" s="31"/>
      <c r="EF47" s="32"/>
      <c r="EG47" s="33"/>
      <c r="EH47" s="31"/>
      <c r="EI47" s="31"/>
      <c r="EJ47" s="32"/>
      <c r="EK47" s="33"/>
      <c r="EL47" s="31"/>
      <c r="EM47" s="31"/>
      <c r="EN47" s="32"/>
      <c r="EO47" s="33"/>
      <c r="EP47" s="31"/>
      <c r="EQ47" s="31"/>
      <c r="ER47" s="32"/>
      <c r="ES47" s="33"/>
      <c r="ET47" s="31"/>
      <c r="EU47" s="31"/>
      <c r="EV47" s="32"/>
      <c r="EW47" s="33"/>
      <c r="EX47" s="31"/>
      <c r="EY47" s="31"/>
      <c r="EZ47" s="32"/>
      <c r="FA47" s="33"/>
      <c r="FB47" s="31"/>
      <c r="FC47" s="31"/>
      <c r="FD47" s="32"/>
      <c r="FE47" s="33"/>
      <c r="FF47" s="31"/>
      <c r="FG47" s="31"/>
      <c r="FH47" s="32"/>
      <c r="FI47" s="33"/>
      <c r="FJ47" s="31"/>
      <c r="FK47" s="31"/>
      <c r="FL47" s="32"/>
      <c r="FM47" s="33"/>
      <c r="FN47" s="31"/>
      <c r="FO47" s="31"/>
      <c r="FP47" s="32"/>
      <c r="FQ47" s="33"/>
      <c r="FR47" s="31"/>
      <c r="FS47" s="31"/>
      <c r="FT47" s="32"/>
      <c r="FU47" s="33"/>
      <c r="FV47" s="31"/>
      <c r="FW47" s="31"/>
      <c r="FX47" s="32"/>
      <c r="FY47" s="33"/>
      <c r="FZ47" s="31"/>
      <c r="GA47" s="31"/>
      <c r="GB47" s="32"/>
      <c r="GC47" s="33"/>
      <c r="GD47" s="31"/>
      <c r="GE47" s="31"/>
      <c r="GF47" s="32"/>
      <c r="GG47" s="33"/>
      <c r="GH47" s="31"/>
      <c r="GI47" s="31"/>
      <c r="GJ47" s="32"/>
      <c r="GK47" s="33"/>
      <c r="GL47" s="31"/>
      <c r="GM47" s="31"/>
      <c r="GN47" s="32"/>
      <c r="GO47" s="33"/>
      <c r="GP47" s="31"/>
      <c r="GQ47" s="31"/>
      <c r="GR47" s="32"/>
      <c r="GS47" s="33"/>
      <c r="GT47" s="31"/>
      <c r="GU47" s="31"/>
      <c r="GV47" s="32"/>
      <c r="GW47" s="33"/>
      <c r="GX47" s="31"/>
      <c r="GY47" s="31"/>
      <c r="GZ47" s="32"/>
      <c r="HA47" s="33"/>
      <c r="HB47" s="31"/>
      <c r="HC47" s="31"/>
      <c r="HD47" s="32"/>
      <c r="HE47" s="33"/>
      <c r="HF47" s="31"/>
      <c r="HG47" s="31"/>
      <c r="HH47" s="32"/>
      <c r="HI47" s="33"/>
      <c r="HJ47" s="31"/>
      <c r="HK47" s="31"/>
      <c r="HL47" s="32"/>
      <c r="HM47" s="33"/>
      <c r="HN47" s="31"/>
      <c r="HO47" s="31"/>
      <c r="HP47" s="32"/>
      <c r="HQ47" s="33"/>
      <c r="HR47" s="31"/>
      <c r="HS47" s="31"/>
      <c r="HT47" s="32"/>
      <c r="HU47" s="33"/>
      <c r="HV47" s="31"/>
      <c r="HW47" s="31"/>
      <c r="HX47" s="32"/>
      <c r="HY47" s="33"/>
      <c r="HZ47" s="31"/>
      <c r="IA47" s="31"/>
      <c r="IB47" s="32"/>
      <c r="IC47" s="33"/>
      <c r="ID47" s="31"/>
      <c r="IE47" s="31"/>
      <c r="IF47" s="32"/>
      <c r="IG47" s="33"/>
      <c r="IH47" s="31"/>
      <c r="II47" s="31"/>
      <c r="IJ47" s="32"/>
    </row>
    <row r="48" spans="1:244" s="29" customFormat="1" x14ac:dyDescent="0.15">
      <c r="A48" s="34" t="s">
        <v>46</v>
      </c>
      <c r="B48" s="35">
        <v>0</v>
      </c>
      <c r="C48" s="35">
        <v>0</v>
      </c>
      <c r="D48" s="36">
        <v>0</v>
      </c>
      <c r="E48" s="31"/>
      <c r="F48" s="31"/>
      <c r="G48" s="33"/>
      <c r="H48" s="31"/>
      <c r="I48" s="31"/>
      <c r="J48" s="31"/>
      <c r="K48" s="33"/>
      <c r="L48" s="31"/>
      <c r="M48" s="31"/>
      <c r="N48" s="31"/>
      <c r="O48" s="33"/>
      <c r="P48" s="31"/>
      <c r="Q48" s="31"/>
      <c r="R48" s="31"/>
      <c r="S48" s="33"/>
      <c r="T48" s="31"/>
      <c r="U48" s="31"/>
      <c r="V48" s="31"/>
      <c r="W48" s="33"/>
      <c r="X48" s="31"/>
      <c r="Y48" s="31"/>
      <c r="Z48" s="31"/>
      <c r="AA48" s="33"/>
      <c r="AB48" s="31"/>
      <c r="AC48" s="31"/>
      <c r="AD48" s="31"/>
      <c r="AE48" s="33"/>
      <c r="AF48" s="31"/>
      <c r="AG48" s="31"/>
      <c r="AH48" s="31"/>
      <c r="AI48" s="33"/>
      <c r="AJ48" s="31"/>
      <c r="AK48" s="31"/>
      <c r="AL48" s="31"/>
      <c r="AM48" s="33"/>
      <c r="AN48" s="31"/>
      <c r="AO48" s="31"/>
      <c r="AP48" s="31"/>
      <c r="AQ48" s="33"/>
      <c r="AR48" s="31"/>
      <c r="AS48" s="31"/>
      <c r="AT48" s="31"/>
      <c r="AU48" s="33"/>
      <c r="AV48" s="31"/>
      <c r="AW48" s="31"/>
      <c r="AX48" s="31"/>
      <c r="AY48" s="33"/>
      <c r="AZ48" s="31"/>
      <c r="BA48" s="31"/>
      <c r="BB48" s="31"/>
      <c r="BC48" s="33"/>
      <c r="BD48" s="31"/>
      <c r="BE48" s="31"/>
      <c r="BF48" s="31"/>
      <c r="BG48" s="33"/>
      <c r="BH48" s="31"/>
      <c r="BI48" s="31"/>
      <c r="BJ48" s="31"/>
      <c r="BK48" s="33"/>
      <c r="BL48" s="31"/>
      <c r="BM48" s="31"/>
      <c r="BN48" s="31"/>
      <c r="BO48" s="33"/>
      <c r="BP48" s="31"/>
      <c r="BQ48" s="31"/>
      <c r="BR48" s="31"/>
      <c r="BS48" s="33"/>
      <c r="BT48" s="31"/>
      <c r="BU48" s="31"/>
      <c r="BV48" s="31"/>
      <c r="BW48" s="33"/>
      <c r="BX48" s="31"/>
      <c r="BY48" s="31"/>
      <c r="BZ48" s="31"/>
      <c r="CA48" s="33"/>
      <c r="CB48" s="31"/>
      <c r="CC48" s="31"/>
      <c r="CD48" s="31"/>
      <c r="CE48" s="33"/>
      <c r="CF48" s="31"/>
      <c r="CG48" s="31"/>
      <c r="CH48" s="31"/>
      <c r="CI48" s="33"/>
      <c r="CJ48" s="31"/>
      <c r="CK48" s="31"/>
      <c r="CL48" s="31"/>
      <c r="CM48" s="33"/>
      <c r="CN48" s="31"/>
      <c r="CO48" s="31"/>
      <c r="CP48" s="31"/>
      <c r="CQ48" s="33"/>
      <c r="CR48" s="31"/>
      <c r="CS48" s="31"/>
      <c r="CT48" s="31"/>
      <c r="CU48" s="33"/>
      <c r="CV48" s="31"/>
      <c r="CW48" s="31"/>
      <c r="CX48" s="31"/>
      <c r="CY48" s="33"/>
      <c r="CZ48" s="31"/>
      <c r="DA48" s="31"/>
      <c r="DB48" s="31"/>
      <c r="DC48" s="33"/>
      <c r="DD48" s="31"/>
      <c r="DE48" s="31"/>
      <c r="DF48" s="31"/>
      <c r="DG48" s="33"/>
      <c r="DH48" s="31"/>
      <c r="DI48" s="31"/>
      <c r="DJ48" s="31"/>
      <c r="DK48" s="33"/>
      <c r="DL48" s="31"/>
      <c r="DM48" s="31"/>
      <c r="DN48" s="31"/>
      <c r="DO48" s="33"/>
      <c r="DP48" s="31"/>
      <c r="DQ48" s="31"/>
      <c r="DR48" s="31"/>
      <c r="DS48" s="33"/>
      <c r="DT48" s="31"/>
      <c r="DU48" s="31"/>
      <c r="DV48" s="31"/>
      <c r="DW48" s="33"/>
      <c r="DX48" s="31"/>
      <c r="DY48" s="31"/>
      <c r="DZ48" s="31"/>
      <c r="EA48" s="33"/>
      <c r="EB48" s="31"/>
      <c r="EC48" s="31"/>
      <c r="ED48" s="31"/>
      <c r="EE48" s="33"/>
      <c r="EF48" s="31"/>
      <c r="EG48" s="31"/>
      <c r="EH48" s="31"/>
      <c r="EI48" s="33"/>
      <c r="EJ48" s="31"/>
      <c r="EK48" s="31"/>
      <c r="EL48" s="31"/>
      <c r="EM48" s="33"/>
      <c r="EN48" s="31"/>
      <c r="EO48" s="31"/>
      <c r="EP48" s="31"/>
      <c r="EQ48" s="33"/>
      <c r="ER48" s="31"/>
      <c r="ES48" s="31"/>
      <c r="ET48" s="31"/>
      <c r="EU48" s="33"/>
      <c r="EV48" s="31"/>
      <c r="EW48" s="31"/>
      <c r="EX48" s="31"/>
      <c r="EY48" s="33"/>
      <c r="EZ48" s="31"/>
      <c r="FA48" s="31"/>
      <c r="FB48" s="31"/>
      <c r="FC48" s="33"/>
      <c r="FD48" s="31"/>
      <c r="FE48" s="31"/>
      <c r="FF48" s="31"/>
      <c r="FG48" s="33"/>
      <c r="FH48" s="31"/>
      <c r="FI48" s="31"/>
      <c r="FJ48" s="31"/>
      <c r="FK48" s="33"/>
      <c r="FL48" s="31"/>
      <c r="FM48" s="31"/>
      <c r="FN48" s="31"/>
      <c r="FO48" s="33"/>
      <c r="FP48" s="31"/>
      <c r="FQ48" s="31"/>
      <c r="FR48" s="31"/>
      <c r="FS48" s="33"/>
      <c r="FT48" s="31"/>
      <c r="FU48" s="31"/>
      <c r="FV48" s="31"/>
      <c r="FW48" s="33"/>
      <c r="FX48" s="31"/>
      <c r="FY48" s="31"/>
      <c r="FZ48" s="31"/>
      <c r="GA48" s="33"/>
      <c r="GB48" s="31"/>
      <c r="GC48" s="31"/>
      <c r="GD48" s="31"/>
      <c r="GE48" s="33"/>
      <c r="GF48" s="31"/>
      <c r="GG48" s="31"/>
      <c r="GH48" s="31"/>
      <c r="GI48" s="33"/>
      <c r="GJ48" s="31"/>
      <c r="GK48" s="31"/>
      <c r="GL48" s="31"/>
      <c r="GM48" s="33"/>
      <c r="GN48" s="31"/>
      <c r="GO48" s="31"/>
      <c r="GP48" s="31"/>
      <c r="GQ48" s="33"/>
      <c r="GR48" s="31"/>
      <c r="GS48" s="31"/>
      <c r="GT48" s="31"/>
      <c r="GU48" s="33"/>
      <c r="GV48" s="31"/>
      <c r="GW48" s="31"/>
      <c r="GX48" s="31"/>
      <c r="GY48" s="33"/>
      <c r="GZ48" s="31"/>
      <c r="HA48" s="31"/>
      <c r="HB48" s="31"/>
      <c r="HC48" s="33"/>
      <c r="HD48" s="31"/>
      <c r="HE48" s="31"/>
      <c r="HF48" s="31"/>
      <c r="HG48" s="33"/>
      <c r="HH48" s="31"/>
      <c r="HI48" s="31"/>
      <c r="HJ48" s="31"/>
      <c r="HK48" s="33"/>
      <c r="HL48" s="31"/>
      <c r="HM48" s="31"/>
      <c r="HN48" s="31"/>
      <c r="HO48" s="33"/>
      <c r="HP48" s="31"/>
      <c r="HQ48" s="31"/>
      <c r="HR48" s="31"/>
      <c r="HS48" s="33"/>
      <c r="HT48" s="31"/>
      <c r="HU48" s="31"/>
      <c r="HV48" s="31"/>
      <c r="HW48" s="33"/>
      <c r="HX48" s="31"/>
      <c r="HY48" s="31"/>
      <c r="HZ48" s="31"/>
      <c r="IA48" s="33"/>
      <c r="IB48" s="31"/>
      <c r="IC48" s="31"/>
      <c r="ID48" s="31"/>
      <c r="IE48" s="33"/>
      <c r="IF48" s="31"/>
      <c r="IG48" s="31"/>
      <c r="IH48" s="31"/>
    </row>
    <row r="49" spans="1:244" s="30" customFormat="1" x14ac:dyDescent="0.15">
      <c r="A49" s="22" t="s">
        <v>47</v>
      </c>
      <c r="B49" s="23">
        <v>4834.599990445533</v>
      </c>
      <c r="C49" s="23">
        <v>2.6986666666666665</v>
      </c>
      <c r="D49" s="24">
        <v>0.99230311363199841</v>
      </c>
    </row>
    <row r="50" spans="1:244" s="29" customFormat="1" x14ac:dyDescent="0.15">
      <c r="A50" s="11" t="s">
        <v>48</v>
      </c>
      <c r="B50" s="21"/>
      <c r="C50" s="21"/>
      <c r="D50" s="17"/>
    </row>
    <row r="51" spans="1:244" s="29" customFormat="1" x14ac:dyDescent="0.15">
      <c r="A51" s="6" t="s">
        <v>49</v>
      </c>
      <c r="B51" s="19">
        <v>0</v>
      </c>
      <c r="C51" s="19">
        <v>0</v>
      </c>
      <c r="D51" s="20">
        <v>0</v>
      </c>
    </row>
    <row r="52" spans="1:244" s="29" customFormat="1" x14ac:dyDescent="0.15">
      <c r="A52" s="6" t="s">
        <v>50</v>
      </c>
      <c r="B52" s="19">
        <v>37.5</v>
      </c>
      <c r="C52" s="19">
        <v>0.02</v>
      </c>
      <c r="D52" s="20">
        <v>7.6968863680014054E-3</v>
      </c>
    </row>
    <row r="53" spans="1:244" s="29" customFormat="1" x14ac:dyDescent="0.15">
      <c r="A53" s="26" t="s">
        <v>51</v>
      </c>
      <c r="B53" s="27">
        <v>37.5</v>
      </c>
      <c r="C53" s="27">
        <v>0.02</v>
      </c>
      <c r="D53" s="28">
        <v>7.6968863680014054E-3</v>
      </c>
      <c r="E53" s="33"/>
      <c r="F53" s="31"/>
      <c r="G53" s="31"/>
      <c r="H53" s="32"/>
      <c r="I53" s="33"/>
      <c r="J53" s="31"/>
      <c r="K53" s="31"/>
      <c r="L53" s="32"/>
      <c r="M53" s="33"/>
      <c r="N53" s="31"/>
      <c r="O53" s="31"/>
      <c r="P53" s="32"/>
      <c r="Q53" s="33"/>
      <c r="R53" s="31"/>
      <c r="S53" s="31"/>
      <c r="T53" s="32"/>
      <c r="U53" s="33"/>
      <c r="V53" s="31"/>
      <c r="W53" s="31"/>
      <c r="X53" s="32"/>
      <c r="Y53" s="33"/>
      <c r="Z53" s="31"/>
      <c r="AA53" s="31"/>
      <c r="AB53" s="32"/>
      <c r="AC53" s="33"/>
      <c r="AD53" s="31"/>
      <c r="AE53" s="31"/>
      <c r="AF53" s="32"/>
      <c r="AG53" s="33"/>
      <c r="AH53" s="31"/>
      <c r="AI53" s="31"/>
      <c r="AJ53" s="32"/>
      <c r="AK53" s="33"/>
      <c r="AL53" s="31"/>
      <c r="AM53" s="31"/>
      <c r="AN53" s="32"/>
      <c r="AO53" s="33"/>
      <c r="AP53" s="31"/>
      <c r="AQ53" s="31"/>
      <c r="AR53" s="32"/>
      <c r="AS53" s="33"/>
      <c r="AT53" s="31"/>
      <c r="AU53" s="31"/>
      <c r="AV53" s="32"/>
      <c r="AW53" s="33"/>
      <c r="AX53" s="31"/>
      <c r="AY53" s="31"/>
      <c r="AZ53" s="32"/>
      <c r="BA53" s="33"/>
      <c r="BB53" s="31"/>
      <c r="BC53" s="31"/>
      <c r="BD53" s="32"/>
      <c r="BE53" s="33"/>
      <c r="BF53" s="31"/>
      <c r="BG53" s="31"/>
      <c r="BH53" s="32"/>
      <c r="BI53" s="33"/>
      <c r="BJ53" s="31"/>
      <c r="BK53" s="31"/>
      <c r="BL53" s="32"/>
      <c r="BM53" s="33"/>
      <c r="BN53" s="31"/>
      <c r="BO53" s="31"/>
      <c r="BP53" s="32"/>
      <c r="BQ53" s="33"/>
      <c r="BR53" s="31"/>
      <c r="BS53" s="31"/>
      <c r="BT53" s="32"/>
      <c r="BU53" s="33"/>
      <c r="BV53" s="31"/>
      <c r="BW53" s="31"/>
      <c r="BX53" s="32"/>
      <c r="BY53" s="33"/>
      <c r="BZ53" s="31"/>
      <c r="CA53" s="31"/>
      <c r="CB53" s="32"/>
      <c r="CC53" s="33"/>
      <c r="CD53" s="31"/>
      <c r="CE53" s="31"/>
      <c r="CF53" s="32"/>
      <c r="CG53" s="33"/>
      <c r="CH53" s="31"/>
      <c r="CI53" s="31"/>
      <c r="CJ53" s="32"/>
      <c r="CK53" s="33"/>
      <c r="CL53" s="31"/>
      <c r="CM53" s="31"/>
      <c r="CN53" s="32"/>
      <c r="CO53" s="33"/>
      <c r="CP53" s="31"/>
      <c r="CQ53" s="31"/>
      <c r="CR53" s="32"/>
      <c r="CS53" s="33"/>
      <c r="CT53" s="31"/>
      <c r="CU53" s="31"/>
      <c r="CV53" s="32"/>
      <c r="CW53" s="33"/>
      <c r="CX53" s="31"/>
      <c r="CY53" s="31"/>
      <c r="CZ53" s="32"/>
      <c r="DA53" s="33"/>
      <c r="DB53" s="31"/>
      <c r="DC53" s="31"/>
      <c r="DD53" s="32"/>
      <c r="DE53" s="33"/>
      <c r="DF53" s="31"/>
      <c r="DG53" s="31"/>
      <c r="DH53" s="32"/>
      <c r="DI53" s="33"/>
      <c r="DJ53" s="31"/>
      <c r="DK53" s="31"/>
      <c r="DL53" s="32"/>
      <c r="DM53" s="33"/>
      <c r="DN53" s="31"/>
      <c r="DO53" s="31"/>
      <c r="DP53" s="32"/>
      <c r="DQ53" s="33"/>
      <c r="DR53" s="31"/>
      <c r="DS53" s="31"/>
      <c r="DT53" s="32"/>
      <c r="DU53" s="33"/>
      <c r="DV53" s="31"/>
      <c r="DW53" s="31"/>
      <c r="DX53" s="32"/>
      <c r="DY53" s="33"/>
      <c r="DZ53" s="31"/>
      <c r="EA53" s="31"/>
      <c r="EB53" s="32"/>
      <c r="EC53" s="33"/>
      <c r="ED53" s="31"/>
      <c r="EE53" s="31"/>
      <c r="EF53" s="32"/>
      <c r="EG53" s="33"/>
      <c r="EH53" s="31"/>
      <c r="EI53" s="31"/>
      <c r="EJ53" s="32"/>
      <c r="EK53" s="33"/>
      <c r="EL53" s="31"/>
      <c r="EM53" s="31"/>
      <c r="EN53" s="32"/>
      <c r="EO53" s="33"/>
      <c r="EP53" s="31"/>
      <c r="EQ53" s="31"/>
      <c r="ER53" s="32"/>
      <c r="ES53" s="33"/>
      <c r="ET53" s="31"/>
      <c r="EU53" s="31"/>
      <c r="EV53" s="32"/>
      <c r="EW53" s="33"/>
      <c r="EX53" s="31"/>
      <c r="EY53" s="31"/>
      <c r="EZ53" s="32"/>
      <c r="FA53" s="33"/>
      <c r="FB53" s="31"/>
      <c r="FC53" s="31"/>
      <c r="FD53" s="32"/>
      <c r="FE53" s="33"/>
      <c r="FF53" s="31"/>
      <c r="FG53" s="31"/>
      <c r="FH53" s="32"/>
      <c r="FI53" s="33"/>
      <c r="FJ53" s="31"/>
      <c r="FK53" s="31"/>
      <c r="FL53" s="32"/>
      <c r="FM53" s="33"/>
      <c r="FN53" s="31"/>
      <c r="FO53" s="31"/>
      <c r="FP53" s="32"/>
      <c r="FQ53" s="33"/>
      <c r="FR53" s="31"/>
      <c r="FS53" s="31"/>
      <c r="FT53" s="32"/>
      <c r="FU53" s="33"/>
      <c r="FV53" s="31"/>
      <c r="FW53" s="31"/>
      <c r="FX53" s="32"/>
      <c r="FY53" s="33"/>
      <c r="FZ53" s="31"/>
      <c r="GA53" s="31"/>
      <c r="GB53" s="32"/>
      <c r="GC53" s="33"/>
      <c r="GD53" s="31"/>
      <c r="GE53" s="31"/>
      <c r="GF53" s="32"/>
      <c r="GG53" s="33"/>
      <c r="GH53" s="31"/>
      <c r="GI53" s="31"/>
      <c r="GJ53" s="32"/>
      <c r="GK53" s="33"/>
      <c r="GL53" s="31"/>
      <c r="GM53" s="31"/>
      <c r="GN53" s="32"/>
      <c r="GO53" s="33"/>
      <c r="GP53" s="31"/>
      <c r="GQ53" s="31"/>
      <c r="GR53" s="32"/>
      <c r="GS53" s="33"/>
      <c r="GT53" s="31"/>
      <c r="GU53" s="31"/>
      <c r="GV53" s="32"/>
      <c r="GW53" s="33"/>
      <c r="GX53" s="31"/>
      <c r="GY53" s="31"/>
      <c r="GZ53" s="32"/>
      <c r="HA53" s="33"/>
      <c r="HB53" s="31"/>
      <c r="HC53" s="31"/>
      <c r="HD53" s="32"/>
      <c r="HE53" s="33"/>
      <c r="HF53" s="31"/>
      <c r="HG53" s="31"/>
      <c r="HH53" s="32"/>
      <c r="HI53" s="33"/>
      <c r="HJ53" s="31"/>
      <c r="HK53" s="31"/>
      <c r="HL53" s="32"/>
      <c r="HM53" s="33"/>
      <c r="HN53" s="31"/>
      <c r="HO53" s="31"/>
      <c r="HP53" s="32"/>
      <c r="HQ53" s="33"/>
      <c r="HR53" s="31"/>
      <c r="HS53" s="31"/>
      <c r="HT53" s="32"/>
      <c r="HU53" s="33"/>
      <c r="HV53" s="31"/>
      <c r="HW53" s="31"/>
      <c r="HX53" s="32"/>
      <c r="HY53" s="33"/>
      <c r="HZ53" s="31"/>
      <c r="IA53" s="31"/>
      <c r="IB53" s="32"/>
      <c r="IC53" s="33"/>
      <c r="ID53" s="31"/>
      <c r="IE53" s="31"/>
      <c r="IF53" s="32"/>
      <c r="IG53" s="33"/>
      <c r="IH53" s="31"/>
      <c r="II53" s="31"/>
      <c r="IJ53" s="32"/>
    </row>
    <row r="54" spans="1:244" s="40" customFormat="1" ht="13.5" thickBot="1" x14ac:dyDescent="0.2">
      <c r="A54" s="37" t="s">
        <v>52</v>
      </c>
      <c r="B54" s="38">
        <v>4872.099990445533</v>
      </c>
      <c r="C54" s="38">
        <v>2.7186666666666666</v>
      </c>
      <c r="D54" s="39">
        <v>0.99999999999999978</v>
      </c>
    </row>
    <row r="55" spans="1:244" x14ac:dyDescent="0.15">
      <c r="A55" s="41" t="s">
        <v>60</v>
      </c>
      <c r="D55" s="4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33</vt:i4>
      </vt:variant>
      <vt:variant>
        <vt:lpstr>Intervalos nomeados</vt:lpstr>
      </vt:variant>
      <vt:variant>
        <vt:i4>30</vt:i4>
      </vt:variant>
    </vt:vector>
  </HeadingPairs>
  <TitlesOfParts>
    <vt:vector size="63" baseType="lpstr">
      <vt:lpstr>Índice</vt:lpstr>
      <vt:lpstr>1-Manacapurú-AM-2009</vt:lpstr>
      <vt:lpstr>1-Manacapurú-AM-2010</vt:lpstr>
      <vt:lpstr>1-Manacapurú-AM-2011</vt:lpstr>
      <vt:lpstr>1-Manacapurú-AM-2012</vt:lpstr>
      <vt:lpstr>1-Manacapurú-AM-2013</vt:lpstr>
      <vt:lpstr>1-Manacapurú-AM-2014</vt:lpstr>
      <vt:lpstr>1-Manacapurú-AM-2015</vt:lpstr>
      <vt:lpstr>1-Manacapurú-AM-2016</vt:lpstr>
      <vt:lpstr>1-Manacapurú-AM-2017</vt:lpstr>
      <vt:lpstr>1-Manacapurú-AM-2018</vt:lpstr>
      <vt:lpstr>1-Manacapurú-AM-2019</vt:lpstr>
      <vt:lpstr>1-Manacapurú-AM-2020</vt:lpstr>
      <vt:lpstr>1-Manacapurú-AM-2021</vt:lpstr>
      <vt:lpstr>2-Manacapurú-AM-2009</vt:lpstr>
      <vt:lpstr>2-Manacapurú-AM-2010</vt:lpstr>
      <vt:lpstr>2-Manacapurú-AM-2011</vt:lpstr>
      <vt:lpstr>2-Manacapurú-AM-2012</vt:lpstr>
      <vt:lpstr>2-Manacapurú-AM-2013</vt:lpstr>
      <vt:lpstr>2-Manacapurú-AM-2014</vt:lpstr>
      <vt:lpstr>2-Manacapurú-AM-2015</vt:lpstr>
      <vt:lpstr>2-Manacapurú-AM-2016</vt:lpstr>
      <vt:lpstr>2-Manacapurú-AM-2017</vt:lpstr>
      <vt:lpstr>2-Manacapurú-AM-2018</vt:lpstr>
      <vt:lpstr>2-Manacapurú-AM-2019</vt:lpstr>
      <vt:lpstr>2-Manacapurú-AM-2020</vt:lpstr>
      <vt:lpstr>2-Manacapurú-AM-2021</vt:lpstr>
      <vt:lpstr>Juta-Manacapuru-AM-2022</vt:lpstr>
      <vt:lpstr>Juta-Manacapuru-AM-2023</vt:lpstr>
      <vt:lpstr>Juta-Manacapuru-AM-2024</vt:lpstr>
      <vt:lpstr>Malva-Manacapuru-AM-2022</vt:lpstr>
      <vt:lpstr>Malva-Manacapuru-AM-2023</vt:lpstr>
      <vt:lpstr>Malva-Manacapuru-AM-2024</vt:lpstr>
      <vt:lpstr>'1-Manacapurú-AM-2009'!Area_de_impressao</vt:lpstr>
      <vt:lpstr>'1-Manacapurú-AM-2010'!Area_de_impressao</vt:lpstr>
      <vt:lpstr>'1-Manacapurú-AM-2011'!Area_de_impressao</vt:lpstr>
      <vt:lpstr>'1-Manacapurú-AM-2012'!Area_de_impressao</vt:lpstr>
      <vt:lpstr>'1-Manacapurú-AM-2013'!Area_de_impressao</vt:lpstr>
      <vt:lpstr>'1-Manacapurú-AM-2014'!Area_de_impressao</vt:lpstr>
      <vt:lpstr>'1-Manacapurú-AM-2015'!Area_de_impressao</vt:lpstr>
      <vt:lpstr>'1-Manacapurú-AM-2016'!Area_de_impressao</vt:lpstr>
      <vt:lpstr>'1-Manacapurú-AM-2017'!Area_de_impressao</vt:lpstr>
      <vt:lpstr>'1-Manacapurú-AM-2018'!Area_de_impressao</vt:lpstr>
      <vt:lpstr>'1-Manacapurú-AM-2019'!Area_de_impressao</vt:lpstr>
      <vt:lpstr>'1-Manacapurú-AM-2020'!Area_de_impressao</vt:lpstr>
      <vt:lpstr>'1-Manacapurú-AM-2021'!Area_de_impressao</vt:lpstr>
      <vt:lpstr>'2-Manacapurú-AM-2009'!Area_de_impressao</vt:lpstr>
      <vt:lpstr>'2-Manacapurú-AM-2010'!Area_de_impressao</vt:lpstr>
      <vt:lpstr>'2-Manacapurú-AM-2011'!Area_de_impressao</vt:lpstr>
      <vt:lpstr>'2-Manacapurú-AM-2012'!Area_de_impressao</vt:lpstr>
      <vt:lpstr>'2-Manacapurú-AM-2013'!Area_de_impressao</vt:lpstr>
      <vt:lpstr>'2-Manacapurú-AM-2014'!Area_de_impressao</vt:lpstr>
      <vt:lpstr>'2-Manacapurú-AM-2015'!Area_de_impressao</vt:lpstr>
      <vt:lpstr>'2-Manacapurú-AM-2016'!Area_de_impressao</vt:lpstr>
      <vt:lpstr>'2-Manacapurú-AM-2017'!Area_de_impressao</vt:lpstr>
      <vt:lpstr>'2-Manacapurú-AM-2018'!Area_de_impressao</vt:lpstr>
      <vt:lpstr>'2-Manacapurú-AM-2019'!Area_de_impressao</vt:lpstr>
      <vt:lpstr>'2-Manacapurú-AM-2020'!Area_de_impressao</vt:lpstr>
      <vt:lpstr>'2-Manacapurú-AM-2021'!Area_de_impressao</vt:lpstr>
      <vt:lpstr>'Juta-Manacapuru-AM-2022'!Area_de_impressao</vt:lpstr>
      <vt:lpstr>'Juta-Manacapuru-AM-2023'!Area_de_impressao</vt:lpstr>
      <vt:lpstr>'Malva-Manacapuru-AM-2022'!Area_de_impressao</vt:lpstr>
      <vt:lpstr>'Malva-Manacapuru-AM-2023'!Area_de_impressao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ASDRUBAL DE CARVALHO JACOBINA</dc:creator>
  <cp:lastModifiedBy>ANDREIA LIE SHIMIZU</cp:lastModifiedBy>
  <dcterms:created xsi:type="dcterms:W3CDTF">2016-03-31T18:41:46Z</dcterms:created>
  <dcterms:modified xsi:type="dcterms:W3CDTF">2024-07-16T16:54:04Z</dcterms:modified>
</cp:coreProperties>
</file>