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agricultura familiar - SET-2024\"/>
    </mc:Choice>
  </mc:AlternateContent>
  <bookViews>
    <workbookView xWindow="-105" yWindow="-105" windowWidth="19425" windowHeight="10425"/>
  </bookViews>
  <sheets>
    <sheet name="Índice" sheetId="5" r:id="rId1"/>
    <sheet name="Cratéus-CE-2009" sheetId="4" r:id="rId2"/>
    <sheet name="Cratéus-CE-2010" sheetId="11" r:id="rId3"/>
    <sheet name="Cratéus-CE-2011" sheetId="17" r:id="rId4"/>
    <sheet name="Cratéus-CE-2012" sheetId="23" r:id="rId5"/>
    <sheet name="Cratéus-CE-2013" sheetId="29" r:id="rId6"/>
    <sheet name="Cratéus-CE-2014" sheetId="35" r:id="rId7"/>
    <sheet name="Cratéus-CE-2015" sheetId="42" r:id="rId8"/>
    <sheet name="Cratéus-CE-2016" sheetId="47" r:id="rId9"/>
    <sheet name="Cratéus-CE-2017" sheetId="52" r:id="rId10"/>
    <sheet name="Cratéus-CE-2018" sheetId="56" r:id="rId11"/>
    <sheet name="Dormentes-PE-2017" sheetId="53" r:id="rId12"/>
    <sheet name="Dormentes-PE-2018" sheetId="57" r:id="rId13"/>
    <sheet name="Dormentes-PE-2019" sheetId="62" r:id="rId14"/>
    <sheet name="Dormentes-PE-2020" sheetId="65" r:id="rId15"/>
    <sheet name="Dormentes-PE-2021" sheetId="68" r:id="rId16"/>
    <sheet name="Dormentes-PE-2022" sheetId="71" r:id="rId17"/>
    <sheet name="Dormentes-PE-2023" sheetId="74" r:id="rId18"/>
    <sheet name="Dormentes-PE-2024" sheetId="77" r:id="rId19"/>
    <sheet name="Ouricuri-PE-2009" sheetId="6" r:id="rId20"/>
    <sheet name="Ouricuri-PE-2010" sheetId="12" r:id="rId21"/>
    <sheet name="Ouricuri-PE-2011" sheetId="18" r:id="rId22"/>
    <sheet name="Ouricuri-PE-2012" sheetId="24" r:id="rId23"/>
    <sheet name="Ouricuri-PE-2013" sheetId="30" r:id="rId24"/>
    <sheet name="Ouricuri-PE-2014" sheetId="36" r:id="rId25"/>
    <sheet name="Ouricuri-PE-2015" sheetId="43" r:id="rId26"/>
    <sheet name="Ouricuri-PE-2016" sheetId="48" r:id="rId27"/>
    <sheet name="Pesqueira-PE-2009" sheetId="7" r:id="rId28"/>
    <sheet name="Pesqueira-PE-2010" sheetId="13" r:id="rId29"/>
    <sheet name="Pesqueira-PE-2011" sheetId="19" r:id="rId30"/>
    <sheet name="Pesqueira-PE-2012" sheetId="25" r:id="rId31"/>
    <sheet name="Pesqueira-PE-2013" sheetId="31" r:id="rId32"/>
    <sheet name="Pesqueira-PE-2014" sheetId="37" r:id="rId33"/>
    <sheet name="Pesqueira-PE-2015" sheetId="44" r:id="rId34"/>
    <sheet name="Pesqueira-PE-2016" sheetId="49" r:id="rId35"/>
    <sheet name="Alegrete do PI-PI-2018" sheetId="61" r:id="rId36"/>
    <sheet name="Alegrete do PI-PI-2019" sheetId="63" r:id="rId37"/>
    <sheet name="Alegrete do PI-PI-2020" sheetId="66" r:id="rId38"/>
    <sheet name="Alegrete do PI-PI-2021" sheetId="69" r:id="rId39"/>
    <sheet name="Alegrete do PI-PI-2022" sheetId="72" r:id="rId40"/>
    <sheet name="Alegrete do PI-PI-2023" sheetId="75" r:id="rId41"/>
    <sheet name="Alegrete do PI-PI-2024" sheetId="78" r:id="rId42"/>
    <sheet name="Castelo do PI-PI-2018" sheetId="60" r:id="rId43"/>
    <sheet name="Castelo do PI-PI-2019" sheetId="64" r:id="rId44"/>
    <sheet name="Castelo do PI-PI-2020" sheetId="67" r:id="rId45"/>
    <sheet name="Castelo do PI-PI-2021" sheetId="70" r:id="rId46"/>
    <sheet name="Castelo do PI-PI-2022" sheetId="73" r:id="rId47"/>
    <sheet name="Castelo do PI-PI-2023" sheetId="76" r:id="rId48"/>
    <sheet name="Castelo do PI-PI-2024" sheetId="79" r:id="rId49"/>
    <sheet name="Piracuruca-PI-2015" sheetId="45" r:id="rId50"/>
    <sheet name="Piracuruca-PI-2016" sheetId="50" r:id="rId51"/>
    <sheet name="Piracuruca-PI-2017" sheetId="54" r:id="rId52"/>
    <sheet name="Piracuruca-PI-2018" sheetId="58" r:id="rId53"/>
    <sheet name="Apodi-RN-2015" sheetId="46" r:id="rId54"/>
    <sheet name="Apodi-RN-2016" sheetId="51" r:id="rId55"/>
    <sheet name="Apodi-RN-2017" sheetId="55" r:id="rId56"/>
    <sheet name="Apodi-RN-2018" sheetId="59" r:id="rId57"/>
    <sheet name="Ipanguaçu-RN-2008" sheetId="1" r:id="rId58"/>
    <sheet name="Ipanguaçu-RN-2009" sheetId="8" r:id="rId59"/>
    <sheet name="Ipanguaçu-RN-2010" sheetId="14" r:id="rId60"/>
    <sheet name="Ipanguaçu-RN-2011" sheetId="20" r:id="rId61"/>
    <sheet name="Ipanguaçu-RN-2012" sheetId="26" r:id="rId62"/>
    <sheet name="Ipanguaçu-RN-2013" sheetId="32" r:id="rId63"/>
    <sheet name="Ipanguaçu-RN-2014" sheetId="38" r:id="rId64"/>
    <sheet name="Umarizal-RN-2008" sheetId="2" r:id="rId65"/>
    <sheet name="Umarizal-RN-2009" sheetId="9" r:id="rId66"/>
    <sheet name="Umarizal-RN-2010" sheetId="15" r:id="rId67"/>
    <sheet name="Umarizal-RN-2011" sheetId="21" r:id="rId68"/>
    <sheet name="Umarizal-RN-2012" sheetId="27" r:id="rId69"/>
    <sheet name="Umarizal-RN-2013" sheetId="33" r:id="rId70"/>
    <sheet name="Umarizal-RN-2014" sheetId="39" r:id="rId71"/>
    <sheet name="Upanema-RN-2008" sheetId="3" r:id="rId72"/>
    <sheet name="Upanema-RN-2009" sheetId="10" r:id="rId73"/>
    <sheet name="Upanema-RN-2010" sheetId="16" r:id="rId74"/>
    <sheet name="Upanema-RN-2011" sheetId="22" r:id="rId75"/>
    <sheet name="Upanema-RN-2012" sheetId="28" r:id="rId76"/>
    <sheet name="Upanema-RN-2013" sheetId="34" r:id="rId77"/>
    <sheet name="Upanema-RN-2014" sheetId="40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a" localSheetId="35">#REF!</definedName>
    <definedName name="\a" localSheetId="36">#REF!</definedName>
    <definedName name="\a" localSheetId="37">#REF!</definedName>
    <definedName name="\a" localSheetId="39">#REF!</definedName>
    <definedName name="\a" localSheetId="40">#REF!</definedName>
    <definedName name="\a" localSheetId="41">#REF!</definedName>
    <definedName name="\a" localSheetId="53">#REF!</definedName>
    <definedName name="\a" localSheetId="54">#REF!</definedName>
    <definedName name="\a" localSheetId="55">#REF!</definedName>
    <definedName name="\a" localSheetId="56">#REF!</definedName>
    <definedName name="\a" localSheetId="42">#REF!</definedName>
    <definedName name="\a" localSheetId="43">#REF!</definedName>
    <definedName name="\a" localSheetId="44">#REF!</definedName>
    <definedName name="\a" localSheetId="46">#REF!</definedName>
    <definedName name="\a" localSheetId="47">#REF!</definedName>
    <definedName name="\a" localSheetId="4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6">#REF!</definedName>
    <definedName name="\a" localSheetId="17">#REF!</definedName>
    <definedName name="\a" localSheetId="18">#REF!</definedName>
    <definedName name="\a" localSheetId="0">"#ref!"</definedName>
    <definedName name="\a" localSheetId="58">#REF!</definedName>
    <definedName name="\a" localSheetId="59">#REF!</definedName>
    <definedName name="\a" localSheetId="60">#REF!</definedName>
    <definedName name="\a" localSheetId="61">#REF!</definedName>
    <definedName name="\a" localSheetId="62">#REF!</definedName>
    <definedName name="\a" localSheetId="63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4">#REF!</definedName>
    <definedName name="\a" localSheetId="49">#REF!</definedName>
    <definedName name="\a" localSheetId="50">#REF!</definedName>
    <definedName name="\a" localSheetId="51">#REF!</definedName>
    <definedName name="\a" localSheetId="52">#REF!</definedName>
    <definedName name="\a" localSheetId="64">#REF!</definedName>
    <definedName name="\a" localSheetId="65">#REF!</definedName>
    <definedName name="\a" localSheetId="66">#REF!</definedName>
    <definedName name="\a" localSheetId="67">#REF!</definedName>
    <definedName name="\a" localSheetId="68">#REF!</definedName>
    <definedName name="\a" localSheetId="69">#REF!</definedName>
    <definedName name="\a" localSheetId="70">#REF!</definedName>
    <definedName name="\a" localSheetId="71">#REF!</definedName>
    <definedName name="\a" localSheetId="72">#REF!</definedName>
    <definedName name="\a" localSheetId="73">#REF!</definedName>
    <definedName name="\a" localSheetId="74">#REF!</definedName>
    <definedName name="\a" localSheetId="75">#REF!</definedName>
    <definedName name="\a" localSheetId="76">#REF!</definedName>
    <definedName name="\a" localSheetId="77">#REF!</definedName>
    <definedName name="\a">#REF!</definedName>
    <definedName name="_a" localSheetId="0">#REF!</definedName>
    <definedName name="_a">"$#REF!.$A$148:$A$152"</definedName>
    <definedName name="_a_10" localSheetId="0">[1]Horamaquina!#REF!</definedName>
    <definedName name="_a_10">[1]Horamaquina!#REF!</definedName>
    <definedName name="_a_11" localSheetId="0">[2]Horamaquina!#REF!</definedName>
    <definedName name="_a_11">[2]Horamaquina!#REF!</definedName>
    <definedName name="_a_12">#N/A</definedName>
    <definedName name="_a_9" localSheetId="0">[2]Horamaquina!#REF!</definedName>
    <definedName name="_a_9">[2]Horamaquina!#REF!</definedName>
    <definedName name="Área_Cultivada" localSheetId="35">[3]Custeio!$E$10</definedName>
    <definedName name="Área_Cultivada" localSheetId="36">[3]Custeio!$E$10</definedName>
    <definedName name="Área_Cultivada" localSheetId="37">[3]Custeio!$E$10</definedName>
    <definedName name="Área_Cultivada" localSheetId="39">[4]Custeio!$E$10</definedName>
    <definedName name="Área_Cultivada" localSheetId="40">[4]Custeio!$E$10</definedName>
    <definedName name="Área_Cultivada" localSheetId="41">[4]Custeio!$E$10</definedName>
    <definedName name="Área_Cultivada" localSheetId="42">[5]Custeio!$E$10</definedName>
    <definedName name="Área_Cultivada" localSheetId="43">[5]Custeio!$E$10</definedName>
    <definedName name="Área_Cultivada" localSheetId="44">[6]Custeio!$E$10</definedName>
    <definedName name="Área_Cultivada" localSheetId="46">[6]Custeio!$E$10</definedName>
    <definedName name="Área_Cultivada" localSheetId="47">[6]Custeio!$E$10</definedName>
    <definedName name="Área_Cultivada" localSheetId="48">[6]Custeio!$E$10</definedName>
    <definedName name="Área_Cultivada" localSheetId="0">#N/A</definedName>
    <definedName name="Área_Cultivada">[7]Custeio!$E$10</definedName>
    <definedName name="_xlnm.Print_Area" localSheetId="35">'Alegrete do PI-PI-2018'!$A$1:$D$51</definedName>
    <definedName name="_xlnm.Print_Area" localSheetId="36">'Alegrete do PI-PI-2019'!$A$1:$D$51</definedName>
    <definedName name="_xlnm.Print_Area" localSheetId="37">'Alegrete do PI-PI-2020'!$A$1:$D$51</definedName>
    <definedName name="_xlnm.Print_Area" localSheetId="39">'Alegrete do PI-PI-2022'!$A$1:$D$51</definedName>
    <definedName name="_xlnm.Print_Area" localSheetId="40">'Alegrete do PI-PI-2023'!$A$1:$D$51</definedName>
    <definedName name="_xlnm.Print_Area" localSheetId="41">'Alegrete do PI-PI-2024'!$A$1:$D$51</definedName>
    <definedName name="_xlnm.Print_Area" localSheetId="53">'Apodi-RN-2015'!$A$1:$D$51</definedName>
    <definedName name="_xlnm.Print_Area" localSheetId="54">'Apodi-RN-2016'!$A$1:$D$51</definedName>
    <definedName name="_xlnm.Print_Area" localSheetId="55">'Apodi-RN-2017'!$A$1:$D$51</definedName>
    <definedName name="_xlnm.Print_Area" localSheetId="56">'Apodi-RN-2018'!$A$1:$D$51</definedName>
    <definedName name="_xlnm.Print_Area" localSheetId="42">'Castelo do PI-PI-2018'!$A$1:$D$51</definedName>
    <definedName name="_xlnm.Print_Area" localSheetId="43">'Castelo do PI-PI-2019'!$A$1:$D$51</definedName>
    <definedName name="_xlnm.Print_Area" localSheetId="44">'Castelo do PI-PI-2020'!$A$1:$D$51</definedName>
    <definedName name="_xlnm.Print_Area" localSheetId="46">'Castelo do PI-PI-2022'!$A$1:$D$51</definedName>
    <definedName name="_xlnm.Print_Area" localSheetId="47">'Castelo do PI-PI-2023'!$A$1:$D$51</definedName>
    <definedName name="_xlnm.Print_Area" localSheetId="48">'Castelo do PI-PI-2024'!$A$1:$D$51</definedName>
    <definedName name="_xlnm.Print_Area" localSheetId="1">'Cratéus-CE-2009'!$A$1:$D$50</definedName>
    <definedName name="_xlnm.Print_Area" localSheetId="2">'Cratéus-CE-2010'!$A$1:$D$51</definedName>
    <definedName name="_xlnm.Print_Area" localSheetId="3">'Cratéus-CE-2011'!$A$1:$D$51</definedName>
    <definedName name="_xlnm.Print_Area" localSheetId="4">'Cratéus-CE-2012'!$A$1:$D$51</definedName>
    <definedName name="_xlnm.Print_Area" localSheetId="5">'Cratéus-CE-2013'!$A$1:$D$51</definedName>
    <definedName name="_xlnm.Print_Area" localSheetId="6">'Cratéus-CE-2014'!$A$1:$D$51</definedName>
    <definedName name="_xlnm.Print_Area" localSheetId="7">'Cratéus-CE-2015'!$A$1:$D$51</definedName>
    <definedName name="_xlnm.Print_Area" localSheetId="8">'Cratéus-CE-2016'!$A$1:$D$51</definedName>
    <definedName name="_xlnm.Print_Area" localSheetId="9">'Cratéus-CE-2017'!$A$1:$D$51</definedName>
    <definedName name="_xlnm.Print_Area" localSheetId="10">'Cratéus-CE-2018'!$A$1:$D$51</definedName>
    <definedName name="_xlnm.Print_Area" localSheetId="11">'Dormentes-PE-2017'!$A$1:$D$51</definedName>
    <definedName name="_xlnm.Print_Area" localSheetId="12">'Dormentes-PE-2018'!$A$1:$D$51</definedName>
    <definedName name="_xlnm.Print_Area" localSheetId="13">'Dormentes-PE-2019'!$A$1:$D$51</definedName>
    <definedName name="_xlnm.Print_Area" localSheetId="14">'Dormentes-PE-2020'!$A$1:$D$51</definedName>
    <definedName name="_xlnm.Print_Area" localSheetId="16">'Dormentes-PE-2022'!$A$1:$D$51</definedName>
    <definedName name="_xlnm.Print_Area" localSheetId="17">'Dormentes-PE-2023'!$A$1:$D$51</definedName>
    <definedName name="_xlnm.Print_Area" localSheetId="18">'Dormentes-PE-2024'!$A$1:$D$51</definedName>
    <definedName name="_xlnm.Print_Area" localSheetId="57">'Ipanguaçu-RN-2008'!$A$1:$D$50</definedName>
    <definedName name="_xlnm.Print_Area" localSheetId="58">'Ipanguaçu-RN-2009'!$A$1:$D$50</definedName>
    <definedName name="_xlnm.Print_Area" localSheetId="59">'Ipanguaçu-RN-2010'!$A$1:$D$51</definedName>
    <definedName name="_xlnm.Print_Area" localSheetId="60">'Ipanguaçu-RN-2011'!$A$1:$D$51</definedName>
    <definedName name="_xlnm.Print_Area" localSheetId="61">'Ipanguaçu-RN-2012'!$A$1:$D$51</definedName>
    <definedName name="_xlnm.Print_Area" localSheetId="62">'Ipanguaçu-RN-2013'!$A$1:$D$51</definedName>
    <definedName name="_xlnm.Print_Area" localSheetId="63">'Ipanguaçu-RN-2014'!$A$1:$D$51</definedName>
    <definedName name="_xlnm.Print_Area" localSheetId="19">'Ouricuri-PE-2009'!$A$1:$D$50</definedName>
    <definedName name="_xlnm.Print_Area" localSheetId="20">'Ouricuri-PE-2010'!$A$1:$D$51</definedName>
    <definedName name="_xlnm.Print_Area" localSheetId="21">'Ouricuri-PE-2011'!$A$1:$D$51</definedName>
    <definedName name="_xlnm.Print_Area" localSheetId="22">'Ouricuri-PE-2012'!$A$1:$D$51</definedName>
    <definedName name="_xlnm.Print_Area" localSheetId="23">'Ouricuri-PE-2013'!$A$1:$D$51</definedName>
    <definedName name="_xlnm.Print_Area" localSheetId="24">'Ouricuri-PE-2014'!$A$1:$D$51</definedName>
    <definedName name="_xlnm.Print_Area" localSheetId="25">'Ouricuri-PE-2015'!$A$1:$D$51</definedName>
    <definedName name="_xlnm.Print_Area" localSheetId="26">'Ouricuri-PE-2016'!$A$1:$D$51</definedName>
    <definedName name="_xlnm.Print_Area" localSheetId="27">'Pesqueira-PE-2009'!$A$1:$D$50</definedName>
    <definedName name="_xlnm.Print_Area" localSheetId="28">'Pesqueira-PE-2010'!$A$1:$D$51</definedName>
    <definedName name="_xlnm.Print_Area" localSheetId="29">'Pesqueira-PE-2011'!$A$1:$D$51</definedName>
    <definedName name="_xlnm.Print_Area" localSheetId="30">'Pesqueira-PE-2012'!$A$1:$D$51</definedName>
    <definedName name="_xlnm.Print_Area" localSheetId="31">'Pesqueira-PE-2013'!$A$1:$D$51</definedName>
    <definedName name="_xlnm.Print_Area" localSheetId="32">'Pesqueira-PE-2014'!$A$1:$D$51</definedName>
    <definedName name="_xlnm.Print_Area" localSheetId="33">'Pesqueira-PE-2015'!$A$1:$D$51</definedName>
    <definedName name="_xlnm.Print_Area" localSheetId="34">'Pesqueira-PE-2016'!$A$1:$D$51</definedName>
    <definedName name="_xlnm.Print_Area" localSheetId="49">'Piracuruca-PI-2015'!$A$1:$D$51</definedName>
    <definedName name="_xlnm.Print_Area" localSheetId="50">'Piracuruca-PI-2016'!$A$1:$D$51</definedName>
    <definedName name="_xlnm.Print_Area" localSheetId="51">'Piracuruca-PI-2017'!$A$1:$D$51</definedName>
    <definedName name="_xlnm.Print_Area" localSheetId="52">'Piracuruca-PI-2018'!$A$1:$D$51</definedName>
    <definedName name="_xlnm.Print_Area" localSheetId="64">'Umarizal-RN-2008'!$A$1:$D$50</definedName>
    <definedName name="_xlnm.Print_Area" localSheetId="65">'Umarizal-RN-2009'!$A$1:$D$50</definedName>
    <definedName name="_xlnm.Print_Area" localSheetId="66">'Umarizal-RN-2010'!$A$1:$D$51</definedName>
    <definedName name="_xlnm.Print_Area" localSheetId="67">'Umarizal-RN-2011'!$A$1:$D$51</definedName>
    <definedName name="_xlnm.Print_Area" localSheetId="68">'Umarizal-RN-2012'!$A$1:$D$51</definedName>
    <definedName name="_xlnm.Print_Area" localSheetId="69">'Umarizal-RN-2013'!$A$1:$D$51</definedName>
    <definedName name="_xlnm.Print_Area" localSheetId="70">'Umarizal-RN-2014'!$A$1:$D$51</definedName>
    <definedName name="_xlnm.Print_Area" localSheetId="71">'Upanema-RN-2008'!$A$1:$D$50</definedName>
    <definedName name="_xlnm.Print_Area" localSheetId="72">'Upanema-RN-2009'!$A$1:$D$50</definedName>
    <definedName name="_xlnm.Print_Area" localSheetId="73">'Upanema-RN-2010'!$A$1:$D$51</definedName>
    <definedName name="_xlnm.Print_Area" localSheetId="74">'Upanema-RN-2011'!$A$1:$D$51</definedName>
    <definedName name="_xlnm.Print_Area" localSheetId="75">'Upanema-RN-2012'!$A$1:$D$51</definedName>
    <definedName name="_xlnm.Print_Area" localSheetId="76">'Upanema-RN-2013'!$A$1:$D$51</definedName>
    <definedName name="_xlnm.Print_Area" localSheetId="77">'Upanema-RN-2014'!$A$1:$D$51</definedName>
    <definedName name="Custeio" localSheetId="35">#REF!</definedName>
    <definedName name="Custeio" localSheetId="36">#REF!</definedName>
    <definedName name="Custeio" localSheetId="37">#REF!</definedName>
    <definedName name="Custeio" localSheetId="39">#REF!</definedName>
    <definedName name="Custeio" localSheetId="40">#REF!</definedName>
    <definedName name="Custeio" localSheetId="41">#REF!</definedName>
    <definedName name="Custeio" localSheetId="53">#REF!</definedName>
    <definedName name="Custeio" localSheetId="54">#REF!</definedName>
    <definedName name="Custeio" localSheetId="55">#REF!</definedName>
    <definedName name="Custeio" localSheetId="56">#REF!</definedName>
    <definedName name="Custeio" localSheetId="42">#REF!</definedName>
    <definedName name="Custeio" localSheetId="43">#REF!</definedName>
    <definedName name="Custeio" localSheetId="44">#REF!</definedName>
    <definedName name="Custeio" localSheetId="46">#REF!</definedName>
    <definedName name="Custeio" localSheetId="47">#REF!</definedName>
    <definedName name="Custeio" localSheetId="48">#REF!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6">#REF!</definedName>
    <definedName name="Custeio" localSheetId="17">#REF!</definedName>
    <definedName name="Custeio" localSheetId="18">#REF!</definedName>
    <definedName name="Custeio" localSheetId="0">"#ref!"</definedName>
    <definedName name="Custeio" localSheetId="58">#REF!</definedName>
    <definedName name="Custeio" localSheetId="59">#REF!</definedName>
    <definedName name="Custeio" localSheetId="60">#REF!</definedName>
    <definedName name="Custeio" localSheetId="61">#REF!</definedName>
    <definedName name="Custeio" localSheetId="62">#REF!</definedName>
    <definedName name="Custeio" localSheetId="63">#REF!</definedName>
    <definedName name="Custeio" localSheetId="19">#REF!</definedName>
    <definedName name="Custeio" localSheetId="20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28">#REF!</definedName>
    <definedName name="Custeio" localSheetId="29">#REF!</definedName>
    <definedName name="Custeio" localSheetId="30">#REF!</definedName>
    <definedName name="Custeio" localSheetId="31">#REF!</definedName>
    <definedName name="Custeio" localSheetId="32">#REF!</definedName>
    <definedName name="Custeio" localSheetId="33">#REF!</definedName>
    <definedName name="Custeio" localSheetId="34">#REF!</definedName>
    <definedName name="Custeio" localSheetId="49">#REF!</definedName>
    <definedName name="Custeio" localSheetId="50">#REF!</definedName>
    <definedName name="Custeio" localSheetId="51">#REF!</definedName>
    <definedName name="Custeio" localSheetId="52">#REF!</definedName>
    <definedName name="Custeio" localSheetId="64">#REF!</definedName>
    <definedName name="Custeio" localSheetId="65">#REF!</definedName>
    <definedName name="Custeio" localSheetId="66">#REF!</definedName>
    <definedName name="Custeio" localSheetId="67">#REF!</definedName>
    <definedName name="Custeio" localSheetId="68">#REF!</definedName>
    <definedName name="Custeio" localSheetId="69">#REF!</definedName>
    <definedName name="Custeio" localSheetId="70">#REF!</definedName>
    <definedName name="Custeio" localSheetId="71">#REF!</definedName>
    <definedName name="Custeio" localSheetId="72">#REF!</definedName>
    <definedName name="Custeio" localSheetId="73">#REF!</definedName>
    <definedName name="Custeio" localSheetId="74">#REF!</definedName>
    <definedName name="Custeio" localSheetId="75">#REF!</definedName>
    <definedName name="Custeio" localSheetId="76">#REF!</definedName>
    <definedName name="Custeio" localSheetId="77">#REF!</definedName>
    <definedName name="Custeio">#REF!</definedName>
    <definedName name="Custeio_13" localSheetId="0">#REF!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 localSheetId="0">[8]Preços!#REF!</definedName>
    <definedName name="ESPALDEIRA___MEMÓRIA_DE_CÁLCULO">[8]Preços!#REF!</definedName>
    <definedName name="HoMáquina" localSheetId="0">#REF!</definedName>
    <definedName name="HoMáquina">#REF!</definedName>
    <definedName name="HoraMáquina">#REF!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53">#REF!</definedName>
    <definedName name="NOTA_EXPLICATIV" localSheetId="54">#REF!</definedName>
    <definedName name="NOTA_EXPLICATIV" localSheetId="55">#REF!</definedName>
    <definedName name="NOTA_EXPLICATIV" localSheetId="56">#REF!</definedName>
    <definedName name="NOTA_EXPLICATIV" localSheetId="42">#REF!</definedName>
    <definedName name="NOTA_EXPLICATIV" localSheetId="43">#REF!</definedName>
    <definedName name="NOTA_EXPLICATIV" localSheetId="44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1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0">"#ref!"</definedName>
    <definedName name="NOTA_EXPLICATIV" localSheetId="58">#REF!</definedName>
    <definedName name="NOTA_EXPLICATIV" localSheetId="59">#REF!</definedName>
    <definedName name="NOTA_EXPLICATIV" localSheetId="60">#REF!</definedName>
    <definedName name="NOTA_EXPLICATIV" localSheetId="61">#REF!</definedName>
    <definedName name="NOTA_EXPLICATIV" localSheetId="62">#REF!</definedName>
    <definedName name="NOTA_EXPLICATIV" localSheetId="63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#REF!</definedName>
    <definedName name="NOTA_EXPLICATIV" localSheetId="29">#REF!</definedName>
    <definedName name="NOTA_EXPLICATIV" localSheetId="30">#REF!</definedName>
    <definedName name="NOTA_EXPLICATIV" localSheetId="31">#REF!</definedName>
    <definedName name="NOTA_EXPLICATIV" localSheetId="32">#REF!</definedName>
    <definedName name="NOTA_EXPLICATIV" localSheetId="33">#REF!</definedName>
    <definedName name="NOTA_EXPLICATIV" localSheetId="34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 localSheetId="52">#REF!</definedName>
    <definedName name="NOTA_EXPLICATIV" localSheetId="64">#REF!</definedName>
    <definedName name="NOTA_EXPLICATIV" localSheetId="65">#REF!</definedName>
    <definedName name="NOTA_EXPLICATIV" localSheetId="66">#REF!</definedName>
    <definedName name="NOTA_EXPLICATIV" localSheetId="67">#REF!</definedName>
    <definedName name="NOTA_EXPLICATIV" localSheetId="68">#REF!</definedName>
    <definedName name="NOTA_EXPLICATIV" localSheetId="69">#REF!</definedName>
    <definedName name="NOTA_EXPLICATIV" localSheetId="70">#REF!</definedName>
    <definedName name="NOTA_EXPLICATIV" localSheetId="71">#REF!</definedName>
    <definedName name="NOTA_EXPLICATIV" localSheetId="72">#REF!</definedName>
    <definedName name="NOTA_EXPLICATIV" localSheetId="73">#REF!</definedName>
    <definedName name="NOTA_EXPLICATIV" localSheetId="74">#REF!</definedName>
    <definedName name="NOTA_EXPLICATIV" localSheetId="75">#REF!</definedName>
    <definedName name="NOTA_EXPLICATIV" localSheetId="76">#REF!</definedName>
    <definedName name="NOTA_EXPLICATIV" localSheetId="77">#REF!</definedName>
    <definedName name="NOTA_EXPLICATIV">#REF!</definedName>
    <definedName name="patio">[9]Entrada!$B$1</definedName>
    <definedName name="Preço_da_terra" localSheetId="35">[3]Custeio!$D$3</definedName>
    <definedName name="Preço_da_terra" localSheetId="36">[3]Custeio!$D$3</definedName>
    <definedName name="Preço_da_terra" localSheetId="37">[3]Custeio!$D$3</definedName>
    <definedName name="Preço_da_terra" localSheetId="39">[4]Custeio!$D$3</definedName>
    <definedName name="Preço_da_terra" localSheetId="40">[4]Custeio!$D$3</definedName>
    <definedName name="Preço_da_terra" localSheetId="41">[4]Custeio!$D$3</definedName>
    <definedName name="Preço_da_terra" localSheetId="42">[5]Custeio!$D$3</definedName>
    <definedName name="Preço_da_terra" localSheetId="43">[5]Custeio!$D$3</definedName>
    <definedName name="Preço_da_terra" localSheetId="44">[6]Custeio!$D$3</definedName>
    <definedName name="Preço_da_terra" localSheetId="46">[6]Custeio!$D$3</definedName>
    <definedName name="Preço_da_terra" localSheetId="47">[6]Custeio!$D$3</definedName>
    <definedName name="Preço_da_terra" localSheetId="48">[6]Custeio!$D$3</definedName>
    <definedName name="Preço_da_terra" localSheetId="0">#N/A</definedName>
    <definedName name="Preço_da_terra">[7]Custeio!$D$3</definedName>
    <definedName name="Produtividade_Media" localSheetId="54">[10]Custeio!$E$9</definedName>
    <definedName name="Produtividade_Media" localSheetId="8">[10]Custeio!$E$9</definedName>
    <definedName name="Produtividade_Media" localSheetId="14">#NAME?</definedName>
    <definedName name="Produtividade_Media" localSheetId="0">#N/A</definedName>
    <definedName name="Produtividade_Media" localSheetId="26">[10]Custeio!$E$9</definedName>
    <definedName name="Produtividade_Media" localSheetId="34">[10]Custeio!$E$9</definedName>
    <definedName name="Produtividade_Media" localSheetId="50">[10]Custeio!$E$9</definedName>
    <definedName name="Produtividade_Media">[10]Custeio!$E$9</definedName>
    <definedName name="Saca" localSheetId="54">[10]Entrada!$B$1</definedName>
    <definedName name="Saca" localSheetId="8">[10]Entrada!$B$1</definedName>
    <definedName name="Saca" localSheetId="14">#NAME?</definedName>
    <definedName name="Saca" localSheetId="0">#N/A</definedName>
    <definedName name="Saca" localSheetId="26">[10]Entrada!$B$1</definedName>
    <definedName name="Saca" localSheetId="34">[10]Entrada!$B$1</definedName>
    <definedName name="Saca" localSheetId="50">[10]Entrada!$B$1</definedName>
    <definedName name="Saca">[10]Entrada!$B$1</definedName>
    <definedName name="TABELA_1" localSheetId="35">#REF!</definedName>
    <definedName name="TABELA_1" localSheetId="36">#REF!</definedName>
    <definedName name="TABELA_1" localSheetId="37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53">#REF!</definedName>
    <definedName name="TABELA_1" localSheetId="54">#REF!</definedName>
    <definedName name="TABELA_1" localSheetId="55">#REF!</definedName>
    <definedName name="TABELA_1" localSheetId="56">#REF!</definedName>
    <definedName name="TABELA_1" localSheetId="42">#REF!</definedName>
    <definedName name="TABELA_1" localSheetId="43">#REF!</definedName>
    <definedName name="TABELA_1" localSheetId="44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1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0">"#ref!"</definedName>
    <definedName name="TABELA_1" localSheetId="58">#REF!</definedName>
    <definedName name="TABELA_1" localSheetId="59">#REF!</definedName>
    <definedName name="TABELA_1" localSheetId="60">#REF!</definedName>
    <definedName name="TABELA_1" localSheetId="61">#REF!</definedName>
    <definedName name="TABELA_1" localSheetId="62">#REF!</definedName>
    <definedName name="TABELA_1" localSheetId="63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28">#REF!</definedName>
    <definedName name="TABELA_1" localSheetId="29">#REF!</definedName>
    <definedName name="TABELA_1" localSheetId="30">#REF!</definedName>
    <definedName name="TABELA_1" localSheetId="31">#REF!</definedName>
    <definedName name="TABELA_1" localSheetId="32">#REF!</definedName>
    <definedName name="TABELA_1" localSheetId="33">#REF!</definedName>
    <definedName name="TABELA_1" localSheetId="34">#REF!</definedName>
    <definedName name="TABELA_1" localSheetId="49">#REF!</definedName>
    <definedName name="TABELA_1" localSheetId="50">#REF!</definedName>
    <definedName name="TABELA_1" localSheetId="51">#REF!</definedName>
    <definedName name="TABELA_1" localSheetId="52">#REF!</definedName>
    <definedName name="TABELA_1" localSheetId="64">#REF!</definedName>
    <definedName name="TABELA_1" localSheetId="65">#REF!</definedName>
    <definedName name="TABELA_1" localSheetId="66">#REF!</definedName>
    <definedName name="TABELA_1" localSheetId="67">#REF!</definedName>
    <definedName name="TABELA_1" localSheetId="68">#REF!</definedName>
    <definedName name="TABELA_1" localSheetId="69">#REF!</definedName>
    <definedName name="TABELA_1" localSheetId="70">#REF!</definedName>
    <definedName name="TABELA_1" localSheetId="71">#REF!</definedName>
    <definedName name="TABELA_1" localSheetId="72">#REF!</definedName>
    <definedName name="TABELA_1" localSheetId="73">#REF!</definedName>
    <definedName name="TABELA_1" localSheetId="74">#REF!</definedName>
    <definedName name="TABELA_1" localSheetId="75">#REF!</definedName>
    <definedName name="TABELA_1" localSheetId="76">#REF!</definedName>
    <definedName name="TABELA_1" localSheetId="77">#REF!</definedName>
    <definedName name="TABELA_1">#REF!</definedName>
    <definedName name="TABELA_2" localSheetId="35">#REF!</definedName>
    <definedName name="TABELA_2" localSheetId="36">#REF!</definedName>
    <definedName name="TABELA_2" localSheetId="37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53">#REF!</definedName>
    <definedName name="TABELA_2" localSheetId="54">#REF!</definedName>
    <definedName name="TABELA_2" localSheetId="55">#REF!</definedName>
    <definedName name="TABELA_2" localSheetId="56">#REF!</definedName>
    <definedName name="TABELA_2" localSheetId="42">#REF!</definedName>
    <definedName name="TABELA_2" localSheetId="43">#REF!</definedName>
    <definedName name="TABELA_2" localSheetId="44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1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0">"#ref!"</definedName>
    <definedName name="TABELA_2" localSheetId="58">#REF!</definedName>
    <definedName name="TABELA_2" localSheetId="59">#REF!</definedName>
    <definedName name="TABELA_2" localSheetId="60">#REF!</definedName>
    <definedName name="TABELA_2" localSheetId="61">#REF!</definedName>
    <definedName name="TABELA_2" localSheetId="62">#REF!</definedName>
    <definedName name="TABELA_2" localSheetId="63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28">#REF!</definedName>
    <definedName name="TABELA_2" localSheetId="29">#REF!</definedName>
    <definedName name="TABELA_2" localSheetId="30">#REF!</definedName>
    <definedName name="TABELA_2" localSheetId="31">#REF!</definedName>
    <definedName name="TABELA_2" localSheetId="32">#REF!</definedName>
    <definedName name="TABELA_2" localSheetId="33">#REF!</definedName>
    <definedName name="TABELA_2" localSheetId="34">#REF!</definedName>
    <definedName name="TABELA_2" localSheetId="49">#REF!</definedName>
    <definedName name="TABELA_2" localSheetId="50">#REF!</definedName>
    <definedName name="TABELA_2" localSheetId="51">#REF!</definedName>
    <definedName name="TABELA_2" localSheetId="52">#REF!</definedName>
    <definedName name="TABELA_2" localSheetId="64">#REF!</definedName>
    <definedName name="TABELA_2" localSheetId="65">#REF!</definedName>
    <definedName name="TABELA_2" localSheetId="66">#REF!</definedName>
    <definedName name="TABELA_2" localSheetId="67">#REF!</definedName>
    <definedName name="TABELA_2" localSheetId="68">#REF!</definedName>
    <definedName name="TABELA_2" localSheetId="69">#REF!</definedName>
    <definedName name="TABELA_2" localSheetId="70">#REF!</definedName>
    <definedName name="TABELA_2" localSheetId="71">#REF!</definedName>
    <definedName name="TABELA_2" localSheetId="72">#REF!</definedName>
    <definedName name="TABELA_2" localSheetId="73">#REF!</definedName>
    <definedName name="TABELA_2" localSheetId="74">#REF!</definedName>
    <definedName name="TABELA_2" localSheetId="75">#REF!</definedName>
    <definedName name="TABELA_2" localSheetId="76">#REF!</definedName>
    <definedName name="TABELA_2" localSheetId="77">#REF!</definedName>
    <definedName name="TABELA_2">#REF!</definedName>
    <definedName name="TABELA_2_10" localSheetId="0">[1]Horamaquina!#REF!</definedName>
    <definedName name="TABELA_2_10">[1]Horamaquina!#REF!</definedName>
    <definedName name="TABELA_2_11" localSheetId="0">[2]Horamaquina!#REF!</definedName>
    <definedName name="TABELA_2_11">[2]Horamaquina!#REF!</definedName>
    <definedName name="TABELA_2_12">#N/A</definedName>
    <definedName name="TABELA_2_9" localSheetId="0">[2]Horamaquina!#REF!</definedName>
    <definedName name="TABELA_2_9">[2]Horamaquina!#REF!</definedName>
    <definedName name="Vida_útil_do_pomar" localSheetId="35">[3]Entrada!$B$10</definedName>
    <definedName name="Vida_útil_do_pomar" localSheetId="36">[3]Entrada!$B$10</definedName>
    <definedName name="Vida_útil_do_pomar" localSheetId="37">[3]Entrada!$B$10</definedName>
    <definedName name="Vida_útil_do_pomar" localSheetId="39">[4]Entrada!$B$10</definedName>
    <definedName name="Vida_útil_do_pomar" localSheetId="40">[4]Entrada!$B$10</definedName>
    <definedName name="Vida_útil_do_pomar" localSheetId="41">[4]Entrada!$B$10</definedName>
    <definedName name="Vida_útil_do_pomar" localSheetId="42">[5]Entrada!$B$10</definedName>
    <definedName name="Vida_útil_do_pomar" localSheetId="43">[5]Entrada!$B$10</definedName>
    <definedName name="Vida_útil_do_pomar" localSheetId="44">[6]Entrada!$B$10</definedName>
    <definedName name="Vida_útil_do_pomar" localSheetId="46">[6]Entrada!$B$10</definedName>
    <definedName name="Vida_útil_do_pomar" localSheetId="47">[6]Entrada!$B$10</definedName>
    <definedName name="Vida_útil_do_pomar" localSheetId="48">[6]Entrada!$B$10</definedName>
    <definedName name="Vida_útil_do_pomar" localSheetId="0">#N/A</definedName>
    <definedName name="Vida_útil_do_pomar">[7]Entrada!$B$10</definedName>
    <definedName name="Z_7F82B2E0_4580_11D5_873D_00105A060375_.wvu.PrintArea" localSheetId="35" hidden="1">'Alegrete do PI-PI-2018'!$A$1:$D$51</definedName>
    <definedName name="Z_7F82B2E0_4580_11D5_873D_00105A060375_.wvu.PrintArea" localSheetId="36" hidden="1">'Alegrete do PI-PI-2019'!$A$1:$D$51</definedName>
    <definedName name="Z_7F82B2E0_4580_11D5_873D_00105A060375_.wvu.PrintArea" localSheetId="37" hidden="1">'Alegrete do PI-PI-2020'!$A$1:$D$51</definedName>
    <definedName name="Z_7F82B2E0_4580_11D5_873D_00105A060375_.wvu.PrintArea" localSheetId="39" hidden="1">'Alegrete do PI-PI-2022'!$A$1:$D$51</definedName>
    <definedName name="Z_7F82B2E0_4580_11D5_873D_00105A060375_.wvu.PrintArea" localSheetId="40" hidden="1">'Alegrete do PI-PI-2023'!$A$1:$D$51</definedName>
    <definedName name="Z_7F82B2E0_4580_11D5_873D_00105A060375_.wvu.PrintArea" localSheetId="41" hidden="1">'Alegrete do PI-PI-2024'!$A$1:$D$51</definedName>
    <definedName name="Z_7F82B2E0_4580_11D5_873D_00105A060375_.wvu.PrintArea" localSheetId="53" hidden="1">'Apodi-RN-2015'!$A$1:$D$51</definedName>
    <definedName name="Z_7F82B2E0_4580_11D5_873D_00105A060375_.wvu.PrintArea" localSheetId="54" hidden="1">'Apodi-RN-2016'!$A$1:$D$51</definedName>
    <definedName name="Z_7F82B2E0_4580_11D5_873D_00105A060375_.wvu.PrintArea" localSheetId="55" hidden="1">'Apodi-RN-2017'!$A$1:$D$51</definedName>
    <definedName name="Z_7F82B2E0_4580_11D5_873D_00105A060375_.wvu.PrintArea" localSheetId="56" hidden="1">'Apodi-RN-2018'!$A$1:$D$51</definedName>
    <definedName name="Z_7F82B2E0_4580_11D5_873D_00105A060375_.wvu.PrintArea" localSheetId="42" hidden="1">'Castelo do PI-PI-2018'!$A$1:$D$51</definedName>
    <definedName name="Z_7F82B2E0_4580_11D5_873D_00105A060375_.wvu.PrintArea" localSheetId="43" hidden="1">'Castelo do PI-PI-2019'!$A$1:$D$51</definedName>
    <definedName name="Z_7F82B2E0_4580_11D5_873D_00105A060375_.wvu.PrintArea" localSheetId="44" hidden="1">'Castelo do PI-PI-2020'!$A$1:$D$51</definedName>
    <definedName name="Z_7F82B2E0_4580_11D5_873D_00105A060375_.wvu.PrintArea" localSheetId="46" hidden="1">'Castelo do PI-PI-2022'!$A$1:$D$51</definedName>
    <definedName name="Z_7F82B2E0_4580_11D5_873D_00105A060375_.wvu.PrintArea" localSheetId="47" hidden="1">'Castelo do PI-PI-2023'!$A$1:$D$51</definedName>
    <definedName name="Z_7F82B2E0_4580_11D5_873D_00105A060375_.wvu.PrintArea" localSheetId="48" hidden="1">'Castelo do PI-PI-2024'!$A$1:$D$51</definedName>
    <definedName name="Z_7F82B2E0_4580_11D5_873D_00105A060375_.wvu.PrintArea" localSheetId="1" hidden="1">'Cratéus-CE-2009'!$A$1:$D$50</definedName>
    <definedName name="Z_7F82B2E0_4580_11D5_873D_00105A060375_.wvu.PrintArea" localSheetId="2" hidden="1">'Cratéus-CE-2010'!$A$1:$D$51</definedName>
    <definedName name="Z_7F82B2E0_4580_11D5_873D_00105A060375_.wvu.PrintArea" localSheetId="3" hidden="1">'Cratéus-CE-2011'!$A$1:$D$51</definedName>
    <definedName name="Z_7F82B2E0_4580_11D5_873D_00105A060375_.wvu.PrintArea" localSheetId="4" hidden="1">'Cratéus-CE-2012'!$A$1:$D$51</definedName>
    <definedName name="Z_7F82B2E0_4580_11D5_873D_00105A060375_.wvu.PrintArea" localSheetId="5" hidden="1">'Cratéus-CE-2013'!$A$1:$D$51</definedName>
    <definedName name="Z_7F82B2E0_4580_11D5_873D_00105A060375_.wvu.PrintArea" localSheetId="6" hidden="1">'Cratéus-CE-2014'!$A$1:$D$51</definedName>
    <definedName name="Z_7F82B2E0_4580_11D5_873D_00105A060375_.wvu.PrintArea" localSheetId="7" hidden="1">'Cratéus-CE-2015'!$A$1:$D$51</definedName>
    <definedName name="Z_7F82B2E0_4580_11D5_873D_00105A060375_.wvu.PrintArea" localSheetId="8" hidden="1">'Cratéus-CE-2016'!$A$1:$D$51</definedName>
    <definedName name="Z_7F82B2E0_4580_11D5_873D_00105A060375_.wvu.PrintArea" localSheetId="9" hidden="1">'Cratéus-CE-2017'!$A$1:$D$51</definedName>
    <definedName name="Z_7F82B2E0_4580_11D5_873D_00105A060375_.wvu.PrintArea" localSheetId="10" hidden="1">'Cratéus-CE-2018'!$A$1:$D$51</definedName>
    <definedName name="Z_7F82B2E0_4580_11D5_873D_00105A060375_.wvu.PrintArea" localSheetId="11" hidden="1">'Dormentes-PE-2017'!$A$1:$D$51</definedName>
    <definedName name="Z_7F82B2E0_4580_11D5_873D_00105A060375_.wvu.PrintArea" localSheetId="12" hidden="1">'Dormentes-PE-2018'!$A$1:$D$51</definedName>
    <definedName name="Z_7F82B2E0_4580_11D5_873D_00105A060375_.wvu.PrintArea" localSheetId="13" hidden="1">'Dormentes-PE-2019'!$A$1:$D$51</definedName>
    <definedName name="Z_7F82B2E0_4580_11D5_873D_00105A060375_.wvu.PrintArea" localSheetId="14" hidden="1">'Dormentes-PE-2020'!$A$1:$D$51</definedName>
    <definedName name="Z_7F82B2E0_4580_11D5_873D_00105A060375_.wvu.PrintArea" localSheetId="16" hidden="1">'Dormentes-PE-2022'!$A$1:$D$51</definedName>
    <definedName name="Z_7F82B2E0_4580_11D5_873D_00105A060375_.wvu.PrintArea" localSheetId="17" hidden="1">'Dormentes-PE-2023'!$A$1:$D$51</definedName>
    <definedName name="Z_7F82B2E0_4580_11D5_873D_00105A060375_.wvu.PrintArea" localSheetId="18" hidden="1">'Dormentes-PE-2024'!$A$1:$D$51</definedName>
    <definedName name="Z_7F82B2E0_4580_11D5_873D_00105A060375_.wvu.PrintArea" localSheetId="57" hidden="1">'Ipanguaçu-RN-2008'!$A$1:$D$50</definedName>
    <definedName name="Z_7F82B2E0_4580_11D5_873D_00105A060375_.wvu.PrintArea" localSheetId="58" hidden="1">'Ipanguaçu-RN-2009'!$A$1:$D$50</definedName>
    <definedName name="Z_7F82B2E0_4580_11D5_873D_00105A060375_.wvu.PrintArea" localSheetId="59" hidden="1">'Ipanguaçu-RN-2010'!$A$1:$D$51</definedName>
    <definedName name="Z_7F82B2E0_4580_11D5_873D_00105A060375_.wvu.PrintArea" localSheetId="60" hidden="1">'Ipanguaçu-RN-2011'!$A$1:$D$51</definedName>
    <definedName name="Z_7F82B2E0_4580_11D5_873D_00105A060375_.wvu.PrintArea" localSheetId="61" hidden="1">'Ipanguaçu-RN-2012'!$A$1:$D$51</definedName>
    <definedName name="Z_7F82B2E0_4580_11D5_873D_00105A060375_.wvu.PrintArea" localSheetId="62" hidden="1">'Ipanguaçu-RN-2013'!$A$1:$D$51</definedName>
    <definedName name="Z_7F82B2E0_4580_11D5_873D_00105A060375_.wvu.PrintArea" localSheetId="63" hidden="1">'Ipanguaçu-RN-2014'!$A$1:$D$51</definedName>
    <definedName name="Z_7F82B2E0_4580_11D5_873D_00105A060375_.wvu.PrintArea" localSheetId="19" hidden="1">'Ouricuri-PE-2009'!$A$1:$D$50</definedName>
    <definedName name="Z_7F82B2E0_4580_11D5_873D_00105A060375_.wvu.PrintArea" localSheetId="20" hidden="1">'Ouricuri-PE-2010'!$A$1:$D$51</definedName>
    <definedName name="Z_7F82B2E0_4580_11D5_873D_00105A060375_.wvu.PrintArea" localSheetId="21" hidden="1">'Ouricuri-PE-2011'!$A$1:$D$51</definedName>
    <definedName name="Z_7F82B2E0_4580_11D5_873D_00105A060375_.wvu.PrintArea" localSheetId="22" hidden="1">'Ouricuri-PE-2012'!$A$1:$D$51</definedName>
    <definedName name="Z_7F82B2E0_4580_11D5_873D_00105A060375_.wvu.PrintArea" localSheetId="23" hidden="1">'Ouricuri-PE-2013'!$A$1:$D$51</definedName>
    <definedName name="Z_7F82B2E0_4580_11D5_873D_00105A060375_.wvu.PrintArea" localSheetId="24" hidden="1">'Ouricuri-PE-2014'!$A$1:$D$51</definedName>
    <definedName name="Z_7F82B2E0_4580_11D5_873D_00105A060375_.wvu.PrintArea" localSheetId="25" hidden="1">'Ouricuri-PE-2015'!$A$1:$D$51</definedName>
    <definedName name="Z_7F82B2E0_4580_11D5_873D_00105A060375_.wvu.PrintArea" localSheetId="26" hidden="1">'Ouricuri-PE-2016'!$A$1:$D$51</definedName>
    <definedName name="Z_7F82B2E0_4580_11D5_873D_00105A060375_.wvu.PrintArea" localSheetId="27" hidden="1">'Pesqueira-PE-2009'!$A$1:$D$50</definedName>
    <definedName name="Z_7F82B2E0_4580_11D5_873D_00105A060375_.wvu.PrintArea" localSheetId="28" hidden="1">'Pesqueira-PE-2010'!$A$1:$D$51</definedName>
    <definedName name="Z_7F82B2E0_4580_11D5_873D_00105A060375_.wvu.PrintArea" localSheetId="29" hidden="1">'Pesqueira-PE-2011'!$A$1:$D$51</definedName>
    <definedName name="Z_7F82B2E0_4580_11D5_873D_00105A060375_.wvu.PrintArea" localSheetId="30" hidden="1">'Pesqueira-PE-2012'!$A$1:$D$51</definedName>
    <definedName name="Z_7F82B2E0_4580_11D5_873D_00105A060375_.wvu.PrintArea" localSheetId="31" hidden="1">'Pesqueira-PE-2013'!$A$1:$D$51</definedName>
    <definedName name="Z_7F82B2E0_4580_11D5_873D_00105A060375_.wvu.PrintArea" localSheetId="32" hidden="1">'Pesqueira-PE-2014'!$A$1:$D$51</definedName>
    <definedName name="Z_7F82B2E0_4580_11D5_873D_00105A060375_.wvu.PrintArea" localSheetId="33" hidden="1">'Pesqueira-PE-2015'!$A$1:$D$51</definedName>
    <definedName name="Z_7F82B2E0_4580_11D5_873D_00105A060375_.wvu.PrintArea" localSheetId="34" hidden="1">'Pesqueira-PE-2016'!$A$1:$D$51</definedName>
    <definedName name="Z_7F82B2E0_4580_11D5_873D_00105A060375_.wvu.PrintArea" localSheetId="49" hidden="1">'Piracuruca-PI-2015'!$A$1:$D$51</definedName>
    <definedName name="Z_7F82B2E0_4580_11D5_873D_00105A060375_.wvu.PrintArea" localSheetId="50" hidden="1">'Piracuruca-PI-2016'!$A$1:$D$51</definedName>
    <definedName name="Z_7F82B2E0_4580_11D5_873D_00105A060375_.wvu.PrintArea" localSheetId="51" hidden="1">'Piracuruca-PI-2017'!$A$1:$D$51</definedName>
    <definedName name="Z_7F82B2E0_4580_11D5_873D_00105A060375_.wvu.PrintArea" localSheetId="52" hidden="1">'Piracuruca-PI-2018'!$A$1:$D$51</definedName>
    <definedName name="Z_7F82B2E0_4580_11D5_873D_00105A060375_.wvu.PrintArea" localSheetId="64" hidden="1">'Umarizal-RN-2008'!$A$1:$D$50</definedName>
    <definedName name="Z_7F82B2E0_4580_11D5_873D_00105A060375_.wvu.PrintArea" localSheetId="65" hidden="1">'Umarizal-RN-2009'!$A$1:$D$50</definedName>
    <definedName name="Z_7F82B2E0_4580_11D5_873D_00105A060375_.wvu.PrintArea" localSheetId="66" hidden="1">'Umarizal-RN-2010'!$A$1:$D$51</definedName>
    <definedName name="Z_7F82B2E0_4580_11D5_873D_00105A060375_.wvu.PrintArea" localSheetId="67" hidden="1">'Umarizal-RN-2011'!$A$1:$D$51</definedName>
    <definedName name="Z_7F82B2E0_4580_11D5_873D_00105A060375_.wvu.PrintArea" localSheetId="68" hidden="1">'Umarizal-RN-2012'!$A$1:$D$51</definedName>
    <definedName name="Z_7F82B2E0_4580_11D5_873D_00105A060375_.wvu.PrintArea" localSheetId="69" hidden="1">'Umarizal-RN-2013'!$A$1:$D$51</definedName>
    <definedName name="Z_7F82B2E0_4580_11D5_873D_00105A060375_.wvu.PrintArea" localSheetId="70" hidden="1">'Umarizal-RN-2014'!$A$1:$D$51</definedName>
    <definedName name="Z_7F82B2E0_4580_11D5_873D_00105A060375_.wvu.PrintArea" localSheetId="71" hidden="1">'Upanema-RN-2008'!$A$1:$D$50</definedName>
    <definedName name="Z_7F82B2E0_4580_11D5_873D_00105A060375_.wvu.PrintArea" localSheetId="72" hidden="1">'Upanema-RN-2009'!$A$1:$D$50</definedName>
    <definedName name="Z_7F82B2E0_4580_11D5_873D_00105A060375_.wvu.PrintArea" localSheetId="73" hidden="1">'Upanema-RN-2010'!$A$1:$D$51</definedName>
    <definedName name="Z_7F82B2E0_4580_11D5_873D_00105A060375_.wvu.PrintArea" localSheetId="74" hidden="1">'Upanema-RN-2011'!$A$1:$D$51</definedName>
    <definedName name="Z_7F82B2E0_4580_11D5_873D_00105A060375_.wvu.PrintArea" localSheetId="75" hidden="1">'Upanema-RN-2012'!$A$1:$D$51</definedName>
    <definedName name="Z_7F82B2E0_4580_11D5_873D_00105A060375_.wvu.PrintArea" localSheetId="76" hidden="1">'Upanema-RN-2013'!$A$1:$D$51</definedName>
    <definedName name="Z_7F82B2E0_4580_11D5_873D_00105A060375_.wvu.PrintArea" localSheetId="77" hidden="1">'Upanema-RN-2014'!$A$1:$D$51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0" l="1"/>
  <c r="B6" i="70"/>
  <c r="A5" i="70"/>
  <c r="A4" i="70"/>
  <c r="A3" i="70"/>
  <c r="B55" i="67"/>
  <c r="B54" i="67"/>
  <c r="D53" i="67"/>
  <c r="C53" i="67"/>
  <c r="C48" i="67"/>
  <c r="B48" i="67"/>
  <c r="C47" i="67"/>
  <c r="B47" i="67"/>
  <c r="D47" i="67" s="1"/>
  <c r="D46" i="67"/>
  <c r="B46" i="67"/>
  <c r="C46" i="67" s="1"/>
  <c r="C45" i="67"/>
  <c r="B45" i="67"/>
  <c r="B44" i="67"/>
  <c r="B42" i="67"/>
  <c r="D41" i="67"/>
  <c r="C41" i="67"/>
  <c r="B40" i="67"/>
  <c r="B39" i="67"/>
  <c r="B38" i="67"/>
  <c r="E30" i="67"/>
  <c r="B30" i="67"/>
  <c r="D30" i="67" s="1"/>
  <c r="B29" i="67"/>
  <c r="B28" i="67"/>
  <c r="E27" i="67"/>
  <c r="D27" i="67"/>
  <c r="C27" i="67"/>
  <c r="D26" i="67"/>
  <c r="C26" i="67"/>
  <c r="B26" i="67"/>
  <c r="E26" i="67" s="1"/>
  <c r="E25" i="67"/>
  <c r="C25" i="67"/>
  <c r="B25" i="67"/>
  <c r="D25" i="67" s="1"/>
  <c r="D24" i="67"/>
  <c r="C24" i="67"/>
  <c r="B24" i="67"/>
  <c r="E24" i="67" s="1"/>
  <c r="E23" i="67"/>
  <c r="C23" i="67"/>
  <c r="B23" i="67"/>
  <c r="D23" i="67" s="1"/>
  <c r="D22" i="67"/>
  <c r="C22" i="67"/>
  <c r="B22" i="67"/>
  <c r="E22" i="67" s="1"/>
  <c r="C21" i="67"/>
  <c r="B21" i="67"/>
  <c r="C20" i="67"/>
  <c r="B20" i="67"/>
  <c r="E19" i="67"/>
  <c r="C19" i="67"/>
  <c r="B19" i="67"/>
  <c r="D19" i="67" s="1"/>
  <c r="D18" i="67"/>
  <c r="C18" i="67"/>
  <c r="B18" i="67"/>
  <c r="E18" i="67" s="1"/>
  <c r="C17" i="67"/>
  <c r="B17" i="67"/>
  <c r="E16" i="67"/>
  <c r="D16" i="67"/>
  <c r="C16" i="67"/>
  <c r="E15" i="67"/>
  <c r="D15" i="67"/>
  <c r="C15" i="67"/>
  <c r="E14" i="67"/>
  <c r="D14" i="67"/>
  <c r="C14" i="67"/>
  <c r="E13" i="67"/>
  <c r="B13" i="67"/>
  <c r="D13" i="67" s="1"/>
  <c r="C12" i="67"/>
  <c r="B12" i="67"/>
  <c r="B7" i="67"/>
  <c r="B6" i="67"/>
  <c r="A5" i="67"/>
  <c r="A4" i="67"/>
  <c r="A3" i="67"/>
  <c r="C55" i="67" l="1"/>
  <c r="C13" i="67"/>
  <c r="C28" i="67"/>
  <c r="C30" i="67"/>
  <c r="C38" i="67"/>
  <c r="C54" i="67"/>
  <c r="B31" i="67"/>
  <c r="B32" i="67" s="1"/>
  <c r="C39" i="67"/>
  <c r="C29" i="67"/>
  <c r="B49" i="67"/>
  <c r="B50" i="67" s="1"/>
  <c r="C40" i="67"/>
  <c r="C44" i="67"/>
  <c r="C49" i="67" s="1"/>
  <c r="B34" i="67" l="1"/>
  <c r="C31" i="67"/>
  <c r="C32" i="67" s="1"/>
  <c r="C42" i="67"/>
  <c r="C50" i="67" s="1"/>
  <c r="B35" i="67" l="1"/>
  <c r="C34" i="67"/>
  <c r="C35" i="67" s="1"/>
  <c r="C36" i="67" s="1"/>
  <c r="C51" i="67" s="1"/>
  <c r="C56" i="67" s="1"/>
  <c r="B36" i="67" l="1"/>
  <c r="E21" i="67" l="1"/>
  <c r="E17" i="67"/>
  <c r="E36" i="67"/>
  <c r="B51" i="67"/>
  <c r="B56" i="67" s="1"/>
  <c r="E28" i="67"/>
  <c r="E12" i="67"/>
  <c r="E29" i="67"/>
  <c r="E20" i="67"/>
  <c r="E32" i="67"/>
  <c r="E31" i="67"/>
  <c r="E34" i="67"/>
  <c r="E35" i="67"/>
  <c r="D29" i="67" l="1"/>
  <c r="D12" i="67"/>
  <c r="D45" i="67"/>
  <c r="D20" i="67"/>
  <c r="D28" i="67"/>
  <c r="D38" i="67"/>
  <c r="D40" i="67"/>
  <c r="D48" i="67"/>
  <c r="D17" i="67"/>
  <c r="D39" i="67"/>
  <c r="D21" i="67"/>
  <c r="D44" i="67"/>
  <c r="D49" i="67" s="1"/>
  <c r="D54" i="67"/>
  <c r="D55" i="67" s="1"/>
  <c r="D50" i="67"/>
  <c r="D31" i="67"/>
  <c r="D34" i="67"/>
  <c r="D35" i="67"/>
  <c r="D42" i="67" l="1"/>
  <c r="D32" i="67"/>
  <c r="D36" i="67" s="1"/>
  <c r="D51" i="67" s="1"/>
  <c r="D56" i="67" s="1"/>
  <c r="B7" i="65" l="1"/>
  <c r="B6" i="65"/>
  <c r="A5" i="65"/>
  <c r="A4" i="65"/>
  <c r="A3" i="65"/>
</calcChain>
</file>

<file path=xl/comments1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5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6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7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8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9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0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1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2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3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9"/>
            <rFont val="Tahoma"/>
            <family val="2"/>
          </rPr>
          <t>XXX:</t>
        </r>
        <r>
          <rPr>
            <sz val="9"/>
            <rFont val="Tahoma"/>
            <family val="2"/>
          </rPr>
          <t xml:space="preserve">
XXX:
Considerando que apenas as máquinas e implementos são segurados, e não as benfeirorias.</t>
        </r>
      </text>
    </comment>
  </commentList>
</comments>
</file>

<file path=xl/comments14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5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6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7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8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9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0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1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2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3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4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5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6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7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8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9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0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1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2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3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4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5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6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7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8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9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0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1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2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3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4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45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46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47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8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9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50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1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2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3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4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5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56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57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8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59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0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1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2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63.xml><?xml version="1.0" encoding="utf-8"?>
<comments xmlns="http://schemas.openxmlformats.org/spreadsheetml/2006/main">
  <authors>
    <author>XXX</author>
  </authors>
  <commentList>
    <comment ref="A47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64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5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6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7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comments68.xml><?xml version="1.0" encoding="utf-8"?>
<comments xmlns="http://schemas.openxmlformats.org/spreadsheetml/2006/main">
  <authors>
    <author>XXX</author>
  </authors>
  <commentList>
    <comment ref="B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  <comment ref="A61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Já está incluso o gerenciamento.  </t>
        </r>
      </text>
    </comment>
  </commentList>
</comments>
</file>

<file path=xl/sharedStrings.xml><?xml version="1.0" encoding="utf-8"?>
<sst xmlns="http://schemas.openxmlformats.org/spreadsheetml/2006/main" count="5274" uniqueCount="169">
  <si>
    <t>CUSTO DE PRODUÇÃO ESTIMADO</t>
  </si>
  <si>
    <t>CARNE DE CAPRINOS E OVINOS</t>
  </si>
  <si>
    <t>2008/2009</t>
  </si>
  <si>
    <t>A preços de:</t>
  </si>
  <si>
    <t>Kg/ano</t>
  </si>
  <si>
    <t>Atividade</t>
  </si>
  <si>
    <t>Carne</t>
  </si>
  <si>
    <t>Participação</t>
  </si>
  <si>
    <t>DISCRIMINAÇÃO</t>
  </si>
  <si>
    <t>R$</t>
  </si>
  <si>
    <t>R$/Kg</t>
  </si>
  <si>
    <t>(%)</t>
  </si>
  <si>
    <t>C.Variável (%)</t>
  </si>
  <si>
    <t>I - DESPESAS DE CUSTEIO DA ATIVIDADE (A)</t>
  </si>
  <si>
    <t>Mão-de-obra contratada para manejo do rebanho</t>
  </si>
  <si>
    <t>Serviços especializados</t>
  </si>
  <si>
    <t>Manutenção de pastagens</t>
  </si>
  <si>
    <t>Manutenção de capineira</t>
  </si>
  <si>
    <t>Manutenção de canavial</t>
  </si>
  <si>
    <t>Silagem</t>
  </si>
  <si>
    <t>Concentrados</t>
  </si>
  <si>
    <t>Leite para filhotes</t>
  </si>
  <si>
    <t>Sal mineral</t>
  </si>
  <si>
    <t>Medicamentos</t>
  </si>
  <si>
    <t>Hormônios</t>
  </si>
  <si>
    <t>Material de ordenha</t>
  </si>
  <si>
    <t>Transporte do leite</t>
  </si>
  <si>
    <t>Energia e combustível</t>
  </si>
  <si>
    <t>Inseminação artificial</t>
  </si>
  <si>
    <t>Impostos e taxas</t>
  </si>
  <si>
    <t>Reparos de benfeitorias</t>
  </si>
  <si>
    <t>Reparos de máquinas</t>
  </si>
  <si>
    <t>Outros gastos de custeio</t>
  </si>
  <si>
    <t>Despesas administrativas (5% do custeio)</t>
  </si>
  <si>
    <t>Total das Despesas de custeio (A)</t>
  </si>
  <si>
    <t>II - DESPESAS FINANCEIRAS (B)</t>
  </si>
  <si>
    <t xml:space="preserve">  1 - Juros</t>
  </si>
  <si>
    <t>Total das Despesas Financeiras  (B)</t>
  </si>
  <si>
    <t>CUSTO VARIÁVEL  (A+B =C)</t>
  </si>
  <si>
    <t xml:space="preserve">III - DEPRECIAÇÕES                  </t>
  </si>
  <si>
    <t xml:space="preserve">  1 - Depreciação de benfeitorias/instalações</t>
  </si>
  <si>
    <t xml:space="preserve">  2 - Depreciação de máquinas e implementos</t>
  </si>
  <si>
    <t xml:space="preserve">  3 - Depreciação de animais de serviço</t>
  </si>
  <si>
    <t xml:space="preserve">  4 - Depreciação de forrageiras não anuais</t>
  </si>
  <si>
    <t>Total de Depreciações (D)</t>
  </si>
  <si>
    <t xml:space="preserve">IV - OUTROS CUSTOS FIXOS           </t>
  </si>
  <si>
    <t xml:space="preserve">  1 - Manutenção  benfeitorias</t>
  </si>
  <si>
    <t xml:space="preserve">  2 - Manutenção periódica de máquinas/implementos</t>
  </si>
  <si>
    <t xml:space="preserve">  3 - Capatazia (mão-de-obra fixa)</t>
  </si>
  <si>
    <t xml:space="preserve">  4 - Encargos sociais</t>
  </si>
  <si>
    <t xml:space="preserve">  5 - Seguro do capital fixo</t>
  </si>
  <si>
    <t>Total de Outros Custos Fixos (E)</t>
  </si>
  <si>
    <t>Custo Fixo  (D+E = F)</t>
  </si>
  <si>
    <t xml:space="preserve">CUSTO OPERACIONAL  (C+F = G) </t>
  </si>
  <si>
    <t>V - RENDA DE FATORES</t>
  </si>
  <si>
    <t xml:space="preserve">   1 - Remuneração esperada sobre capital fixo</t>
  </si>
  <si>
    <t xml:space="preserve">   2 - Terra</t>
  </si>
  <si>
    <t>Total de Renda de Fatores (H)</t>
  </si>
  <si>
    <t>CUSTO TOTAL  (G+H = I)</t>
  </si>
  <si>
    <t>Elaboração: CONAB/DIGEM/SUINF/GECUP</t>
  </si>
  <si>
    <t>MUNICÍPIO: IPANGUAÇU</t>
  </si>
  <si>
    <t xml:space="preserve"> 2008/2009</t>
  </si>
  <si>
    <t>Leite para bezerro</t>
  </si>
  <si>
    <t>MUNICÍPIO: UMARIZAL</t>
  </si>
  <si>
    <t>MUNICÍPIO: UPANEMA</t>
  </si>
  <si>
    <t>CARNE DE CAPRINOS</t>
  </si>
  <si>
    <t xml:space="preserve">Atividade </t>
  </si>
  <si>
    <t>R$/ano</t>
  </si>
  <si>
    <t>Milho Grão</t>
  </si>
  <si>
    <t>Leite para crias</t>
  </si>
  <si>
    <t>Material para corte</t>
  </si>
  <si>
    <t>Frete</t>
  </si>
  <si>
    <t>MUNICÍPIO: CRATEÚS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</si>
  <si>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</si>
  <si>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</si>
  <si>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</si>
  <si>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</si>
  <si>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</si>
  <si>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</si>
  <si>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</si>
  <si>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</si>
  <si>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</si>
  <si>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</si>
  <si>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2009 a 2018</t>
  </si>
  <si>
    <t>CE</t>
  </si>
  <si>
    <t>CAPRINOS e OVINOS</t>
  </si>
  <si>
    <t>Cratéus</t>
  </si>
  <si>
    <t>ANO- 2009</t>
  </si>
  <si>
    <t>Leite para cabritos</t>
  </si>
  <si>
    <t>Material  para corte</t>
  </si>
  <si>
    <t>Transporte da carne</t>
  </si>
  <si>
    <t>MUNINCÍPIO: OURICURI</t>
  </si>
  <si>
    <t>SAFRA 2009</t>
  </si>
  <si>
    <t>Mão-de-obra familiar para manejo do rebanho</t>
  </si>
  <si>
    <t>MUNICÍPIO: PESQUEIRA</t>
  </si>
  <si>
    <t>2009</t>
  </si>
  <si>
    <t xml:space="preserve"> 2009</t>
  </si>
  <si>
    <t>UF: CE</t>
  </si>
  <si>
    <t>GESTÃO DA PROPRIEDADE FAMILIAR (H)</t>
  </si>
  <si>
    <t xml:space="preserve">  1 - Serviços de gerenciamento da propriedade</t>
  </si>
  <si>
    <t xml:space="preserve">  2 - Despesas administrativas</t>
  </si>
  <si>
    <t xml:space="preserve">  3 - Mão-de-obra-familiar</t>
  </si>
  <si>
    <t>Participação da gestão da proriedade familiar no custo operacional (H/G)</t>
  </si>
  <si>
    <t>UF: PE</t>
  </si>
  <si>
    <t>2010</t>
  </si>
  <si>
    <t>UF: RN</t>
  </si>
  <si>
    <t xml:space="preserve">  1 - Despesas administrativas</t>
  </si>
  <si>
    <t xml:space="preserve">  2 - Mão-de-obra-familiar</t>
  </si>
  <si>
    <t>Elaboração: CONAB/DIPAI/SUINF/GECUP</t>
  </si>
  <si>
    <t>2011</t>
  </si>
  <si>
    <t>MAI-11</t>
  </si>
  <si>
    <t>MAI/2012</t>
  </si>
  <si>
    <t>2012</t>
  </si>
  <si>
    <t>MAI-12</t>
  </si>
  <si>
    <t>MAI/2013</t>
  </si>
  <si>
    <t>MAI-13</t>
  </si>
  <si>
    <t>2013</t>
  </si>
  <si>
    <t>MAI/2014</t>
  </si>
  <si>
    <t>ABR/2014</t>
  </si>
  <si>
    <t>2014</t>
  </si>
  <si>
    <t>ABR-14</t>
  </si>
  <si>
    <t>ABR/2015</t>
  </si>
  <si>
    <t>UF: PI</t>
  </si>
  <si>
    <t>MUNICÍPIO: PIRACURUCA</t>
  </si>
  <si>
    <t>MUNICÍPIO: APODI/UMARIZAL/UPANEMA</t>
  </si>
  <si>
    <t>A partir de 2015 esse custo foi inativado.</t>
  </si>
  <si>
    <t>Ipanguaçu</t>
  </si>
  <si>
    <t>Umarizal</t>
  </si>
  <si>
    <t>Upanema</t>
  </si>
  <si>
    <t>RN</t>
  </si>
  <si>
    <t>2008 a 2014</t>
  </si>
  <si>
    <t>MAR/2016</t>
  </si>
  <si>
    <t>MAR/2017</t>
  </si>
  <si>
    <t>MUNINCÍPIO: DORMENTES</t>
  </si>
  <si>
    <t>A partir de 2017 esse custo foi inativado.</t>
  </si>
  <si>
    <t>Ouricuri</t>
  </si>
  <si>
    <t>PE</t>
  </si>
  <si>
    <t>2009 a 2016</t>
  </si>
  <si>
    <t>Pesqueira</t>
  </si>
  <si>
    <t>MAR/2018</t>
  </si>
  <si>
    <t>Despesas administrativas (3% do custeio)</t>
  </si>
  <si>
    <t>NOV/2018</t>
  </si>
  <si>
    <t>MUNICÍPIO: CASTELO DO PIAUÍ</t>
  </si>
  <si>
    <t>CARNE DE CAPRINOS/OVINOS</t>
  </si>
  <si>
    <t>Sal mineral e Milho</t>
  </si>
  <si>
    <t>DEZ/2018</t>
  </si>
  <si>
    <t>MUNICÍPIO: ALEGRETE DO PIAUÍ</t>
  </si>
  <si>
    <t>OBS.: 1) A partir de 2019 o custo de Cratéus/CE foi inativado.</t>
  </si>
  <si>
    <t>Dormentes</t>
  </si>
  <si>
    <t>Alegrete do Piauí</t>
  </si>
  <si>
    <t>PI</t>
  </si>
  <si>
    <t>Castelo do Piauí</t>
  </si>
  <si>
    <t>Piracuruca</t>
  </si>
  <si>
    <t>2015 a 2018</t>
  </si>
  <si>
    <t>Apodi</t>
  </si>
  <si>
    <t>2) A partir de 2017 o custo de Ouricuri/PE foi inativado.</t>
  </si>
  <si>
    <t>3) A partir de 2017 o custo de Pesqueira/PE foi inativado.</t>
  </si>
  <si>
    <t>4) A partir de 2019 o custo de Piracuruca/PI foi inativado.</t>
  </si>
  <si>
    <t>5) A partir de 2019 o custo de Apodi/RN foi inativado.</t>
  </si>
  <si>
    <t>6) A partir de 2015 o custo de Ipanguaçu/RN foi inativado.</t>
  </si>
  <si>
    <t>7) A partir de 2015 o custo de Umarizal/RN foi inativado.</t>
  </si>
  <si>
    <t>8) A partir de 2015 o custo de Upanema/RN foi inativado.</t>
  </si>
  <si>
    <t>MAR/2019</t>
  </si>
  <si>
    <t>MAR/2021</t>
  </si>
  <si>
    <t>SET/2022</t>
  </si>
  <si>
    <t>SET/2023</t>
  </si>
  <si>
    <t>2017 a 2024</t>
  </si>
  <si>
    <t>2018 a 2024</t>
  </si>
  <si>
    <t>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</si>
</sst>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6]mmm\-yy;@"/>
    <numFmt numFmtId="165" formatCode="dd\-mmm\-yy"/>
    <numFmt numFmtId="166" formatCode="0.00000"/>
    <numFmt numFmtId="167" formatCode="yyyy"/>
    <numFmt numFmtId="168" formatCode="#,##0.00_);\(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0"/>
      <color theme="10"/>
      <name val="Courier"/>
    </font>
    <font>
      <u/>
      <sz val="10"/>
      <color theme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7">
    <xf numFmtId="0" fontId="0" fillId="0" borderId="0"/>
    <xf numFmtId="9" fontId="4" fillId="0" borderId="0" applyFont="0" applyFill="0" applyBorder="0" applyAlignment="0" applyProtection="0"/>
    <xf numFmtId="39" fontId="2" fillId="0" borderId="0"/>
    <xf numFmtId="0" fontId="11" fillId="0" borderId="0" applyNumberFormat="0" applyFill="0" applyBorder="0" applyAlignment="0" applyProtection="0"/>
    <xf numFmtId="168" fontId="12" fillId="0" borderId="0"/>
    <xf numFmtId="0" fontId="1" fillId="0" borderId="0"/>
    <xf numFmtId="39" fontId="14" fillId="0" borderId="0" applyNumberFormat="0" applyFill="0" applyBorder="0" applyAlignment="0" applyProtection="0"/>
    <xf numFmtId="39" fontId="2" fillId="0" borderId="0"/>
    <xf numFmtId="0" fontId="4" fillId="0" borderId="0"/>
    <xf numFmtId="39" fontId="2" fillId="0" borderId="0"/>
    <xf numFmtId="9" fontId="4" fillId="0" borderId="0" applyFont="0" applyFill="0" applyBorder="0" applyAlignment="0" applyProtection="0"/>
    <xf numFmtId="0" fontId="4" fillId="0" borderId="0"/>
    <xf numFmtId="39" fontId="2" fillId="0" borderId="0"/>
    <xf numFmtId="9" fontId="4" fillId="0" borderId="0" applyFont="0" applyFill="0" applyBorder="0" applyAlignment="0" applyProtection="0"/>
    <xf numFmtId="0" fontId="4" fillId="0" borderId="0"/>
    <xf numFmtId="39" fontId="2" fillId="0" borderId="0"/>
    <xf numFmtId="9" fontId="4" fillId="0" borderId="0" applyFont="0" applyFill="0" applyBorder="0" applyAlignment="0" applyProtection="0"/>
    <xf numFmtId="0" fontId="4" fillId="0" borderId="0"/>
    <xf numFmtId="39" fontId="2" fillId="0" borderId="0"/>
    <xf numFmtId="9" fontId="4" fillId="0" borderId="0" applyFont="0" applyFill="0" applyBorder="0" applyAlignment="0" applyProtection="0"/>
    <xf numFmtId="0" fontId="4" fillId="0" borderId="0"/>
    <xf numFmtId="39" fontId="2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/>
    <xf numFmtId="9" fontId="1" fillId="0" borderId="0" applyFont="0" applyFill="0" applyBorder="0" applyAlignment="0" applyProtection="0"/>
  </cellStyleXfs>
  <cellXfs count="537">
    <xf numFmtId="0" fontId="0" fillId="0" borderId="0" xfId="0"/>
    <xf numFmtId="39" fontId="3" fillId="0" borderId="0" xfId="2" applyFont="1" applyAlignment="1">
      <alignment horizontal="left" vertical="center"/>
    </xf>
    <xf numFmtId="39" fontId="3" fillId="0" borderId="0" xfId="2" applyFont="1" applyAlignment="1">
      <alignment horizontal="centerContinuous" vertical="center"/>
    </xf>
    <xf numFmtId="39" fontId="4" fillId="0" borderId="0" xfId="2" applyFont="1" applyAlignment="1">
      <alignment vertical="center"/>
    </xf>
    <xf numFmtId="39" fontId="5" fillId="0" borderId="0" xfId="2" applyFont="1" applyAlignment="1">
      <alignment horizontal="right" vertical="center"/>
    </xf>
    <xf numFmtId="164" fontId="5" fillId="0" borderId="0" xfId="2" applyNumberFormat="1" applyFont="1" applyAlignment="1">
      <alignment vertical="center"/>
    </xf>
    <xf numFmtId="39" fontId="4" fillId="0" borderId="0" xfId="2" applyFont="1" applyAlignment="1">
      <alignment horizontal="right" vertical="center"/>
    </xf>
    <xf numFmtId="37" fontId="5" fillId="0" borderId="0" xfId="2" applyNumberFormat="1" applyFont="1" applyAlignment="1">
      <alignment vertical="center"/>
    </xf>
    <xf numFmtId="39" fontId="5" fillId="0" borderId="0" xfId="2" applyFont="1" applyAlignment="1">
      <alignment horizontal="center" vertical="center"/>
    </xf>
    <xf numFmtId="39" fontId="4" fillId="0" borderId="1" xfId="2" applyFont="1" applyBorder="1" applyAlignment="1">
      <alignment vertical="center"/>
    </xf>
    <xf numFmtId="39" fontId="5" fillId="0" borderId="1" xfId="2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39" fontId="5" fillId="0" borderId="0" xfId="2" applyFont="1" applyAlignment="1">
      <alignment horizontal="left" vertical="center"/>
    </xf>
    <xf numFmtId="165" fontId="5" fillId="0" borderId="0" xfId="2" applyNumberFormat="1" applyFont="1" applyAlignment="1">
      <alignment horizontal="center" vertical="center"/>
    </xf>
    <xf numFmtId="39" fontId="4" fillId="0" borderId="2" xfId="2" applyFont="1" applyBorder="1" applyAlignment="1">
      <alignment vertical="center"/>
    </xf>
    <xf numFmtId="39" fontId="5" fillId="0" borderId="2" xfId="2" applyFont="1" applyBorder="1" applyAlignment="1">
      <alignment horizontal="center" vertical="center"/>
    </xf>
    <xf numFmtId="39" fontId="4" fillId="0" borderId="0" xfId="2" applyFont="1" applyAlignment="1">
      <alignment horizontal="left" vertical="center"/>
    </xf>
    <xf numFmtId="166" fontId="4" fillId="0" borderId="0" xfId="2" applyNumberFormat="1" applyFont="1" applyAlignment="1">
      <alignment horizontal="right" vertical="center"/>
    </xf>
    <xf numFmtId="10" fontId="4" fillId="0" borderId="0" xfId="1" applyNumberFormat="1" applyFont="1" applyAlignment="1" applyProtection="1">
      <alignment horizontal="right" vertical="center"/>
    </xf>
    <xf numFmtId="39" fontId="5" fillId="0" borderId="0" xfId="2" applyFont="1" applyAlignment="1">
      <alignment vertical="center"/>
    </xf>
    <xf numFmtId="39" fontId="6" fillId="0" borderId="3" xfId="2" applyFont="1" applyBorder="1" applyAlignment="1">
      <alignment horizontal="left" vertical="center"/>
    </xf>
    <xf numFmtId="39" fontId="6" fillId="0" borderId="3" xfId="2" applyFont="1" applyBorder="1" applyAlignment="1">
      <alignment horizontal="right" vertical="center"/>
    </xf>
    <xf numFmtId="10" fontId="6" fillId="0" borderId="3" xfId="1" applyNumberFormat="1" applyFont="1" applyBorder="1" applyAlignment="1" applyProtection="1">
      <alignment horizontal="right" vertical="center"/>
    </xf>
    <xf numFmtId="10" fontId="5" fillId="0" borderId="3" xfId="1" applyNumberFormat="1" applyFont="1" applyBorder="1" applyAlignment="1" applyProtection="1">
      <alignment horizontal="right" vertical="center"/>
    </xf>
    <xf numFmtId="10" fontId="5" fillId="0" borderId="0" xfId="1" applyNumberFormat="1" applyFont="1" applyAlignment="1" applyProtection="1">
      <alignment horizontal="right" vertical="center"/>
    </xf>
    <xf numFmtId="39" fontId="4" fillId="0" borderId="0" xfId="2" quotePrefix="1" applyFont="1" applyAlignment="1">
      <alignment horizontal="left" vertical="center"/>
    </xf>
    <xf numFmtId="39" fontId="4" fillId="0" borderId="0" xfId="2" quotePrefix="1" applyFont="1" applyAlignment="1">
      <alignment horizontal="right" vertical="center"/>
    </xf>
    <xf numFmtId="10" fontId="4" fillId="0" borderId="0" xfId="1" quotePrefix="1" applyNumberFormat="1" applyFont="1" applyAlignment="1" applyProtection="1">
      <alignment horizontal="right" vertical="center"/>
    </xf>
    <xf numFmtId="39" fontId="6" fillId="0" borderId="4" xfId="2" applyFont="1" applyBorder="1" applyAlignment="1">
      <alignment horizontal="left" vertical="center"/>
    </xf>
    <xf numFmtId="39" fontId="6" fillId="0" borderId="4" xfId="2" applyFont="1" applyBorder="1" applyAlignment="1">
      <alignment horizontal="right" vertical="center"/>
    </xf>
    <xf numFmtId="10" fontId="6" fillId="0" borderId="4" xfId="1" applyNumberFormat="1" applyFont="1" applyBorder="1" applyAlignment="1" applyProtection="1">
      <alignment horizontal="right" vertical="center"/>
    </xf>
    <xf numFmtId="10" fontId="5" fillId="0" borderId="4" xfId="1" applyNumberFormat="1" applyFont="1" applyBorder="1" applyAlignment="1" applyProtection="1">
      <alignment horizontal="right" vertical="center"/>
    </xf>
    <xf numFmtId="10" fontId="4" fillId="0" borderId="0" xfId="1" applyNumberFormat="1" applyFont="1" applyBorder="1" applyAlignment="1" applyProtection="1">
      <alignment vertical="center"/>
    </xf>
    <xf numFmtId="39" fontId="5" fillId="0" borderId="5" xfId="2" applyFont="1" applyBorder="1" applyAlignment="1">
      <alignment horizontal="left" vertical="center"/>
    </xf>
    <xf numFmtId="39" fontId="5" fillId="0" borderId="5" xfId="2" applyFont="1" applyBorder="1" applyAlignment="1">
      <alignment horizontal="right" vertical="center"/>
    </xf>
    <xf numFmtId="4" fontId="5" fillId="0" borderId="5" xfId="2" applyNumberFormat="1" applyFont="1" applyBorder="1" applyAlignment="1">
      <alignment horizontal="right" vertical="center"/>
    </xf>
    <xf numFmtId="10" fontId="5" fillId="0" borderId="5" xfId="1" applyNumberFormat="1" applyFont="1" applyBorder="1" applyAlignment="1" applyProtection="1">
      <alignment horizontal="right" vertical="center"/>
    </xf>
    <xf numFmtId="10" fontId="4" fillId="0" borderId="0" xfId="1" quotePrefix="1" applyNumberFormat="1" applyFont="1" applyFill="1" applyAlignment="1" applyProtection="1">
      <alignment horizontal="right" vertical="center"/>
    </xf>
    <xf numFmtId="49" fontId="4" fillId="0" borderId="0" xfId="2" applyNumberFormat="1" applyFont="1" applyAlignment="1">
      <alignment horizontal="left" vertical="center"/>
    </xf>
    <xf numFmtId="39" fontId="7" fillId="0" borderId="0" xfId="2" applyFont="1" applyAlignment="1">
      <alignment vertical="center"/>
    </xf>
    <xf numFmtId="10" fontId="7" fillId="0" borderId="0" xfId="1" applyNumberFormat="1" applyFont="1" applyBorder="1" applyAlignment="1" applyProtection="1">
      <alignment vertical="center"/>
    </xf>
    <xf numFmtId="39" fontId="7" fillId="0" borderId="0" xfId="2" applyFont="1" applyAlignment="1">
      <alignment horizontal="left" vertical="center"/>
    </xf>
    <xf numFmtId="39" fontId="5" fillId="0" borderId="6" xfId="2" applyFont="1" applyBorder="1" applyAlignment="1">
      <alignment vertical="center"/>
    </xf>
    <xf numFmtId="39" fontId="5" fillId="0" borderId="6" xfId="2" applyFont="1" applyBorder="1" applyAlignment="1">
      <alignment horizontal="right" vertical="center"/>
    </xf>
    <xf numFmtId="39" fontId="5" fillId="0" borderId="6" xfId="2" quotePrefix="1" applyFont="1" applyBorder="1" applyAlignment="1">
      <alignment horizontal="right" vertical="center"/>
    </xf>
    <xf numFmtId="10" fontId="5" fillId="0" borderId="6" xfId="1" quotePrefix="1" applyNumberFormat="1" applyFont="1" applyBorder="1" applyAlignment="1" applyProtection="1">
      <alignment horizontal="right" vertical="center"/>
    </xf>
    <xf numFmtId="39" fontId="8" fillId="0" borderId="0" xfId="2" quotePrefix="1" applyFont="1" applyAlignment="1">
      <alignment horizontal="left" vertical="center"/>
    </xf>
    <xf numFmtId="39" fontId="3" fillId="0" borderId="0" xfId="2" applyFont="1" applyAlignment="1">
      <alignment horizontal="center" vertical="center"/>
    </xf>
    <xf numFmtId="39" fontId="3" fillId="0" borderId="0" xfId="2" applyFont="1" applyAlignment="1">
      <alignment vertical="center"/>
    </xf>
    <xf numFmtId="49" fontId="3" fillId="0" borderId="0" xfId="2" applyNumberFormat="1" applyFont="1" applyAlignment="1">
      <alignment vertical="center"/>
    </xf>
    <xf numFmtId="167" fontId="3" fillId="0" borderId="0" xfId="2" applyNumberFormat="1" applyFont="1" applyAlignment="1">
      <alignment horizontal="left" vertical="center"/>
    </xf>
    <xf numFmtId="168" fontId="12" fillId="0" borderId="0" xfId="4"/>
    <xf numFmtId="168" fontId="12" fillId="0" borderId="7" xfId="4" applyBorder="1"/>
    <xf numFmtId="168" fontId="12" fillId="0" borderId="1" xfId="4" applyBorder="1"/>
    <xf numFmtId="168" fontId="12" fillId="0" borderId="8" xfId="4" applyBorder="1"/>
    <xf numFmtId="168" fontId="12" fillId="0" borderId="9" xfId="4" applyBorder="1"/>
    <xf numFmtId="168" fontId="4" fillId="0" borderId="0" xfId="4" applyFont="1"/>
    <xf numFmtId="168" fontId="12" fillId="0" borderId="10" xfId="4" applyBorder="1"/>
    <xf numFmtId="168" fontId="4" fillId="2" borderId="16" xfId="4" applyFont="1" applyFill="1" applyBorder="1" applyAlignment="1">
      <alignment horizontal="center"/>
    </xf>
    <xf numFmtId="168" fontId="4" fillId="2" borderId="19" xfId="4" applyFont="1" applyFill="1" applyBorder="1" applyAlignment="1">
      <alignment horizontal="center"/>
    </xf>
    <xf numFmtId="168" fontId="4" fillId="0" borderId="16" xfId="4" applyFont="1" applyBorder="1" applyAlignment="1">
      <alignment horizontal="center"/>
    </xf>
    <xf numFmtId="168" fontId="4" fillId="0" borderId="25" xfId="4" applyFont="1" applyBorder="1" applyAlignment="1">
      <alignment horizontal="center"/>
    </xf>
    <xf numFmtId="168" fontId="4" fillId="0" borderId="0" xfId="4" applyFont="1" applyAlignment="1">
      <alignment horizontal="left"/>
    </xf>
    <xf numFmtId="168" fontId="4" fillId="0" borderId="0" xfId="4" applyFont="1" applyAlignment="1">
      <alignment horizontal="center"/>
    </xf>
    <xf numFmtId="168" fontId="12" fillId="0" borderId="26" xfId="4" applyBorder="1"/>
    <xf numFmtId="168" fontId="12" fillId="0" borderId="2" xfId="4" applyBorder="1"/>
    <xf numFmtId="168" fontId="4" fillId="0" borderId="2" xfId="4" applyFont="1" applyBorder="1"/>
    <xf numFmtId="168" fontId="12" fillId="0" borderId="27" xfId="4" applyBorder="1"/>
    <xf numFmtId="168" fontId="4" fillId="0" borderId="1" xfId="4" applyFont="1" applyBorder="1"/>
    <xf numFmtId="10" fontId="4" fillId="0" borderId="0" xfId="1" applyNumberFormat="1" applyFont="1" applyFill="1" applyAlignment="1" applyProtection="1">
      <alignment horizontal="right" vertical="center"/>
    </xf>
    <xf numFmtId="39" fontId="5" fillId="0" borderId="2" xfId="2" applyFont="1" applyBorder="1" applyAlignment="1">
      <alignment vertical="center"/>
    </xf>
    <xf numFmtId="39" fontId="5" fillId="0" borderId="2" xfId="2" applyFont="1" applyBorder="1" applyAlignment="1">
      <alignment horizontal="right" vertical="center"/>
    </xf>
    <xf numFmtId="39" fontId="5" fillId="0" borderId="2" xfId="2" quotePrefix="1" applyFont="1" applyBorder="1" applyAlignment="1">
      <alignment horizontal="right" vertical="center"/>
    </xf>
    <xf numFmtId="10" fontId="5" fillId="0" borderId="2" xfId="1" quotePrefix="1" applyNumberFormat="1" applyFont="1" applyBorder="1" applyAlignment="1" applyProtection="1">
      <alignment horizontal="right" vertical="center"/>
    </xf>
    <xf numFmtId="0" fontId="5" fillId="0" borderId="28" xfId="8" applyFont="1" applyBorder="1" applyAlignment="1">
      <alignment horizontal="left" vertical="center"/>
    </xf>
    <xf numFmtId="2" fontId="5" fillId="0" borderId="28" xfId="8" applyNumberFormat="1" applyFont="1" applyBorder="1" applyAlignment="1">
      <alignment vertical="center"/>
    </xf>
    <xf numFmtId="10" fontId="5" fillId="0" borderId="28" xfId="1" applyNumberFormat="1" applyFont="1" applyBorder="1" applyAlignment="1" applyProtection="1">
      <alignment vertical="center"/>
    </xf>
    <xf numFmtId="0" fontId="4" fillId="0" borderId="29" xfId="8" applyBorder="1" applyAlignment="1">
      <alignment horizontal="left" vertical="center"/>
    </xf>
    <xf numFmtId="2" fontId="4" fillId="0" borderId="29" xfId="8" applyNumberFormat="1" applyBorder="1" applyAlignment="1">
      <alignment horizontal="right" vertical="center"/>
    </xf>
    <xf numFmtId="10" fontId="4" fillId="0" borderId="29" xfId="1" applyNumberFormat="1" applyFont="1" applyBorder="1" applyAlignment="1" applyProtection="1">
      <alignment horizontal="right" vertical="center"/>
    </xf>
    <xf numFmtId="0" fontId="4" fillId="0" borderId="3" xfId="8" applyBorder="1" applyAlignment="1">
      <alignment horizontal="left" vertical="center"/>
    </xf>
    <xf numFmtId="2" fontId="4" fillId="0" borderId="3" xfId="8" applyNumberFormat="1" applyBorder="1" applyAlignment="1">
      <alignment horizontal="right" vertical="center"/>
    </xf>
    <xf numFmtId="10" fontId="4" fillId="0" borderId="3" xfId="1" applyNumberFormat="1" applyFont="1" applyBorder="1" applyAlignment="1" applyProtection="1">
      <alignment horizontal="right" vertical="center"/>
    </xf>
    <xf numFmtId="2" fontId="4" fillId="0" borderId="4" xfId="8" applyNumberFormat="1" applyBorder="1" applyAlignment="1">
      <alignment horizontal="right" vertical="center"/>
    </xf>
    <xf numFmtId="0" fontId="5" fillId="0" borderId="30" xfId="8" applyFont="1" applyBorder="1" applyAlignment="1">
      <alignment horizontal="left" vertical="center"/>
    </xf>
    <xf numFmtId="10" fontId="5" fillId="0" borderId="30" xfId="1" applyNumberFormat="1" applyFont="1" applyBorder="1" applyAlignment="1" applyProtection="1">
      <alignment vertical="center"/>
    </xf>
    <xf numFmtId="0" fontId="4" fillId="0" borderId="0" xfId="8" applyAlignment="1">
      <alignment vertical="center"/>
    </xf>
    <xf numFmtId="2" fontId="4" fillId="0" borderId="0" xfId="2" applyNumberFormat="1" applyFont="1" applyAlignment="1">
      <alignment horizontal="right" vertical="center"/>
    </xf>
    <xf numFmtId="10" fontId="6" fillId="0" borderId="3" xfId="2" applyNumberFormat="1" applyFont="1" applyBorder="1" applyAlignment="1">
      <alignment horizontal="right" vertical="center"/>
    </xf>
    <xf numFmtId="10" fontId="6" fillId="0" borderId="29" xfId="1" applyNumberFormat="1" applyFont="1" applyBorder="1" applyAlignment="1" applyProtection="1">
      <alignment horizontal="right" vertical="center"/>
    </xf>
    <xf numFmtId="39" fontId="2" fillId="0" borderId="0" xfId="7"/>
    <xf numFmtId="39" fontId="3" fillId="0" borderId="0" xfId="9" applyFont="1" applyAlignment="1">
      <alignment horizontal="left" vertical="center"/>
    </xf>
    <xf numFmtId="39" fontId="3" fillId="0" borderId="0" xfId="9" applyFont="1" applyAlignment="1">
      <alignment horizontal="centerContinuous" vertical="center"/>
    </xf>
    <xf numFmtId="39" fontId="4" fillId="0" borderId="0" xfId="9" applyFont="1" applyAlignment="1">
      <alignment vertical="center"/>
    </xf>
    <xf numFmtId="39" fontId="5" fillId="0" borderId="0" xfId="9" applyFont="1" applyAlignment="1">
      <alignment horizontal="right" vertical="center"/>
    </xf>
    <xf numFmtId="164" fontId="5" fillId="0" borderId="0" xfId="9" applyNumberFormat="1" applyFont="1" applyAlignment="1">
      <alignment vertical="center"/>
    </xf>
    <xf numFmtId="39" fontId="4" fillId="0" borderId="0" xfId="9" applyFont="1" applyAlignment="1">
      <alignment horizontal="right" vertical="center"/>
    </xf>
    <xf numFmtId="37" fontId="5" fillId="0" borderId="0" xfId="9" applyNumberFormat="1" applyFont="1" applyAlignment="1">
      <alignment vertical="center"/>
    </xf>
    <xf numFmtId="39" fontId="5" fillId="0" borderId="0" xfId="9" applyFont="1" applyAlignment="1">
      <alignment horizontal="center" vertical="center"/>
    </xf>
    <xf numFmtId="39" fontId="4" fillId="0" borderId="1" xfId="9" applyFont="1" applyBorder="1" applyAlignment="1">
      <alignment vertical="center"/>
    </xf>
    <xf numFmtId="39" fontId="5" fillId="0" borderId="1" xfId="9" applyFont="1" applyBorder="1" applyAlignment="1">
      <alignment horizontal="center" vertical="center"/>
    </xf>
    <xf numFmtId="39" fontId="5" fillId="0" borderId="0" xfId="9" applyFont="1" applyAlignment="1">
      <alignment horizontal="left" vertical="center"/>
    </xf>
    <xf numFmtId="39" fontId="4" fillId="0" borderId="2" xfId="9" applyFont="1" applyBorder="1" applyAlignment="1">
      <alignment vertical="center"/>
    </xf>
    <xf numFmtId="39" fontId="5" fillId="0" borderId="2" xfId="9" applyFont="1" applyBorder="1" applyAlignment="1">
      <alignment horizontal="center" vertical="center"/>
    </xf>
    <xf numFmtId="39" fontId="4" fillId="0" borderId="0" xfId="9" applyFont="1" applyAlignment="1">
      <alignment horizontal="left" vertical="center"/>
    </xf>
    <xf numFmtId="10" fontId="4" fillId="0" borderId="0" xfId="10" quotePrefix="1" applyNumberFormat="1" applyFont="1" applyAlignment="1" applyProtection="1">
      <alignment horizontal="right" vertical="center"/>
    </xf>
    <xf numFmtId="10" fontId="4" fillId="0" borderId="0" xfId="10" applyNumberFormat="1" applyFont="1" applyAlignment="1" applyProtection="1">
      <alignment horizontal="right" vertical="center"/>
    </xf>
    <xf numFmtId="10" fontId="4" fillId="0" borderId="0" xfId="10" quotePrefix="1" applyNumberFormat="1" applyFont="1" applyFill="1" applyAlignment="1" applyProtection="1">
      <alignment horizontal="right" vertical="center"/>
    </xf>
    <xf numFmtId="10" fontId="4" fillId="0" borderId="0" xfId="10" applyNumberFormat="1" applyFont="1" applyFill="1" applyAlignment="1" applyProtection="1">
      <alignment horizontal="right" vertical="center"/>
    </xf>
    <xf numFmtId="39" fontId="5" fillId="0" borderId="0" xfId="9" applyFont="1" applyAlignment="1">
      <alignment vertical="center"/>
    </xf>
    <xf numFmtId="39" fontId="6" fillId="0" borderId="3" xfId="9" applyFont="1" applyBorder="1" applyAlignment="1">
      <alignment horizontal="left" vertical="center"/>
    </xf>
    <xf numFmtId="39" fontId="6" fillId="0" borderId="3" xfId="9" applyFont="1" applyBorder="1" applyAlignment="1">
      <alignment horizontal="right" vertical="center"/>
    </xf>
    <xf numFmtId="10" fontId="6" fillId="0" borderId="3" xfId="10" applyNumberFormat="1" applyFont="1" applyBorder="1" applyAlignment="1" applyProtection="1">
      <alignment horizontal="right" vertical="center"/>
    </xf>
    <xf numFmtId="10" fontId="5" fillId="0" borderId="3" xfId="10" applyNumberFormat="1" applyFont="1" applyBorder="1" applyAlignment="1" applyProtection="1">
      <alignment horizontal="right" vertical="center"/>
    </xf>
    <xf numFmtId="10" fontId="5" fillId="0" borderId="0" xfId="10" applyNumberFormat="1" applyFont="1" applyAlignment="1" applyProtection="1">
      <alignment horizontal="right" vertical="center"/>
    </xf>
    <xf numFmtId="39" fontId="4" fillId="0" borderId="0" xfId="9" quotePrefix="1" applyFont="1" applyAlignment="1">
      <alignment horizontal="left" vertical="center"/>
    </xf>
    <xf numFmtId="39" fontId="4" fillId="0" borderId="0" xfId="9" quotePrefix="1" applyFont="1" applyAlignment="1">
      <alignment horizontal="right" vertical="center"/>
    </xf>
    <xf numFmtId="39" fontId="6" fillId="0" borderId="4" xfId="9" applyFont="1" applyBorder="1" applyAlignment="1">
      <alignment horizontal="left" vertical="center"/>
    </xf>
    <xf numFmtId="39" fontId="6" fillId="0" borderId="4" xfId="9" applyFont="1" applyBorder="1" applyAlignment="1">
      <alignment horizontal="right" vertical="center"/>
    </xf>
    <xf numFmtId="10" fontId="6" fillId="0" borderId="4" xfId="10" applyNumberFormat="1" applyFont="1" applyBorder="1" applyAlignment="1" applyProtection="1">
      <alignment horizontal="right" vertical="center"/>
    </xf>
    <xf numFmtId="10" fontId="5" fillId="0" borderId="4" xfId="10" applyNumberFormat="1" applyFont="1" applyBorder="1" applyAlignment="1" applyProtection="1">
      <alignment horizontal="right" vertical="center"/>
    </xf>
    <xf numFmtId="10" fontId="4" fillId="0" borderId="0" xfId="10" applyNumberFormat="1" applyFont="1" applyBorder="1" applyAlignment="1" applyProtection="1">
      <alignment vertical="center"/>
    </xf>
    <xf numFmtId="39" fontId="5" fillId="0" borderId="5" xfId="9" applyFont="1" applyBorder="1" applyAlignment="1">
      <alignment horizontal="left" vertical="center"/>
    </xf>
    <xf numFmtId="39" fontId="5" fillId="0" borderId="5" xfId="9" applyFont="1" applyBorder="1" applyAlignment="1">
      <alignment horizontal="right" vertical="center"/>
    </xf>
    <xf numFmtId="10" fontId="5" fillId="0" borderId="5" xfId="10" applyNumberFormat="1" applyFont="1" applyBorder="1" applyAlignment="1" applyProtection="1">
      <alignment horizontal="right" vertical="center"/>
    </xf>
    <xf numFmtId="49" fontId="4" fillId="0" borderId="0" xfId="9" applyNumberFormat="1" applyFont="1" applyAlignment="1">
      <alignment horizontal="left" vertical="center"/>
    </xf>
    <xf numFmtId="39" fontId="7" fillId="0" borderId="0" xfId="9" applyFont="1" applyAlignment="1">
      <alignment vertical="center"/>
    </xf>
    <xf numFmtId="39" fontId="7" fillId="0" borderId="0" xfId="9" applyFont="1" applyAlignment="1">
      <alignment horizontal="left" vertical="center"/>
    </xf>
    <xf numFmtId="10" fontId="7" fillId="0" borderId="0" xfId="10" applyNumberFormat="1" applyFont="1" applyBorder="1" applyAlignment="1" applyProtection="1">
      <alignment vertical="center"/>
    </xf>
    <xf numFmtId="10" fontId="6" fillId="0" borderId="29" xfId="10" applyNumberFormat="1" applyFont="1" applyBorder="1" applyAlignment="1" applyProtection="1">
      <alignment horizontal="right" vertical="center"/>
    </xf>
    <xf numFmtId="39" fontId="5" fillId="0" borderId="6" xfId="9" applyFont="1" applyBorder="1" applyAlignment="1">
      <alignment vertical="center"/>
    </xf>
    <xf numFmtId="39" fontId="5" fillId="0" borderId="6" xfId="9" applyFont="1" applyBorder="1" applyAlignment="1">
      <alignment horizontal="right" vertical="center"/>
    </xf>
    <xf numFmtId="39" fontId="5" fillId="0" borderId="6" xfId="9" quotePrefix="1" applyFont="1" applyBorder="1" applyAlignment="1">
      <alignment horizontal="right" vertical="center"/>
    </xf>
    <xf numFmtId="10" fontId="5" fillId="0" borderId="6" xfId="10" quotePrefix="1" applyNumberFormat="1" applyFont="1" applyBorder="1" applyAlignment="1" applyProtection="1">
      <alignment horizontal="right" vertical="center"/>
    </xf>
    <xf numFmtId="39" fontId="5" fillId="0" borderId="2" xfId="9" applyFont="1" applyBorder="1" applyAlignment="1">
      <alignment vertical="center"/>
    </xf>
    <xf numFmtId="39" fontId="5" fillId="0" borderId="2" xfId="9" applyFont="1" applyBorder="1" applyAlignment="1">
      <alignment horizontal="right" vertical="center"/>
    </xf>
    <xf numFmtId="39" fontId="5" fillId="0" borderId="2" xfId="9" quotePrefix="1" applyFont="1" applyBorder="1" applyAlignment="1">
      <alignment horizontal="right" vertical="center"/>
    </xf>
    <xf numFmtId="10" fontId="5" fillId="0" borderId="2" xfId="10" quotePrefix="1" applyNumberFormat="1" applyFont="1" applyBorder="1" applyAlignment="1" applyProtection="1">
      <alignment horizontal="right" vertical="center"/>
    </xf>
    <xf numFmtId="0" fontId="5" fillId="0" borderId="28" xfId="11" applyFont="1" applyBorder="1" applyAlignment="1">
      <alignment horizontal="left" vertical="center"/>
    </xf>
    <xf numFmtId="2" fontId="5" fillId="0" borderId="28" xfId="11" applyNumberFormat="1" applyFont="1" applyBorder="1" applyAlignment="1">
      <alignment vertical="center"/>
    </xf>
    <xf numFmtId="10" fontId="5" fillId="0" borderId="28" xfId="10" applyNumberFormat="1" applyFont="1" applyBorder="1" applyAlignment="1" applyProtection="1">
      <alignment vertical="center"/>
    </xf>
    <xf numFmtId="0" fontId="4" fillId="0" borderId="29" xfId="11" applyBorder="1" applyAlignment="1">
      <alignment horizontal="left" vertical="center"/>
    </xf>
    <xf numFmtId="2" fontId="4" fillId="0" borderId="29" xfId="11" applyNumberFormat="1" applyBorder="1" applyAlignment="1">
      <alignment horizontal="right" vertical="center"/>
    </xf>
    <xf numFmtId="10" fontId="4" fillId="0" borderId="29" xfId="10" applyNumberFormat="1" applyFont="1" applyBorder="1" applyAlignment="1" applyProtection="1">
      <alignment horizontal="right" vertical="center"/>
    </xf>
    <xf numFmtId="0" fontId="4" fillId="0" borderId="3" xfId="11" applyBorder="1" applyAlignment="1">
      <alignment horizontal="left" vertical="center"/>
    </xf>
    <xf numFmtId="2" fontId="4" fillId="0" borderId="3" xfId="11" applyNumberFormat="1" applyBorder="1" applyAlignment="1">
      <alignment horizontal="right" vertical="center"/>
    </xf>
    <xf numFmtId="10" fontId="4" fillId="0" borderId="3" xfId="10" applyNumberFormat="1" applyFont="1" applyBorder="1" applyAlignment="1" applyProtection="1">
      <alignment horizontal="right" vertical="center"/>
    </xf>
    <xf numFmtId="2" fontId="4" fillId="0" borderId="4" xfId="11" applyNumberFormat="1" applyBorder="1" applyAlignment="1">
      <alignment horizontal="right" vertical="center"/>
    </xf>
    <xf numFmtId="10" fontId="5" fillId="0" borderId="30" xfId="10" applyNumberFormat="1" applyFont="1" applyBorder="1" applyAlignment="1" applyProtection="1">
      <alignment vertical="center"/>
    </xf>
    <xf numFmtId="39" fontId="8" fillId="0" borderId="0" xfId="9" quotePrefix="1" applyFont="1" applyAlignment="1">
      <alignment horizontal="left" vertical="center"/>
    </xf>
    <xf numFmtId="0" fontId="4" fillId="0" borderId="0" xfId="11" applyAlignment="1">
      <alignment vertical="center"/>
    </xf>
    <xf numFmtId="39" fontId="3" fillId="0" borderId="0" xfId="12" applyFont="1" applyAlignment="1">
      <alignment horizontal="left" vertical="center"/>
    </xf>
    <xf numFmtId="39" fontId="3" fillId="0" borderId="0" xfId="12" applyFont="1" applyAlignment="1">
      <alignment horizontal="centerContinuous" vertical="center"/>
    </xf>
    <xf numFmtId="39" fontId="4" fillId="0" borderId="0" xfId="12" applyFont="1" applyAlignment="1">
      <alignment vertical="center"/>
    </xf>
    <xf numFmtId="39" fontId="5" fillId="0" borderId="0" xfId="12" applyFont="1" applyAlignment="1">
      <alignment horizontal="right" vertical="center"/>
    </xf>
    <xf numFmtId="164" fontId="5" fillId="0" borderId="0" xfId="12" applyNumberFormat="1" applyFont="1" applyAlignment="1">
      <alignment vertical="center"/>
    </xf>
    <xf numFmtId="39" fontId="4" fillId="0" borderId="0" xfId="12" applyFont="1" applyAlignment="1">
      <alignment horizontal="right" vertical="center"/>
    </xf>
    <xf numFmtId="37" fontId="5" fillId="0" borderId="0" xfId="12" applyNumberFormat="1" applyFont="1" applyAlignment="1">
      <alignment vertical="center"/>
    </xf>
    <xf numFmtId="39" fontId="5" fillId="0" borderId="0" xfId="12" applyFont="1" applyAlignment="1">
      <alignment horizontal="center" vertical="center"/>
    </xf>
    <xf numFmtId="39" fontId="4" fillId="0" borderId="1" xfId="12" applyFont="1" applyBorder="1" applyAlignment="1">
      <alignment vertical="center"/>
    </xf>
    <xf numFmtId="39" fontId="5" fillId="0" borderId="1" xfId="12" applyFont="1" applyBorder="1" applyAlignment="1">
      <alignment horizontal="center" vertical="center"/>
    </xf>
    <xf numFmtId="39" fontId="5" fillId="0" borderId="0" xfId="12" applyFont="1" applyAlignment="1">
      <alignment horizontal="left" vertical="center"/>
    </xf>
    <xf numFmtId="39" fontId="4" fillId="0" borderId="2" xfId="12" applyFont="1" applyBorder="1" applyAlignment="1">
      <alignment vertical="center"/>
    </xf>
    <xf numFmtId="39" fontId="5" fillId="0" borderId="2" xfId="12" applyFont="1" applyBorder="1" applyAlignment="1">
      <alignment horizontal="center" vertical="center"/>
    </xf>
    <xf numFmtId="39" fontId="4" fillId="0" borderId="0" xfId="12" applyFont="1" applyAlignment="1">
      <alignment horizontal="left" vertical="center"/>
    </xf>
    <xf numFmtId="2" fontId="4" fillId="0" borderId="0" xfId="12" applyNumberFormat="1" applyFont="1" applyAlignment="1">
      <alignment horizontal="right" vertical="center"/>
    </xf>
    <xf numFmtId="10" fontId="4" fillId="0" borderId="0" xfId="13" applyNumberFormat="1" applyFont="1" applyAlignment="1" applyProtection="1">
      <alignment horizontal="right" vertical="center"/>
    </xf>
    <xf numFmtId="39" fontId="5" fillId="0" borderId="0" xfId="12" applyFont="1" applyAlignment="1">
      <alignment vertical="center"/>
    </xf>
    <xf numFmtId="39" fontId="6" fillId="0" borderId="3" xfId="12" applyFont="1" applyBorder="1" applyAlignment="1">
      <alignment horizontal="left" vertical="center"/>
    </xf>
    <xf numFmtId="39" fontId="6" fillId="0" borderId="3" xfId="12" applyFont="1" applyBorder="1" applyAlignment="1">
      <alignment horizontal="right" vertical="center"/>
    </xf>
    <xf numFmtId="10" fontId="6" fillId="0" borderId="3" xfId="12" applyNumberFormat="1" applyFont="1" applyBorder="1" applyAlignment="1">
      <alignment horizontal="right" vertical="center"/>
    </xf>
    <xf numFmtId="10" fontId="5" fillId="0" borderId="0" xfId="13" applyNumberFormat="1" applyFont="1" applyAlignment="1" applyProtection="1">
      <alignment horizontal="right" vertical="center"/>
    </xf>
    <xf numFmtId="39" fontId="4" fillId="0" borderId="0" xfId="12" quotePrefix="1" applyFont="1" applyAlignment="1">
      <alignment horizontal="left" vertical="center"/>
    </xf>
    <xf numFmtId="39" fontId="4" fillId="0" borderId="0" xfId="12" quotePrefix="1" applyFont="1" applyAlignment="1">
      <alignment horizontal="right" vertical="center"/>
    </xf>
    <xf numFmtId="10" fontId="4" fillId="0" borderId="0" xfId="13" quotePrefix="1" applyNumberFormat="1" applyFont="1" applyAlignment="1" applyProtection="1">
      <alignment horizontal="right" vertical="center"/>
    </xf>
    <xf numFmtId="39" fontId="6" fillId="0" borderId="4" xfId="12" applyFont="1" applyBorder="1" applyAlignment="1">
      <alignment horizontal="left" vertical="center"/>
    </xf>
    <xf numFmtId="39" fontId="6" fillId="0" borderId="4" xfId="12" applyFont="1" applyBorder="1" applyAlignment="1">
      <alignment horizontal="right" vertical="center"/>
    </xf>
    <xf numFmtId="10" fontId="6" fillId="0" borderId="4" xfId="13" applyNumberFormat="1" applyFont="1" applyBorder="1" applyAlignment="1" applyProtection="1">
      <alignment horizontal="right" vertical="center"/>
    </xf>
    <xf numFmtId="10" fontId="5" fillId="0" borderId="4" xfId="13" applyNumberFormat="1" applyFont="1" applyBorder="1" applyAlignment="1" applyProtection="1">
      <alignment horizontal="right" vertical="center"/>
    </xf>
    <xf numFmtId="10" fontId="4" fillId="0" borderId="0" xfId="13" applyNumberFormat="1" applyFont="1" applyBorder="1" applyAlignment="1" applyProtection="1">
      <alignment vertical="center"/>
    </xf>
    <xf numFmtId="39" fontId="5" fillId="0" borderId="5" xfId="12" applyFont="1" applyBorder="1" applyAlignment="1">
      <alignment horizontal="left" vertical="center"/>
    </xf>
    <xf numFmtId="39" fontId="5" fillId="0" borderId="5" xfId="12" applyFont="1" applyBorder="1" applyAlignment="1">
      <alignment horizontal="right" vertical="center"/>
    </xf>
    <xf numFmtId="10" fontId="5" fillId="0" borderId="5" xfId="13" applyNumberFormat="1" applyFont="1" applyBorder="1" applyAlignment="1" applyProtection="1">
      <alignment horizontal="right" vertical="center"/>
    </xf>
    <xf numFmtId="10" fontId="6" fillId="0" borderId="3" xfId="13" applyNumberFormat="1" applyFont="1" applyBorder="1" applyAlignment="1" applyProtection="1">
      <alignment horizontal="right" vertical="center"/>
    </xf>
    <xf numFmtId="49" fontId="4" fillId="0" borderId="0" xfId="12" applyNumberFormat="1" applyFont="1" applyAlignment="1">
      <alignment horizontal="left" vertical="center"/>
    </xf>
    <xf numFmtId="10" fontId="4" fillId="0" borderId="0" xfId="13" applyNumberFormat="1" applyFont="1" applyFill="1" applyAlignment="1" applyProtection="1">
      <alignment horizontal="right" vertical="center"/>
    </xf>
    <xf numFmtId="39" fontId="7" fillId="0" borderId="0" xfId="12" applyFont="1" applyAlignment="1">
      <alignment vertical="center"/>
    </xf>
    <xf numFmtId="39" fontId="7" fillId="0" borderId="0" xfId="12" applyFont="1" applyAlignment="1">
      <alignment horizontal="left" vertical="center"/>
    </xf>
    <xf numFmtId="10" fontId="7" fillId="0" borderId="0" xfId="13" applyNumberFormat="1" applyFont="1" applyBorder="1" applyAlignment="1" applyProtection="1">
      <alignment vertical="center"/>
    </xf>
    <xf numFmtId="39" fontId="5" fillId="0" borderId="6" xfId="12" applyFont="1" applyBorder="1" applyAlignment="1">
      <alignment vertical="center"/>
    </xf>
    <xf numFmtId="39" fontId="5" fillId="0" borderId="6" xfId="12" applyFont="1" applyBorder="1" applyAlignment="1">
      <alignment horizontal="right" vertical="center"/>
    </xf>
    <xf numFmtId="39" fontId="5" fillId="0" borderId="6" xfId="12" quotePrefix="1" applyFont="1" applyBorder="1" applyAlignment="1">
      <alignment horizontal="right" vertical="center"/>
    </xf>
    <xf numFmtId="10" fontId="5" fillId="0" borderId="6" xfId="13" quotePrefix="1" applyNumberFormat="1" applyFont="1" applyBorder="1" applyAlignment="1" applyProtection="1">
      <alignment horizontal="right" vertical="center"/>
    </xf>
    <xf numFmtId="39" fontId="5" fillId="0" borderId="2" xfId="12" applyFont="1" applyBorder="1" applyAlignment="1">
      <alignment vertical="center"/>
    </xf>
    <xf numFmtId="39" fontId="5" fillId="0" borderId="2" xfId="12" applyFont="1" applyBorder="1" applyAlignment="1">
      <alignment horizontal="right" vertical="center"/>
    </xf>
    <xf numFmtId="39" fontId="5" fillId="0" borderId="2" xfId="12" quotePrefix="1" applyFont="1" applyBorder="1" applyAlignment="1">
      <alignment horizontal="right" vertical="center"/>
    </xf>
    <xf numFmtId="10" fontId="5" fillId="0" borderId="2" xfId="13" quotePrefix="1" applyNumberFormat="1" applyFont="1" applyBorder="1" applyAlignment="1" applyProtection="1">
      <alignment horizontal="right" vertical="center"/>
    </xf>
    <xf numFmtId="0" fontId="5" fillId="0" borderId="28" xfId="14" applyFont="1" applyBorder="1" applyAlignment="1">
      <alignment horizontal="left" vertical="center"/>
    </xf>
    <xf numFmtId="2" fontId="5" fillId="0" borderId="28" xfId="14" applyNumberFormat="1" applyFont="1" applyBorder="1" applyAlignment="1">
      <alignment vertical="center"/>
    </xf>
    <xf numFmtId="10" fontId="5" fillId="0" borderId="28" xfId="13" applyNumberFormat="1" applyFont="1" applyBorder="1" applyAlignment="1" applyProtection="1">
      <alignment vertical="center"/>
    </xf>
    <xf numFmtId="0" fontId="4" fillId="0" borderId="29" xfId="14" applyBorder="1" applyAlignment="1">
      <alignment horizontal="left" vertical="center"/>
    </xf>
    <xf numFmtId="2" fontId="4" fillId="0" borderId="29" xfId="14" applyNumberFormat="1" applyBorder="1" applyAlignment="1">
      <alignment horizontal="right" vertical="center"/>
    </xf>
    <xf numFmtId="10" fontId="4" fillId="0" borderId="29" xfId="13" applyNumberFormat="1" applyFont="1" applyBorder="1" applyAlignment="1" applyProtection="1">
      <alignment horizontal="right" vertical="center"/>
    </xf>
    <xf numFmtId="0" fontId="4" fillId="0" borderId="3" xfId="14" applyBorder="1" applyAlignment="1">
      <alignment horizontal="left" vertical="center"/>
    </xf>
    <xf numFmtId="2" fontId="4" fillId="0" borderId="3" xfId="14" applyNumberFormat="1" applyBorder="1" applyAlignment="1">
      <alignment horizontal="right" vertical="center"/>
    </xf>
    <xf numFmtId="10" fontId="4" fillId="0" borderId="3" xfId="13" applyNumberFormat="1" applyFont="1" applyBorder="1" applyAlignment="1" applyProtection="1">
      <alignment horizontal="right" vertical="center"/>
    </xf>
    <xf numFmtId="2" fontId="4" fillId="0" borderId="4" xfId="14" applyNumberFormat="1" applyBorder="1" applyAlignment="1">
      <alignment horizontal="right" vertical="center"/>
    </xf>
    <xf numFmtId="10" fontId="5" fillId="0" borderId="30" xfId="13" applyNumberFormat="1" applyFont="1" applyBorder="1" applyAlignment="1" applyProtection="1">
      <alignment vertical="center"/>
    </xf>
    <xf numFmtId="39" fontId="8" fillId="0" borderId="0" xfId="12" quotePrefix="1" applyFont="1" applyAlignment="1">
      <alignment horizontal="left" vertical="center"/>
    </xf>
    <xf numFmtId="0" fontId="4" fillId="0" borderId="0" xfId="14" applyAlignment="1">
      <alignment vertical="center"/>
    </xf>
    <xf numFmtId="39" fontId="3" fillId="0" borderId="0" xfId="15" applyFont="1" applyAlignment="1">
      <alignment horizontal="left" vertical="center"/>
    </xf>
    <xf numFmtId="39" fontId="3" fillId="0" borderId="0" xfId="15" applyFont="1" applyAlignment="1">
      <alignment horizontal="centerContinuous" vertical="center"/>
    </xf>
    <xf numFmtId="39" fontId="4" fillId="0" borderId="0" xfId="15" applyFont="1" applyAlignment="1">
      <alignment vertical="center"/>
    </xf>
    <xf numFmtId="39" fontId="5" fillId="0" borderId="0" xfId="15" applyFont="1" applyAlignment="1">
      <alignment horizontal="right" vertical="center"/>
    </xf>
    <xf numFmtId="164" fontId="5" fillId="0" borderId="0" xfId="15" applyNumberFormat="1" applyFont="1" applyAlignment="1">
      <alignment vertical="center"/>
    </xf>
    <xf numFmtId="39" fontId="4" fillId="0" borderId="0" xfId="15" applyFont="1" applyAlignment="1">
      <alignment horizontal="right" vertical="center"/>
    </xf>
    <xf numFmtId="37" fontId="5" fillId="0" borderId="0" xfId="15" applyNumberFormat="1" applyFont="1" applyAlignment="1">
      <alignment vertical="center"/>
    </xf>
    <xf numFmtId="39" fontId="5" fillId="0" borderId="0" xfId="15" applyFont="1" applyAlignment="1">
      <alignment horizontal="center" vertical="center"/>
    </xf>
    <xf numFmtId="39" fontId="4" fillId="0" borderId="1" xfId="15" applyFont="1" applyBorder="1" applyAlignment="1">
      <alignment vertical="center"/>
    </xf>
    <xf numFmtId="39" fontId="5" fillId="0" borderId="1" xfId="15" applyFont="1" applyBorder="1" applyAlignment="1">
      <alignment horizontal="center" vertical="center"/>
    </xf>
    <xf numFmtId="39" fontId="5" fillId="0" borderId="0" xfId="15" applyFont="1" applyAlignment="1">
      <alignment horizontal="left" vertical="center"/>
    </xf>
    <xf numFmtId="39" fontId="4" fillId="0" borderId="2" xfId="15" applyFont="1" applyBorder="1" applyAlignment="1">
      <alignment vertical="center"/>
    </xf>
    <xf numFmtId="39" fontId="5" fillId="0" borderId="2" xfId="15" applyFont="1" applyBorder="1" applyAlignment="1">
      <alignment horizontal="center" vertical="center"/>
    </xf>
    <xf numFmtId="39" fontId="4" fillId="0" borderId="0" xfId="15" applyFont="1" applyAlignment="1">
      <alignment horizontal="left" vertical="center"/>
    </xf>
    <xf numFmtId="10" fontId="4" fillId="0" borderId="0" xfId="16" quotePrefix="1" applyNumberFormat="1" applyFont="1" applyAlignment="1" applyProtection="1">
      <alignment horizontal="right" vertical="center"/>
    </xf>
    <xf numFmtId="10" fontId="4" fillId="0" borderId="0" xfId="16" applyNumberFormat="1" applyFont="1" applyAlignment="1" applyProtection="1">
      <alignment horizontal="right" vertical="center"/>
    </xf>
    <xf numFmtId="166" fontId="4" fillId="0" borderId="0" xfId="15" applyNumberFormat="1" applyFont="1" applyAlignment="1">
      <alignment horizontal="right" vertical="center"/>
    </xf>
    <xf numFmtId="10" fontId="4" fillId="0" borderId="0" xfId="16" quotePrefix="1" applyNumberFormat="1" applyFont="1" applyFill="1" applyAlignment="1" applyProtection="1">
      <alignment horizontal="right" vertical="center"/>
    </xf>
    <xf numFmtId="10" fontId="4" fillId="0" borderId="0" xfId="16" applyNumberFormat="1" applyFont="1" applyFill="1" applyAlignment="1" applyProtection="1">
      <alignment horizontal="right" vertical="center"/>
    </xf>
    <xf numFmtId="39" fontId="5" fillId="0" borderId="0" xfId="15" applyFont="1" applyAlignment="1">
      <alignment vertical="center"/>
    </xf>
    <xf numFmtId="39" fontId="6" fillId="0" borderId="3" xfId="15" applyFont="1" applyBorder="1" applyAlignment="1">
      <alignment horizontal="left" vertical="center"/>
    </xf>
    <xf numFmtId="39" fontId="6" fillId="0" borderId="3" xfId="15" applyFont="1" applyBorder="1" applyAlignment="1">
      <alignment horizontal="right" vertical="center"/>
    </xf>
    <xf numFmtId="10" fontId="6" fillId="0" borderId="3" xfId="16" applyNumberFormat="1" applyFont="1" applyBorder="1" applyAlignment="1" applyProtection="1">
      <alignment horizontal="right" vertical="center"/>
    </xf>
    <xf numFmtId="10" fontId="5" fillId="0" borderId="3" xfId="16" applyNumberFormat="1" applyFont="1" applyBorder="1" applyAlignment="1" applyProtection="1">
      <alignment horizontal="right" vertical="center"/>
    </xf>
    <xf numFmtId="10" fontId="5" fillId="0" borderId="0" xfId="16" applyNumberFormat="1" applyFont="1" applyAlignment="1" applyProtection="1">
      <alignment horizontal="right" vertical="center"/>
    </xf>
    <xf numFmtId="39" fontId="4" fillId="0" borderId="0" xfId="15" quotePrefix="1" applyFont="1" applyAlignment="1">
      <alignment horizontal="left" vertical="center"/>
    </xf>
    <xf numFmtId="39" fontId="4" fillId="0" borderId="0" xfId="15" quotePrefix="1" applyFont="1" applyAlignment="1">
      <alignment horizontal="right" vertical="center"/>
    </xf>
    <xf numFmtId="39" fontId="6" fillId="0" borderId="4" xfId="15" applyFont="1" applyBorder="1" applyAlignment="1">
      <alignment horizontal="left" vertical="center"/>
    </xf>
    <xf numFmtId="39" fontId="6" fillId="0" borderId="4" xfId="15" applyFont="1" applyBorder="1" applyAlignment="1">
      <alignment horizontal="right" vertical="center"/>
    </xf>
    <xf numFmtId="10" fontId="6" fillId="0" borderId="4" xfId="16" applyNumberFormat="1" applyFont="1" applyBorder="1" applyAlignment="1" applyProtection="1">
      <alignment horizontal="right" vertical="center"/>
    </xf>
    <xf numFmtId="10" fontId="5" fillId="0" borderId="4" xfId="16" applyNumberFormat="1" applyFont="1" applyBorder="1" applyAlignment="1" applyProtection="1">
      <alignment horizontal="right" vertical="center"/>
    </xf>
    <xf numFmtId="10" fontId="4" fillId="0" borderId="0" xfId="16" applyNumberFormat="1" applyFont="1" applyBorder="1" applyAlignment="1" applyProtection="1">
      <alignment vertical="center"/>
    </xf>
    <xf numFmtId="39" fontId="5" fillId="0" borderId="5" xfId="15" applyFont="1" applyBorder="1" applyAlignment="1">
      <alignment horizontal="left" vertical="center"/>
    </xf>
    <xf numFmtId="39" fontId="5" fillId="0" borderId="5" xfId="15" applyFont="1" applyBorder="1" applyAlignment="1">
      <alignment horizontal="right" vertical="center"/>
    </xf>
    <xf numFmtId="10" fontId="5" fillId="0" borderId="5" xfId="16" applyNumberFormat="1" applyFont="1" applyBorder="1" applyAlignment="1" applyProtection="1">
      <alignment horizontal="right" vertical="center"/>
    </xf>
    <xf numFmtId="49" fontId="4" fillId="0" borderId="0" xfId="15" applyNumberFormat="1" applyFont="1" applyAlignment="1">
      <alignment horizontal="left" vertical="center"/>
    </xf>
    <xf numFmtId="39" fontId="7" fillId="0" borderId="0" xfId="15" applyFont="1" applyAlignment="1">
      <alignment vertical="center"/>
    </xf>
    <xf numFmtId="39" fontId="7" fillId="0" borderId="0" xfId="15" applyFont="1" applyAlignment="1">
      <alignment horizontal="left" vertical="center"/>
    </xf>
    <xf numFmtId="10" fontId="7" fillId="0" borderId="0" xfId="16" applyNumberFormat="1" applyFont="1" applyBorder="1" applyAlignment="1" applyProtection="1">
      <alignment vertical="center"/>
    </xf>
    <xf numFmtId="39" fontId="5" fillId="0" borderId="6" xfId="15" applyFont="1" applyBorder="1" applyAlignment="1">
      <alignment vertical="center"/>
    </xf>
    <xf numFmtId="39" fontId="5" fillId="0" borderId="6" xfId="15" applyFont="1" applyBorder="1" applyAlignment="1">
      <alignment horizontal="right" vertical="center"/>
    </xf>
    <xf numFmtId="39" fontId="5" fillId="0" borderId="6" xfId="15" quotePrefix="1" applyFont="1" applyBorder="1" applyAlignment="1">
      <alignment horizontal="right" vertical="center"/>
    </xf>
    <xf numFmtId="10" fontId="5" fillId="0" borderId="6" xfId="16" quotePrefix="1" applyNumberFormat="1" applyFont="1" applyBorder="1" applyAlignment="1" applyProtection="1">
      <alignment horizontal="right" vertical="center"/>
    </xf>
    <xf numFmtId="39" fontId="5" fillId="0" borderId="2" xfId="15" applyFont="1" applyBorder="1" applyAlignment="1">
      <alignment vertical="center"/>
    </xf>
    <xf numFmtId="39" fontId="5" fillId="0" borderId="2" xfId="15" applyFont="1" applyBorder="1" applyAlignment="1">
      <alignment horizontal="right" vertical="center"/>
    </xf>
    <xf numFmtId="39" fontId="5" fillId="0" borderId="2" xfId="15" quotePrefix="1" applyFont="1" applyBorder="1" applyAlignment="1">
      <alignment horizontal="right" vertical="center"/>
    </xf>
    <xf numFmtId="10" fontId="5" fillId="0" borderId="2" xfId="16" quotePrefix="1" applyNumberFormat="1" applyFont="1" applyBorder="1" applyAlignment="1" applyProtection="1">
      <alignment horizontal="right" vertical="center"/>
    </xf>
    <xf numFmtId="0" fontId="5" fillId="0" borderId="28" xfId="17" applyFont="1" applyBorder="1" applyAlignment="1">
      <alignment horizontal="left" vertical="center"/>
    </xf>
    <xf numFmtId="2" fontId="5" fillId="0" borderId="28" xfId="17" applyNumberFormat="1" applyFont="1" applyBorder="1" applyAlignment="1">
      <alignment vertical="center"/>
    </xf>
    <xf numFmtId="10" fontId="5" fillId="0" borderId="28" xfId="16" applyNumberFormat="1" applyFont="1" applyBorder="1" applyAlignment="1" applyProtection="1">
      <alignment vertical="center"/>
    </xf>
    <xf numFmtId="0" fontId="4" fillId="0" borderId="29" xfId="17" applyBorder="1" applyAlignment="1">
      <alignment horizontal="left" vertical="center"/>
    </xf>
    <xf numFmtId="2" fontId="4" fillId="0" borderId="29" xfId="17" applyNumberFormat="1" applyBorder="1" applyAlignment="1">
      <alignment horizontal="right" vertical="center"/>
    </xf>
    <xf numFmtId="10" fontId="4" fillId="0" borderId="29" xfId="16" applyNumberFormat="1" applyFont="1" applyBorder="1" applyAlignment="1" applyProtection="1">
      <alignment horizontal="right" vertical="center"/>
    </xf>
    <xf numFmtId="0" fontId="4" fillId="0" borderId="3" xfId="17" applyBorder="1" applyAlignment="1">
      <alignment horizontal="left" vertical="center"/>
    </xf>
    <xf numFmtId="2" fontId="4" fillId="0" borderId="3" xfId="17" applyNumberFormat="1" applyBorder="1" applyAlignment="1">
      <alignment horizontal="right" vertical="center"/>
    </xf>
    <xf numFmtId="10" fontId="4" fillId="0" borderId="3" xfId="16" applyNumberFormat="1" applyFont="1" applyBorder="1" applyAlignment="1" applyProtection="1">
      <alignment horizontal="right" vertical="center"/>
    </xf>
    <xf numFmtId="2" fontId="4" fillId="0" borderId="4" xfId="17" applyNumberFormat="1" applyBorder="1" applyAlignment="1">
      <alignment horizontal="right" vertical="center"/>
    </xf>
    <xf numFmtId="10" fontId="5" fillId="0" borderId="30" xfId="16" applyNumberFormat="1" applyFont="1" applyBorder="1" applyAlignment="1" applyProtection="1">
      <alignment vertical="center"/>
    </xf>
    <xf numFmtId="39" fontId="8" fillId="0" borderId="0" xfId="15" quotePrefix="1" applyFont="1" applyAlignment="1">
      <alignment horizontal="left" vertical="center"/>
    </xf>
    <xf numFmtId="0" fontId="4" fillId="0" borderId="0" xfId="17" applyAlignment="1">
      <alignment vertical="center"/>
    </xf>
    <xf numFmtId="39" fontId="3" fillId="0" borderId="0" xfId="18" applyFont="1" applyAlignment="1">
      <alignment horizontal="left" vertical="center"/>
    </xf>
    <xf numFmtId="39" fontId="3" fillId="0" borderId="0" xfId="18" applyFont="1" applyAlignment="1">
      <alignment horizontal="centerContinuous" vertical="center"/>
    </xf>
    <xf numFmtId="39" fontId="4" fillId="0" borderId="0" xfId="18" applyFont="1" applyAlignment="1">
      <alignment vertical="center"/>
    </xf>
    <xf numFmtId="39" fontId="5" fillId="0" borderId="0" xfId="18" applyFont="1" applyAlignment="1">
      <alignment horizontal="right" vertical="center"/>
    </xf>
    <xf numFmtId="164" fontId="5" fillId="0" borderId="0" xfId="18" applyNumberFormat="1" applyFont="1" applyAlignment="1">
      <alignment vertical="center"/>
    </xf>
    <xf numFmtId="39" fontId="4" fillId="0" borderId="0" xfId="18" applyFont="1" applyAlignment="1">
      <alignment horizontal="right" vertical="center"/>
    </xf>
    <xf numFmtId="37" fontId="5" fillId="0" borderId="0" xfId="18" applyNumberFormat="1" applyFont="1" applyAlignment="1">
      <alignment vertical="center"/>
    </xf>
    <xf numFmtId="39" fontId="5" fillId="0" borderId="0" xfId="18" applyFont="1" applyAlignment="1">
      <alignment horizontal="center" vertical="center"/>
    </xf>
    <xf numFmtId="39" fontId="4" fillId="0" borderId="1" xfId="18" applyFont="1" applyBorder="1" applyAlignment="1">
      <alignment vertical="center"/>
    </xf>
    <xf numFmtId="39" fontId="5" fillId="0" borderId="1" xfId="18" applyFont="1" applyBorder="1" applyAlignment="1">
      <alignment horizontal="center" vertical="center"/>
    </xf>
    <xf numFmtId="39" fontId="5" fillId="0" borderId="0" xfId="18" applyFont="1" applyAlignment="1">
      <alignment horizontal="left" vertical="center"/>
    </xf>
    <xf numFmtId="39" fontId="4" fillId="0" borderId="2" xfId="18" applyFont="1" applyBorder="1" applyAlignment="1">
      <alignment vertical="center"/>
    </xf>
    <xf numFmtId="39" fontId="5" fillId="0" borderId="2" xfId="18" applyFont="1" applyBorder="1" applyAlignment="1">
      <alignment horizontal="center" vertical="center"/>
    </xf>
    <xf numFmtId="39" fontId="4" fillId="0" borderId="0" xfId="18" applyFont="1" applyAlignment="1">
      <alignment horizontal="left" vertical="center"/>
    </xf>
    <xf numFmtId="10" fontId="4" fillId="0" borderId="0" xfId="19" quotePrefix="1" applyNumberFormat="1" applyFont="1" applyAlignment="1" applyProtection="1">
      <alignment horizontal="right" vertical="center"/>
    </xf>
    <xf numFmtId="10" fontId="4" fillId="0" borderId="0" xfId="19" applyNumberFormat="1" applyFont="1" applyAlignment="1" applyProtection="1">
      <alignment horizontal="right" vertical="center"/>
    </xf>
    <xf numFmtId="10" fontId="4" fillId="0" borderId="0" xfId="19" quotePrefix="1" applyNumberFormat="1" applyFont="1" applyFill="1" applyAlignment="1" applyProtection="1">
      <alignment horizontal="right" vertical="center"/>
    </xf>
    <xf numFmtId="10" fontId="4" fillId="0" borderId="0" xfId="19" applyNumberFormat="1" applyFont="1" applyFill="1" applyAlignment="1" applyProtection="1">
      <alignment horizontal="right" vertical="center"/>
    </xf>
    <xf numFmtId="39" fontId="5" fillId="0" borderId="0" xfId="18" applyFont="1" applyAlignment="1">
      <alignment vertical="center"/>
    </xf>
    <xf numFmtId="39" fontId="6" fillId="0" borderId="3" xfId="18" applyFont="1" applyBorder="1" applyAlignment="1">
      <alignment horizontal="left" vertical="center"/>
    </xf>
    <xf numFmtId="39" fontId="6" fillId="0" borderId="3" xfId="18" applyFont="1" applyBorder="1" applyAlignment="1">
      <alignment horizontal="right" vertical="center"/>
    </xf>
    <xf numFmtId="10" fontId="6" fillId="0" borderId="3" xfId="19" applyNumberFormat="1" applyFont="1" applyBorder="1" applyAlignment="1" applyProtection="1">
      <alignment horizontal="right" vertical="center"/>
    </xf>
    <xf numFmtId="10" fontId="5" fillId="0" borderId="3" xfId="19" applyNumberFormat="1" applyFont="1" applyBorder="1" applyAlignment="1" applyProtection="1">
      <alignment horizontal="right" vertical="center"/>
    </xf>
    <xf numFmtId="10" fontId="5" fillId="0" borderId="0" xfId="19" applyNumberFormat="1" applyFont="1" applyAlignment="1" applyProtection="1">
      <alignment horizontal="right" vertical="center"/>
    </xf>
    <xf numFmtId="39" fontId="4" fillId="0" borderId="0" xfId="18" quotePrefix="1" applyFont="1" applyAlignment="1">
      <alignment horizontal="left" vertical="center"/>
    </xf>
    <xf numFmtId="39" fontId="4" fillId="0" borderId="0" xfId="18" quotePrefix="1" applyFont="1" applyAlignment="1">
      <alignment horizontal="right" vertical="center"/>
    </xf>
    <xf numFmtId="39" fontId="6" fillId="0" borderId="4" xfId="18" applyFont="1" applyBorder="1" applyAlignment="1">
      <alignment horizontal="left" vertical="center"/>
    </xf>
    <xf numFmtId="39" fontId="6" fillId="0" borderId="4" xfId="18" applyFont="1" applyBorder="1" applyAlignment="1">
      <alignment horizontal="right" vertical="center"/>
    </xf>
    <xf numFmtId="10" fontId="6" fillId="0" borderId="4" xfId="19" applyNumberFormat="1" applyFont="1" applyBorder="1" applyAlignment="1" applyProtection="1">
      <alignment horizontal="right" vertical="center"/>
    </xf>
    <xf numFmtId="10" fontId="5" fillId="0" borderId="4" xfId="19" applyNumberFormat="1" applyFont="1" applyBorder="1" applyAlignment="1" applyProtection="1">
      <alignment horizontal="right" vertical="center"/>
    </xf>
    <xf numFmtId="10" fontId="4" fillId="0" borderId="0" xfId="19" applyNumberFormat="1" applyFont="1" applyBorder="1" applyAlignment="1" applyProtection="1">
      <alignment vertical="center"/>
    </xf>
    <xf numFmtId="39" fontId="5" fillId="0" borderId="5" xfId="18" applyFont="1" applyBorder="1" applyAlignment="1">
      <alignment horizontal="left" vertical="center"/>
    </xf>
    <xf numFmtId="39" fontId="5" fillId="0" borderId="5" xfId="18" applyFont="1" applyBorder="1" applyAlignment="1">
      <alignment horizontal="right" vertical="center"/>
    </xf>
    <xf numFmtId="10" fontId="5" fillId="0" borderId="5" xfId="19" applyNumberFormat="1" applyFont="1" applyBorder="1" applyAlignment="1" applyProtection="1">
      <alignment horizontal="right" vertical="center"/>
    </xf>
    <xf numFmtId="49" fontId="4" fillId="0" borderId="0" xfId="18" applyNumberFormat="1" applyFont="1" applyAlignment="1">
      <alignment horizontal="left" vertical="center"/>
    </xf>
    <xf numFmtId="39" fontId="7" fillId="0" borderId="0" xfId="18" applyFont="1" applyAlignment="1">
      <alignment vertical="center"/>
    </xf>
    <xf numFmtId="39" fontId="7" fillId="0" borderId="0" xfId="18" applyFont="1" applyAlignment="1">
      <alignment horizontal="left" vertical="center"/>
    </xf>
    <xf numFmtId="10" fontId="7" fillId="0" borderId="0" xfId="19" applyNumberFormat="1" applyFont="1" applyBorder="1" applyAlignment="1" applyProtection="1">
      <alignment vertical="center"/>
    </xf>
    <xf numFmtId="39" fontId="5" fillId="0" borderId="6" xfId="18" applyFont="1" applyBorder="1" applyAlignment="1">
      <alignment vertical="center"/>
    </xf>
    <xf numFmtId="39" fontId="5" fillId="0" borderId="6" xfId="18" applyFont="1" applyBorder="1" applyAlignment="1">
      <alignment horizontal="right" vertical="center"/>
    </xf>
    <xf numFmtId="39" fontId="5" fillId="0" borderId="6" xfId="18" quotePrefix="1" applyFont="1" applyBorder="1" applyAlignment="1">
      <alignment horizontal="right" vertical="center"/>
    </xf>
    <xf numFmtId="10" fontId="5" fillId="0" borderId="6" xfId="19" quotePrefix="1" applyNumberFormat="1" applyFont="1" applyBorder="1" applyAlignment="1" applyProtection="1">
      <alignment horizontal="right" vertical="center"/>
    </xf>
    <xf numFmtId="39" fontId="5" fillId="0" borderId="2" xfId="18" applyFont="1" applyBorder="1" applyAlignment="1">
      <alignment vertical="center"/>
    </xf>
    <xf numFmtId="39" fontId="5" fillId="0" borderId="2" xfId="18" applyFont="1" applyBorder="1" applyAlignment="1">
      <alignment horizontal="right" vertical="center"/>
    </xf>
    <xf numFmtId="39" fontId="5" fillId="0" borderId="2" xfId="18" quotePrefix="1" applyFont="1" applyBorder="1" applyAlignment="1">
      <alignment horizontal="right" vertical="center"/>
    </xf>
    <xf numFmtId="10" fontId="5" fillId="0" borderId="2" xfId="19" quotePrefix="1" applyNumberFormat="1" applyFont="1" applyBorder="1" applyAlignment="1" applyProtection="1">
      <alignment horizontal="right" vertical="center"/>
    </xf>
    <xf numFmtId="0" fontId="5" fillId="0" borderId="28" xfId="20" applyFont="1" applyBorder="1" applyAlignment="1">
      <alignment horizontal="left" vertical="center"/>
    </xf>
    <xf numFmtId="2" fontId="5" fillId="0" borderId="28" xfId="20" applyNumberFormat="1" applyFont="1" applyBorder="1" applyAlignment="1">
      <alignment vertical="center"/>
    </xf>
    <xf numFmtId="10" fontId="5" fillId="0" borderId="28" xfId="19" applyNumberFormat="1" applyFont="1" applyBorder="1" applyAlignment="1" applyProtection="1">
      <alignment vertical="center"/>
    </xf>
    <xf numFmtId="0" fontId="4" fillId="0" borderId="29" xfId="20" applyBorder="1" applyAlignment="1">
      <alignment horizontal="left" vertical="center"/>
    </xf>
    <xf numFmtId="2" fontId="4" fillId="0" borderId="29" xfId="20" applyNumberFormat="1" applyBorder="1" applyAlignment="1">
      <alignment horizontal="right" vertical="center"/>
    </xf>
    <xf numFmtId="10" fontId="4" fillId="0" borderId="29" xfId="19" applyNumberFormat="1" applyFont="1" applyBorder="1" applyAlignment="1" applyProtection="1">
      <alignment horizontal="right" vertical="center"/>
    </xf>
    <xf numFmtId="0" fontId="4" fillId="0" borderId="3" xfId="20" applyBorder="1" applyAlignment="1">
      <alignment horizontal="left" vertical="center"/>
    </xf>
    <xf numFmtId="2" fontId="4" fillId="0" borderId="3" xfId="20" applyNumberFormat="1" applyBorder="1" applyAlignment="1">
      <alignment horizontal="right" vertical="center"/>
    </xf>
    <xf numFmtId="10" fontId="4" fillId="0" borderId="3" xfId="19" applyNumberFormat="1" applyFont="1" applyBorder="1" applyAlignment="1" applyProtection="1">
      <alignment horizontal="right" vertical="center"/>
    </xf>
    <xf numFmtId="2" fontId="4" fillId="0" borderId="4" xfId="20" applyNumberFormat="1" applyBorder="1" applyAlignment="1">
      <alignment horizontal="right" vertical="center"/>
    </xf>
    <xf numFmtId="10" fontId="5" fillId="0" borderId="30" xfId="19" applyNumberFormat="1" applyFont="1" applyBorder="1" applyAlignment="1" applyProtection="1">
      <alignment vertical="center"/>
    </xf>
    <xf numFmtId="39" fontId="8" fillId="0" borderId="0" xfId="18" quotePrefix="1" applyFont="1" applyAlignment="1">
      <alignment horizontal="left" vertical="center"/>
    </xf>
    <xf numFmtId="0" fontId="4" fillId="0" borderId="0" xfId="20" applyAlignment="1">
      <alignment vertical="center"/>
    </xf>
    <xf numFmtId="39" fontId="4" fillId="0" borderId="0" xfId="21" applyFont="1" applyAlignment="1">
      <alignment vertical="center"/>
    </xf>
    <xf numFmtId="39" fontId="5" fillId="0" borderId="0" xfId="21" applyFont="1" applyAlignment="1">
      <alignment horizontal="right" vertical="center"/>
    </xf>
    <xf numFmtId="164" fontId="5" fillId="0" borderId="0" xfId="21" applyNumberFormat="1" applyFont="1" applyAlignment="1">
      <alignment vertical="center"/>
    </xf>
    <xf numFmtId="39" fontId="4" fillId="0" borderId="0" xfId="21" applyFont="1" applyAlignment="1">
      <alignment horizontal="right" vertical="center"/>
    </xf>
    <xf numFmtId="37" fontId="5" fillId="0" borderId="0" xfId="21" applyNumberFormat="1" applyFont="1" applyAlignment="1">
      <alignment vertical="center"/>
    </xf>
    <xf numFmtId="39" fontId="5" fillId="0" borderId="0" xfId="21" applyFont="1" applyAlignment="1">
      <alignment horizontal="center" vertical="center"/>
    </xf>
    <xf numFmtId="39" fontId="3" fillId="0" borderId="0" xfId="21" applyFont="1" applyAlignment="1">
      <alignment horizontal="centerContinuous" vertical="center"/>
    </xf>
    <xf numFmtId="39" fontId="4" fillId="0" borderId="1" xfId="21" applyFont="1" applyBorder="1" applyAlignment="1">
      <alignment vertical="center"/>
    </xf>
    <xf numFmtId="39" fontId="5" fillId="0" borderId="1" xfId="21" applyFont="1" applyBorder="1" applyAlignment="1">
      <alignment horizontal="center" vertical="center"/>
    </xf>
    <xf numFmtId="39" fontId="5" fillId="0" borderId="0" xfId="21" applyFont="1" applyAlignment="1">
      <alignment horizontal="left" vertical="center"/>
    </xf>
    <xf numFmtId="39" fontId="4" fillId="0" borderId="2" xfId="21" applyFont="1" applyBorder="1" applyAlignment="1">
      <alignment vertical="center"/>
    </xf>
    <xf numFmtId="39" fontId="5" fillId="0" borderId="2" xfId="21" applyFont="1" applyBorder="1" applyAlignment="1">
      <alignment horizontal="center" vertical="center"/>
    </xf>
    <xf numFmtId="39" fontId="4" fillId="0" borderId="0" xfId="21" applyFont="1" applyAlignment="1">
      <alignment horizontal="left" vertical="center"/>
    </xf>
    <xf numFmtId="10" fontId="4" fillId="0" borderId="0" xfId="22" quotePrefix="1" applyNumberFormat="1" applyFont="1" applyAlignment="1" applyProtection="1">
      <alignment horizontal="right" vertical="center"/>
    </xf>
    <xf numFmtId="10" fontId="4" fillId="0" borderId="0" xfId="22" applyNumberFormat="1" applyFont="1" applyAlignment="1" applyProtection="1">
      <alignment horizontal="right" vertical="center"/>
    </xf>
    <xf numFmtId="166" fontId="4" fillId="0" borderId="0" xfId="21" applyNumberFormat="1" applyFont="1" applyAlignment="1">
      <alignment horizontal="right" vertical="center"/>
    </xf>
    <xf numFmtId="10" fontId="4" fillId="0" borderId="0" xfId="22" quotePrefix="1" applyNumberFormat="1" applyFont="1" applyFill="1" applyAlignment="1" applyProtection="1">
      <alignment horizontal="right" vertical="center"/>
    </xf>
    <xf numFmtId="10" fontId="4" fillId="0" borderId="0" xfId="22" applyNumberFormat="1" applyFont="1" applyFill="1" applyAlignment="1" applyProtection="1">
      <alignment horizontal="right" vertical="center"/>
    </xf>
    <xf numFmtId="39" fontId="5" fillId="0" borderId="0" xfId="21" applyFont="1" applyAlignment="1">
      <alignment vertical="center"/>
    </xf>
    <xf numFmtId="39" fontId="6" fillId="0" borderId="3" xfId="21" applyFont="1" applyBorder="1" applyAlignment="1">
      <alignment horizontal="left" vertical="center"/>
    </xf>
    <xf numFmtId="39" fontId="6" fillId="0" borderId="3" xfId="21" applyFont="1" applyBorder="1" applyAlignment="1">
      <alignment horizontal="right" vertical="center"/>
    </xf>
    <xf numFmtId="10" fontId="6" fillId="0" borderId="3" xfId="22" applyNumberFormat="1" applyFont="1" applyBorder="1" applyAlignment="1" applyProtection="1">
      <alignment horizontal="right" vertical="center"/>
    </xf>
    <xf numFmtId="10" fontId="5" fillId="0" borderId="3" xfId="22" applyNumberFormat="1" applyFont="1" applyBorder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 vertical="center"/>
    </xf>
    <xf numFmtId="39" fontId="4" fillId="0" borderId="0" xfId="21" quotePrefix="1" applyFont="1" applyAlignment="1">
      <alignment horizontal="left" vertical="center"/>
    </xf>
    <xf numFmtId="39" fontId="4" fillId="0" borderId="0" xfId="21" quotePrefix="1" applyFont="1" applyAlignment="1">
      <alignment horizontal="right" vertical="center"/>
    </xf>
    <xf numFmtId="39" fontId="6" fillId="0" borderId="4" xfId="21" applyFont="1" applyBorder="1" applyAlignment="1">
      <alignment horizontal="left" vertical="center"/>
    </xf>
    <xf numFmtId="39" fontId="6" fillId="0" borderId="4" xfId="21" applyFont="1" applyBorder="1" applyAlignment="1">
      <alignment horizontal="right" vertical="center"/>
    </xf>
    <xf numFmtId="10" fontId="6" fillId="0" borderId="4" xfId="22" applyNumberFormat="1" applyFont="1" applyBorder="1" applyAlignment="1" applyProtection="1">
      <alignment horizontal="right" vertical="center"/>
    </xf>
    <xf numFmtId="10" fontId="5" fillId="0" borderId="4" xfId="22" applyNumberFormat="1" applyFont="1" applyBorder="1" applyAlignment="1" applyProtection="1">
      <alignment horizontal="right" vertical="center"/>
    </xf>
    <xf numFmtId="39" fontId="5" fillId="0" borderId="5" xfId="21" applyFont="1" applyBorder="1" applyAlignment="1">
      <alignment horizontal="left" vertical="center"/>
    </xf>
    <xf numFmtId="39" fontId="5" fillId="0" borderId="5" xfId="21" applyFont="1" applyBorder="1" applyAlignment="1">
      <alignment horizontal="right" vertical="center"/>
    </xf>
    <xf numFmtId="10" fontId="5" fillId="0" borderId="5" xfId="22" applyNumberFormat="1" applyFont="1" applyBorder="1" applyAlignment="1" applyProtection="1">
      <alignment horizontal="right" vertical="center"/>
    </xf>
    <xf numFmtId="49" fontId="4" fillId="0" borderId="0" xfId="21" applyNumberFormat="1" applyFont="1" applyAlignment="1">
      <alignment horizontal="left" vertical="center"/>
    </xf>
    <xf numFmtId="39" fontId="7" fillId="0" borderId="0" xfId="21" applyFont="1" applyAlignment="1">
      <alignment vertical="center"/>
    </xf>
    <xf numFmtId="39" fontId="7" fillId="0" borderId="0" xfId="21" applyFont="1" applyAlignment="1">
      <alignment horizontal="left" vertical="center"/>
    </xf>
    <xf numFmtId="39" fontId="5" fillId="0" borderId="6" xfId="21" applyFont="1" applyBorder="1" applyAlignment="1">
      <alignment vertical="center"/>
    </xf>
    <xf numFmtId="39" fontId="5" fillId="0" borderId="6" xfId="21" applyFont="1" applyBorder="1" applyAlignment="1">
      <alignment horizontal="right" vertical="center"/>
    </xf>
    <xf numFmtId="39" fontId="5" fillId="0" borderId="6" xfId="21" quotePrefix="1" applyFont="1" applyBorder="1" applyAlignment="1">
      <alignment horizontal="right" vertical="center"/>
    </xf>
    <xf numFmtId="10" fontId="5" fillId="0" borderId="6" xfId="22" quotePrefix="1" applyNumberFormat="1" applyFont="1" applyBorder="1" applyAlignment="1" applyProtection="1">
      <alignment horizontal="right" vertical="center"/>
    </xf>
    <xf numFmtId="39" fontId="5" fillId="0" borderId="2" xfId="21" applyFont="1" applyBorder="1" applyAlignment="1">
      <alignment vertical="center"/>
    </xf>
    <xf numFmtId="39" fontId="5" fillId="0" borderId="2" xfId="21" applyFont="1" applyBorder="1" applyAlignment="1">
      <alignment horizontal="right" vertical="center"/>
    </xf>
    <xf numFmtId="39" fontId="5" fillId="0" borderId="2" xfId="21" quotePrefix="1" applyFont="1" applyBorder="1" applyAlignment="1">
      <alignment horizontal="right" vertical="center"/>
    </xf>
    <xf numFmtId="10" fontId="5" fillId="0" borderId="2" xfId="22" quotePrefix="1" applyNumberFormat="1" applyFont="1" applyBorder="1" applyAlignment="1" applyProtection="1">
      <alignment horizontal="right" vertical="center"/>
    </xf>
    <xf numFmtId="0" fontId="5" fillId="0" borderId="28" xfId="23" applyFont="1" applyBorder="1" applyAlignment="1">
      <alignment horizontal="left" vertical="center"/>
    </xf>
    <xf numFmtId="2" fontId="5" fillId="0" borderId="28" xfId="23" applyNumberFormat="1" applyFont="1" applyBorder="1" applyAlignment="1">
      <alignment vertical="center"/>
    </xf>
    <xf numFmtId="10" fontId="5" fillId="0" borderId="28" xfId="22" applyNumberFormat="1" applyFont="1" applyBorder="1" applyAlignment="1" applyProtection="1">
      <alignment vertical="center"/>
    </xf>
    <xf numFmtId="0" fontId="4" fillId="0" borderId="29" xfId="23" applyBorder="1" applyAlignment="1">
      <alignment horizontal="left" vertical="center"/>
    </xf>
    <xf numFmtId="2" fontId="4" fillId="0" borderId="29" xfId="23" applyNumberFormat="1" applyBorder="1" applyAlignment="1">
      <alignment horizontal="right" vertical="center"/>
    </xf>
    <xf numFmtId="10" fontId="4" fillId="0" borderId="29" xfId="22" applyNumberFormat="1" applyFont="1" applyBorder="1" applyAlignment="1" applyProtection="1">
      <alignment horizontal="right" vertical="center"/>
    </xf>
    <xf numFmtId="0" fontId="4" fillId="0" borderId="3" xfId="23" applyBorder="1" applyAlignment="1">
      <alignment horizontal="left" vertical="center"/>
    </xf>
    <xf numFmtId="2" fontId="4" fillId="0" borderId="3" xfId="23" applyNumberFormat="1" applyBorder="1" applyAlignment="1">
      <alignment horizontal="right" vertical="center"/>
    </xf>
    <xf numFmtId="10" fontId="4" fillId="0" borderId="3" xfId="22" applyNumberFormat="1" applyFont="1" applyBorder="1" applyAlignment="1" applyProtection="1">
      <alignment horizontal="right" vertical="center"/>
    </xf>
    <xf numFmtId="2" fontId="4" fillId="0" borderId="4" xfId="23" applyNumberFormat="1" applyBorder="1" applyAlignment="1">
      <alignment horizontal="right" vertical="center"/>
    </xf>
    <xf numFmtId="10" fontId="5" fillId="0" borderId="30" xfId="22" applyNumberFormat="1" applyFont="1" applyBorder="1" applyAlignment="1" applyProtection="1">
      <alignment vertical="center"/>
    </xf>
    <xf numFmtId="39" fontId="8" fillId="0" borderId="0" xfId="21" quotePrefix="1" applyFont="1" applyAlignment="1">
      <alignment horizontal="left" vertical="center"/>
    </xf>
    <xf numFmtId="0" fontId="4" fillId="0" borderId="0" xfId="23" applyAlignment="1">
      <alignment vertical="center"/>
    </xf>
    <xf numFmtId="10" fontId="4" fillId="0" borderId="0" xfId="24" applyNumberFormat="1" applyFont="1" applyAlignment="1" applyProtection="1">
      <alignment horizontal="right" vertical="center"/>
    </xf>
    <xf numFmtId="10" fontId="5" fillId="0" borderId="0" xfId="24" applyNumberFormat="1" applyFont="1" applyAlignment="1" applyProtection="1">
      <alignment horizontal="right" vertical="center"/>
    </xf>
    <xf numFmtId="10" fontId="4" fillId="0" borderId="0" xfId="24" quotePrefix="1" applyNumberFormat="1" applyFont="1" applyAlignment="1" applyProtection="1">
      <alignment horizontal="right" vertical="center"/>
    </xf>
    <xf numFmtId="10" fontId="6" fillId="0" borderId="4" xfId="24" applyNumberFormat="1" applyFont="1" applyBorder="1" applyAlignment="1" applyProtection="1">
      <alignment horizontal="right" vertical="center"/>
    </xf>
    <xf numFmtId="10" fontId="5" fillId="0" borderId="4" xfId="24" applyNumberFormat="1" applyFont="1" applyBorder="1" applyAlignment="1" applyProtection="1">
      <alignment horizontal="right" vertical="center"/>
    </xf>
    <xf numFmtId="10" fontId="4" fillId="0" borderId="0" xfId="24" applyNumberFormat="1" applyFont="1" applyBorder="1" applyAlignment="1" applyProtection="1">
      <alignment vertical="center"/>
    </xf>
    <xf numFmtId="10" fontId="5" fillId="0" borderId="5" xfId="24" applyNumberFormat="1" applyFont="1" applyBorder="1" applyAlignment="1" applyProtection="1">
      <alignment horizontal="right" vertical="center"/>
    </xf>
    <xf numFmtId="10" fontId="6" fillId="0" borderId="3" xfId="24" applyNumberFormat="1" applyFont="1" applyBorder="1" applyAlignment="1" applyProtection="1">
      <alignment horizontal="right" vertical="center"/>
    </xf>
    <xf numFmtId="10" fontId="4" fillId="0" borderId="0" xfId="24" applyNumberFormat="1" applyFont="1" applyFill="1" applyAlignment="1" applyProtection="1">
      <alignment horizontal="right" vertical="center"/>
    </xf>
    <xf numFmtId="10" fontId="7" fillId="0" borderId="0" xfId="24" applyNumberFormat="1" applyFont="1" applyBorder="1" applyAlignment="1" applyProtection="1">
      <alignment vertical="center"/>
    </xf>
    <xf numFmtId="10" fontId="5" fillId="0" borderId="6" xfId="24" quotePrefix="1" applyNumberFormat="1" applyFont="1" applyBorder="1" applyAlignment="1" applyProtection="1">
      <alignment horizontal="right" vertical="center"/>
    </xf>
    <xf numFmtId="10" fontId="5" fillId="0" borderId="2" xfId="24" quotePrefix="1" applyNumberFormat="1" applyFont="1" applyBorder="1" applyAlignment="1" applyProtection="1">
      <alignment horizontal="right" vertical="center"/>
    </xf>
    <xf numFmtId="10" fontId="5" fillId="0" borderId="28" xfId="24" applyNumberFormat="1" applyFont="1" applyBorder="1" applyAlignment="1" applyProtection="1">
      <alignment vertical="center"/>
    </xf>
    <xf numFmtId="10" fontId="4" fillId="0" borderId="29" xfId="24" applyNumberFormat="1" applyFont="1" applyBorder="1" applyAlignment="1" applyProtection="1">
      <alignment horizontal="right" vertical="center"/>
    </xf>
    <xf numFmtId="10" fontId="4" fillId="0" borderId="3" xfId="24" applyNumberFormat="1" applyFont="1" applyBorder="1" applyAlignment="1" applyProtection="1">
      <alignment horizontal="right" vertical="center"/>
    </xf>
    <xf numFmtId="10" fontId="5" fillId="0" borderId="30" xfId="24" applyNumberFormat="1" applyFont="1" applyBorder="1" applyAlignment="1" applyProtection="1">
      <alignment vertical="center"/>
    </xf>
    <xf numFmtId="10" fontId="4" fillId="0" borderId="0" xfId="24" quotePrefix="1" applyNumberFormat="1" applyFont="1" applyFill="1" applyAlignment="1" applyProtection="1">
      <alignment horizontal="right" vertical="center"/>
    </xf>
    <xf numFmtId="10" fontId="5" fillId="0" borderId="3" xfId="24" applyNumberFormat="1" applyFont="1" applyBorder="1" applyAlignment="1" applyProtection="1">
      <alignment horizontal="right" vertical="center"/>
    </xf>
    <xf numFmtId="10" fontId="4" fillId="0" borderId="0" xfId="25" applyNumberFormat="1" applyFont="1" applyBorder="1" applyAlignment="1">
      <alignment horizontal="right" vertical="center"/>
    </xf>
    <xf numFmtId="10" fontId="6" fillId="0" borderId="3" xfId="25" applyNumberFormat="1" applyFont="1" applyBorder="1" applyAlignment="1">
      <alignment horizontal="right" vertical="center"/>
    </xf>
    <xf numFmtId="10" fontId="5" fillId="0" borderId="3" xfId="25" applyNumberFormat="1" applyFont="1" applyBorder="1" applyAlignment="1">
      <alignment horizontal="right" vertical="center"/>
    </xf>
    <xf numFmtId="10" fontId="5" fillId="0" borderId="0" xfId="25" applyNumberFormat="1" applyFont="1" applyBorder="1" applyAlignment="1">
      <alignment horizontal="right" vertical="center"/>
    </xf>
    <xf numFmtId="10" fontId="4" fillId="0" borderId="0" xfId="25" quotePrefix="1" applyNumberFormat="1" applyFont="1" applyBorder="1" applyAlignment="1">
      <alignment horizontal="right" vertical="center"/>
    </xf>
    <xf numFmtId="10" fontId="6" fillId="0" borderId="4" xfId="25" applyNumberFormat="1" applyFont="1" applyBorder="1" applyAlignment="1">
      <alignment horizontal="right" vertical="center"/>
    </xf>
    <xf numFmtId="10" fontId="5" fillId="0" borderId="4" xfId="25" applyNumberFormat="1" applyFont="1" applyBorder="1" applyAlignment="1">
      <alignment horizontal="right" vertical="center"/>
    </xf>
    <xf numFmtId="10" fontId="4" fillId="0" borderId="0" xfId="25" applyNumberFormat="1" applyFont="1" applyBorder="1" applyAlignment="1">
      <alignment vertical="center"/>
    </xf>
    <xf numFmtId="10" fontId="5" fillId="0" borderId="5" xfId="25" applyNumberFormat="1" applyFont="1" applyBorder="1" applyAlignment="1">
      <alignment horizontal="right" vertical="center"/>
    </xf>
    <xf numFmtId="10" fontId="7" fillId="0" borderId="0" xfId="25" applyNumberFormat="1" applyFont="1" applyBorder="1" applyAlignment="1">
      <alignment vertical="center"/>
    </xf>
    <xf numFmtId="10" fontId="5" fillId="0" borderId="6" xfId="25" quotePrefix="1" applyNumberFormat="1" applyFont="1" applyBorder="1" applyAlignment="1">
      <alignment horizontal="right" vertical="center"/>
    </xf>
    <xf numFmtId="10" fontId="4" fillId="0" borderId="0" xfId="26" applyNumberFormat="1" applyFont="1" applyAlignment="1" applyProtection="1">
      <alignment horizontal="right" vertical="center"/>
    </xf>
    <xf numFmtId="10" fontId="6" fillId="0" borderId="3" xfId="26" applyNumberFormat="1" applyFont="1" applyBorder="1" applyAlignment="1" applyProtection="1">
      <alignment horizontal="right" vertical="center"/>
    </xf>
    <xf numFmtId="10" fontId="5" fillId="0" borderId="3" xfId="26" applyNumberFormat="1" applyFont="1" applyBorder="1" applyAlignment="1" applyProtection="1">
      <alignment horizontal="right" vertical="center"/>
    </xf>
    <xf numFmtId="10" fontId="5" fillId="0" borderId="0" xfId="26" applyNumberFormat="1" applyFont="1" applyAlignment="1" applyProtection="1">
      <alignment horizontal="right" vertical="center"/>
    </xf>
    <xf numFmtId="10" fontId="4" fillId="0" borderId="0" xfId="26" quotePrefix="1" applyNumberFormat="1" applyFont="1" applyAlignment="1" applyProtection="1">
      <alignment horizontal="right" vertical="center"/>
    </xf>
    <xf numFmtId="10" fontId="6" fillId="0" borderId="4" xfId="26" applyNumberFormat="1" applyFont="1" applyBorder="1" applyAlignment="1" applyProtection="1">
      <alignment horizontal="right" vertical="center"/>
    </xf>
    <xf numFmtId="10" fontId="5" fillId="0" borderId="4" xfId="26" applyNumberFormat="1" applyFont="1" applyBorder="1" applyAlignment="1" applyProtection="1">
      <alignment horizontal="right" vertical="center"/>
    </xf>
    <xf numFmtId="10" fontId="4" fillId="0" borderId="0" xfId="26" applyNumberFormat="1" applyFont="1" applyBorder="1" applyAlignment="1" applyProtection="1">
      <alignment vertical="center"/>
    </xf>
    <xf numFmtId="10" fontId="5" fillId="0" borderId="5" xfId="26" applyNumberFormat="1" applyFont="1" applyBorder="1" applyAlignment="1" applyProtection="1">
      <alignment horizontal="right" vertical="center"/>
    </xf>
    <xf numFmtId="10" fontId="4" fillId="0" borderId="0" xfId="26" quotePrefix="1" applyNumberFormat="1" applyFont="1" applyFill="1" applyAlignment="1" applyProtection="1">
      <alignment horizontal="right" vertical="center"/>
    </xf>
    <xf numFmtId="10" fontId="7" fillId="0" borderId="0" xfId="26" applyNumberFormat="1" applyFont="1" applyBorder="1" applyAlignment="1" applyProtection="1">
      <alignment vertical="center"/>
    </xf>
    <xf numFmtId="10" fontId="5" fillId="0" borderId="6" xfId="26" quotePrefix="1" applyNumberFormat="1" applyFont="1" applyBorder="1" applyAlignment="1" applyProtection="1">
      <alignment horizontal="right" vertical="center"/>
    </xf>
    <xf numFmtId="0" fontId="13" fillId="0" borderId="31" xfId="5" applyFont="1" applyBorder="1" applyAlignment="1">
      <alignment horizontal="center" vertical="center"/>
    </xf>
    <xf numFmtId="39" fontId="3" fillId="0" borderId="0" xfId="2" applyFont="1" applyAlignment="1">
      <alignment horizontal="left" vertical="center"/>
    </xf>
    <xf numFmtId="39" fontId="3" fillId="0" borderId="0" xfId="2" applyFont="1" applyAlignment="1">
      <alignment horizontal="left" vertical="center"/>
    </xf>
    <xf numFmtId="168" fontId="4" fillId="3" borderId="16" xfId="4" applyFont="1" applyFill="1" applyBorder="1" applyAlignment="1">
      <alignment horizontal="center"/>
    </xf>
    <xf numFmtId="0" fontId="13" fillId="3" borderId="20" xfId="5" applyFont="1" applyFill="1" applyBorder="1" applyAlignment="1">
      <alignment horizontal="center" vertical="center"/>
    </xf>
    <xf numFmtId="0" fontId="13" fillId="3" borderId="31" xfId="5" applyFont="1" applyFill="1" applyBorder="1" applyAlignment="1">
      <alignment horizontal="center" vertical="center"/>
    </xf>
    <xf numFmtId="39" fontId="3" fillId="0" borderId="0" xfId="2" applyFont="1" applyAlignment="1" applyProtection="1">
      <alignment horizontal="left" vertical="center"/>
    </xf>
    <xf numFmtId="37" fontId="5" fillId="0" borderId="0" xfId="2" applyNumberFormat="1" applyFont="1" applyAlignment="1" applyProtection="1">
      <alignment vertical="center"/>
    </xf>
    <xf numFmtId="39" fontId="5" fillId="0" borderId="0" xfId="2" applyFont="1" applyAlignment="1" applyProtection="1">
      <alignment horizontal="center" vertical="center"/>
    </xf>
    <xf numFmtId="39" fontId="5" fillId="0" borderId="1" xfId="2" applyFont="1" applyBorder="1" applyAlignment="1" applyProtection="1">
      <alignment horizontal="center" vertical="center"/>
    </xf>
    <xf numFmtId="39" fontId="5" fillId="0" borderId="1" xfId="2" applyNumberFormat="1" applyFont="1" applyBorder="1" applyAlignment="1" applyProtection="1">
      <alignment horizontal="center" vertical="center"/>
    </xf>
    <xf numFmtId="39" fontId="5" fillId="0" borderId="0" xfId="2" applyFont="1" applyAlignment="1" applyProtection="1">
      <alignment horizontal="left" vertical="center"/>
    </xf>
    <xf numFmtId="39" fontId="5" fillId="0" borderId="0" xfId="2" applyNumberFormat="1" applyFont="1" applyAlignment="1" applyProtection="1">
      <alignment horizontal="center" vertical="center"/>
    </xf>
    <xf numFmtId="39" fontId="5" fillId="0" borderId="2" xfId="2" applyFont="1" applyBorder="1" applyAlignment="1" applyProtection="1">
      <alignment horizontal="center" vertical="center"/>
    </xf>
    <xf numFmtId="39" fontId="5" fillId="0" borderId="2" xfId="2" applyNumberFormat="1" applyFont="1" applyBorder="1" applyAlignment="1" applyProtection="1">
      <alignment horizontal="center" vertical="center"/>
    </xf>
    <xf numFmtId="39" fontId="4" fillId="0" borderId="0" xfId="2" applyFont="1" applyAlignment="1" applyProtection="1">
      <alignment horizontal="left" vertical="center"/>
    </xf>
    <xf numFmtId="39" fontId="4" fillId="0" borderId="0" xfId="2" applyFont="1" applyAlignment="1" applyProtection="1">
      <alignment horizontal="right" vertical="center"/>
    </xf>
    <xf numFmtId="166" fontId="4" fillId="0" borderId="0" xfId="2" applyNumberFormat="1" applyFont="1" applyAlignment="1" applyProtection="1">
      <alignment horizontal="right" vertical="center"/>
    </xf>
    <xf numFmtId="39" fontId="4" fillId="0" borderId="0" xfId="2" applyFont="1" applyBorder="1" applyAlignment="1">
      <alignment vertical="center"/>
    </xf>
    <xf numFmtId="39" fontId="5" fillId="0" borderId="0" xfId="2" applyFont="1" applyBorder="1" applyAlignment="1">
      <alignment vertical="center"/>
    </xf>
    <xf numFmtId="39" fontId="4" fillId="0" borderId="0" xfId="2" applyFont="1" applyBorder="1" applyAlignment="1" applyProtection="1">
      <alignment horizontal="left" vertical="center"/>
    </xf>
    <xf numFmtId="39" fontId="6" fillId="0" borderId="3" xfId="2" applyFont="1" applyBorder="1" applyAlignment="1" applyProtection="1">
      <alignment horizontal="left" vertical="center"/>
    </xf>
    <xf numFmtId="39" fontId="6" fillId="0" borderId="3" xfId="2" applyFont="1" applyBorder="1" applyAlignment="1" applyProtection="1">
      <alignment horizontal="right" vertical="center"/>
    </xf>
    <xf numFmtId="39" fontId="6" fillId="0" borderId="3" xfId="2" applyNumberFormat="1" applyFont="1" applyBorder="1" applyAlignment="1" applyProtection="1">
      <alignment horizontal="right" vertical="center"/>
    </xf>
    <xf numFmtId="39" fontId="5" fillId="0" borderId="0" xfId="2" applyFont="1" applyAlignment="1" applyProtection="1">
      <alignment horizontal="right" vertical="center"/>
    </xf>
    <xf numFmtId="39" fontId="4" fillId="0" borderId="0" xfId="2" quotePrefix="1" applyFont="1" applyAlignment="1" applyProtection="1">
      <alignment horizontal="left" vertical="center"/>
    </xf>
    <xf numFmtId="39" fontId="4" fillId="0" borderId="0" xfId="2" quotePrefix="1" applyFont="1" applyAlignment="1" applyProtection="1">
      <alignment horizontal="right" vertical="center"/>
    </xf>
    <xf numFmtId="39" fontId="6" fillId="0" borderId="4" xfId="2" applyFont="1" applyBorder="1" applyAlignment="1" applyProtection="1">
      <alignment horizontal="left" vertical="center"/>
    </xf>
    <xf numFmtId="39" fontId="6" fillId="0" borderId="4" xfId="2" applyFont="1" applyBorder="1" applyAlignment="1" applyProtection="1">
      <alignment horizontal="right" vertical="center"/>
    </xf>
    <xf numFmtId="39" fontId="4" fillId="0" borderId="0" xfId="2" applyFont="1" applyBorder="1" applyAlignment="1" applyProtection="1">
      <alignment vertical="center"/>
    </xf>
    <xf numFmtId="39" fontId="5" fillId="0" borderId="5" xfId="2" applyFont="1" applyBorder="1" applyAlignment="1" applyProtection="1">
      <alignment horizontal="left" vertical="center"/>
    </xf>
    <xf numFmtId="39" fontId="5" fillId="0" borderId="5" xfId="2" applyFont="1" applyBorder="1" applyAlignment="1" applyProtection="1">
      <alignment horizontal="right" vertical="center"/>
    </xf>
    <xf numFmtId="4" fontId="5" fillId="0" borderId="5" xfId="2" applyNumberFormat="1" applyFont="1" applyBorder="1" applyAlignment="1" applyProtection="1">
      <alignment horizontal="right" vertical="center"/>
    </xf>
    <xf numFmtId="39" fontId="4" fillId="0" borderId="0" xfId="2" quotePrefix="1" applyFont="1" applyFill="1" applyAlignment="1" applyProtection="1">
      <alignment horizontal="left" vertical="center"/>
    </xf>
    <xf numFmtId="39" fontId="4" fillId="0" borderId="0" xfId="2" quotePrefix="1" applyFont="1" applyFill="1" applyAlignment="1" applyProtection="1">
      <alignment horizontal="right" vertical="center"/>
    </xf>
    <xf numFmtId="49" fontId="4" fillId="0" borderId="0" xfId="2" applyNumberFormat="1" applyFont="1" applyFill="1" applyAlignment="1" applyProtection="1">
      <alignment horizontal="left" vertical="center"/>
    </xf>
    <xf numFmtId="39" fontId="4" fillId="0" borderId="0" xfId="2" applyFont="1" applyBorder="1" applyAlignment="1">
      <alignment horizontal="right" vertical="center"/>
    </xf>
    <xf numFmtId="39" fontId="7" fillId="0" borderId="0" xfId="2" applyFont="1" applyBorder="1" applyAlignment="1" applyProtection="1">
      <alignment vertical="center"/>
    </xf>
    <xf numFmtId="39" fontId="7" fillId="0" borderId="0" xfId="2" applyFont="1" applyBorder="1" applyAlignment="1" applyProtection="1">
      <alignment horizontal="left" vertical="center"/>
    </xf>
    <xf numFmtId="39" fontId="7" fillId="0" borderId="0" xfId="2" applyFont="1" applyBorder="1" applyAlignment="1">
      <alignment vertical="center"/>
    </xf>
    <xf numFmtId="39" fontId="5" fillId="0" borderId="6" xfId="2" applyFont="1" applyBorder="1" applyAlignment="1" applyProtection="1">
      <alignment horizontal="right" vertical="center"/>
    </xf>
    <xf numFmtId="39" fontId="5" fillId="0" borderId="6" xfId="2" quotePrefix="1" applyFont="1" applyBorder="1" applyAlignment="1" applyProtection="1">
      <alignment horizontal="right" vertical="center"/>
    </xf>
    <xf numFmtId="39" fontId="8" fillId="0" borderId="0" xfId="2" quotePrefix="1" applyFont="1" applyBorder="1" applyAlignment="1" applyProtection="1">
      <alignment horizontal="left" vertical="center"/>
    </xf>
    <xf numFmtId="0" fontId="13" fillId="3" borderId="22" xfId="5" applyFont="1" applyFill="1" applyBorder="1" applyAlignment="1">
      <alignment horizontal="center" vertical="center"/>
    </xf>
    <xf numFmtId="0" fontId="13" fillId="3" borderId="24" xfId="5" applyFont="1" applyFill="1" applyBorder="1" applyAlignment="1">
      <alignment horizontal="center" vertical="center"/>
    </xf>
    <xf numFmtId="168" fontId="15" fillId="3" borderId="11" xfId="3" applyNumberFormat="1" applyFont="1" applyFill="1" applyBorder="1" applyAlignment="1">
      <alignment horizontal="center"/>
    </xf>
    <xf numFmtId="168" fontId="15" fillId="3" borderId="5" xfId="3" applyNumberFormat="1" applyFont="1" applyFill="1" applyBorder="1" applyAlignment="1">
      <alignment horizontal="center"/>
    </xf>
    <xf numFmtId="168" fontId="15" fillId="3" borderId="12" xfId="3" applyNumberFormat="1" applyFont="1" applyFill="1" applyBorder="1" applyAlignment="1">
      <alignment horizontal="center"/>
    </xf>
    <xf numFmtId="168" fontId="4" fillId="0" borderId="0" xfId="4" applyFont="1" applyAlignment="1">
      <alignment horizontal="left"/>
    </xf>
    <xf numFmtId="0" fontId="13" fillId="3" borderId="23" xfId="5" applyFont="1" applyFill="1" applyBorder="1" applyAlignment="1">
      <alignment horizontal="center" vertical="center"/>
    </xf>
    <xf numFmtId="168" fontId="4" fillId="0" borderId="25" xfId="4" applyFont="1" applyBorder="1" applyAlignment="1">
      <alignment horizontal="center"/>
    </xf>
    <xf numFmtId="39" fontId="2" fillId="0" borderId="25" xfId="7" applyBorder="1" applyAlignment="1">
      <alignment horizontal="center"/>
    </xf>
    <xf numFmtId="0" fontId="13" fillId="0" borderId="22" xfId="5" applyFont="1" applyBorder="1" applyAlignment="1">
      <alignment horizontal="center" vertical="center"/>
    </xf>
    <xf numFmtId="0" fontId="13" fillId="0" borderId="23" xfId="5" applyFont="1" applyBorder="1" applyAlignment="1">
      <alignment horizontal="center" vertical="center"/>
    </xf>
    <xf numFmtId="0" fontId="15" fillId="0" borderId="11" xfId="3" applyFont="1" applyFill="1" applyBorder="1" applyAlignment="1">
      <alignment horizontal="center"/>
    </xf>
    <xf numFmtId="0" fontId="15" fillId="0" borderId="5" xfId="3" applyFont="1" applyFill="1" applyBorder="1" applyAlignment="1">
      <alignment horizontal="center"/>
    </xf>
    <xf numFmtId="0" fontId="15" fillId="0" borderId="12" xfId="3" applyFont="1" applyFill="1" applyBorder="1" applyAlignment="1">
      <alignment horizontal="center"/>
    </xf>
    <xf numFmtId="0" fontId="13" fillId="0" borderId="24" xfId="5" applyFont="1" applyBorder="1" applyAlignment="1">
      <alignment horizontal="center" vertical="center"/>
    </xf>
    <xf numFmtId="168" fontId="15" fillId="0" borderId="11" xfId="3" applyNumberFormat="1" applyFont="1" applyBorder="1" applyAlignment="1">
      <alignment horizontal="center"/>
    </xf>
    <xf numFmtId="168" fontId="15" fillId="0" borderId="5" xfId="3" applyNumberFormat="1" applyFont="1" applyBorder="1" applyAlignment="1">
      <alignment horizontal="center"/>
    </xf>
    <xf numFmtId="168" fontId="15" fillId="0" borderId="12" xfId="3" applyNumberFormat="1" applyFont="1" applyBorder="1" applyAlignment="1">
      <alignment horizontal="center"/>
    </xf>
    <xf numFmtId="0" fontId="13" fillId="3" borderId="20" xfId="5" applyFont="1" applyFill="1" applyBorder="1" applyAlignment="1">
      <alignment horizontal="center" vertical="center"/>
    </xf>
    <xf numFmtId="0" fontId="13" fillId="3" borderId="21" xfId="5" applyFont="1" applyFill="1" applyBorder="1" applyAlignment="1">
      <alignment horizontal="center" vertical="center"/>
    </xf>
    <xf numFmtId="168" fontId="4" fillId="2" borderId="11" xfId="4" applyFont="1" applyFill="1" applyBorder="1" applyAlignment="1">
      <alignment horizontal="center"/>
    </xf>
    <xf numFmtId="168" fontId="4" fillId="2" borderId="5" xfId="4" applyFont="1" applyFill="1" applyBorder="1" applyAlignment="1">
      <alignment horizontal="center"/>
    </xf>
    <xf numFmtId="168" fontId="4" fillId="2" borderId="12" xfId="4" applyFont="1" applyFill="1" applyBorder="1" applyAlignment="1">
      <alignment horizontal="center"/>
    </xf>
    <xf numFmtId="168" fontId="4" fillId="0" borderId="11" xfId="4" applyFont="1" applyBorder="1" applyAlignment="1">
      <alignment horizontal="center"/>
    </xf>
    <xf numFmtId="168" fontId="4" fillId="0" borderId="12" xfId="4" applyFont="1" applyBorder="1" applyAlignment="1">
      <alignment horizontal="center"/>
    </xf>
    <xf numFmtId="168" fontId="5" fillId="0" borderId="13" xfId="4" applyFont="1" applyBorder="1" applyAlignment="1">
      <alignment horizontal="center"/>
    </xf>
    <xf numFmtId="168" fontId="5" fillId="0" borderId="14" xfId="4" applyFont="1" applyBorder="1" applyAlignment="1">
      <alignment horizontal="center"/>
    </xf>
    <xf numFmtId="168" fontId="5" fillId="0" borderId="15" xfId="4" applyFont="1" applyBorder="1" applyAlignment="1">
      <alignment horizontal="center"/>
    </xf>
    <xf numFmtId="168" fontId="4" fillId="2" borderId="17" xfId="4" applyFont="1" applyFill="1" applyBorder="1" applyAlignment="1">
      <alignment horizontal="center"/>
    </xf>
    <xf numFmtId="168" fontId="4" fillId="2" borderId="18" xfId="4" applyFont="1" applyFill="1" applyBorder="1" applyAlignment="1">
      <alignment horizontal="center"/>
    </xf>
    <xf numFmtId="39" fontId="3" fillId="0" borderId="0" xfId="2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5" fontId="5" fillId="0" borderId="1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0" fontId="5" fillId="0" borderId="30" xfId="8" applyFont="1" applyBorder="1" applyAlignment="1">
      <alignment horizontal="left" vertical="center"/>
    </xf>
    <xf numFmtId="165" fontId="5" fillId="0" borderId="1" xfId="9" applyNumberFormat="1" applyFont="1" applyBorder="1" applyAlignment="1">
      <alignment horizontal="center" vertical="center"/>
    </xf>
    <xf numFmtId="165" fontId="5" fillId="0" borderId="0" xfId="9" applyNumberFormat="1" applyFont="1" applyAlignment="1">
      <alignment horizontal="center" vertical="center"/>
    </xf>
    <xf numFmtId="0" fontId="5" fillId="0" borderId="30" xfId="11" applyFont="1" applyBorder="1" applyAlignment="1">
      <alignment horizontal="left" vertical="center"/>
    </xf>
    <xf numFmtId="39" fontId="3" fillId="0" borderId="0" xfId="9" applyFont="1" applyAlignment="1">
      <alignment horizontal="left" vertical="center"/>
    </xf>
    <xf numFmtId="167" fontId="3" fillId="0" borderId="0" xfId="9" applyNumberFormat="1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39" fontId="3" fillId="0" borderId="0" xfId="2" applyFont="1" applyAlignment="1" applyProtection="1">
      <alignment horizontal="left" vertical="center"/>
    </xf>
    <xf numFmtId="0" fontId="3" fillId="0" borderId="0" xfId="2" applyNumberFormat="1" applyFont="1" applyAlignment="1" applyProtection="1">
      <alignment horizontal="left" vertical="center"/>
    </xf>
    <xf numFmtId="165" fontId="5" fillId="0" borderId="0" xfId="2" applyNumberFormat="1" applyFont="1" applyBorder="1" applyAlignment="1">
      <alignment horizontal="center" vertical="center"/>
    </xf>
    <xf numFmtId="165" fontId="5" fillId="0" borderId="1" xfId="12" applyNumberFormat="1" applyFont="1" applyBorder="1" applyAlignment="1">
      <alignment horizontal="center" vertical="center"/>
    </xf>
    <xf numFmtId="165" fontId="5" fillId="0" borderId="0" xfId="12" applyNumberFormat="1" applyFont="1" applyAlignment="1">
      <alignment horizontal="center" vertical="center"/>
    </xf>
    <xf numFmtId="0" fontId="5" fillId="0" borderId="30" xfId="14" applyFont="1" applyBorder="1" applyAlignment="1">
      <alignment horizontal="left" vertical="center"/>
    </xf>
    <xf numFmtId="39" fontId="3" fillId="0" borderId="0" xfId="12" applyFont="1" applyAlignment="1">
      <alignment horizontal="left" vertical="center"/>
    </xf>
    <xf numFmtId="0" fontId="3" fillId="0" borderId="0" xfId="12" applyNumberFormat="1" applyFont="1" applyAlignment="1">
      <alignment horizontal="left" vertical="center"/>
    </xf>
    <xf numFmtId="165" fontId="5" fillId="0" borderId="1" xfId="15" applyNumberFormat="1" applyFont="1" applyBorder="1" applyAlignment="1">
      <alignment horizontal="center" vertical="center"/>
    </xf>
    <xf numFmtId="165" fontId="5" fillId="0" borderId="0" xfId="15" applyNumberFormat="1" applyFont="1" applyAlignment="1">
      <alignment horizontal="center" vertical="center"/>
    </xf>
    <xf numFmtId="0" fontId="5" fillId="0" borderId="30" xfId="17" applyFont="1" applyBorder="1" applyAlignment="1">
      <alignment horizontal="left" vertical="center"/>
    </xf>
    <xf numFmtId="39" fontId="3" fillId="0" borderId="0" xfId="15" applyFont="1" applyAlignment="1">
      <alignment horizontal="left" vertical="center"/>
    </xf>
    <xf numFmtId="0" fontId="3" fillId="0" borderId="0" xfId="15" applyNumberFormat="1" applyFont="1" applyAlignment="1">
      <alignment horizontal="left" vertical="center"/>
    </xf>
    <xf numFmtId="167" fontId="3" fillId="0" borderId="0" xfId="2" applyNumberFormat="1" applyFont="1" applyAlignment="1" applyProtection="1">
      <alignment horizontal="left" vertical="center"/>
    </xf>
    <xf numFmtId="165" fontId="5" fillId="0" borderId="1" xfId="18" applyNumberFormat="1" applyFont="1" applyBorder="1" applyAlignment="1">
      <alignment horizontal="center" vertical="center"/>
    </xf>
    <xf numFmtId="165" fontId="5" fillId="0" borderId="0" xfId="18" applyNumberFormat="1" applyFont="1" applyAlignment="1">
      <alignment horizontal="center" vertical="center"/>
    </xf>
    <xf numFmtId="0" fontId="5" fillId="0" borderId="30" xfId="20" applyFont="1" applyBorder="1" applyAlignment="1">
      <alignment horizontal="left" vertical="center"/>
    </xf>
    <xf numFmtId="39" fontId="3" fillId="0" borderId="0" xfId="18" applyFont="1" applyAlignment="1">
      <alignment horizontal="left" vertical="center"/>
    </xf>
    <xf numFmtId="167" fontId="3" fillId="0" borderId="0" xfId="18" applyNumberFormat="1" applyFont="1" applyAlignment="1">
      <alignment horizontal="left" vertical="center"/>
    </xf>
    <xf numFmtId="0" fontId="5" fillId="0" borderId="30" xfId="23" applyFont="1" applyBorder="1" applyAlignment="1">
      <alignment horizontal="left" vertical="center"/>
    </xf>
    <xf numFmtId="39" fontId="3" fillId="0" borderId="0" xfId="21" applyFont="1" applyAlignment="1">
      <alignment horizontal="left" vertical="center"/>
    </xf>
    <xf numFmtId="0" fontId="3" fillId="0" borderId="0" xfId="21" applyNumberFormat="1" applyFont="1" applyAlignment="1">
      <alignment horizontal="left" vertical="center"/>
    </xf>
    <xf numFmtId="165" fontId="5" fillId="0" borderId="1" xfId="21" applyNumberFormat="1" applyFont="1" applyBorder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37" fontId="3" fillId="0" borderId="0" xfId="2" applyNumberFormat="1" applyFont="1" applyAlignment="1">
      <alignment horizontal="left" vertical="center"/>
    </xf>
  </cellXfs>
  <cellStyles count="27">
    <cellStyle name="Hiperlink" xfId="3" builtinId="8"/>
    <cellStyle name="Hiperlink 2" xfId="6"/>
    <cellStyle name="Normal" xfId="0" builtinId="0"/>
    <cellStyle name="Normal 2" xfId="8"/>
    <cellStyle name="Normal 2 2" xfId="7"/>
    <cellStyle name="Normal 2 3 2" xfId="4"/>
    <cellStyle name="Normal 3" xfId="5"/>
    <cellStyle name="Normal_CAPRINOS E OVINOS-Piracuruca-PI-MAR-2016" xfId="20"/>
    <cellStyle name="Normal_CAPRINOS-CE-Crateús-MAR 2016" xfId="11"/>
    <cellStyle name="Normal_CAPRINOS-PE-Ouricuri-FAMILIAR-2016" xfId="14"/>
    <cellStyle name="Normal_CAPRINOS-PE-Pesqueira-FAMILIAR-2016" xfId="17"/>
    <cellStyle name="Normal_CAPRINOS-RN-Apodi-MAR-2016" xfId="23"/>
    <cellStyle name="Normal_SOJA - PADF -JUL 2007" xfId="2"/>
    <cellStyle name="Normal_SOJA - PADF -JUL 2007_CAPRINOS E OVINOS-Piracuruca-PI-MAR-2016" xfId="18"/>
    <cellStyle name="Normal_SOJA - PADF -JUL 2007_CAPRINOS-CE-Crateús-MAR 2016" xfId="9"/>
    <cellStyle name="Normal_SOJA - PADF -JUL 2007_CAPRINOS-PE-Ouricuri-FAMILIAR-2016" xfId="12"/>
    <cellStyle name="Normal_SOJA - PADF -JUL 2007_CAPRINOS-PE-Pesqueira-FAMILIAR-2016" xfId="15"/>
    <cellStyle name="Normal_SOJA - PADF -JUL 2007_CAPRINOS-RN-Apodi-MAR-2016" xfId="21"/>
    <cellStyle name="Porcentagem" xfId="1" builtinId="5"/>
    <cellStyle name="Porcentagem 2" xfId="24"/>
    <cellStyle name="Porcentagem 3" xfId="25"/>
    <cellStyle name="Porcentagem 4" xfId="26"/>
    <cellStyle name="Porcentagem_CAPRINOS E OVINOS-Piracuruca-PI-MAR-2016" xfId="19"/>
    <cellStyle name="Porcentagem_CAPRINOS-CE-Crateús-MAR 2016" xfId="10"/>
    <cellStyle name="Porcentagem_CAPRINOS-PE-Ouricuri-FAMILIAR-2016" xfId="13"/>
    <cellStyle name="Porcentagem_CAPRINOS-PE-Pesqueira-FAMILIAR-2016" xfId="16"/>
    <cellStyle name="Porcentagem_CAPRINOS-RN-Apodi-MAR-2016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6.xml"/><Relationship Id="rId89" Type="http://schemas.openxmlformats.org/officeDocument/2006/relationships/externalLink" Target="externalLinks/externalLink11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87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90" Type="http://schemas.openxmlformats.org/officeDocument/2006/relationships/externalLink" Target="externalLinks/externalLink12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93" Type="http://schemas.openxmlformats.org/officeDocument/2006/relationships/externalLink" Target="externalLinks/externalLink15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externalLink" Target="externalLinks/externalLink10.xml"/><Relationship Id="rId91" Type="http://schemas.openxmlformats.org/officeDocument/2006/relationships/externalLink" Target="externalLinks/externalLink13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externalLink" Target="externalLinks/externalLink8.xml"/><Relationship Id="rId94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671973C-3D0D-4DD3-8A73-0FDEEB5B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975" y="355600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EL-PI-Bela%20Vista%20do%20Piau&#237;-DEZ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EL-PI-Bela%20Vista%20do%20Piau&#237;-DEZ-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DIOCA%20-%20Barras-PI-AGRICULTURA%20FAMILIAR-NOV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/Downloads/MANDIOCA%20-%20Barras-PI-AGRICULTURA%20FAMILIAR-NOV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RACUJ&#193;-AL-Coruripe-MAR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Documents%20and%20Settings\stelito.neto\Meus%20documentos\Stelito\Conab\Leite\Custo%20Produ&#231;&#227;o%20Leite%20_Em%20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APRINOS-PE-Dormentes-FAMILIAR-MAR%202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APRINOS%20E%20OVINOS-Castelo%20do%20Piau&#237;-PI-MAR-2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esktop/CAPRINOS%20E%20OVINOS-Castelo%20do%20Piau&#237;-PI-MAR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PRINOS-PE-Dormentes-SET-20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PRINOS%20E%20OVINOS-PI-Alegrete%20do%20Piau&#237;-SET-20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PRINOS%20E%20OVINOS-PI-Castelo%20do%20Piau&#237;-SET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0">
          <cell r="B10">
            <v>5</v>
          </cell>
        </row>
      </sheetData>
      <sheetData sheetId="4">
        <row r="3">
          <cell r="D3">
            <v>750</v>
          </cell>
        </row>
        <row r="10">
          <cell r="E10">
            <v>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0">
          <cell r="B10">
            <v>5</v>
          </cell>
        </row>
      </sheetData>
      <sheetData sheetId="4">
        <row r="3">
          <cell r="D3">
            <v>750</v>
          </cell>
        </row>
        <row r="10">
          <cell r="E10">
            <v>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/>
      <sheetData sheetId="3">
        <row r="10">
          <cell r="B10">
            <v>20</v>
          </cell>
        </row>
      </sheetData>
      <sheetData sheetId="4">
        <row r="3">
          <cell r="D3">
            <v>1000</v>
          </cell>
        </row>
        <row r="10">
          <cell r="E10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/>
      <sheetData sheetId="3">
        <row r="10">
          <cell r="B10">
            <v>20</v>
          </cell>
        </row>
      </sheetData>
      <sheetData sheetId="4">
        <row r="3">
          <cell r="D3">
            <v>1000</v>
          </cell>
        </row>
        <row r="10">
          <cell r="E10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15000</v>
          </cell>
        </row>
        <row r="10">
          <cell r="E10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Produção Leite _Em Branco"/>
      <sheetName val="Custeio"/>
      <sheetName val="Entr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Resumo (MDA)"/>
      <sheetName val="Compara Custo"/>
      <sheetName val="Gráfico 1_Ativ."/>
    </sheetNames>
    <sheetDataSet>
      <sheetData sheetId="0"/>
      <sheetData sheetId="1">
        <row r="1">
          <cell r="A1" t="str">
            <v>UF: PE</v>
          </cell>
        </row>
        <row r="2">
          <cell r="A2" t="str">
            <v>MUNINCÍPIO: DORMENTES</v>
          </cell>
        </row>
        <row r="10">
          <cell r="C10" t="str">
            <v>MAR/2020</v>
          </cell>
        </row>
      </sheetData>
      <sheetData sheetId="2"/>
      <sheetData sheetId="3">
        <row r="37">
          <cell r="B37">
            <v>673.42500000000007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Gráfico 1_Ativ."/>
    </sheetNames>
    <sheetDataSet>
      <sheetData sheetId="0"/>
      <sheetData sheetId="1">
        <row r="1">
          <cell r="A1" t="str">
            <v>UF: PI</v>
          </cell>
        </row>
        <row r="2">
          <cell r="A2" t="str">
            <v>MUNICÍPIO: CASTELO DO PIAUÍ</v>
          </cell>
        </row>
        <row r="10">
          <cell r="C10">
            <v>43891</v>
          </cell>
        </row>
        <row r="42">
          <cell r="C42">
            <v>0.03</v>
          </cell>
        </row>
      </sheetData>
      <sheetData sheetId="2"/>
      <sheetData sheetId="3">
        <row r="37">
          <cell r="B37">
            <v>814.05000000000007</v>
          </cell>
        </row>
      </sheetData>
      <sheetData sheetId="4"/>
      <sheetData sheetId="5">
        <row r="26">
          <cell r="B26">
            <v>2.625</v>
          </cell>
        </row>
      </sheetData>
      <sheetData sheetId="6">
        <row r="34">
          <cell r="G34">
            <v>1200</v>
          </cell>
        </row>
        <row r="35">
          <cell r="G35">
            <v>960</v>
          </cell>
        </row>
        <row r="36">
          <cell r="G36">
            <v>1133.9999999999998</v>
          </cell>
        </row>
      </sheetData>
      <sheetData sheetId="7"/>
      <sheetData sheetId="8">
        <row r="20">
          <cell r="E20">
            <v>0</v>
          </cell>
        </row>
        <row r="62">
          <cell r="E62">
            <v>90.9</v>
          </cell>
        </row>
        <row r="63">
          <cell r="E63">
            <v>181.8</v>
          </cell>
        </row>
        <row r="65">
          <cell r="E65">
            <v>10.5</v>
          </cell>
        </row>
        <row r="66">
          <cell r="E66">
            <v>7</v>
          </cell>
        </row>
      </sheetData>
      <sheetData sheetId="9">
        <row r="6">
          <cell r="B6">
            <v>814.05000000000007</v>
          </cell>
        </row>
      </sheetData>
      <sheetData sheetId="10">
        <row r="13">
          <cell r="C13">
            <v>3375</v>
          </cell>
        </row>
        <row r="14">
          <cell r="C14">
            <v>0</v>
          </cell>
        </row>
        <row r="20">
          <cell r="C20">
            <v>0</v>
          </cell>
        </row>
        <row r="21">
          <cell r="C21">
            <v>0</v>
          </cell>
        </row>
        <row r="23">
          <cell r="C23">
            <v>75.25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33">
          <cell r="C33">
            <v>0</v>
          </cell>
        </row>
        <row r="37">
          <cell r="C37">
            <v>0</v>
          </cell>
        </row>
        <row r="38">
          <cell r="C38">
            <v>678.24</v>
          </cell>
        </row>
        <row r="39">
          <cell r="C39">
            <v>28</v>
          </cell>
        </row>
        <row r="40">
          <cell r="C40">
            <v>41.666666666666664</v>
          </cell>
        </row>
        <row r="49">
          <cell r="C49">
            <v>104.80000000000001</v>
          </cell>
        </row>
        <row r="52">
          <cell r="C52">
            <v>1</v>
          </cell>
        </row>
      </sheetData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Gráfico 1_Ativ."/>
    </sheetNames>
    <sheetDataSet>
      <sheetData sheetId="0"/>
      <sheetData sheetId="1">
        <row r="1">
          <cell r="A1" t="str">
            <v>UF: PI</v>
          </cell>
        </row>
        <row r="2">
          <cell r="A2" t="str">
            <v>MUNICÍPIO: CASTELO DO PIAUÍ</v>
          </cell>
        </row>
        <row r="10">
          <cell r="C10">
            <v>44256</v>
          </cell>
        </row>
      </sheetData>
      <sheetData sheetId="2"/>
      <sheetData sheetId="3">
        <row r="37">
          <cell r="B37">
            <v>814.05000000000007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Resumo (MDA)"/>
      <sheetName val="Compara Custo"/>
      <sheetName val="Gráfico 1_Ativ."/>
    </sheetNames>
    <sheetDataSet>
      <sheetData sheetId="0"/>
      <sheetData sheetId="1">
        <row r="1">
          <cell r="A1" t="str">
            <v>UF: PE</v>
          </cell>
        </row>
      </sheetData>
      <sheetData sheetId="2"/>
      <sheetData sheetId="3">
        <row r="37">
          <cell r="B37">
            <v>673.42500000000007</v>
          </cell>
        </row>
      </sheetData>
      <sheetData sheetId="4"/>
      <sheetData sheetId="5">
        <row r="9">
          <cell r="B9">
            <v>5.625</v>
          </cell>
        </row>
      </sheetData>
      <sheetData sheetId="6"/>
      <sheetData sheetId="7"/>
      <sheetData sheetId="8"/>
      <sheetData sheetId="9"/>
      <sheetData sheetId="10"/>
      <sheetData sheetId="11">
        <row r="41">
          <cell r="E41">
            <v>0</v>
          </cell>
        </row>
      </sheetData>
      <sheetData sheetId="12">
        <row r="20">
          <cell r="E20">
            <v>0</v>
          </cell>
        </row>
      </sheetData>
      <sheetData sheetId="13">
        <row r="6">
          <cell r="B6">
            <v>673.42500000000007</v>
          </cell>
        </row>
      </sheetData>
      <sheetData sheetId="14">
        <row r="13">
          <cell r="C13">
            <v>6075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MILHO GRÃO"/>
      <sheetName val="ALIMENTAÇÃO - CONCENTRADO"/>
      <sheetName val="SANIDADE"/>
      <sheetName val="GERAL"/>
      <sheetName val="RENDA"/>
      <sheetName val="RESULTADO"/>
      <sheetName val="Resumo"/>
      <sheetName val="Resumo (MDA)"/>
      <sheetName val="Compara Custo"/>
      <sheetName val="Gráfico 1_Ativ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Gráfico 1_Ativ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abSelected="1" zoomScaleNormal="100" workbookViewId="0">
      <selection activeCell="J33" sqref="J33"/>
    </sheetView>
  </sheetViews>
  <sheetFormatPr defaultColWidth="9.140625" defaultRowHeight="13.5" x14ac:dyDescent="0.25"/>
  <cols>
    <col min="1" max="2" width="11" style="51" customWidth="1"/>
    <col min="3" max="3" width="26.5703125" style="51" bestFit="1" customWidth="1"/>
    <col min="4" max="4" width="11" style="51" customWidth="1"/>
    <col min="5" max="5" width="13.5703125" style="51" customWidth="1"/>
    <col min="6" max="11" width="11" style="51" customWidth="1"/>
    <col min="12" max="16384" width="9.140625" style="51"/>
  </cols>
  <sheetData>
    <row r="1" spans="2:10" ht="14.25" thickBot="1" x14ac:dyDescent="0.3"/>
    <row r="2" spans="2:10" x14ac:dyDescent="0.25">
      <c r="B2" s="52"/>
      <c r="C2" s="53"/>
      <c r="D2" s="53"/>
      <c r="E2" s="53"/>
      <c r="F2" s="53"/>
      <c r="G2" s="53"/>
      <c r="H2" s="53"/>
      <c r="I2" s="53"/>
      <c r="J2" s="54"/>
    </row>
    <row r="3" spans="2:10" x14ac:dyDescent="0.25">
      <c r="B3" s="55"/>
      <c r="E3" s="56" t="s">
        <v>73</v>
      </c>
      <c r="J3" s="57"/>
    </row>
    <row r="4" spans="2:10" x14ac:dyDescent="0.25">
      <c r="B4" s="55"/>
      <c r="E4" s="56" t="s">
        <v>74</v>
      </c>
      <c r="J4" s="57"/>
    </row>
    <row r="5" spans="2:10" x14ac:dyDescent="0.25">
      <c r="B5" s="55"/>
      <c r="E5" s="56" t="s">
        <v>75</v>
      </c>
      <c r="J5" s="57"/>
    </row>
    <row r="6" spans="2:10" x14ac:dyDescent="0.25">
      <c r="B6" s="55"/>
      <c r="J6" s="57"/>
    </row>
    <row r="7" spans="2:10" x14ac:dyDescent="0.25">
      <c r="B7" s="55"/>
      <c r="C7" s="490" t="s">
        <v>76</v>
      </c>
      <c r="D7" s="491"/>
      <c r="E7" s="491"/>
      <c r="F7" s="491"/>
      <c r="G7" s="491"/>
      <c r="H7" s="491"/>
      <c r="I7" s="492"/>
      <c r="J7" s="57"/>
    </row>
    <row r="8" spans="2:10" x14ac:dyDescent="0.25">
      <c r="B8" s="55"/>
      <c r="C8" s="493" t="s">
        <v>77</v>
      </c>
      <c r="D8" s="494"/>
      <c r="E8" s="495" t="s">
        <v>85</v>
      </c>
      <c r="F8" s="496"/>
      <c r="G8" s="496"/>
      <c r="H8" s="496"/>
      <c r="I8" s="497"/>
      <c r="J8" s="57"/>
    </row>
    <row r="9" spans="2:10" x14ac:dyDescent="0.25">
      <c r="B9" s="55"/>
      <c r="C9" s="58" t="s">
        <v>78</v>
      </c>
      <c r="D9" s="498" t="s">
        <v>79</v>
      </c>
      <c r="E9" s="499"/>
      <c r="F9" s="59" t="s">
        <v>80</v>
      </c>
      <c r="G9" s="490" t="s">
        <v>81</v>
      </c>
      <c r="H9" s="491"/>
      <c r="I9" s="492"/>
      <c r="J9" s="57"/>
    </row>
    <row r="10" spans="2:10" ht="15" customHeight="1" x14ac:dyDescent="0.25">
      <c r="B10" s="55"/>
      <c r="C10" s="430" t="s">
        <v>82</v>
      </c>
      <c r="D10" s="488" t="s">
        <v>86</v>
      </c>
      <c r="E10" s="489"/>
      <c r="F10" s="431" t="s">
        <v>84</v>
      </c>
      <c r="G10" s="472" t="s">
        <v>83</v>
      </c>
      <c r="H10" s="473"/>
      <c r="I10" s="474"/>
      <c r="J10" s="57"/>
    </row>
    <row r="11" spans="2:10" x14ac:dyDescent="0.25">
      <c r="B11" s="55"/>
      <c r="C11" s="60" t="s">
        <v>82</v>
      </c>
      <c r="D11" s="479" t="s">
        <v>148</v>
      </c>
      <c r="E11" s="480"/>
      <c r="F11" s="427" t="s">
        <v>136</v>
      </c>
      <c r="G11" s="481" t="s">
        <v>166</v>
      </c>
      <c r="H11" s="482"/>
      <c r="I11" s="483"/>
      <c r="J11" s="57"/>
    </row>
    <row r="12" spans="2:10" x14ac:dyDescent="0.25">
      <c r="B12" s="55"/>
      <c r="C12" s="430" t="s">
        <v>82</v>
      </c>
      <c r="D12" s="470" t="s">
        <v>135</v>
      </c>
      <c r="E12" s="471"/>
      <c r="F12" s="432" t="s">
        <v>136</v>
      </c>
      <c r="G12" s="472" t="s">
        <v>137</v>
      </c>
      <c r="H12" s="473"/>
      <c r="I12" s="474"/>
      <c r="J12" s="57"/>
    </row>
    <row r="13" spans="2:10" x14ac:dyDescent="0.25">
      <c r="B13" s="55"/>
      <c r="C13" s="430" t="s">
        <v>82</v>
      </c>
      <c r="D13" s="470" t="s">
        <v>138</v>
      </c>
      <c r="E13" s="471"/>
      <c r="F13" s="432" t="s">
        <v>136</v>
      </c>
      <c r="G13" s="472" t="s">
        <v>137</v>
      </c>
      <c r="H13" s="473"/>
      <c r="I13" s="474"/>
      <c r="J13" s="57"/>
    </row>
    <row r="14" spans="2:10" ht="14.45" customHeight="1" x14ac:dyDescent="0.25">
      <c r="B14" s="55"/>
      <c r="C14" s="60" t="s">
        <v>82</v>
      </c>
      <c r="D14" s="479" t="s">
        <v>149</v>
      </c>
      <c r="E14" s="484"/>
      <c r="F14" s="427" t="s">
        <v>150</v>
      </c>
      <c r="G14" s="485" t="s">
        <v>167</v>
      </c>
      <c r="H14" s="486"/>
      <c r="I14" s="487"/>
      <c r="J14" s="57"/>
    </row>
    <row r="15" spans="2:10" ht="14.45" customHeight="1" x14ac:dyDescent="0.25">
      <c r="B15" s="55"/>
      <c r="C15" s="60" t="s">
        <v>82</v>
      </c>
      <c r="D15" s="479" t="s">
        <v>151</v>
      </c>
      <c r="E15" s="484"/>
      <c r="F15" s="427" t="s">
        <v>150</v>
      </c>
      <c r="G15" s="485" t="s">
        <v>167</v>
      </c>
      <c r="H15" s="486"/>
      <c r="I15" s="487"/>
      <c r="J15" s="57"/>
    </row>
    <row r="16" spans="2:10" x14ac:dyDescent="0.25">
      <c r="B16" s="55"/>
      <c r="C16" s="430" t="s">
        <v>82</v>
      </c>
      <c r="D16" s="470" t="s">
        <v>152</v>
      </c>
      <c r="E16" s="471"/>
      <c r="F16" s="432" t="s">
        <v>150</v>
      </c>
      <c r="G16" s="472" t="s">
        <v>153</v>
      </c>
      <c r="H16" s="473"/>
      <c r="I16" s="474"/>
      <c r="J16" s="57"/>
    </row>
    <row r="17" spans="2:10" x14ac:dyDescent="0.25">
      <c r="B17" s="55"/>
      <c r="C17" s="430" t="s">
        <v>82</v>
      </c>
      <c r="D17" s="470" t="s">
        <v>154</v>
      </c>
      <c r="E17" s="471"/>
      <c r="F17" s="432" t="s">
        <v>129</v>
      </c>
      <c r="G17" s="472" t="s">
        <v>153</v>
      </c>
      <c r="H17" s="473"/>
      <c r="I17" s="474"/>
      <c r="J17" s="57"/>
    </row>
    <row r="18" spans="2:10" x14ac:dyDescent="0.25">
      <c r="B18" s="55"/>
      <c r="C18" s="430" t="s">
        <v>82</v>
      </c>
      <c r="D18" s="470" t="s">
        <v>126</v>
      </c>
      <c r="E18" s="471"/>
      <c r="F18" s="432" t="s">
        <v>129</v>
      </c>
      <c r="G18" s="472" t="s">
        <v>130</v>
      </c>
      <c r="H18" s="473"/>
      <c r="I18" s="474"/>
      <c r="J18" s="57"/>
    </row>
    <row r="19" spans="2:10" x14ac:dyDescent="0.25">
      <c r="B19" s="55"/>
      <c r="C19" s="430" t="s">
        <v>82</v>
      </c>
      <c r="D19" s="470" t="s">
        <v>127</v>
      </c>
      <c r="E19" s="471"/>
      <c r="F19" s="432" t="s">
        <v>129</v>
      </c>
      <c r="G19" s="472" t="s">
        <v>130</v>
      </c>
      <c r="H19" s="473"/>
      <c r="I19" s="474"/>
      <c r="J19" s="57"/>
    </row>
    <row r="20" spans="2:10" x14ac:dyDescent="0.25">
      <c r="B20" s="55"/>
      <c r="C20" s="430" t="s">
        <v>82</v>
      </c>
      <c r="D20" s="470" t="s">
        <v>128</v>
      </c>
      <c r="E20" s="476"/>
      <c r="F20" s="432" t="s">
        <v>129</v>
      </c>
      <c r="G20" s="472" t="s">
        <v>130</v>
      </c>
      <c r="H20" s="473"/>
      <c r="I20" s="474"/>
      <c r="J20" s="57"/>
    </row>
    <row r="21" spans="2:10" x14ac:dyDescent="0.25">
      <c r="B21" s="55"/>
      <c r="C21" s="61"/>
      <c r="D21" s="477"/>
      <c r="E21" s="477"/>
      <c r="F21" s="61"/>
      <c r="G21" s="478"/>
      <c r="H21" s="478"/>
      <c r="I21" s="478"/>
      <c r="J21" s="57"/>
    </row>
    <row r="22" spans="2:10" x14ac:dyDescent="0.25">
      <c r="B22" s="55"/>
      <c r="C22" s="475" t="s">
        <v>147</v>
      </c>
      <c r="D22" s="475"/>
      <c r="E22" s="475"/>
      <c r="F22" s="475"/>
      <c r="G22" s="475"/>
      <c r="H22" s="475"/>
      <c r="I22" s="475"/>
      <c r="J22" s="57"/>
    </row>
    <row r="23" spans="2:10" x14ac:dyDescent="0.25">
      <c r="B23" s="55"/>
      <c r="C23" s="62" t="s">
        <v>155</v>
      </c>
      <c r="D23" s="62"/>
      <c r="E23" s="62"/>
      <c r="F23" s="62"/>
      <c r="G23" s="62"/>
      <c r="H23" s="62"/>
      <c r="I23" s="62"/>
      <c r="J23" s="57"/>
    </row>
    <row r="24" spans="2:10" x14ac:dyDescent="0.25">
      <c r="B24" s="55"/>
      <c r="C24" s="475" t="s">
        <v>156</v>
      </c>
      <c r="D24" s="475"/>
      <c r="E24" s="475"/>
      <c r="F24" s="475"/>
      <c r="G24" s="475"/>
      <c r="H24" s="475"/>
      <c r="I24" s="475"/>
      <c r="J24" s="57"/>
    </row>
    <row r="25" spans="2:10" x14ac:dyDescent="0.25">
      <c r="B25" s="55"/>
      <c r="C25" s="475" t="s">
        <v>157</v>
      </c>
      <c r="D25" s="475"/>
      <c r="E25" s="475"/>
      <c r="F25" s="475"/>
      <c r="G25" s="475"/>
      <c r="H25" s="475"/>
      <c r="I25" s="475"/>
      <c r="J25" s="57"/>
    </row>
    <row r="26" spans="2:10" x14ac:dyDescent="0.25">
      <c r="B26" s="55"/>
      <c r="C26" s="475" t="s">
        <v>158</v>
      </c>
      <c r="D26" s="475"/>
      <c r="E26" s="475"/>
      <c r="F26" s="475"/>
      <c r="G26" s="475"/>
      <c r="H26" s="475"/>
      <c r="I26" s="475"/>
      <c r="J26" s="57"/>
    </row>
    <row r="27" spans="2:10" x14ac:dyDescent="0.25">
      <c r="B27" s="55"/>
      <c r="C27" s="475" t="s">
        <v>159</v>
      </c>
      <c r="D27" s="475"/>
      <c r="E27" s="475"/>
      <c r="F27" s="475"/>
      <c r="G27" s="475"/>
      <c r="H27" s="475"/>
      <c r="I27" s="475"/>
      <c r="J27" s="57"/>
    </row>
    <row r="28" spans="2:10" x14ac:dyDescent="0.25">
      <c r="B28" s="55"/>
      <c r="C28" s="475" t="s">
        <v>160</v>
      </c>
      <c r="D28" s="475"/>
      <c r="E28" s="475"/>
      <c r="F28" s="475"/>
      <c r="G28" s="475"/>
      <c r="H28" s="475"/>
      <c r="I28" s="475"/>
      <c r="J28" s="57"/>
    </row>
    <row r="29" spans="2:10" x14ac:dyDescent="0.25">
      <c r="B29" s="55"/>
      <c r="C29" s="62" t="s">
        <v>161</v>
      </c>
      <c r="D29" s="56"/>
      <c r="E29" s="56"/>
      <c r="F29" s="63"/>
      <c r="G29" s="90"/>
      <c r="H29" s="90"/>
      <c r="I29" s="90"/>
      <c r="J29" s="57"/>
    </row>
    <row r="30" spans="2:10" x14ac:dyDescent="0.25">
      <c r="B30" s="55"/>
      <c r="D30" s="56"/>
      <c r="E30" s="56"/>
      <c r="F30" s="56"/>
      <c r="G30" s="56"/>
      <c r="H30" s="56"/>
      <c r="I30" s="56"/>
      <c r="J30" s="57"/>
    </row>
    <row r="31" spans="2:10" ht="14.25" thickBot="1" x14ac:dyDescent="0.3">
      <c r="B31" s="64"/>
      <c r="C31" s="65"/>
      <c r="D31" s="66"/>
      <c r="E31" s="66"/>
      <c r="F31" s="66"/>
      <c r="G31" s="66"/>
      <c r="H31" s="66"/>
      <c r="I31" s="66"/>
      <c r="J31" s="67"/>
    </row>
    <row r="32" spans="2:10" x14ac:dyDescent="0.25">
      <c r="B32" s="53"/>
      <c r="C32" s="53"/>
      <c r="D32" s="68"/>
      <c r="E32" s="68"/>
      <c r="F32" s="68"/>
      <c r="G32" s="68"/>
      <c r="H32" s="68"/>
      <c r="I32" s="68"/>
      <c r="J32" s="53"/>
    </row>
    <row r="33" spans="4:9" x14ac:dyDescent="0.25">
      <c r="D33" s="56"/>
      <c r="E33" s="56"/>
      <c r="F33" s="56"/>
      <c r="G33" s="56"/>
      <c r="H33" s="56"/>
      <c r="I33" s="56"/>
    </row>
    <row r="34" spans="4:9" x14ac:dyDescent="0.25">
      <c r="D34" s="56"/>
      <c r="E34" s="56"/>
      <c r="F34" s="56"/>
      <c r="G34" s="56"/>
      <c r="H34" s="56"/>
      <c r="I34" s="56"/>
    </row>
    <row r="35" spans="4:9" x14ac:dyDescent="0.25">
      <c r="D35" s="56"/>
      <c r="E35" s="56"/>
      <c r="F35" s="56"/>
      <c r="G35" s="56"/>
      <c r="H35" s="56"/>
      <c r="I35" s="56"/>
    </row>
    <row r="36" spans="4:9" x14ac:dyDescent="0.25">
      <c r="D36" s="56"/>
      <c r="E36" s="56"/>
      <c r="F36" s="56"/>
      <c r="G36" s="56"/>
      <c r="H36" s="56"/>
      <c r="I36" s="56"/>
    </row>
    <row r="37" spans="4:9" x14ac:dyDescent="0.25">
      <c r="D37" s="56"/>
      <c r="E37" s="56"/>
      <c r="F37" s="56"/>
      <c r="G37" s="56"/>
      <c r="H37" s="56"/>
      <c r="I37" s="56"/>
    </row>
  </sheetData>
  <mergeCells count="35">
    <mergeCell ref="D10:E10"/>
    <mergeCell ref="G10:I10"/>
    <mergeCell ref="C7:I7"/>
    <mergeCell ref="C8:D8"/>
    <mergeCell ref="E8:I8"/>
    <mergeCell ref="D9:E9"/>
    <mergeCell ref="G9:I9"/>
    <mergeCell ref="D11:E11"/>
    <mergeCell ref="G11:I11"/>
    <mergeCell ref="D12:E12"/>
    <mergeCell ref="G12:I12"/>
    <mergeCell ref="D17:E17"/>
    <mergeCell ref="G17:I17"/>
    <mergeCell ref="D13:E13"/>
    <mergeCell ref="G13:I13"/>
    <mergeCell ref="D14:E14"/>
    <mergeCell ref="D15:E15"/>
    <mergeCell ref="D16:E16"/>
    <mergeCell ref="G16:I16"/>
    <mergeCell ref="G14:I14"/>
    <mergeCell ref="G15:I15"/>
    <mergeCell ref="D18:E18"/>
    <mergeCell ref="G18:I18"/>
    <mergeCell ref="C27:I27"/>
    <mergeCell ref="C28:I28"/>
    <mergeCell ref="D19:E19"/>
    <mergeCell ref="G19:I19"/>
    <mergeCell ref="D20:E20"/>
    <mergeCell ref="G20:I20"/>
    <mergeCell ref="D21:E21"/>
    <mergeCell ref="G21:I21"/>
    <mergeCell ref="C25:I25"/>
    <mergeCell ref="C26:I26"/>
    <mergeCell ref="C22:I22"/>
    <mergeCell ref="C24:I24"/>
  </mergeCells>
  <hyperlinks>
    <hyperlink ref="G10:I10" location="'Cratéus-CE-2009'!A1" display="2009 a 2018"/>
    <hyperlink ref="G11:I11" location="'Dormentes-PE-2017'!A1" display="2017 a 2021"/>
    <hyperlink ref="G12:I12" location="'Ouricuri-PE-2009'!A1" display="2009 a 2016"/>
    <hyperlink ref="G13:I13" location="'Pesqueira-PE-2009'!A1" display="2009 a 2016"/>
    <hyperlink ref="G14:I14" location="'Alegrete do PI-PI-2018'!A1" display="2018 a 2021"/>
    <hyperlink ref="G15:I15" location="'Castelo do PI-PI-2018'!A1" display="2018 a 2021"/>
    <hyperlink ref="G16:I16" location="'Piracuruca-PI-2015'!A1" display="2015 a 2018"/>
    <hyperlink ref="G17:I17" location="'Apodi-RN-2015'!A1" display="2015 a 2018"/>
    <hyperlink ref="G18:I18" location="'Ipanguaçu-RN-2008'!A1" display="2008 a 2014"/>
    <hyperlink ref="G19:I19" location="'Umarizal-RN-2008'!A1" display="2008 a 2014"/>
    <hyperlink ref="G20:I20" location="'Upanema-RN-2008'!A1" display="2008 a 2014"/>
  </hyperlinks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v>40118</v>
      </c>
      <c r="B3" s="501"/>
      <c r="C3" s="2"/>
      <c r="D3" s="2"/>
    </row>
    <row r="4" spans="1:5" ht="15" customHeight="1" x14ac:dyDescent="0.25">
      <c r="A4" s="1" t="s">
        <v>72</v>
      </c>
      <c r="B4" s="1"/>
      <c r="C4" s="1"/>
      <c r="D4" s="2"/>
    </row>
    <row r="5" spans="1:5" ht="15" customHeight="1" x14ac:dyDescent="0.25">
      <c r="A5" s="4" t="s">
        <v>3</v>
      </c>
      <c r="B5" s="5">
        <v>40118</v>
      </c>
      <c r="E5" s="6"/>
    </row>
    <row r="6" spans="1:5" ht="15" customHeight="1" thickBot="1" x14ac:dyDescent="0.3">
      <c r="A6" s="4"/>
      <c r="B6" s="7">
        <v>500.83199999999994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66</v>
      </c>
      <c r="E8" s="8" t="s">
        <v>5</v>
      </c>
    </row>
    <row r="9" spans="1:5" ht="15" customHeight="1" thickBot="1" x14ac:dyDescent="0.3">
      <c r="A9" s="14"/>
      <c r="B9" s="15" t="s">
        <v>67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1350</v>
      </c>
      <c r="C11" s="17">
        <v>2.6955146635997704</v>
      </c>
      <c r="D11" s="18">
        <v>0.29350029600830319</v>
      </c>
      <c r="E11" s="18">
        <v>0.45913432243288183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100</v>
      </c>
      <c r="C13" s="17">
        <v>0.19966775285924224</v>
      </c>
      <c r="D13" s="18">
        <v>2.1740762667281716E-2</v>
      </c>
      <c r="E13" s="18">
        <v>3.40099498098431E-2</v>
      </c>
    </row>
    <row r="14" spans="1:5" ht="15" customHeight="1" x14ac:dyDescent="0.25">
      <c r="A14" s="16" t="s">
        <v>17</v>
      </c>
      <c r="B14" s="6">
        <v>100</v>
      </c>
      <c r="C14" s="17">
        <v>0.19966775285924224</v>
      </c>
      <c r="D14" s="18">
        <v>2.1740762667281716E-2</v>
      </c>
      <c r="E14" s="18">
        <v>3.40099498098431E-2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68</v>
      </c>
      <c r="B16" s="6">
        <v>526.5</v>
      </c>
      <c r="C16" s="17">
        <v>1.0512507188039104</v>
      </c>
      <c r="D16" s="18">
        <v>0.11446511544323824</v>
      </c>
      <c r="E16" s="18">
        <v>0.17906238574882391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69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141.35999999999999</v>
      </c>
      <c r="C19" s="17">
        <v>0.28225033544182482</v>
      </c>
      <c r="D19" s="18">
        <v>3.0732742106469431E-2</v>
      </c>
      <c r="E19" s="18">
        <v>4.8076465051194194E-2</v>
      </c>
    </row>
    <row r="20" spans="1:5" ht="15" customHeight="1" x14ac:dyDescent="0.25">
      <c r="A20" s="16" t="s">
        <v>23</v>
      </c>
      <c r="B20" s="6">
        <v>251.62879999999996</v>
      </c>
      <c r="C20" s="17">
        <v>0.50242157050667691</v>
      </c>
      <c r="D20" s="18">
        <v>5.470602021052897E-2</v>
      </c>
      <c r="E20" s="18">
        <v>8.5578828587110453E-2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70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71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113.78</v>
      </c>
      <c r="C26" s="17">
        <v>0.22718196920324582</v>
      </c>
      <c r="D26" s="18">
        <v>2.4736639762833138E-2</v>
      </c>
      <c r="E26" s="18">
        <v>3.8696520893639473E-2</v>
      </c>
    </row>
    <row r="27" spans="1:5" ht="15" customHeight="1" x14ac:dyDescent="0.25">
      <c r="A27" s="16" t="s">
        <v>30</v>
      </c>
      <c r="B27" s="6">
        <v>99.02</v>
      </c>
      <c r="C27" s="17">
        <v>0.19771100888122167</v>
      </c>
      <c r="D27" s="18">
        <v>2.1527703193142355E-2</v>
      </c>
      <c r="E27" s="18">
        <v>3.3676652301706633E-2</v>
      </c>
    </row>
    <row r="28" spans="1:5" s="19" customFormat="1" ht="15" customHeight="1" x14ac:dyDescent="0.25">
      <c r="A28" s="16" t="s">
        <v>31</v>
      </c>
      <c r="B28" s="6">
        <v>36.449999999999996</v>
      </c>
      <c r="C28" s="17">
        <v>7.2778895917193789E-2</v>
      </c>
      <c r="D28" s="18">
        <v>7.9245079922241855E-3</v>
      </c>
      <c r="E28" s="18">
        <v>1.2396626705687808E-2</v>
      </c>
    </row>
    <row r="29" spans="1:5" ht="15" customHeight="1" x14ac:dyDescent="0.25">
      <c r="A29" s="16" t="s">
        <v>32</v>
      </c>
      <c r="B29" s="6">
        <v>0</v>
      </c>
      <c r="C29" s="17">
        <v>0</v>
      </c>
      <c r="D29" s="18">
        <v>0</v>
      </c>
      <c r="E29" s="18">
        <v>0</v>
      </c>
    </row>
    <row r="30" spans="1:5" ht="15" customHeight="1" x14ac:dyDescent="0.25">
      <c r="A30" s="16" t="s">
        <v>33</v>
      </c>
      <c r="B30" s="6">
        <v>135.93694000000002</v>
      </c>
      <c r="C30" s="17">
        <v>0.27142223340361649</v>
      </c>
      <c r="D30" s="18">
        <v>2.9553727502565151E-2</v>
      </c>
      <c r="E30" s="18">
        <v>4.6232085067036528E-2</v>
      </c>
    </row>
    <row r="31" spans="1:5" ht="15" customHeight="1" x14ac:dyDescent="0.25">
      <c r="A31" s="20" t="s">
        <v>34</v>
      </c>
      <c r="B31" s="21">
        <v>2854.6757400000001</v>
      </c>
      <c r="C31" s="21">
        <v>5.6998669014759455</v>
      </c>
      <c r="D31" s="22">
        <v>0.62062827755386807</v>
      </c>
      <c r="E31" s="23">
        <v>0.970873786407767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85.640272199999998</v>
      </c>
      <c r="C33" s="26">
        <v>0.17099600704427834</v>
      </c>
      <c r="D33" s="27">
        <v>1.8618848326616044E-2</v>
      </c>
      <c r="E33" s="18">
        <v>2.9126213592233011E-2</v>
      </c>
    </row>
    <row r="34" spans="1:251" ht="15" customHeight="1" x14ac:dyDescent="0.25">
      <c r="A34" s="28" t="s">
        <v>37</v>
      </c>
      <c r="B34" s="29">
        <v>85.640272199999998</v>
      </c>
      <c r="C34" s="29">
        <v>0.17099600704427834</v>
      </c>
      <c r="D34" s="30">
        <v>1.8618848326616044E-2</v>
      </c>
      <c r="E34" s="31">
        <v>2.9126213592233011E-2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2940.3160121999999</v>
      </c>
      <c r="C35" s="35">
        <v>5.8708629085202242</v>
      </c>
      <c r="D35" s="36">
        <v>0.63924712588048416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379.01333333333338</v>
      </c>
      <c r="C37" s="6">
        <v>0.75676740570357615</v>
      </c>
      <c r="D37" s="18">
        <v>8.2400389277353353E-2</v>
      </c>
    </row>
    <row r="38" spans="1:251" ht="15" customHeight="1" x14ac:dyDescent="0.25">
      <c r="A38" s="16" t="s">
        <v>41</v>
      </c>
      <c r="B38" s="6">
        <v>50.4</v>
      </c>
      <c r="C38" s="6">
        <v>0.1006325474410581</v>
      </c>
      <c r="D38" s="18">
        <v>1.0957344384309986E-2</v>
      </c>
    </row>
    <row r="39" spans="1:251" ht="15" customHeight="1" x14ac:dyDescent="0.25">
      <c r="A39" s="16" t="s">
        <v>42</v>
      </c>
      <c r="B39" s="6">
        <v>20</v>
      </c>
      <c r="C39" s="6">
        <v>3.9933550571848449E-2</v>
      </c>
      <c r="D39" s="18">
        <v>4.3481525334563434E-3</v>
      </c>
    </row>
    <row r="40" spans="1:251" ht="15" customHeight="1" x14ac:dyDescent="0.25">
      <c r="A40" s="16" t="s">
        <v>43</v>
      </c>
      <c r="B40" s="6">
        <v>35.25</v>
      </c>
      <c r="C40" s="6">
        <v>7.0382882882882886E-2</v>
      </c>
      <c r="D40" s="18">
        <v>7.6636188402168055E-3</v>
      </c>
    </row>
    <row r="41" spans="1:251" ht="15" customHeight="1" x14ac:dyDescent="0.25">
      <c r="A41" s="20" t="s">
        <v>44</v>
      </c>
      <c r="B41" s="21">
        <v>484.66333333333336</v>
      </c>
      <c r="C41" s="21">
        <v>0.96771638659936554</v>
      </c>
      <c r="D41" s="22">
        <v>0.10536950503533649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198.04</v>
      </c>
      <c r="C43" s="26">
        <v>0.39542201776244335</v>
      </c>
      <c r="D43" s="37">
        <v>4.305540638628471E-2</v>
      </c>
    </row>
    <row r="44" spans="1:251" ht="15" customHeight="1" x14ac:dyDescent="0.25">
      <c r="A44" s="25" t="s">
        <v>47</v>
      </c>
      <c r="B44" s="26">
        <v>24.3</v>
      </c>
      <c r="C44" s="26">
        <v>4.8519263944795867E-2</v>
      </c>
      <c r="D44" s="37">
        <v>5.2830053281494576E-3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9.1124999999999989</v>
      </c>
      <c r="C47" s="26">
        <v>1.8194723979298447E-2</v>
      </c>
      <c r="D47" s="27">
        <v>1.9811269980560464E-3</v>
      </c>
    </row>
    <row r="48" spans="1:251" s="39" customFormat="1" ht="15" customHeight="1" x14ac:dyDescent="0.25">
      <c r="A48" s="20" t="s">
        <v>51</v>
      </c>
      <c r="B48" s="21">
        <v>231.45250000000001</v>
      </c>
      <c r="C48" s="21">
        <v>0.46213600568653768</v>
      </c>
      <c r="D48" s="22">
        <v>5.0319538712490217E-2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716.1158333333334</v>
      </c>
      <c r="C49" s="34">
        <v>1.4298523922859032</v>
      </c>
      <c r="D49" s="22">
        <v>0.15568904374782672</v>
      </c>
    </row>
    <row r="50" spans="1:4" ht="15" customHeight="1" x14ac:dyDescent="0.25">
      <c r="A50" s="33" t="s">
        <v>53</v>
      </c>
      <c r="B50" s="34">
        <v>3656.4318455333332</v>
      </c>
      <c r="C50" s="34">
        <v>7.300715300806127</v>
      </c>
      <c r="D50" s="36">
        <v>0.79493616962831082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655.22279999999989</v>
      </c>
      <c r="C52" s="26">
        <v>1.3082686409814068</v>
      </c>
      <c r="D52" s="27">
        <v>0.14245043388991793</v>
      </c>
    </row>
    <row r="53" spans="1:4" ht="15" customHeight="1" x14ac:dyDescent="0.25">
      <c r="A53" s="16" t="s">
        <v>56</v>
      </c>
      <c r="B53" s="6">
        <v>288</v>
      </c>
      <c r="C53" s="26">
        <v>0.57504312823461767</v>
      </c>
      <c r="D53" s="27">
        <v>6.2613396481771347E-2</v>
      </c>
    </row>
    <row r="54" spans="1:4" ht="15" customHeight="1" x14ac:dyDescent="0.25">
      <c r="A54" s="20" t="s">
        <v>57</v>
      </c>
      <c r="B54" s="21">
        <v>943.22279999999989</v>
      </c>
      <c r="C54" s="21">
        <v>1.8833117692160246</v>
      </c>
      <c r="D54" s="22">
        <v>0.20506383037168929</v>
      </c>
    </row>
    <row r="55" spans="1:4" ht="15" customHeight="1" thickBot="1" x14ac:dyDescent="0.3">
      <c r="A55" s="42" t="s">
        <v>58</v>
      </c>
      <c r="B55" s="43">
        <v>4599.6546455333328</v>
      </c>
      <c r="C55" s="44">
        <v>9.184027070022152</v>
      </c>
      <c r="D55" s="45">
        <v>1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4">
    <mergeCell ref="A1:B1"/>
    <mergeCell ref="A2:B2"/>
    <mergeCell ref="A3:B3"/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v>40299</v>
      </c>
      <c r="B3" s="501"/>
      <c r="C3" s="2"/>
      <c r="D3" s="2"/>
    </row>
    <row r="4" spans="1:5" ht="15" customHeight="1" x14ac:dyDescent="0.25">
      <c r="A4" s="500" t="s">
        <v>97</v>
      </c>
      <c r="B4" s="500"/>
      <c r="C4" s="1"/>
      <c r="D4" s="2"/>
    </row>
    <row r="5" spans="1:5" ht="15" customHeight="1" x14ac:dyDescent="0.25">
      <c r="A5" s="500" t="s">
        <v>72</v>
      </c>
      <c r="B5" s="500"/>
      <c r="C5" s="1"/>
      <c r="D5" s="2"/>
    </row>
    <row r="6" spans="1:5" ht="15" customHeight="1" x14ac:dyDescent="0.25">
      <c r="A6" s="4" t="s">
        <v>3</v>
      </c>
      <c r="B6" s="5">
        <v>40299</v>
      </c>
      <c r="E6" s="6"/>
    </row>
    <row r="7" spans="1:5" ht="15" customHeight="1" thickBot="1" x14ac:dyDescent="0.3">
      <c r="A7" s="4"/>
      <c r="B7" s="7">
        <v>500.83199999999994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1687.5</v>
      </c>
      <c r="C12" s="6">
        <v>3.3693933294997129</v>
      </c>
      <c r="D12" s="27">
        <v>0.38395286501633963</v>
      </c>
      <c r="E12" s="18">
        <v>0.48756411974266162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125</v>
      </c>
      <c r="C14" s="6">
        <v>0.24958469107405282</v>
      </c>
      <c r="D14" s="27">
        <v>2.8440952964173306E-2</v>
      </c>
      <c r="E14" s="18">
        <v>3.611586072167864E-2</v>
      </c>
    </row>
    <row r="15" spans="1:5" ht="15" customHeight="1" x14ac:dyDescent="0.25">
      <c r="A15" s="16" t="s">
        <v>17</v>
      </c>
      <c r="B15" s="6">
        <v>125</v>
      </c>
      <c r="C15" s="6">
        <v>0.24958469107405282</v>
      </c>
      <c r="D15" s="27">
        <v>2.8440952964173306E-2</v>
      </c>
      <c r="E15" s="18">
        <v>3.611586072167864E-2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612.9</v>
      </c>
      <c r="C17" s="6">
        <v>1.2237636572742956</v>
      </c>
      <c r="D17" s="27">
        <v>0.13945168057393453</v>
      </c>
      <c r="E17" s="18">
        <v>0.17708328829053469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136.32</v>
      </c>
      <c r="C20" s="6">
        <v>0.27218708069771902</v>
      </c>
      <c r="D20" s="27">
        <v>3.1016565664608836E-2</v>
      </c>
      <c r="E20" s="18">
        <v>3.9386513068633854E-2</v>
      </c>
    </row>
    <row r="21" spans="1:5" ht="15" customHeight="1" x14ac:dyDescent="0.25">
      <c r="A21" s="16" t="s">
        <v>23</v>
      </c>
      <c r="B21" s="6">
        <v>288.93639999999999</v>
      </c>
      <c r="C21" s="6">
        <v>0.57691281707239161</v>
      </c>
      <c r="D21" s="27">
        <v>6.5741012496300502E-2</v>
      </c>
      <c r="E21" s="18">
        <v>8.3481494238585821E-2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119.78</v>
      </c>
      <c r="C27" s="6">
        <v>0.23916203437480035</v>
      </c>
      <c r="D27" s="27">
        <v>2.7253258768389427E-2</v>
      </c>
      <c r="E27" s="18">
        <v>3.4607662377941335E-2</v>
      </c>
    </row>
    <row r="28" spans="1:5" ht="15" customHeight="1" x14ac:dyDescent="0.25">
      <c r="A28" s="16" t="s">
        <v>30</v>
      </c>
      <c r="B28" s="6">
        <v>114.77</v>
      </c>
      <c r="C28" s="6">
        <v>0.22915867995655231</v>
      </c>
      <c r="D28" s="27">
        <v>2.611334537358536E-2</v>
      </c>
      <c r="E28" s="18">
        <v>3.3160138680216458E-2</v>
      </c>
    </row>
    <row r="29" spans="1:5" s="19" customFormat="1" ht="15" customHeight="1" x14ac:dyDescent="0.25">
      <c r="A29" s="16" t="s">
        <v>31</v>
      </c>
      <c r="B29" s="6">
        <v>37.35</v>
      </c>
      <c r="C29" s="6">
        <v>7.4575905692926978E-2</v>
      </c>
      <c r="D29" s="37">
        <v>8.498156745694983E-3</v>
      </c>
      <c r="E29" s="69">
        <v>1.0791419183637577E-2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162.37782000000004</v>
      </c>
      <c r="C31" s="6">
        <v>0.3242161443358253</v>
      </c>
      <c r="D31" s="27">
        <v>3.6945439528360005E-2</v>
      </c>
      <c r="E31" s="18">
        <v>4.6915317851278442E-2</v>
      </c>
    </row>
    <row r="32" spans="1:5" ht="15" customHeight="1" x14ac:dyDescent="0.25">
      <c r="A32" s="20" t="s">
        <v>34</v>
      </c>
      <c r="B32" s="21">
        <v>3409.9342200000006</v>
      </c>
      <c r="C32" s="21">
        <v>6.8085390310523302</v>
      </c>
      <c r="D32" s="22">
        <v>0.77585423009555998</v>
      </c>
      <c r="E32" s="23">
        <v>0.9852216748768472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51.149013300000007</v>
      </c>
      <c r="C34" s="26">
        <v>0.10212808546578496</v>
      </c>
      <c r="D34" s="27">
        <v>1.16378134514334E-2</v>
      </c>
      <c r="E34" s="18">
        <v>1.4778325123152709E-2</v>
      </c>
    </row>
    <row r="35" spans="1:253" ht="15" customHeight="1" x14ac:dyDescent="0.25">
      <c r="A35" s="28" t="s">
        <v>37</v>
      </c>
      <c r="B35" s="29">
        <v>51.149013300000007</v>
      </c>
      <c r="C35" s="29">
        <v>0.10212808546578496</v>
      </c>
      <c r="D35" s="30">
        <v>1.16378134514334E-2</v>
      </c>
      <c r="E35" s="31">
        <v>1.4778325123152709E-2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3461.0832333000008</v>
      </c>
      <c r="C36" s="34">
        <v>6.9106671165181153</v>
      </c>
      <c r="D36" s="36">
        <v>0.78749204354699343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435.41333333333336</v>
      </c>
      <c r="C38" s="6">
        <v>0.86938001831618872</v>
      </c>
      <c r="D38" s="27">
        <v>9.9068561066457964E-2</v>
      </c>
    </row>
    <row r="39" spans="1:253" ht="15" customHeight="1" x14ac:dyDescent="0.25">
      <c r="A39" s="16" t="s">
        <v>41</v>
      </c>
      <c r="B39" s="6">
        <v>51.6</v>
      </c>
      <c r="C39" s="6">
        <v>0.103028560475369</v>
      </c>
      <c r="D39" s="27">
        <v>1.1740425383610741E-2</v>
      </c>
    </row>
    <row r="40" spans="1:253" ht="15" customHeight="1" x14ac:dyDescent="0.25">
      <c r="A40" s="16" t="s">
        <v>42</v>
      </c>
      <c r="B40" s="6">
        <v>26.666666666666668</v>
      </c>
      <c r="C40" s="6">
        <v>5.3244734095797934E-2</v>
      </c>
      <c r="D40" s="27">
        <v>6.0674032990236382E-3</v>
      </c>
    </row>
    <row r="41" spans="1:253" ht="15" customHeight="1" x14ac:dyDescent="0.25">
      <c r="A41" s="16" t="s">
        <v>43</v>
      </c>
      <c r="B41" s="6">
        <v>41.76</v>
      </c>
      <c r="C41" s="6">
        <v>8.3381253594019558E-2</v>
      </c>
      <c r="D41" s="27">
        <v>9.5015535662710173E-3</v>
      </c>
    </row>
    <row r="42" spans="1:253" ht="15" customHeight="1" x14ac:dyDescent="0.25">
      <c r="A42" s="20" t="s">
        <v>44</v>
      </c>
      <c r="B42" s="21">
        <v>555.44000000000005</v>
      </c>
      <c r="C42" s="21">
        <v>1.1090345664813752</v>
      </c>
      <c r="D42" s="22">
        <v>0.12637794331536337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344.31</v>
      </c>
      <c r="C44" s="26">
        <v>0.687476039869657</v>
      </c>
      <c r="D44" s="27">
        <v>7.8340036120756087E-2</v>
      </c>
    </row>
    <row r="45" spans="1:253" ht="15" customHeight="1" x14ac:dyDescent="0.25">
      <c r="A45" s="25" t="s">
        <v>47</v>
      </c>
      <c r="B45" s="26">
        <v>24.9</v>
      </c>
      <c r="C45" s="26">
        <v>4.9717270461951325E-2</v>
      </c>
      <c r="D45" s="27">
        <v>5.6654378304633228E-3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9.3375000000000004</v>
      </c>
      <c r="C48" s="26">
        <v>1.8643976423231744E-2</v>
      </c>
      <c r="D48" s="27">
        <v>2.1245391864237457E-3</v>
      </c>
    </row>
    <row r="49" spans="1:253" s="39" customFormat="1" ht="15" customHeight="1" x14ac:dyDescent="0.25">
      <c r="A49" s="20" t="s">
        <v>51</v>
      </c>
      <c r="B49" s="21">
        <v>378.54750000000001</v>
      </c>
      <c r="C49" s="21">
        <v>0.75583728675484008</v>
      </c>
      <c r="D49" s="22">
        <v>8.6130013137643152E-2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933.98749999999995</v>
      </c>
      <c r="C50" s="34">
        <v>1.8648718532362154</v>
      </c>
      <c r="D50" s="22">
        <v>0.21250795645300649</v>
      </c>
    </row>
    <row r="51" spans="1:253" ht="15" customHeight="1" x14ac:dyDescent="0.25">
      <c r="A51" s="33" t="s">
        <v>53</v>
      </c>
      <c r="B51" s="34">
        <v>4395.0707333000009</v>
      </c>
      <c r="C51" s="34">
        <v>8.7755389697543311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734.79359999999997</v>
      </c>
      <c r="C53" s="26">
        <v>1.4671458692735291</v>
      </c>
      <c r="D53" s="27">
        <v>0.1356242155204429</v>
      </c>
    </row>
    <row r="54" spans="1:253" ht="15" hidden="1" customHeight="1" x14ac:dyDescent="0.25">
      <c r="A54" s="16" t="s">
        <v>56</v>
      </c>
      <c r="B54" s="6">
        <v>288</v>
      </c>
      <c r="C54" s="26">
        <v>0.57504312823461767</v>
      </c>
      <c r="D54" s="27">
        <v>5.3157477242435906E-2</v>
      </c>
    </row>
    <row r="55" spans="1:253" ht="15" hidden="1" customHeight="1" x14ac:dyDescent="0.25">
      <c r="A55" s="20" t="s">
        <v>57</v>
      </c>
      <c r="B55" s="21">
        <v>1022.7936</v>
      </c>
      <c r="C55" s="21">
        <v>2.0421889975081466</v>
      </c>
      <c r="D55" s="22">
        <v>0.18878169276287882</v>
      </c>
    </row>
    <row r="56" spans="1:253" ht="15" hidden="1" customHeight="1" thickBot="1" x14ac:dyDescent="0.3">
      <c r="A56" s="42" t="s">
        <v>58</v>
      </c>
      <c r="B56" s="43">
        <v>5417.8643333000009</v>
      </c>
      <c r="C56" s="44">
        <v>10.817727967262478</v>
      </c>
      <c r="D56" s="45">
        <v>1.1887816927628787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1849.8778200000002</v>
      </c>
      <c r="C58" s="75">
        <v>3.6936094738355383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162.37782000000004</v>
      </c>
      <c r="C60" s="81">
        <v>0.3242161443358253</v>
      </c>
      <c r="D60" s="82">
        <v>8.7777591711435315E-2</v>
      </c>
    </row>
    <row r="61" spans="1:253" ht="15" customHeight="1" x14ac:dyDescent="0.25">
      <c r="A61" s="80" t="s">
        <v>101</v>
      </c>
      <c r="B61" s="81">
        <v>1687.5</v>
      </c>
      <c r="C61" s="83">
        <v>3.3693933294997129</v>
      </c>
      <c r="D61" s="82">
        <v>0.9122224082885646</v>
      </c>
    </row>
    <row r="62" spans="1:253" ht="15" customHeight="1" thickBot="1" x14ac:dyDescent="0.3">
      <c r="A62" s="504" t="s">
        <v>102</v>
      </c>
      <c r="B62" s="504"/>
      <c r="C62" s="14"/>
      <c r="D62" s="85">
        <v>0.42089830454469962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v>40694</v>
      </c>
      <c r="B3" s="501"/>
      <c r="C3" s="2"/>
      <c r="D3" s="2"/>
    </row>
    <row r="4" spans="1:5" ht="15" customHeight="1" x14ac:dyDescent="0.25">
      <c r="A4" s="500" t="s">
        <v>97</v>
      </c>
      <c r="B4" s="500"/>
      <c r="C4" s="1"/>
      <c r="D4" s="2"/>
    </row>
    <row r="5" spans="1:5" ht="15" customHeight="1" x14ac:dyDescent="0.25">
      <c r="A5" s="500" t="s">
        <v>72</v>
      </c>
      <c r="B5" s="500"/>
      <c r="C5" s="1"/>
      <c r="D5" s="2"/>
    </row>
    <row r="6" spans="1:5" ht="15" customHeight="1" x14ac:dyDescent="0.25">
      <c r="A6" s="4" t="s">
        <v>3</v>
      </c>
      <c r="B6" s="5">
        <v>40694</v>
      </c>
      <c r="E6" s="6"/>
    </row>
    <row r="7" spans="1:5" ht="15" customHeight="1" thickBot="1" x14ac:dyDescent="0.3">
      <c r="A7" s="4"/>
      <c r="B7" s="7">
        <v>500.83199999999994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1687.5</v>
      </c>
      <c r="C12" s="6">
        <v>3.3693933294997129</v>
      </c>
      <c r="D12" s="27">
        <v>0.380289586549521</v>
      </c>
      <c r="E12" s="18">
        <v>0.48347882071139453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125</v>
      </c>
      <c r="C14" s="6">
        <v>0.24958469107405282</v>
      </c>
      <c r="D14" s="27">
        <v>2.8169599003668222E-2</v>
      </c>
      <c r="E14" s="18">
        <v>3.5813245978621816E-2</v>
      </c>
    </row>
    <row r="15" spans="1:5" ht="15" customHeight="1" x14ac:dyDescent="0.25">
      <c r="A15" s="16" t="s">
        <v>17</v>
      </c>
      <c r="B15" s="6">
        <v>125</v>
      </c>
      <c r="C15" s="6">
        <v>0.24958469107405282</v>
      </c>
      <c r="D15" s="27">
        <v>2.8169599003668222E-2</v>
      </c>
      <c r="E15" s="18">
        <v>3.5813245978621816E-2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612.9</v>
      </c>
      <c r="C17" s="6">
        <v>1.2237636572742956</v>
      </c>
      <c r="D17" s="27">
        <v>0.13812117783478603</v>
      </c>
      <c r="E17" s="18">
        <v>0.17559950768237848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137.52000000000001</v>
      </c>
      <c r="C20" s="6">
        <v>0.27458309373202994</v>
      </c>
      <c r="D20" s="27">
        <v>3.0991066039875632E-2</v>
      </c>
      <c r="E20" s="18">
        <v>3.9400300695840579E-2</v>
      </c>
    </row>
    <row r="21" spans="1:5" ht="15" customHeight="1" x14ac:dyDescent="0.25">
      <c r="A21" s="16" t="s">
        <v>23</v>
      </c>
      <c r="B21" s="6">
        <v>312.67759999999998</v>
      </c>
      <c r="C21" s="6">
        <v>0.62431633761421002</v>
      </c>
      <c r="D21" s="27">
        <v>7.0464020875434963E-2</v>
      </c>
      <c r="E21" s="18">
        <v>8.9583998406440962E-2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119.78</v>
      </c>
      <c r="C27" s="6">
        <v>0.23916203437480035</v>
      </c>
      <c r="D27" s="27">
        <v>2.6993236549275035E-2</v>
      </c>
      <c r="E27" s="18">
        <v>3.4317684826554569E-2</v>
      </c>
    </row>
    <row r="28" spans="1:5" ht="15" customHeight="1" x14ac:dyDescent="0.25">
      <c r="A28" s="16" t="s">
        <v>30</v>
      </c>
      <c r="B28" s="6">
        <v>116.37</v>
      </c>
      <c r="C28" s="6">
        <v>0.23235336400230022</v>
      </c>
      <c r="D28" s="27">
        <v>2.6224769888454968E-2</v>
      </c>
      <c r="E28" s="18">
        <v>3.3340699476257764E-2</v>
      </c>
    </row>
    <row r="29" spans="1:5" s="19" customFormat="1" ht="15" customHeight="1" x14ac:dyDescent="0.25">
      <c r="A29" s="16" t="s">
        <v>31</v>
      </c>
      <c r="B29" s="6">
        <v>38.25</v>
      </c>
      <c r="C29" s="6">
        <v>7.6372915468660166E-2</v>
      </c>
      <c r="D29" s="37">
        <v>8.6198972951224764E-3</v>
      </c>
      <c r="E29" s="69">
        <v>1.0958853269458276E-2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163.74988000000002</v>
      </c>
      <c r="C31" s="6">
        <v>0.32695570570570576</v>
      </c>
      <c r="D31" s="27">
        <v>3.6902147651990333E-2</v>
      </c>
      <c r="E31" s="18">
        <v>4.6915317851278442E-2</v>
      </c>
    </row>
    <row r="32" spans="1:5" ht="15" customHeight="1" x14ac:dyDescent="0.25">
      <c r="A32" s="20" t="s">
        <v>34</v>
      </c>
      <c r="B32" s="21">
        <v>3438.74748</v>
      </c>
      <c r="C32" s="21">
        <v>6.8660698198198205</v>
      </c>
      <c r="D32" s="22">
        <v>0.77494510069179678</v>
      </c>
      <c r="E32" s="23">
        <v>0.9852216748768472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51.581212199999996</v>
      </c>
      <c r="C34" s="26">
        <v>0.1029910472972973</v>
      </c>
      <c r="D34" s="27">
        <v>1.1624176510376952E-2</v>
      </c>
      <c r="E34" s="18">
        <v>1.4778325123152707E-2</v>
      </c>
    </row>
    <row r="35" spans="1:253" ht="15" customHeight="1" x14ac:dyDescent="0.25">
      <c r="A35" s="28" t="s">
        <v>37</v>
      </c>
      <c r="B35" s="29">
        <v>51.581212199999996</v>
      </c>
      <c r="C35" s="29">
        <v>0.1029910472972973</v>
      </c>
      <c r="D35" s="30">
        <v>1.1624176510376952E-2</v>
      </c>
      <c r="E35" s="31">
        <v>1.4778325123152707E-2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3490.3286922000002</v>
      </c>
      <c r="C36" s="34">
        <v>6.9690608671171175</v>
      </c>
      <c r="D36" s="36">
        <v>0.78656927720217373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439.68</v>
      </c>
      <c r="C38" s="6">
        <v>0.87789917577151633</v>
      </c>
      <c r="D38" s="27">
        <v>9.9084874319462751E-2</v>
      </c>
    </row>
    <row r="39" spans="1:253" ht="15" customHeight="1" x14ac:dyDescent="0.25">
      <c r="A39" s="16" t="s">
        <v>41</v>
      </c>
      <c r="B39" s="6">
        <v>52.8</v>
      </c>
      <c r="C39" s="6">
        <v>0.1054245735096799</v>
      </c>
      <c r="D39" s="27">
        <v>1.1898838619149456E-2</v>
      </c>
    </row>
    <row r="40" spans="1:253" ht="15" customHeight="1" x14ac:dyDescent="0.25">
      <c r="A40" s="16" t="s">
        <v>42</v>
      </c>
      <c r="B40" s="6">
        <v>28.666666666666668</v>
      </c>
      <c r="C40" s="6">
        <v>5.7238089152982778E-2</v>
      </c>
      <c r="D40" s="27">
        <v>6.4602280381745791E-3</v>
      </c>
    </row>
    <row r="41" spans="1:253" ht="15" customHeight="1" x14ac:dyDescent="0.25">
      <c r="A41" s="16" t="s">
        <v>43</v>
      </c>
      <c r="B41" s="6">
        <v>41.76</v>
      </c>
      <c r="C41" s="6">
        <v>8.3381253594019558E-2</v>
      </c>
      <c r="D41" s="27">
        <v>9.4108996351454782E-3</v>
      </c>
    </row>
    <row r="42" spans="1:253" ht="15" customHeight="1" x14ac:dyDescent="0.25">
      <c r="A42" s="20" t="s">
        <v>44</v>
      </c>
      <c r="B42" s="21">
        <v>562.90666666666664</v>
      </c>
      <c r="C42" s="21">
        <v>1.1239430920281985</v>
      </c>
      <c r="D42" s="22">
        <v>0.12685484061193225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349.11</v>
      </c>
      <c r="C44" s="26">
        <v>0.69706009200690067</v>
      </c>
      <c r="D44" s="27">
        <v>7.86743096653649E-2</v>
      </c>
    </row>
    <row r="45" spans="1:253" ht="15" customHeight="1" x14ac:dyDescent="0.25">
      <c r="A45" s="25" t="s">
        <v>47</v>
      </c>
      <c r="B45" s="26">
        <v>25.5</v>
      </c>
      <c r="C45" s="26">
        <v>5.091527697910677E-2</v>
      </c>
      <c r="D45" s="27">
        <v>5.7465981967483168E-3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9.5625</v>
      </c>
      <c r="C48" s="26">
        <v>1.9093228867165041E-2</v>
      </c>
      <c r="D48" s="27">
        <v>2.1549743237806191E-3</v>
      </c>
    </row>
    <row r="49" spans="1:253" s="39" customFormat="1" ht="15" customHeight="1" x14ac:dyDescent="0.25">
      <c r="A49" s="20" t="s">
        <v>51</v>
      </c>
      <c r="B49" s="21">
        <v>384.17250000000001</v>
      </c>
      <c r="C49" s="21">
        <v>0.7670685978531725</v>
      </c>
      <c r="D49" s="22">
        <v>8.6575882185893835E-2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947.07916666666665</v>
      </c>
      <c r="C50" s="34">
        <v>1.8910116898813709</v>
      </c>
      <c r="D50" s="22">
        <v>0.2134307227978261</v>
      </c>
    </row>
    <row r="51" spans="1:253" ht="15" customHeight="1" x14ac:dyDescent="0.25">
      <c r="A51" s="33" t="s">
        <v>53</v>
      </c>
      <c r="B51" s="34">
        <v>4437.4078588666671</v>
      </c>
      <c r="C51" s="34">
        <v>8.8600725569984888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768.70799999999997</v>
      </c>
      <c r="C53" s="26">
        <v>1.5348619896492239</v>
      </c>
      <c r="D53" s="27">
        <v>0.1399147778726621</v>
      </c>
    </row>
    <row r="54" spans="1:253" ht="15" hidden="1" customHeight="1" x14ac:dyDescent="0.25">
      <c r="A54" s="16" t="s">
        <v>56</v>
      </c>
      <c r="B54" s="6">
        <v>288</v>
      </c>
      <c r="C54" s="26">
        <v>0.57504312823461767</v>
      </c>
      <c r="D54" s="27">
        <v>5.2419717275385046E-2</v>
      </c>
    </row>
    <row r="55" spans="1:253" ht="15" hidden="1" customHeight="1" x14ac:dyDescent="0.25">
      <c r="A55" s="20" t="s">
        <v>57</v>
      </c>
      <c r="B55" s="21">
        <v>1056.7080000000001</v>
      </c>
      <c r="C55" s="21">
        <v>2.1099051178838417</v>
      </c>
      <c r="D55" s="22">
        <v>0.19233449514804715</v>
      </c>
    </row>
    <row r="56" spans="1:253" ht="15" hidden="1" customHeight="1" thickBot="1" x14ac:dyDescent="0.3">
      <c r="A56" s="42" t="s">
        <v>58</v>
      </c>
      <c r="B56" s="43">
        <v>5494.1158588666676</v>
      </c>
      <c r="C56" s="44">
        <v>10.96997767488233</v>
      </c>
      <c r="D56" s="45">
        <v>1.192334495148047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1851.2498800000001</v>
      </c>
      <c r="C58" s="75">
        <v>3.6963490352054187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163.74988000000002</v>
      </c>
      <c r="C60" s="81">
        <v>0.32695570570570576</v>
      </c>
      <c r="D60" s="82">
        <v>8.8453688380522685E-2</v>
      </c>
    </row>
    <row r="61" spans="1:253" ht="15" customHeight="1" x14ac:dyDescent="0.25">
      <c r="A61" s="80" t="s">
        <v>101</v>
      </c>
      <c r="B61" s="81">
        <v>1687.5</v>
      </c>
      <c r="C61" s="83">
        <v>3.3693933294997129</v>
      </c>
      <c r="D61" s="82">
        <v>0.9115463116194773</v>
      </c>
    </row>
    <row r="62" spans="1:253" ht="15" customHeight="1" thickBot="1" x14ac:dyDescent="0.3">
      <c r="A62" s="504" t="s">
        <v>102</v>
      </c>
      <c r="B62" s="504"/>
      <c r="C62" s="14"/>
      <c r="D62" s="85">
        <v>0.41719173420151134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111</v>
      </c>
      <c r="B3" s="501"/>
      <c r="C3" s="2"/>
      <c r="D3" s="2"/>
    </row>
    <row r="4" spans="1:5" ht="15" customHeight="1" x14ac:dyDescent="0.25">
      <c r="A4" s="500" t="s">
        <v>97</v>
      </c>
      <c r="B4" s="500"/>
      <c r="C4" s="1"/>
      <c r="D4" s="2"/>
    </row>
    <row r="5" spans="1:5" ht="15" customHeight="1" x14ac:dyDescent="0.25">
      <c r="A5" s="500" t="s">
        <v>72</v>
      </c>
      <c r="B5" s="500"/>
      <c r="C5" s="1"/>
      <c r="D5" s="2"/>
    </row>
    <row r="6" spans="1:5" ht="15" customHeight="1" x14ac:dyDescent="0.25">
      <c r="A6" s="4" t="s">
        <v>3</v>
      </c>
      <c r="B6" s="5" t="s">
        <v>111</v>
      </c>
      <c r="E6" s="6"/>
    </row>
    <row r="7" spans="1:5" ht="15" customHeight="1" thickBot="1" x14ac:dyDescent="0.3">
      <c r="A7" s="4"/>
      <c r="B7" s="7">
        <v>500.83199999999994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2025</v>
      </c>
      <c r="C12" s="6">
        <v>4.0432719953996559</v>
      </c>
      <c r="D12" s="27">
        <v>0.39333728628491843</v>
      </c>
      <c r="E12" s="18">
        <v>0.49013497326510169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150</v>
      </c>
      <c r="C14" s="6">
        <v>0.29950162928886337</v>
      </c>
      <c r="D14" s="27">
        <v>2.9136095280364326E-2</v>
      </c>
      <c r="E14" s="18">
        <v>3.6306294315933456E-2</v>
      </c>
    </row>
    <row r="15" spans="1:5" ht="15" customHeight="1" x14ac:dyDescent="0.25">
      <c r="A15" s="16" t="s">
        <v>17</v>
      </c>
      <c r="B15" s="6">
        <v>150</v>
      </c>
      <c r="C15" s="6">
        <v>0.29950162928886337</v>
      </c>
      <c r="D15" s="27">
        <v>2.9136095280364326E-2</v>
      </c>
      <c r="E15" s="18">
        <v>3.6306294315933456E-2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744.3</v>
      </c>
      <c r="C17" s="6">
        <v>1.4861270845313399</v>
      </c>
      <c r="D17" s="27">
        <v>0.14457330478116778</v>
      </c>
      <c r="E17" s="18">
        <v>0.18015183239566179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159.36000000000001</v>
      </c>
      <c r="C20" s="6">
        <v>0.31819053095648842</v>
      </c>
      <c r="D20" s="27">
        <v>3.0954187625859057E-2</v>
      </c>
      <c r="E20" s="18">
        <v>3.8571807081247703E-2</v>
      </c>
    </row>
    <row r="21" spans="1:5" ht="15" customHeight="1" x14ac:dyDescent="0.25">
      <c r="A21" s="16" t="s">
        <v>23</v>
      </c>
      <c r="B21" s="6">
        <v>347.3768</v>
      </c>
      <c r="C21" s="6">
        <v>0.69359945051434424</v>
      </c>
      <c r="D21" s="27">
        <v>6.7474690286587091E-2</v>
      </c>
      <c r="E21" s="18">
        <v>8.4079762262181029E-2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131.78</v>
      </c>
      <c r="C27" s="6">
        <v>0.26312216471790945</v>
      </c>
      <c r="D27" s="27">
        <v>2.5597030906976074E-2</v>
      </c>
      <c r="E27" s="18">
        <v>3.1896289766358076E-2</v>
      </c>
    </row>
    <row r="28" spans="1:5" ht="15" customHeight="1" x14ac:dyDescent="0.25">
      <c r="A28" s="16" t="s">
        <v>30</v>
      </c>
      <c r="B28" s="6">
        <v>126.27</v>
      </c>
      <c r="C28" s="6">
        <v>0.25212047153536515</v>
      </c>
      <c r="D28" s="27">
        <v>2.452676500701069E-2</v>
      </c>
      <c r="E28" s="18">
        <v>3.0562638555152784E-2</v>
      </c>
    </row>
    <row r="29" spans="1:5" s="19" customFormat="1" ht="15" customHeight="1" x14ac:dyDescent="0.25">
      <c r="A29" s="16" t="s">
        <v>31</v>
      </c>
      <c r="B29" s="6">
        <v>42.54</v>
      </c>
      <c r="C29" s="6">
        <v>8.4938662066321655E-2</v>
      </c>
      <c r="D29" s="37">
        <v>8.2629966215113232E-3</v>
      </c>
      <c r="E29" s="69">
        <v>1.0296465067998728E-2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193.83134000000004</v>
      </c>
      <c r="C31" s="6">
        <v>0.38701868091495761</v>
      </c>
      <c r="D31" s="27">
        <v>3.7649922603737965E-2</v>
      </c>
      <c r="E31" s="18">
        <v>4.6915317851278449E-2</v>
      </c>
    </row>
    <row r="32" spans="1:5" ht="15" customHeight="1" x14ac:dyDescent="0.25">
      <c r="A32" s="20" t="s">
        <v>34</v>
      </c>
      <c r="B32" s="21">
        <v>4070.4581400000006</v>
      </c>
      <c r="C32" s="21">
        <v>8.1273922992141081</v>
      </c>
      <c r="D32" s="22">
        <v>0.79064837467849713</v>
      </c>
      <c r="E32" s="23">
        <v>0.98522167487684731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61.056872100000007</v>
      </c>
      <c r="C34" s="26">
        <v>0.12191088448821165</v>
      </c>
      <c r="D34" s="27">
        <v>1.1859725620177456E-2</v>
      </c>
      <c r="E34" s="18">
        <v>1.4778325123152709E-2</v>
      </c>
    </row>
    <row r="35" spans="1:253" ht="15" customHeight="1" x14ac:dyDescent="0.25">
      <c r="A35" s="28" t="s">
        <v>37</v>
      </c>
      <c r="B35" s="29">
        <v>61.056872100000007</v>
      </c>
      <c r="C35" s="29">
        <v>0.12191088448821165</v>
      </c>
      <c r="D35" s="30">
        <v>1.1859725620177456E-2</v>
      </c>
      <c r="E35" s="31">
        <v>1.4778325123152709E-2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4131.5150121000006</v>
      </c>
      <c r="C36" s="34">
        <v>8.2493031837023203</v>
      </c>
      <c r="D36" s="36">
        <v>0.80250810029867459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471.4133333333333</v>
      </c>
      <c r="C38" s="6">
        <v>0.9412604093455158</v>
      </c>
      <c r="D38" s="27">
        <v>9.1567625309560988E-2</v>
      </c>
    </row>
    <row r="39" spans="1:253" ht="15" customHeight="1" x14ac:dyDescent="0.25">
      <c r="A39" s="16" t="s">
        <v>41</v>
      </c>
      <c r="B39" s="6">
        <v>58.88</v>
      </c>
      <c r="C39" s="6">
        <v>0.11756437288352184</v>
      </c>
      <c r="D39" s="27">
        <v>1.143688860071901E-2</v>
      </c>
    </row>
    <row r="40" spans="1:253" ht="15" customHeight="1" x14ac:dyDescent="0.25">
      <c r="A40" s="16" t="s">
        <v>42</v>
      </c>
      <c r="B40" s="6">
        <v>20</v>
      </c>
      <c r="C40" s="6">
        <v>3.9933550571848449E-2</v>
      </c>
      <c r="D40" s="27">
        <v>3.8848127040485769E-3</v>
      </c>
    </row>
    <row r="41" spans="1:253" ht="15" customHeight="1" x14ac:dyDescent="0.25">
      <c r="A41" s="16" t="s">
        <v>43</v>
      </c>
      <c r="B41" s="6">
        <v>48.64</v>
      </c>
      <c r="C41" s="6">
        <v>9.7118394990735435E-2</v>
      </c>
      <c r="D41" s="27">
        <v>9.4478644962461399E-3</v>
      </c>
    </row>
    <row r="42" spans="1:253" ht="15" customHeight="1" x14ac:dyDescent="0.25">
      <c r="A42" s="20" t="s">
        <v>44</v>
      </c>
      <c r="B42" s="21">
        <v>598.93333333333328</v>
      </c>
      <c r="C42" s="21">
        <v>1.1958767277916216</v>
      </c>
      <c r="D42" s="22">
        <v>0.11633719111057471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378.81</v>
      </c>
      <c r="C44" s="26">
        <v>0.75636141460609552</v>
      </c>
      <c r="D44" s="27">
        <v>7.3580295021032069E-2</v>
      </c>
    </row>
    <row r="45" spans="1:253" ht="15" customHeight="1" x14ac:dyDescent="0.25">
      <c r="A45" s="25" t="s">
        <v>47</v>
      </c>
      <c r="B45" s="26">
        <v>28.36</v>
      </c>
      <c r="C45" s="26">
        <v>5.6625774710881101E-2</v>
      </c>
      <c r="D45" s="27">
        <v>5.5086644143408818E-3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10.635</v>
      </c>
      <c r="C48" s="26">
        <v>2.1234665516580414E-2</v>
      </c>
      <c r="D48" s="27">
        <v>2.0657491553778308E-3</v>
      </c>
    </row>
    <row r="49" spans="1:253" s="39" customFormat="1" ht="15" customHeight="1" x14ac:dyDescent="0.25">
      <c r="A49" s="20" t="s">
        <v>51</v>
      </c>
      <c r="B49" s="21">
        <v>417.80500000000001</v>
      </c>
      <c r="C49" s="21">
        <v>0.83422185483355704</v>
      </c>
      <c r="D49" s="22">
        <v>8.1154708590750774E-2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1016.7383333333332</v>
      </c>
      <c r="C50" s="34">
        <v>2.0300985826251785</v>
      </c>
      <c r="D50" s="22">
        <v>0.19749189970132547</v>
      </c>
    </row>
    <row r="51" spans="1:253" ht="15" customHeight="1" x14ac:dyDescent="0.25">
      <c r="A51" s="33" t="s">
        <v>53</v>
      </c>
      <c r="B51" s="34">
        <v>5148.2533454333334</v>
      </c>
      <c r="C51" s="34">
        <v>10.279401766327499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839.59919999999988</v>
      </c>
      <c r="C53" s="26">
        <v>1.6764088556641747</v>
      </c>
      <c r="D53" s="27">
        <v>0.12981112264113134</v>
      </c>
    </row>
    <row r="54" spans="1:253" ht="15" hidden="1" customHeight="1" x14ac:dyDescent="0.25">
      <c r="A54" s="16" t="s">
        <v>56</v>
      </c>
      <c r="B54" s="6">
        <v>480</v>
      </c>
      <c r="C54" s="26">
        <v>0.95840521372436283</v>
      </c>
      <c r="D54" s="27">
        <v>7.4213194662099552E-2</v>
      </c>
    </row>
    <row r="55" spans="1:253" ht="15" hidden="1" customHeight="1" x14ac:dyDescent="0.25">
      <c r="A55" s="20" t="s">
        <v>57</v>
      </c>
      <c r="B55" s="21">
        <v>1319.5991999999999</v>
      </c>
      <c r="C55" s="21">
        <v>2.6348140693885376</v>
      </c>
      <c r="D55" s="22">
        <v>0.2040243173032309</v>
      </c>
    </row>
    <row r="56" spans="1:253" ht="15" hidden="1" customHeight="1" thickBot="1" x14ac:dyDescent="0.3">
      <c r="A56" s="42" t="s">
        <v>58</v>
      </c>
      <c r="B56" s="43">
        <v>6467.852545433333</v>
      </c>
      <c r="C56" s="44">
        <v>12.914215835716037</v>
      </c>
      <c r="D56" s="45">
        <v>1.2040243173032308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2218.8313400000002</v>
      </c>
      <c r="C58" s="75">
        <v>4.4302906763146135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193.83134000000004</v>
      </c>
      <c r="C60" s="81">
        <v>0.38701868091495761</v>
      </c>
      <c r="D60" s="82">
        <v>8.7357401396719062E-2</v>
      </c>
    </row>
    <row r="61" spans="1:253" ht="15" customHeight="1" x14ac:dyDescent="0.25">
      <c r="A61" s="80" t="s">
        <v>101</v>
      </c>
      <c r="B61" s="81">
        <v>2025</v>
      </c>
      <c r="C61" s="83">
        <v>4.0432719953996559</v>
      </c>
      <c r="D61" s="82">
        <v>0.9126425986032809</v>
      </c>
    </row>
    <row r="62" spans="1:253" ht="15" customHeight="1" thickBot="1" x14ac:dyDescent="0.3">
      <c r="A62" s="504" t="s">
        <v>102</v>
      </c>
      <c r="B62" s="504"/>
      <c r="C62" s="14"/>
      <c r="D62" s="85">
        <v>0.43098720888865638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114</v>
      </c>
      <c r="B3" s="501"/>
      <c r="C3" s="2"/>
      <c r="D3" s="2"/>
    </row>
    <row r="4" spans="1:5" ht="15" customHeight="1" x14ac:dyDescent="0.25">
      <c r="A4" s="500" t="s">
        <v>97</v>
      </c>
      <c r="B4" s="500"/>
      <c r="C4" s="1"/>
      <c r="D4" s="2"/>
    </row>
    <row r="5" spans="1:5" ht="15" customHeight="1" x14ac:dyDescent="0.25">
      <c r="A5" s="500" t="s">
        <v>72</v>
      </c>
      <c r="B5" s="500"/>
      <c r="C5" s="1"/>
      <c r="D5" s="2"/>
    </row>
    <row r="6" spans="1:5" ht="15" customHeight="1" x14ac:dyDescent="0.25">
      <c r="A6" s="4" t="s">
        <v>3</v>
      </c>
      <c r="B6" s="5" t="s">
        <v>114</v>
      </c>
      <c r="E6" s="6"/>
    </row>
    <row r="7" spans="1:5" ht="15" customHeight="1" thickBot="1" x14ac:dyDescent="0.3">
      <c r="A7" s="4"/>
      <c r="B7" s="7">
        <v>500.83199999999994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2025</v>
      </c>
      <c r="C12" s="6">
        <v>4.0432719953996559</v>
      </c>
      <c r="D12" s="27">
        <v>0.37712333591343167</v>
      </c>
      <c r="E12" s="18">
        <v>0.48014156802989572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150</v>
      </c>
      <c r="C14" s="6">
        <v>0.29950162928886337</v>
      </c>
      <c r="D14" s="27">
        <v>2.7935061919513459E-2</v>
      </c>
      <c r="E14" s="18">
        <v>3.5566042076288572E-2</v>
      </c>
    </row>
    <row r="15" spans="1:5" ht="15" customHeight="1" x14ac:dyDescent="0.25">
      <c r="A15" s="16" t="s">
        <v>17</v>
      </c>
      <c r="B15" s="6">
        <v>150</v>
      </c>
      <c r="C15" s="6">
        <v>0.29950162928886337</v>
      </c>
      <c r="D15" s="27">
        <v>2.7935061919513459E-2</v>
      </c>
      <c r="E15" s="18">
        <v>3.5566042076288572E-2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763.2</v>
      </c>
      <c r="C17" s="6">
        <v>1.5238642898217367</v>
      </c>
      <c r="D17" s="27">
        <v>0.14213359504648446</v>
      </c>
      <c r="E17" s="18">
        <v>0.18096002208415624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159.36000000000001</v>
      </c>
      <c r="C20" s="6">
        <v>0.31819053095648842</v>
      </c>
      <c r="D20" s="27">
        <v>2.9678209783291096E-2</v>
      </c>
      <c r="E20" s="18">
        <v>3.7785363101848976E-2</v>
      </c>
    </row>
    <row r="21" spans="1:5" ht="15" customHeight="1" x14ac:dyDescent="0.25">
      <c r="A21" s="16" t="s">
        <v>23</v>
      </c>
      <c r="B21" s="6">
        <v>387.29279999999994</v>
      </c>
      <c r="C21" s="6">
        <v>0.77329883074563921</v>
      </c>
      <c r="D21" s="27">
        <v>7.2126988993211599E-2</v>
      </c>
      <c r="E21" s="18">
        <v>9.1829813470957422E-2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131.78</v>
      </c>
      <c r="C27" s="6">
        <v>0.26312216471790945</v>
      </c>
      <c r="D27" s="27">
        <v>2.4541883065023223E-2</v>
      </c>
      <c r="E27" s="18">
        <v>3.1245953498755388E-2</v>
      </c>
    </row>
    <row r="28" spans="1:5" ht="15" customHeight="1" x14ac:dyDescent="0.25">
      <c r="A28" s="16" t="s">
        <v>30</v>
      </c>
      <c r="B28" s="6">
        <v>143.52000000000001</v>
      </c>
      <c r="C28" s="6">
        <v>0.28656315890358447</v>
      </c>
      <c r="D28" s="27">
        <v>2.672826724459048E-2</v>
      </c>
      <c r="E28" s="18">
        <v>3.4029589058592907E-2</v>
      </c>
    </row>
    <row r="29" spans="1:5" s="19" customFormat="1" ht="15" customHeight="1" x14ac:dyDescent="0.25">
      <c r="A29" s="16" t="s">
        <v>31</v>
      </c>
      <c r="B29" s="6">
        <v>47.16</v>
      </c>
      <c r="C29" s="6">
        <v>9.4163312248418632E-2</v>
      </c>
      <c r="D29" s="37">
        <v>8.7827834674950311E-3</v>
      </c>
      <c r="E29" s="69">
        <v>1.1181963628785126E-2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197.86563999999998</v>
      </c>
      <c r="C31" s="6">
        <v>0.39507387706855795</v>
      </c>
      <c r="D31" s="27">
        <v>3.6849259367627722E-2</v>
      </c>
      <c r="E31" s="18">
        <v>4.6915317851278442E-2</v>
      </c>
    </row>
    <row r="32" spans="1:5" ht="15" customHeight="1" x14ac:dyDescent="0.25">
      <c r="A32" s="20" t="s">
        <v>34</v>
      </c>
      <c r="B32" s="21">
        <v>4155.1784399999997</v>
      </c>
      <c r="C32" s="21">
        <v>8.2965514184397158</v>
      </c>
      <c r="D32" s="22">
        <v>0.77383444672018209</v>
      </c>
      <c r="E32" s="23">
        <v>0.98522167487684731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62.32767659999999</v>
      </c>
      <c r="C34" s="26">
        <v>0.12444827127659575</v>
      </c>
      <c r="D34" s="27">
        <v>1.1607516700802732E-2</v>
      </c>
      <c r="E34" s="18">
        <v>1.4778325123152709E-2</v>
      </c>
    </row>
    <row r="35" spans="1:253" ht="15" customHeight="1" x14ac:dyDescent="0.25">
      <c r="A35" s="28" t="s">
        <v>37</v>
      </c>
      <c r="B35" s="29">
        <v>62.32767659999999</v>
      </c>
      <c r="C35" s="29">
        <v>0.12444827127659575</v>
      </c>
      <c r="D35" s="30">
        <v>1.1607516700802732E-2</v>
      </c>
      <c r="E35" s="31">
        <v>1.4778325123152709E-2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4217.5061165999996</v>
      </c>
      <c r="C36" s="34">
        <v>8.4209996897163109</v>
      </c>
      <c r="D36" s="36">
        <v>0.78544196342098482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544.08000000000004</v>
      </c>
      <c r="C38" s="6">
        <v>1.0863523097565653</v>
      </c>
      <c r="D38" s="27">
        <v>0.10132605659445923</v>
      </c>
    </row>
    <row r="39" spans="1:253" ht="15" customHeight="1" x14ac:dyDescent="0.25">
      <c r="A39" s="16" t="s">
        <v>41</v>
      </c>
      <c r="B39" s="6">
        <v>65.52</v>
      </c>
      <c r="C39" s="6">
        <v>0.13082231167337552</v>
      </c>
      <c r="D39" s="27">
        <v>1.2202035046443478E-2</v>
      </c>
    </row>
    <row r="40" spans="1:253" ht="15" customHeight="1" x14ac:dyDescent="0.25">
      <c r="A40" s="16" t="s">
        <v>42</v>
      </c>
      <c r="B40" s="6">
        <v>20</v>
      </c>
      <c r="C40" s="6">
        <v>3.9933550571848449E-2</v>
      </c>
      <c r="D40" s="27">
        <v>3.7246749226017943E-3</v>
      </c>
    </row>
    <row r="41" spans="1:253" ht="15" customHeight="1" x14ac:dyDescent="0.25">
      <c r="A41" s="16" t="s">
        <v>43</v>
      </c>
      <c r="B41" s="6">
        <v>48.7</v>
      </c>
      <c r="C41" s="6">
        <v>9.7238195642450981E-2</v>
      </c>
      <c r="D41" s="27">
        <v>9.0695834365353695E-3</v>
      </c>
    </row>
    <row r="42" spans="1:253" ht="15" customHeight="1" x14ac:dyDescent="0.25">
      <c r="A42" s="20" t="s">
        <v>44</v>
      </c>
      <c r="B42" s="21">
        <v>678.3</v>
      </c>
      <c r="C42" s="21">
        <v>1.3543463676442404</v>
      </c>
      <c r="D42" s="22">
        <v>0.12632235000003988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430.56</v>
      </c>
      <c r="C44" s="26">
        <v>0.85968947671075358</v>
      </c>
      <c r="D44" s="27">
        <v>8.0184801733771446E-2</v>
      </c>
    </row>
    <row r="45" spans="1:253" ht="15" customHeight="1" x14ac:dyDescent="0.25">
      <c r="A45" s="25" t="s">
        <v>47</v>
      </c>
      <c r="B45" s="26">
        <v>31.44</v>
      </c>
      <c r="C45" s="26">
        <v>6.2775541498945764E-2</v>
      </c>
      <c r="D45" s="27">
        <v>5.855188978330021E-3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11.79</v>
      </c>
      <c r="C48" s="26">
        <v>2.3540828062104658E-2</v>
      </c>
      <c r="D48" s="27">
        <v>2.1956958668737578E-3</v>
      </c>
    </row>
    <row r="49" spans="1:253" s="39" customFormat="1" ht="15" customHeight="1" x14ac:dyDescent="0.25">
      <c r="A49" s="20" t="s">
        <v>51</v>
      </c>
      <c r="B49" s="21">
        <v>473.79</v>
      </c>
      <c r="C49" s="21">
        <v>0.94600584627180406</v>
      </c>
      <c r="D49" s="22">
        <v>8.8235686578975236E-2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1152.0899999999999</v>
      </c>
      <c r="C50" s="34">
        <v>2.3003522139160446</v>
      </c>
      <c r="D50" s="22">
        <v>0.21455803657901509</v>
      </c>
    </row>
    <row r="51" spans="1:253" ht="15" customHeight="1" x14ac:dyDescent="0.25">
      <c r="A51" s="33" t="s">
        <v>53</v>
      </c>
      <c r="B51" s="34">
        <v>5369.5961165999997</v>
      </c>
      <c r="C51" s="34">
        <v>10.721351903632355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921.20399999999995</v>
      </c>
      <c r="C53" s="26">
        <v>1.8393473260494539</v>
      </c>
      <c r="D53" s="27">
        <v>0.13605541208364433</v>
      </c>
    </row>
    <row r="54" spans="1:253" ht="15" hidden="1" customHeight="1" x14ac:dyDescent="0.25">
      <c r="A54" s="16" t="s">
        <v>56</v>
      </c>
      <c r="B54" s="6">
        <v>480</v>
      </c>
      <c r="C54" s="26">
        <v>0.95840521372436283</v>
      </c>
      <c r="D54" s="27">
        <v>7.0892655481466949E-2</v>
      </c>
    </row>
    <row r="55" spans="1:253" ht="15" hidden="1" customHeight="1" x14ac:dyDescent="0.25">
      <c r="A55" s="20" t="s">
        <v>57</v>
      </c>
      <c r="B55" s="21">
        <v>1401.204</v>
      </c>
      <c r="C55" s="21">
        <v>2.7977525397738168</v>
      </c>
      <c r="D55" s="22">
        <v>0.20694806756511128</v>
      </c>
    </row>
    <row r="56" spans="1:253" ht="15" hidden="1" customHeight="1" thickBot="1" x14ac:dyDescent="0.3">
      <c r="A56" s="42" t="s">
        <v>58</v>
      </c>
      <c r="B56" s="43">
        <v>6770.8001165999995</v>
      </c>
      <c r="C56" s="44">
        <v>13.519104443406171</v>
      </c>
      <c r="D56" s="45">
        <v>1.2069480675651112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2222.86564</v>
      </c>
      <c r="C58" s="75">
        <v>4.4383458724682141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197.86563999999998</v>
      </c>
      <c r="C60" s="81">
        <v>0.39507387706855795</v>
      </c>
      <c r="D60" s="82">
        <v>8.901376513247107E-2</v>
      </c>
    </row>
    <row r="61" spans="1:253" ht="15" customHeight="1" x14ac:dyDescent="0.25">
      <c r="A61" s="80" t="s">
        <v>101</v>
      </c>
      <c r="B61" s="81">
        <v>2025</v>
      </c>
      <c r="C61" s="83">
        <v>4.0432719953996559</v>
      </c>
      <c r="D61" s="82">
        <v>0.91098623486752894</v>
      </c>
    </row>
    <row r="62" spans="1:253" ht="15" customHeight="1" thickBot="1" x14ac:dyDescent="0.3">
      <c r="A62" s="504" t="s">
        <v>102</v>
      </c>
      <c r="B62" s="504"/>
      <c r="C62" s="14"/>
      <c r="D62" s="85">
        <v>0.4139725952810594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activeCell="J38" sqref="J38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117</v>
      </c>
      <c r="B3" s="501"/>
      <c r="C3" s="2"/>
      <c r="D3" s="2"/>
    </row>
    <row r="4" spans="1:5" ht="15" customHeight="1" x14ac:dyDescent="0.25">
      <c r="A4" s="1" t="s">
        <v>72</v>
      </c>
      <c r="B4" s="1"/>
      <c r="C4" s="1"/>
      <c r="D4" s="2"/>
    </row>
    <row r="5" spans="1:5" ht="15" customHeight="1" x14ac:dyDescent="0.25">
      <c r="A5" s="1" t="s">
        <v>97</v>
      </c>
      <c r="B5" s="1"/>
      <c r="C5" s="1"/>
      <c r="D5" s="2"/>
    </row>
    <row r="6" spans="1:5" ht="15" customHeight="1" x14ac:dyDescent="0.25">
      <c r="A6" s="4" t="s">
        <v>3</v>
      </c>
      <c r="B6" s="5" t="s">
        <v>117</v>
      </c>
      <c r="E6" s="6"/>
    </row>
    <row r="7" spans="1:5" ht="15" customHeight="1" thickBot="1" x14ac:dyDescent="0.3">
      <c r="A7" s="4"/>
      <c r="B7" s="7">
        <v>500.83199999999994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2362.5</v>
      </c>
      <c r="C12" s="17">
        <v>4.7171506612995984</v>
      </c>
      <c r="D12" s="18">
        <v>0.28207412324860598</v>
      </c>
      <c r="E12" s="18">
        <v>0.48232189548522192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200</v>
      </c>
      <c r="C14" s="17">
        <v>0.39933550571848447</v>
      </c>
      <c r="D14" s="18">
        <v>2.3879290857024844E-2</v>
      </c>
      <c r="E14" s="18">
        <v>4.0831483215680163E-2</v>
      </c>
    </row>
    <row r="15" spans="1:5" ht="15" customHeight="1" x14ac:dyDescent="0.25">
      <c r="A15" s="16" t="s">
        <v>17</v>
      </c>
      <c r="B15" s="6">
        <v>175</v>
      </c>
      <c r="C15" s="17">
        <v>0.34941856750367395</v>
      </c>
      <c r="D15" s="18">
        <v>2.089437949989674E-2</v>
      </c>
      <c r="E15" s="18">
        <v>3.5727547813720138E-2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948.34799999999996</v>
      </c>
      <c r="C17" s="17">
        <v>1.8935451408855666</v>
      </c>
      <c r="D17" s="18">
        <v>0.11322938862838898</v>
      </c>
      <c r="E17" s="18">
        <v>0.19361227722311924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204.48</v>
      </c>
      <c r="C20" s="17">
        <v>0.40828062104657853</v>
      </c>
      <c r="D20" s="18">
        <v>2.4414186972222199E-2</v>
      </c>
      <c r="E20" s="18">
        <v>4.1746108439711396E-2</v>
      </c>
    </row>
    <row r="21" spans="1:5" ht="15" customHeight="1" x14ac:dyDescent="0.25">
      <c r="A21" s="16" t="s">
        <v>23</v>
      </c>
      <c r="B21" s="6">
        <v>261.67535999999996</v>
      </c>
      <c r="C21" s="17">
        <v>0.5224813110983324</v>
      </c>
      <c r="D21" s="18">
        <v>3.1243110157783416E-2</v>
      </c>
      <c r="E21" s="18">
        <v>5.3422965348985309E-2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161.51215999999999</v>
      </c>
      <c r="C27" s="17">
        <v>0.32248770046642389</v>
      </c>
      <c r="D27" s="18">
        <v>1.9283979227931666E-2</v>
      </c>
      <c r="E27" s="18">
        <v>3.2973905250841241E-2</v>
      </c>
    </row>
    <row r="28" spans="1:5" ht="15" customHeight="1" x14ac:dyDescent="0.25">
      <c r="A28" s="16" t="s">
        <v>30</v>
      </c>
      <c r="B28" s="6">
        <v>161.91</v>
      </c>
      <c r="C28" s="17">
        <v>0.32328205865439913</v>
      </c>
      <c r="D28" s="18">
        <v>1.9331479913304462E-2</v>
      </c>
      <c r="E28" s="18">
        <v>3.3055127237253873E-2</v>
      </c>
    </row>
    <row r="29" spans="1:5" s="19" customFormat="1" ht="15" customHeight="1" x14ac:dyDescent="0.25">
      <c r="A29" s="16" t="s">
        <v>31</v>
      </c>
      <c r="B29" s="6">
        <v>53.637</v>
      </c>
      <c r="C29" s="17">
        <v>0.10709579260111177</v>
      </c>
      <c r="D29" s="18">
        <v>6.4040676184912082E-3</v>
      </c>
      <c r="E29" s="18">
        <v>1.0950391326197184E-2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226.453126</v>
      </c>
      <c r="C31" s="17">
        <v>0.45215386796370843</v>
      </c>
      <c r="D31" s="18">
        <v>2.7037700306182473E-2</v>
      </c>
      <c r="E31" s="18">
        <v>4.6232085067036521E-2</v>
      </c>
    </row>
    <row r="32" spans="1:5" ht="15" customHeight="1" x14ac:dyDescent="0.25">
      <c r="A32" s="20" t="s">
        <v>34</v>
      </c>
      <c r="B32" s="21">
        <v>4755.5156459999998</v>
      </c>
      <c r="C32" s="21">
        <v>9.4952312272378769</v>
      </c>
      <c r="D32" s="22">
        <v>0.5677917064298319</v>
      </c>
      <c r="E32" s="23">
        <v>0.970873786407767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142.66546937999999</v>
      </c>
      <c r="C34" s="26">
        <v>0.28485693681713631</v>
      </c>
      <c r="D34" s="27">
        <v>1.7033751192894957E-2</v>
      </c>
      <c r="E34" s="18">
        <v>2.9126213592233007E-2</v>
      </c>
    </row>
    <row r="35" spans="1:251" ht="15" customHeight="1" x14ac:dyDescent="0.25">
      <c r="A35" s="28" t="s">
        <v>37</v>
      </c>
      <c r="B35" s="29">
        <v>142.66546937999999</v>
      </c>
      <c r="C35" s="29">
        <v>0.28485693681713631</v>
      </c>
      <c r="D35" s="30">
        <v>1.7033751192894957E-2</v>
      </c>
      <c r="E35" s="31">
        <v>2.9126213592233007E-2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4898.1811153799999</v>
      </c>
      <c r="C36" s="35">
        <v>9.7800881640550124</v>
      </c>
      <c r="D36" s="36">
        <v>0.58482545762272686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638.76</v>
      </c>
      <c r="C38" s="6">
        <v>1.2753977381636961</v>
      </c>
      <c r="D38" s="18">
        <v>7.6265679139165959E-2</v>
      </c>
    </row>
    <row r="39" spans="1:251" ht="15" customHeight="1" x14ac:dyDescent="0.25">
      <c r="A39" s="16" t="s">
        <v>41</v>
      </c>
      <c r="B39" s="6">
        <v>74.864000000000004</v>
      </c>
      <c r="C39" s="6">
        <v>0.14947926650054313</v>
      </c>
      <c r="D39" s="18">
        <v>8.9384961536015401E-3</v>
      </c>
    </row>
    <row r="40" spans="1:251" ht="15" customHeight="1" x14ac:dyDescent="0.25">
      <c r="A40" s="16" t="s">
        <v>42</v>
      </c>
      <c r="B40" s="6">
        <v>23.333333333333332</v>
      </c>
      <c r="C40" s="6">
        <v>4.6589142333823191E-2</v>
      </c>
      <c r="D40" s="18">
        <v>2.7859172666528983E-3</v>
      </c>
    </row>
    <row r="41" spans="1:251" ht="15" customHeight="1" x14ac:dyDescent="0.25">
      <c r="A41" s="16" t="s">
        <v>43</v>
      </c>
      <c r="B41" s="6">
        <v>58.89</v>
      </c>
      <c r="C41" s="6">
        <v>0.11758433965880775</v>
      </c>
      <c r="D41" s="18">
        <v>7.0312571928509652E-3</v>
      </c>
    </row>
    <row r="42" spans="1:251" ht="15" customHeight="1" x14ac:dyDescent="0.25">
      <c r="A42" s="20" t="s">
        <v>44</v>
      </c>
      <c r="B42" s="21">
        <v>795.84733333333349</v>
      </c>
      <c r="C42" s="21">
        <v>1.58905048665687</v>
      </c>
      <c r="D42" s="22">
        <v>9.5021349752271361E-2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323.82</v>
      </c>
      <c r="C44" s="26">
        <v>0.64656411730879826</v>
      </c>
      <c r="D44" s="37">
        <v>3.8662959826608924E-2</v>
      </c>
    </row>
    <row r="45" spans="1:251" ht="15" customHeight="1" x14ac:dyDescent="0.25">
      <c r="A45" s="25" t="s">
        <v>47</v>
      </c>
      <c r="B45" s="26">
        <v>35.758000000000003</v>
      </c>
      <c r="C45" s="26">
        <v>7.1397195067407854E-2</v>
      </c>
      <c r="D45" s="37">
        <v>4.2693784123274724E-3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13.40925</v>
      </c>
      <c r="C48" s="26">
        <v>2.6773948150277942E-2</v>
      </c>
      <c r="D48" s="27">
        <v>1.601016904622802E-3</v>
      </c>
    </row>
    <row r="49" spans="1:251" s="39" customFormat="1" ht="15" customHeight="1" x14ac:dyDescent="0.25">
      <c r="A49" s="20" t="s">
        <v>51</v>
      </c>
      <c r="B49" s="21">
        <v>372.98724999999996</v>
      </c>
      <c r="C49" s="21">
        <v>0.74473526052648398</v>
      </c>
      <c r="D49" s="22">
        <v>4.4533355143559203E-2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1168.8345833333335</v>
      </c>
      <c r="C50" s="34">
        <v>2.3337857471833541</v>
      </c>
      <c r="D50" s="22">
        <v>0.13955470489583058</v>
      </c>
    </row>
    <row r="51" spans="1:251" ht="15" customHeight="1" x14ac:dyDescent="0.25">
      <c r="A51" s="33" t="s">
        <v>53</v>
      </c>
      <c r="B51" s="34">
        <v>6067.0156987133332</v>
      </c>
      <c r="C51" s="34">
        <v>12.113873911238366</v>
      </c>
      <c r="D51" s="36">
        <v>0.72438016251855741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1108.4424000000001</v>
      </c>
      <c r="C53" s="26">
        <v>2.2132020318190535</v>
      </c>
      <c r="D53" s="27">
        <v>0.1323440923392934</v>
      </c>
    </row>
    <row r="54" spans="1:251" ht="15" customHeight="1" x14ac:dyDescent="0.25">
      <c r="A54" s="16" t="s">
        <v>56</v>
      </c>
      <c r="B54" s="6">
        <v>1200</v>
      </c>
      <c r="C54" s="26">
        <v>2.396013034310907</v>
      </c>
      <c r="D54" s="27">
        <v>0.14327574514214905</v>
      </c>
    </row>
    <row r="55" spans="1:251" ht="15" customHeight="1" x14ac:dyDescent="0.25">
      <c r="A55" s="20" t="s">
        <v>57</v>
      </c>
      <c r="B55" s="21">
        <v>2308.4423999999999</v>
      </c>
      <c r="C55" s="21">
        <v>4.6092150661299609</v>
      </c>
      <c r="D55" s="22">
        <v>0.27561983748144248</v>
      </c>
    </row>
    <row r="56" spans="1:251" ht="15" customHeight="1" thickBot="1" x14ac:dyDescent="0.3">
      <c r="A56" s="42" t="s">
        <v>58</v>
      </c>
      <c r="B56" s="43">
        <v>8375.458098713334</v>
      </c>
      <c r="C56" s="44">
        <v>16.723088977368327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121</v>
      </c>
      <c r="B3" s="501"/>
      <c r="C3" s="2"/>
      <c r="D3" s="2"/>
    </row>
    <row r="4" spans="1:5" ht="15" customHeight="1" x14ac:dyDescent="0.25">
      <c r="A4" s="500" t="s">
        <v>97</v>
      </c>
      <c r="B4" s="500"/>
      <c r="C4" s="1"/>
      <c r="D4" s="2"/>
    </row>
    <row r="5" spans="1:5" ht="15" customHeight="1" x14ac:dyDescent="0.25">
      <c r="A5" s="500" t="s">
        <v>72</v>
      </c>
      <c r="B5" s="500"/>
      <c r="C5" s="1"/>
      <c r="D5" s="2"/>
    </row>
    <row r="6" spans="1:5" ht="15" customHeight="1" x14ac:dyDescent="0.25">
      <c r="A6" s="4" t="s">
        <v>3</v>
      </c>
      <c r="B6" s="5" t="s">
        <v>121</v>
      </c>
      <c r="E6" s="6"/>
    </row>
    <row r="7" spans="1:5" ht="15" customHeight="1" thickBot="1" x14ac:dyDescent="0.3">
      <c r="A7" s="4"/>
      <c r="B7" s="7">
        <v>709.85700000000008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2700</v>
      </c>
      <c r="C12" s="6">
        <v>3.8035829751626027</v>
      </c>
      <c r="D12" s="27">
        <v>0.38948367209833812</v>
      </c>
      <c r="E12" s="18">
        <v>0.47170291420799099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200</v>
      </c>
      <c r="C14" s="6">
        <v>0.28174688704908168</v>
      </c>
      <c r="D14" s="27">
        <v>2.8850642377654678E-2</v>
      </c>
      <c r="E14" s="18">
        <v>3.4940956607999334E-2</v>
      </c>
    </row>
    <row r="15" spans="1:5" ht="15" customHeight="1" x14ac:dyDescent="0.25">
      <c r="A15" s="16" t="s">
        <v>17</v>
      </c>
      <c r="B15" s="6">
        <v>200</v>
      </c>
      <c r="C15" s="6">
        <v>0.28174688704908168</v>
      </c>
      <c r="D15" s="27">
        <v>2.8850642377654678E-2</v>
      </c>
      <c r="E15" s="18">
        <v>3.4940956607999334E-2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681.3</v>
      </c>
      <c r="C17" s="6">
        <v>0.95977077073269668</v>
      </c>
      <c r="D17" s="27">
        <v>9.827971325948065E-2</v>
      </c>
      <c r="E17" s="18">
        <v>0.11902636868514971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676.98</v>
      </c>
      <c r="C20" s="6">
        <v>0.95368503797243664</v>
      </c>
      <c r="D20" s="27">
        <v>9.7656539384123317E-2</v>
      </c>
      <c r="E20" s="18">
        <v>0.11827164402241694</v>
      </c>
    </row>
    <row r="21" spans="1:5" ht="15" customHeight="1" x14ac:dyDescent="0.25">
      <c r="A21" s="16" t="s">
        <v>23</v>
      </c>
      <c r="B21" s="6">
        <v>379.07719480000003</v>
      </c>
      <c r="C21" s="6">
        <v>0.53401909793099167</v>
      </c>
      <c r="D21" s="27">
        <v>5.4683102903496691E-2</v>
      </c>
      <c r="E21" s="18">
        <v>6.622659907294455E-2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250.001035</v>
      </c>
      <c r="C27" s="6">
        <v>0.35218506685149259</v>
      </c>
      <c r="D27" s="27">
        <v>3.6063452274142649E-2</v>
      </c>
      <c r="E27" s="18">
        <v>4.3676376579449609E-2</v>
      </c>
    </row>
    <row r="28" spans="1:5" ht="15" customHeight="1" x14ac:dyDescent="0.25">
      <c r="A28" s="16" t="s">
        <v>30</v>
      </c>
      <c r="B28" s="6">
        <v>166.9</v>
      </c>
      <c r="C28" s="6">
        <v>0.23511777724245866</v>
      </c>
      <c r="D28" s="27">
        <v>2.4075861064152829E-2</v>
      </c>
      <c r="E28" s="18">
        <v>2.9158228289375442E-2</v>
      </c>
    </row>
    <row r="29" spans="1:5" s="19" customFormat="1" ht="15" customHeight="1" x14ac:dyDescent="0.25">
      <c r="A29" s="16" t="s">
        <v>31</v>
      </c>
      <c r="B29" s="6">
        <v>38.337000000000003</v>
      </c>
      <c r="C29" s="6">
        <v>5.4006652044003227E-2</v>
      </c>
      <c r="D29" s="37">
        <v>5.5302353841607367E-3</v>
      </c>
      <c r="E29" s="69">
        <v>6.6976572674043522E-3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264.62976149000008</v>
      </c>
      <c r="C31" s="6">
        <v>0.37279305760174236</v>
      </c>
      <c r="D31" s="27">
        <v>3.8173693056160231E-2</v>
      </c>
      <c r="E31" s="18">
        <v>4.6232085067036528E-2</v>
      </c>
    </row>
    <row r="32" spans="1:5" ht="15" customHeight="1" x14ac:dyDescent="0.25">
      <c r="A32" s="20" t="s">
        <v>34</v>
      </c>
      <c r="B32" s="21">
        <v>5557.2249912900015</v>
      </c>
      <c r="C32" s="21">
        <v>7.8286542096365883</v>
      </c>
      <c r="D32" s="22">
        <v>0.80164755417936451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166.71674973870003</v>
      </c>
      <c r="C34" s="26">
        <v>0.23485962628909768</v>
      </c>
      <c r="D34" s="27">
        <v>2.404942662538094E-2</v>
      </c>
      <c r="E34" s="18">
        <v>2.9126213592233007E-2</v>
      </c>
    </row>
    <row r="35" spans="1:253" ht="15" customHeight="1" x14ac:dyDescent="0.25">
      <c r="A35" s="28" t="s">
        <v>37</v>
      </c>
      <c r="B35" s="29">
        <v>166.71674973870003</v>
      </c>
      <c r="C35" s="29">
        <v>0.23485962628909768</v>
      </c>
      <c r="D35" s="30">
        <v>2.404942662538094E-2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5723.9417410287015</v>
      </c>
      <c r="C36" s="34">
        <v>8.0635138359256864</v>
      </c>
      <c r="D36" s="36">
        <v>0.82569698080474541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652.58666666666682</v>
      </c>
      <c r="C38" s="6">
        <v>0.9193213093153505</v>
      </c>
      <c r="D38" s="27">
        <v>9.4137722702128723E-2</v>
      </c>
    </row>
    <row r="39" spans="1:253" ht="15" customHeight="1" x14ac:dyDescent="0.25">
      <c r="A39" s="16" t="s">
        <v>41</v>
      </c>
      <c r="B39" s="6">
        <v>54.463999999999999</v>
      </c>
      <c r="C39" s="6">
        <v>7.6725312281205924E-2</v>
      </c>
      <c r="D39" s="27">
        <v>7.8566069322829214E-3</v>
      </c>
    </row>
    <row r="40" spans="1:253" ht="15" customHeight="1" x14ac:dyDescent="0.25">
      <c r="A40" s="16" t="s">
        <v>42</v>
      </c>
      <c r="B40" s="6">
        <v>70</v>
      </c>
      <c r="C40" s="6">
        <v>9.8611410467178584E-2</v>
      </c>
      <c r="D40" s="27">
        <v>1.0097724832179137E-2</v>
      </c>
    </row>
    <row r="41" spans="1:253" ht="15" customHeight="1" x14ac:dyDescent="0.25">
      <c r="A41" s="16" t="s">
        <v>43</v>
      </c>
      <c r="B41" s="6">
        <v>62.32</v>
      </c>
      <c r="C41" s="6">
        <v>8.7792330004493851E-2</v>
      </c>
      <c r="D41" s="27">
        <v>8.9898601648771975E-3</v>
      </c>
    </row>
    <row r="42" spans="1:253" ht="15" customHeight="1" x14ac:dyDescent="0.25">
      <c r="A42" s="20" t="s">
        <v>44</v>
      </c>
      <c r="B42" s="21">
        <v>839.37066666666681</v>
      </c>
      <c r="C42" s="21">
        <v>1.182450362068229</v>
      </c>
      <c r="D42" s="22">
        <v>0.12108191463146797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333.8</v>
      </c>
      <c r="C44" s="26">
        <v>0.47023555448491733</v>
      </c>
      <c r="D44" s="27">
        <v>4.8151722128305659E-2</v>
      </c>
    </row>
    <row r="45" spans="1:253" ht="15" customHeight="1" x14ac:dyDescent="0.25">
      <c r="A45" s="25" t="s">
        <v>47</v>
      </c>
      <c r="B45" s="26">
        <v>25.558000000000003</v>
      </c>
      <c r="C45" s="26">
        <v>3.6004434696002154E-2</v>
      </c>
      <c r="D45" s="27">
        <v>3.6868235894404917E-3</v>
      </c>
    </row>
    <row r="46" spans="1:253" ht="15" customHeight="1" x14ac:dyDescent="0.25">
      <c r="A46" s="38" t="s">
        <v>48</v>
      </c>
      <c r="B46" s="2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26">
        <v>9.5842500000000008</v>
      </c>
      <c r="C48" s="26">
        <v>1.3501663011000807E-2</v>
      </c>
      <c r="D48" s="27">
        <v>1.3825588460401842E-3</v>
      </c>
    </row>
    <row r="49" spans="1:253" s="39" customFormat="1" ht="15" customHeight="1" x14ac:dyDescent="0.25">
      <c r="A49" s="20" t="s">
        <v>51</v>
      </c>
      <c r="B49" s="21">
        <v>368.94225</v>
      </c>
      <c r="C49" s="21">
        <v>0.51974165219192026</v>
      </c>
      <c r="D49" s="30">
        <v>5.3221104563786335E-2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1208.3129166666668</v>
      </c>
      <c r="C50" s="34">
        <v>1.7021920142601492</v>
      </c>
      <c r="D50" s="89">
        <v>0.17430301919525429</v>
      </c>
    </row>
    <row r="51" spans="1:253" ht="15" customHeight="1" x14ac:dyDescent="0.25">
      <c r="A51" s="33" t="s">
        <v>53</v>
      </c>
      <c r="B51" s="34">
        <v>6932.2546576953682</v>
      </c>
      <c r="C51" s="34">
        <v>9.7657058501858351</v>
      </c>
      <c r="D51" s="36">
        <v>0.99999999999999967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990.03510000000006</v>
      </c>
      <c r="C53" s="26">
        <v>1.3946965374716316</v>
      </c>
      <c r="D53" s="27">
        <v>0.110343638774134</v>
      </c>
    </row>
    <row r="54" spans="1:253" ht="15" hidden="1" customHeight="1" x14ac:dyDescent="0.25">
      <c r="A54" s="16" t="s">
        <v>56</v>
      </c>
      <c r="B54" s="6">
        <v>1050</v>
      </c>
      <c r="C54" s="26">
        <v>1.4791711570076789</v>
      </c>
      <c r="D54" s="27">
        <v>0.11702698289468796</v>
      </c>
    </row>
    <row r="55" spans="1:253" ht="15" hidden="1" customHeight="1" x14ac:dyDescent="0.25">
      <c r="A55" s="20" t="s">
        <v>57</v>
      </c>
      <c r="B55" s="21">
        <v>2040.0351000000001</v>
      </c>
      <c r="C55" s="21">
        <v>2.8738676944793102</v>
      </c>
      <c r="D55" s="22">
        <v>0.22737062166882197</v>
      </c>
    </row>
    <row r="56" spans="1:253" ht="15" hidden="1" customHeight="1" thickBot="1" x14ac:dyDescent="0.3">
      <c r="A56" s="42" t="s">
        <v>58</v>
      </c>
      <c r="B56" s="43">
        <v>8972.2897576953692</v>
      </c>
      <c r="C56" s="44">
        <v>12.639573544665145</v>
      </c>
      <c r="D56" s="45">
        <v>1.2273706216688216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2964.62976149</v>
      </c>
      <c r="C58" s="75">
        <v>4.1763760327643453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264.62976149000008</v>
      </c>
      <c r="C60" s="81">
        <v>0.37279305760174236</v>
      </c>
      <c r="D60" s="82">
        <v>8.9262330469555562E-2</v>
      </c>
    </row>
    <row r="61" spans="1:253" ht="15" customHeight="1" x14ac:dyDescent="0.25">
      <c r="A61" s="80" t="s">
        <v>101</v>
      </c>
      <c r="B61" s="81">
        <v>2700</v>
      </c>
      <c r="C61" s="83">
        <v>3.8035829751626027</v>
      </c>
      <c r="D61" s="82">
        <v>0.91073766953044444</v>
      </c>
    </row>
    <row r="62" spans="1:253" ht="15" customHeight="1" thickBot="1" x14ac:dyDescent="0.3">
      <c r="A62" s="504" t="s">
        <v>102</v>
      </c>
      <c r="B62" s="504"/>
      <c r="C62" s="14"/>
      <c r="D62" s="85">
        <v>0.42765736515449831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93" bestFit="1" customWidth="1"/>
    <col min="2" max="2" width="14.140625" style="93" customWidth="1"/>
    <col min="3" max="3" width="10.42578125" style="93" customWidth="1"/>
    <col min="4" max="4" width="13.5703125" style="93" bestFit="1" customWidth="1"/>
    <col min="5" max="5" width="14.85546875" style="93" bestFit="1" customWidth="1"/>
    <col min="6" max="256" width="13.140625" style="93"/>
    <col min="257" max="257" width="58.42578125" style="93" bestFit="1" customWidth="1"/>
    <col min="258" max="258" width="14.140625" style="93" customWidth="1"/>
    <col min="259" max="259" width="10.42578125" style="93" customWidth="1"/>
    <col min="260" max="260" width="13.5703125" style="93" bestFit="1" customWidth="1"/>
    <col min="261" max="261" width="14.85546875" style="93" bestFit="1" customWidth="1"/>
    <col min="262" max="512" width="13.140625" style="93"/>
    <col min="513" max="513" width="58.42578125" style="93" bestFit="1" customWidth="1"/>
    <col min="514" max="514" width="14.140625" style="93" customWidth="1"/>
    <col min="515" max="515" width="10.42578125" style="93" customWidth="1"/>
    <col min="516" max="516" width="13.5703125" style="93" bestFit="1" customWidth="1"/>
    <col min="517" max="517" width="14.85546875" style="93" bestFit="1" customWidth="1"/>
    <col min="518" max="768" width="13.140625" style="93"/>
    <col min="769" max="769" width="58.42578125" style="93" bestFit="1" customWidth="1"/>
    <col min="770" max="770" width="14.140625" style="93" customWidth="1"/>
    <col min="771" max="771" width="10.42578125" style="93" customWidth="1"/>
    <col min="772" max="772" width="13.5703125" style="93" bestFit="1" customWidth="1"/>
    <col min="773" max="773" width="14.85546875" style="93" bestFit="1" customWidth="1"/>
    <col min="774" max="1024" width="13.140625" style="93"/>
    <col min="1025" max="1025" width="58.42578125" style="93" bestFit="1" customWidth="1"/>
    <col min="1026" max="1026" width="14.140625" style="93" customWidth="1"/>
    <col min="1027" max="1027" width="10.42578125" style="93" customWidth="1"/>
    <col min="1028" max="1028" width="13.5703125" style="93" bestFit="1" customWidth="1"/>
    <col min="1029" max="1029" width="14.85546875" style="93" bestFit="1" customWidth="1"/>
    <col min="1030" max="1280" width="13.140625" style="93"/>
    <col min="1281" max="1281" width="58.42578125" style="93" bestFit="1" customWidth="1"/>
    <col min="1282" max="1282" width="14.140625" style="93" customWidth="1"/>
    <col min="1283" max="1283" width="10.42578125" style="93" customWidth="1"/>
    <col min="1284" max="1284" width="13.5703125" style="93" bestFit="1" customWidth="1"/>
    <col min="1285" max="1285" width="14.85546875" style="93" bestFit="1" customWidth="1"/>
    <col min="1286" max="1536" width="13.140625" style="93"/>
    <col min="1537" max="1537" width="58.42578125" style="93" bestFit="1" customWidth="1"/>
    <col min="1538" max="1538" width="14.140625" style="93" customWidth="1"/>
    <col min="1539" max="1539" width="10.42578125" style="93" customWidth="1"/>
    <col min="1540" max="1540" width="13.5703125" style="93" bestFit="1" customWidth="1"/>
    <col min="1541" max="1541" width="14.85546875" style="93" bestFit="1" customWidth="1"/>
    <col min="1542" max="1792" width="13.140625" style="93"/>
    <col min="1793" max="1793" width="58.42578125" style="93" bestFit="1" customWidth="1"/>
    <col min="1794" max="1794" width="14.140625" style="93" customWidth="1"/>
    <col min="1795" max="1795" width="10.42578125" style="93" customWidth="1"/>
    <col min="1796" max="1796" width="13.5703125" style="93" bestFit="1" customWidth="1"/>
    <col min="1797" max="1797" width="14.85546875" style="93" bestFit="1" customWidth="1"/>
    <col min="1798" max="2048" width="13.140625" style="93"/>
    <col min="2049" max="2049" width="58.42578125" style="93" bestFit="1" customWidth="1"/>
    <col min="2050" max="2050" width="14.140625" style="93" customWidth="1"/>
    <col min="2051" max="2051" width="10.42578125" style="93" customWidth="1"/>
    <col min="2052" max="2052" width="13.5703125" style="93" bestFit="1" customWidth="1"/>
    <col min="2053" max="2053" width="14.85546875" style="93" bestFit="1" customWidth="1"/>
    <col min="2054" max="2304" width="13.140625" style="93"/>
    <col min="2305" max="2305" width="58.42578125" style="93" bestFit="1" customWidth="1"/>
    <col min="2306" max="2306" width="14.140625" style="93" customWidth="1"/>
    <col min="2307" max="2307" width="10.42578125" style="93" customWidth="1"/>
    <col min="2308" max="2308" width="13.5703125" style="93" bestFit="1" customWidth="1"/>
    <col min="2309" max="2309" width="14.85546875" style="93" bestFit="1" customWidth="1"/>
    <col min="2310" max="2560" width="13.140625" style="93"/>
    <col min="2561" max="2561" width="58.42578125" style="93" bestFit="1" customWidth="1"/>
    <col min="2562" max="2562" width="14.140625" style="93" customWidth="1"/>
    <col min="2563" max="2563" width="10.42578125" style="93" customWidth="1"/>
    <col min="2564" max="2564" width="13.5703125" style="93" bestFit="1" customWidth="1"/>
    <col min="2565" max="2565" width="14.85546875" style="93" bestFit="1" customWidth="1"/>
    <col min="2566" max="2816" width="13.140625" style="93"/>
    <col min="2817" max="2817" width="58.42578125" style="93" bestFit="1" customWidth="1"/>
    <col min="2818" max="2818" width="14.140625" style="93" customWidth="1"/>
    <col min="2819" max="2819" width="10.42578125" style="93" customWidth="1"/>
    <col min="2820" max="2820" width="13.5703125" style="93" bestFit="1" customWidth="1"/>
    <col min="2821" max="2821" width="14.85546875" style="93" bestFit="1" customWidth="1"/>
    <col min="2822" max="3072" width="13.140625" style="93"/>
    <col min="3073" max="3073" width="58.42578125" style="93" bestFit="1" customWidth="1"/>
    <col min="3074" max="3074" width="14.140625" style="93" customWidth="1"/>
    <col min="3075" max="3075" width="10.42578125" style="93" customWidth="1"/>
    <col min="3076" max="3076" width="13.5703125" style="93" bestFit="1" customWidth="1"/>
    <col min="3077" max="3077" width="14.85546875" style="93" bestFit="1" customWidth="1"/>
    <col min="3078" max="3328" width="13.140625" style="93"/>
    <col min="3329" max="3329" width="58.42578125" style="93" bestFit="1" customWidth="1"/>
    <col min="3330" max="3330" width="14.140625" style="93" customWidth="1"/>
    <col min="3331" max="3331" width="10.42578125" style="93" customWidth="1"/>
    <col min="3332" max="3332" width="13.5703125" style="93" bestFit="1" customWidth="1"/>
    <col min="3333" max="3333" width="14.85546875" style="93" bestFit="1" customWidth="1"/>
    <col min="3334" max="3584" width="13.140625" style="93"/>
    <col min="3585" max="3585" width="58.42578125" style="93" bestFit="1" customWidth="1"/>
    <col min="3586" max="3586" width="14.140625" style="93" customWidth="1"/>
    <col min="3587" max="3587" width="10.42578125" style="93" customWidth="1"/>
    <col min="3588" max="3588" width="13.5703125" style="93" bestFit="1" customWidth="1"/>
    <col min="3589" max="3589" width="14.85546875" style="93" bestFit="1" customWidth="1"/>
    <col min="3590" max="3840" width="13.140625" style="93"/>
    <col min="3841" max="3841" width="58.42578125" style="93" bestFit="1" customWidth="1"/>
    <col min="3842" max="3842" width="14.140625" style="93" customWidth="1"/>
    <col min="3843" max="3843" width="10.42578125" style="93" customWidth="1"/>
    <col min="3844" max="3844" width="13.5703125" style="93" bestFit="1" customWidth="1"/>
    <col min="3845" max="3845" width="14.85546875" style="93" bestFit="1" customWidth="1"/>
    <col min="3846" max="4096" width="13.140625" style="93"/>
    <col min="4097" max="4097" width="58.42578125" style="93" bestFit="1" customWidth="1"/>
    <col min="4098" max="4098" width="14.140625" style="93" customWidth="1"/>
    <col min="4099" max="4099" width="10.42578125" style="93" customWidth="1"/>
    <col min="4100" max="4100" width="13.5703125" style="93" bestFit="1" customWidth="1"/>
    <col min="4101" max="4101" width="14.85546875" style="93" bestFit="1" customWidth="1"/>
    <col min="4102" max="4352" width="13.140625" style="93"/>
    <col min="4353" max="4353" width="58.42578125" style="93" bestFit="1" customWidth="1"/>
    <col min="4354" max="4354" width="14.140625" style="93" customWidth="1"/>
    <col min="4355" max="4355" width="10.42578125" style="93" customWidth="1"/>
    <col min="4356" max="4356" width="13.5703125" style="93" bestFit="1" customWidth="1"/>
    <col min="4357" max="4357" width="14.85546875" style="93" bestFit="1" customWidth="1"/>
    <col min="4358" max="4608" width="13.140625" style="93"/>
    <col min="4609" max="4609" width="58.42578125" style="93" bestFit="1" customWidth="1"/>
    <col min="4610" max="4610" width="14.140625" style="93" customWidth="1"/>
    <col min="4611" max="4611" width="10.42578125" style="93" customWidth="1"/>
    <col min="4612" max="4612" width="13.5703125" style="93" bestFit="1" customWidth="1"/>
    <col min="4613" max="4613" width="14.85546875" style="93" bestFit="1" customWidth="1"/>
    <col min="4614" max="4864" width="13.140625" style="93"/>
    <col min="4865" max="4865" width="58.42578125" style="93" bestFit="1" customWidth="1"/>
    <col min="4866" max="4866" width="14.140625" style="93" customWidth="1"/>
    <col min="4867" max="4867" width="10.42578125" style="93" customWidth="1"/>
    <col min="4868" max="4868" width="13.5703125" style="93" bestFit="1" customWidth="1"/>
    <col min="4869" max="4869" width="14.85546875" style="93" bestFit="1" customWidth="1"/>
    <col min="4870" max="5120" width="13.140625" style="93"/>
    <col min="5121" max="5121" width="58.42578125" style="93" bestFit="1" customWidth="1"/>
    <col min="5122" max="5122" width="14.140625" style="93" customWidth="1"/>
    <col min="5123" max="5123" width="10.42578125" style="93" customWidth="1"/>
    <col min="5124" max="5124" width="13.5703125" style="93" bestFit="1" customWidth="1"/>
    <col min="5125" max="5125" width="14.85546875" style="93" bestFit="1" customWidth="1"/>
    <col min="5126" max="5376" width="13.140625" style="93"/>
    <col min="5377" max="5377" width="58.42578125" style="93" bestFit="1" customWidth="1"/>
    <col min="5378" max="5378" width="14.140625" style="93" customWidth="1"/>
    <col min="5379" max="5379" width="10.42578125" style="93" customWidth="1"/>
    <col min="5380" max="5380" width="13.5703125" style="93" bestFit="1" customWidth="1"/>
    <col min="5381" max="5381" width="14.85546875" style="93" bestFit="1" customWidth="1"/>
    <col min="5382" max="5632" width="13.140625" style="93"/>
    <col min="5633" max="5633" width="58.42578125" style="93" bestFit="1" customWidth="1"/>
    <col min="5634" max="5634" width="14.140625" style="93" customWidth="1"/>
    <col min="5635" max="5635" width="10.42578125" style="93" customWidth="1"/>
    <col min="5636" max="5636" width="13.5703125" style="93" bestFit="1" customWidth="1"/>
    <col min="5637" max="5637" width="14.85546875" style="93" bestFit="1" customWidth="1"/>
    <col min="5638" max="5888" width="13.140625" style="93"/>
    <col min="5889" max="5889" width="58.42578125" style="93" bestFit="1" customWidth="1"/>
    <col min="5890" max="5890" width="14.140625" style="93" customWidth="1"/>
    <col min="5891" max="5891" width="10.42578125" style="93" customWidth="1"/>
    <col min="5892" max="5892" width="13.5703125" style="93" bestFit="1" customWidth="1"/>
    <col min="5893" max="5893" width="14.85546875" style="93" bestFit="1" customWidth="1"/>
    <col min="5894" max="6144" width="13.140625" style="93"/>
    <col min="6145" max="6145" width="58.42578125" style="93" bestFit="1" customWidth="1"/>
    <col min="6146" max="6146" width="14.140625" style="93" customWidth="1"/>
    <col min="6147" max="6147" width="10.42578125" style="93" customWidth="1"/>
    <col min="6148" max="6148" width="13.5703125" style="93" bestFit="1" customWidth="1"/>
    <col min="6149" max="6149" width="14.85546875" style="93" bestFit="1" customWidth="1"/>
    <col min="6150" max="6400" width="13.140625" style="93"/>
    <col min="6401" max="6401" width="58.42578125" style="93" bestFit="1" customWidth="1"/>
    <col min="6402" max="6402" width="14.140625" style="93" customWidth="1"/>
    <col min="6403" max="6403" width="10.42578125" style="93" customWidth="1"/>
    <col min="6404" max="6404" width="13.5703125" style="93" bestFit="1" customWidth="1"/>
    <col min="6405" max="6405" width="14.85546875" style="93" bestFit="1" customWidth="1"/>
    <col min="6406" max="6656" width="13.140625" style="93"/>
    <col min="6657" max="6657" width="58.42578125" style="93" bestFit="1" customWidth="1"/>
    <col min="6658" max="6658" width="14.140625" style="93" customWidth="1"/>
    <col min="6659" max="6659" width="10.42578125" style="93" customWidth="1"/>
    <col min="6660" max="6660" width="13.5703125" style="93" bestFit="1" customWidth="1"/>
    <col min="6661" max="6661" width="14.85546875" style="93" bestFit="1" customWidth="1"/>
    <col min="6662" max="6912" width="13.140625" style="93"/>
    <col min="6913" max="6913" width="58.42578125" style="93" bestFit="1" customWidth="1"/>
    <col min="6914" max="6914" width="14.140625" style="93" customWidth="1"/>
    <col min="6915" max="6915" width="10.42578125" style="93" customWidth="1"/>
    <col min="6916" max="6916" width="13.5703125" style="93" bestFit="1" customWidth="1"/>
    <col min="6917" max="6917" width="14.85546875" style="93" bestFit="1" customWidth="1"/>
    <col min="6918" max="7168" width="13.140625" style="93"/>
    <col min="7169" max="7169" width="58.42578125" style="93" bestFit="1" customWidth="1"/>
    <col min="7170" max="7170" width="14.140625" style="93" customWidth="1"/>
    <col min="7171" max="7171" width="10.42578125" style="93" customWidth="1"/>
    <col min="7172" max="7172" width="13.5703125" style="93" bestFit="1" customWidth="1"/>
    <col min="7173" max="7173" width="14.85546875" style="93" bestFit="1" customWidth="1"/>
    <col min="7174" max="7424" width="13.140625" style="93"/>
    <col min="7425" max="7425" width="58.42578125" style="93" bestFit="1" customWidth="1"/>
    <col min="7426" max="7426" width="14.140625" style="93" customWidth="1"/>
    <col min="7427" max="7427" width="10.42578125" style="93" customWidth="1"/>
    <col min="7428" max="7428" width="13.5703125" style="93" bestFit="1" customWidth="1"/>
    <col min="7429" max="7429" width="14.85546875" style="93" bestFit="1" customWidth="1"/>
    <col min="7430" max="7680" width="13.140625" style="93"/>
    <col min="7681" max="7681" width="58.42578125" style="93" bestFit="1" customWidth="1"/>
    <col min="7682" max="7682" width="14.140625" style="93" customWidth="1"/>
    <col min="7683" max="7683" width="10.42578125" style="93" customWidth="1"/>
    <col min="7684" max="7684" width="13.5703125" style="93" bestFit="1" customWidth="1"/>
    <col min="7685" max="7685" width="14.85546875" style="93" bestFit="1" customWidth="1"/>
    <col min="7686" max="7936" width="13.140625" style="93"/>
    <col min="7937" max="7937" width="58.42578125" style="93" bestFit="1" customWidth="1"/>
    <col min="7938" max="7938" width="14.140625" style="93" customWidth="1"/>
    <col min="7939" max="7939" width="10.42578125" style="93" customWidth="1"/>
    <col min="7940" max="7940" width="13.5703125" style="93" bestFit="1" customWidth="1"/>
    <col min="7941" max="7941" width="14.85546875" style="93" bestFit="1" customWidth="1"/>
    <col min="7942" max="8192" width="13.140625" style="93"/>
    <col min="8193" max="8193" width="58.42578125" style="93" bestFit="1" customWidth="1"/>
    <col min="8194" max="8194" width="14.140625" style="93" customWidth="1"/>
    <col min="8195" max="8195" width="10.42578125" style="93" customWidth="1"/>
    <col min="8196" max="8196" width="13.5703125" style="93" bestFit="1" customWidth="1"/>
    <col min="8197" max="8197" width="14.85546875" style="93" bestFit="1" customWidth="1"/>
    <col min="8198" max="8448" width="13.140625" style="93"/>
    <col min="8449" max="8449" width="58.42578125" style="93" bestFit="1" customWidth="1"/>
    <col min="8450" max="8450" width="14.140625" style="93" customWidth="1"/>
    <col min="8451" max="8451" width="10.42578125" style="93" customWidth="1"/>
    <col min="8452" max="8452" width="13.5703125" style="93" bestFit="1" customWidth="1"/>
    <col min="8453" max="8453" width="14.85546875" style="93" bestFit="1" customWidth="1"/>
    <col min="8454" max="8704" width="13.140625" style="93"/>
    <col min="8705" max="8705" width="58.42578125" style="93" bestFit="1" customWidth="1"/>
    <col min="8706" max="8706" width="14.140625" style="93" customWidth="1"/>
    <col min="8707" max="8707" width="10.42578125" style="93" customWidth="1"/>
    <col min="8708" max="8708" width="13.5703125" style="93" bestFit="1" customWidth="1"/>
    <col min="8709" max="8709" width="14.85546875" style="93" bestFit="1" customWidth="1"/>
    <col min="8710" max="8960" width="13.140625" style="93"/>
    <col min="8961" max="8961" width="58.42578125" style="93" bestFit="1" customWidth="1"/>
    <col min="8962" max="8962" width="14.140625" style="93" customWidth="1"/>
    <col min="8963" max="8963" width="10.42578125" style="93" customWidth="1"/>
    <col min="8964" max="8964" width="13.5703125" style="93" bestFit="1" customWidth="1"/>
    <col min="8965" max="8965" width="14.85546875" style="93" bestFit="1" customWidth="1"/>
    <col min="8966" max="9216" width="13.140625" style="93"/>
    <col min="9217" max="9217" width="58.42578125" style="93" bestFit="1" customWidth="1"/>
    <col min="9218" max="9218" width="14.140625" style="93" customWidth="1"/>
    <col min="9219" max="9219" width="10.42578125" style="93" customWidth="1"/>
    <col min="9220" max="9220" width="13.5703125" style="93" bestFit="1" customWidth="1"/>
    <col min="9221" max="9221" width="14.85546875" style="93" bestFit="1" customWidth="1"/>
    <col min="9222" max="9472" width="13.140625" style="93"/>
    <col min="9473" max="9473" width="58.42578125" style="93" bestFit="1" customWidth="1"/>
    <col min="9474" max="9474" width="14.140625" style="93" customWidth="1"/>
    <col min="9475" max="9475" width="10.42578125" style="93" customWidth="1"/>
    <col min="9476" max="9476" width="13.5703125" style="93" bestFit="1" customWidth="1"/>
    <col min="9477" max="9477" width="14.85546875" style="93" bestFit="1" customWidth="1"/>
    <col min="9478" max="9728" width="13.140625" style="93"/>
    <col min="9729" max="9729" width="58.42578125" style="93" bestFit="1" customWidth="1"/>
    <col min="9730" max="9730" width="14.140625" style="93" customWidth="1"/>
    <col min="9731" max="9731" width="10.42578125" style="93" customWidth="1"/>
    <col min="9732" max="9732" width="13.5703125" style="93" bestFit="1" customWidth="1"/>
    <col min="9733" max="9733" width="14.85546875" style="93" bestFit="1" customWidth="1"/>
    <col min="9734" max="9984" width="13.140625" style="93"/>
    <col min="9985" max="9985" width="58.42578125" style="93" bestFit="1" customWidth="1"/>
    <col min="9986" max="9986" width="14.140625" style="93" customWidth="1"/>
    <col min="9987" max="9987" width="10.42578125" style="93" customWidth="1"/>
    <col min="9988" max="9988" width="13.5703125" style="93" bestFit="1" customWidth="1"/>
    <col min="9989" max="9989" width="14.85546875" style="93" bestFit="1" customWidth="1"/>
    <col min="9990" max="10240" width="13.140625" style="93"/>
    <col min="10241" max="10241" width="58.42578125" style="93" bestFit="1" customWidth="1"/>
    <col min="10242" max="10242" width="14.140625" style="93" customWidth="1"/>
    <col min="10243" max="10243" width="10.42578125" style="93" customWidth="1"/>
    <col min="10244" max="10244" width="13.5703125" style="93" bestFit="1" customWidth="1"/>
    <col min="10245" max="10245" width="14.85546875" style="93" bestFit="1" customWidth="1"/>
    <col min="10246" max="10496" width="13.140625" style="93"/>
    <col min="10497" max="10497" width="58.42578125" style="93" bestFit="1" customWidth="1"/>
    <col min="10498" max="10498" width="14.140625" style="93" customWidth="1"/>
    <col min="10499" max="10499" width="10.42578125" style="93" customWidth="1"/>
    <col min="10500" max="10500" width="13.5703125" style="93" bestFit="1" customWidth="1"/>
    <col min="10501" max="10501" width="14.85546875" style="93" bestFit="1" customWidth="1"/>
    <col min="10502" max="10752" width="13.140625" style="93"/>
    <col min="10753" max="10753" width="58.42578125" style="93" bestFit="1" customWidth="1"/>
    <col min="10754" max="10754" width="14.140625" style="93" customWidth="1"/>
    <col min="10755" max="10755" width="10.42578125" style="93" customWidth="1"/>
    <col min="10756" max="10756" width="13.5703125" style="93" bestFit="1" customWidth="1"/>
    <col min="10757" max="10757" width="14.85546875" style="93" bestFit="1" customWidth="1"/>
    <col min="10758" max="11008" width="13.140625" style="93"/>
    <col min="11009" max="11009" width="58.42578125" style="93" bestFit="1" customWidth="1"/>
    <col min="11010" max="11010" width="14.140625" style="93" customWidth="1"/>
    <col min="11011" max="11011" width="10.42578125" style="93" customWidth="1"/>
    <col min="11012" max="11012" width="13.5703125" style="93" bestFit="1" customWidth="1"/>
    <col min="11013" max="11013" width="14.85546875" style="93" bestFit="1" customWidth="1"/>
    <col min="11014" max="11264" width="13.140625" style="93"/>
    <col min="11265" max="11265" width="58.42578125" style="93" bestFit="1" customWidth="1"/>
    <col min="11266" max="11266" width="14.140625" style="93" customWidth="1"/>
    <col min="11267" max="11267" width="10.42578125" style="93" customWidth="1"/>
    <col min="11268" max="11268" width="13.5703125" style="93" bestFit="1" customWidth="1"/>
    <col min="11269" max="11269" width="14.85546875" style="93" bestFit="1" customWidth="1"/>
    <col min="11270" max="11520" width="13.140625" style="93"/>
    <col min="11521" max="11521" width="58.42578125" style="93" bestFit="1" customWidth="1"/>
    <col min="11522" max="11522" width="14.140625" style="93" customWidth="1"/>
    <col min="11523" max="11523" width="10.42578125" style="93" customWidth="1"/>
    <col min="11524" max="11524" width="13.5703125" style="93" bestFit="1" customWidth="1"/>
    <col min="11525" max="11525" width="14.85546875" style="93" bestFit="1" customWidth="1"/>
    <col min="11526" max="11776" width="13.140625" style="93"/>
    <col min="11777" max="11777" width="58.42578125" style="93" bestFit="1" customWidth="1"/>
    <col min="11778" max="11778" width="14.140625" style="93" customWidth="1"/>
    <col min="11779" max="11779" width="10.42578125" style="93" customWidth="1"/>
    <col min="11780" max="11780" width="13.5703125" style="93" bestFit="1" customWidth="1"/>
    <col min="11781" max="11781" width="14.85546875" style="93" bestFit="1" customWidth="1"/>
    <col min="11782" max="12032" width="13.140625" style="93"/>
    <col min="12033" max="12033" width="58.42578125" style="93" bestFit="1" customWidth="1"/>
    <col min="12034" max="12034" width="14.140625" style="93" customWidth="1"/>
    <col min="12035" max="12035" width="10.42578125" style="93" customWidth="1"/>
    <col min="12036" max="12036" width="13.5703125" style="93" bestFit="1" customWidth="1"/>
    <col min="12037" max="12037" width="14.85546875" style="93" bestFit="1" customWidth="1"/>
    <col min="12038" max="12288" width="13.140625" style="93"/>
    <col min="12289" max="12289" width="58.42578125" style="93" bestFit="1" customWidth="1"/>
    <col min="12290" max="12290" width="14.140625" style="93" customWidth="1"/>
    <col min="12291" max="12291" width="10.42578125" style="93" customWidth="1"/>
    <col min="12292" max="12292" width="13.5703125" style="93" bestFit="1" customWidth="1"/>
    <col min="12293" max="12293" width="14.85546875" style="93" bestFit="1" customWidth="1"/>
    <col min="12294" max="12544" width="13.140625" style="93"/>
    <col min="12545" max="12545" width="58.42578125" style="93" bestFit="1" customWidth="1"/>
    <col min="12546" max="12546" width="14.140625" style="93" customWidth="1"/>
    <col min="12547" max="12547" width="10.42578125" style="93" customWidth="1"/>
    <col min="12548" max="12548" width="13.5703125" style="93" bestFit="1" customWidth="1"/>
    <col min="12549" max="12549" width="14.85546875" style="93" bestFit="1" customWidth="1"/>
    <col min="12550" max="12800" width="13.140625" style="93"/>
    <col min="12801" max="12801" width="58.42578125" style="93" bestFit="1" customWidth="1"/>
    <col min="12802" max="12802" width="14.140625" style="93" customWidth="1"/>
    <col min="12803" max="12803" width="10.42578125" style="93" customWidth="1"/>
    <col min="12804" max="12804" width="13.5703125" style="93" bestFit="1" customWidth="1"/>
    <col min="12805" max="12805" width="14.85546875" style="93" bestFit="1" customWidth="1"/>
    <col min="12806" max="13056" width="13.140625" style="93"/>
    <col min="13057" max="13057" width="58.42578125" style="93" bestFit="1" customWidth="1"/>
    <col min="13058" max="13058" width="14.140625" style="93" customWidth="1"/>
    <col min="13059" max="13059" width="10.42578125" style="93" customWidth="1"/>
    <col min="13060" max="13060" width="13.5703125" style="93" bestFit="1" customWidth="1"/>
    <col min="13061" max="13061" width="14.85546875" style="93" bestFit="1" customWidth="1"/>
    <col min="13062" max="13312" width="13.140625" style="93"/>
    <col min="13313" max="13313" width="58.42578125" style="93" bestFit="1" customWidth="1"/>
    <col min="13314" max="13314" width="14.140625" style="93" customWidth="1"/>
    <col min="13315" max="13315" width="10.42578125" style="93" customWidth="1"/>
    <col min="13316" max="13316" width="13.5703125" style="93" bestFit="1" customWidth="1"/>
    <col min="13317" max="13317" width="14.85546875" style="93" bestFit="1" customWidth="1"/>
    <col min="13318" max="13568" width="13.140625" style="93"/>
    <col min="13569" max="13569" width="58.42578125" style="93" bestFit="1" customWidth="1"/>
    <col min="13570" max="13570" width="14.140625" style="93" customWidth="1"/>
    <col min="13571" max="13571" width="10.42578125" style="93" customWidth="1"/>
    <col min="13572" max="13572" width="13.5703125" style="93" bestFit="1" customWidth="1"/>
    <col min="13573" max="13573" width="14.85546875" style="93" bestFit="1" customWidth="1"/>
    <col min="13574" max="13824" width="13.140625" style="93"/>
    <col min="13825" max="13825" width="58.42578125" style="93" bestFit="1" customWidth="1"/>
    <col min="13826" max="13826" width="14.140625" style="93" customWidth="1"/>
    <col min="13827" max="13827" width="10.42578125" style="93" customWidth="1"/>
    <col min="13828" max="13828" width="13.5703125" style="93" bestFit="1" customWidth="1"/>
    <col min="13829" max="13829" width="14.85546875" style="93" bestFit="1" customWidth="1"/>
    <col min="13830" max="14080" width="13.140625" style="93"/>
    <col min="14081" max="14081" width="58.42578125" style="93" bestFit="1" customWidth="1"/>
    <col min="14082" max="14082" width="14.140625" style="93" customWidth="1"/>
    <col min="14083" max="14083" width="10.42578125" style="93" customWidth="1"/>
    <col min="14084" max="14084" width="13.5703125" style="93" bestFit="1" customWidth="1"/>
    <col min="14085" max="14085" width="14.85546875" style="93" bestFit="1" customWidth="1"/>
    <col min="14086" max="14336" width="13.140625" style="93"/>
    <col min="14337" max="14337" width="58.42578125" style="93" bestFit="1" customWidth="1"/>
    <col min="14338" max="14338" width="14.140625" style="93" customWidth="1"/>
    <col min="14339" max="14339" width="10.42578125" style="93" customWidth="1"/>
    <col min="14340" max="14340" width="13.5703125" style="93" bestFit="1" customWidth="1"/>
    <col min="14341" max="14341" width="14.85546875" style="93" bestFit="1" customWidth="1"/>
    <col min="14342" max="14592" width="13.140625" style="93"/>
    <col min="14593" max="14593" width="58.42578125" style="93" bestFit="1" customWidth="1"/>
    <col min="14594" max="14594" width="14.140625" style="93" customWidth="1"/>
    <col min="14595" max="14595" width="10.42578125" style="93" customWidth="1"/>
    <col min="14596" max="14596" width="13.5703125" style="93" bestFit="1" customWidth="1"/>
    <col min="14597" max="14597" width="14.85546875" style="93" bestFit="1" customWidth="1"/>
    <col min="14598" max="14848" width="13.140625" style="93"/>
    <col min="14849" max="14849" width="58.42578125" style="93" bestFit="1" customWidth="1"/>
    <col min="14850" max="14850" width="14.140625" style="93" customWidth="1"/>
    <col min="14851" max="14851" width="10.42578125" style="93" customWidth="1"/>
    <col min="14852" max="14852" width="13.5703125" style="93" bestFit="1" customWidth="1"/>
    <col min="14853" max="14853" width="14.85546875" style="93" bestFit="1" customWidth="1"/>
    <col min="14854" max="15104" width="13.140625" style="93"/>
    <col min="15105" max="15105" width="58.42578125" style="93" bestFit="1" customWidth="1"/>
    <col min="15106" max="15106" width="14.140625" style="93" customWidth="1"/>
    <col min="15107" max="15107" width="10.42578125" style="93" customWidth="1"/>
    <col min="15108" max="15108" width="13.5703125" style="93" bestFit="1" customWidth="1"/>
    <col min="15109" max="15109" width="14.85546875" style="93" bestFit="1" customWidth="1"/>
    <col min="15110" max="15360" width="13.140625" style="93"/>
    <col min="15361" max="15361" width="58.42578125" style="93" bestFit="1" customWidth="1"/>
    <col min="15362" max="15362" width="14.140625" style="93" customWidth="1"/>
    <col min="15363" max="15363" width="10.42578125" style="93" customWidth="1"/>
    <col min="15364" max="15364" width="13.5703125" style="93" bestFit="1" customWidth="1"/>
    <col min="15365" max="15365" width="14.85546875" style="93" bestFit="1" customWidth="1"/>
    <col min="15366" max="15616" width="13.140625" style="93"/>
    <col min="15617" max="15617" width="58.42578125" style="93" bestFit="1" customWidth="1"/>
    <col min="15618" max="15618" width="14.140625" style="93" customWidth="1"/>
    <col min="15619" max="15619" width="10.42578125" style="93" customWidth="1"/>
    <col min="15620" max="15620" width="13.5703125" style="93" bestFit="1" customWidth="1"/>
    <col min="15621" max="15621" width="14.85546875" style="93" bestFit="1" customWidth="1"/>
    <col min="15622" max="15872" width="13.140625" style="93"/>
    <col min="15873" max="15873" width="58.42578125" style="93" bestFit="1" customWidth="1"/>
    <col min="15874" max="15874" width="14.140625" style="93" customWidth="1"/>
    <col min="15875" max="15875" width="10.42578125" style="93" customWidth="1"/>
    <col min="15876" max="15876" width="13.5703125" style="93" bestFit="1" customWidth="1"/>
    <col min="15877" max="15877" width="14.85546875" style="93" bestFit="1" customWidth="1"/>
    <col min="15878" max="16128" width="13.140625" style="93"/>
    <col min="16129" max="16129" width="58.42578125" style="93" bestFit="1" customWidth="1"/>
    <col min="16130" max="16130" width="14.140625" style="93" customWidth="1"/>
    <col min="16131" max="16131" width="10.42578125" style="93" customWidth="1"/>
    <col min="16132" max="16132" width="13.5703125" style="93" bestFit="1" customWidth="1"/>
    <col min="16133" max="16133" width="14.85546875" style="93" bestFit="1" customWidth="1"/>
    <col min="16134" max="16384" width="13.140625" style="93"/>
  </cols>
  <sheetData>
    <row r="1" spans="1:5" ht="15" customHeight="1" x14ac:dyDescent="0.25">
      <c r="A1" s="508" t="s">
        <v>0</v>
      </c>
      <c r="B1" s="508"/>
      <c r="C1" s="92"/>
      <c r="D1" s="92"/>
    </row>
    <row r="2" spans="1:5" ht="15" customHeight="1" x14ac:dyDescent="0.25">
      <c r="A2" s="508" t="s">
        <v>65</v>
      </c>
      <c r="B2" s="508"/>
      <c r="C2" s="92"/>
      <c r="D2" s="92"/>
    </row>
    <row r="3" spans="1:5" ht="15" customHeight="1" x14ac:dyDescent="0.25">
      <c r="A3" s="509" t="s">
        <v>131</v>
      </c>
      <c r="B3" s="509"/>
      <c r="C3" s="92"/>
      <c r="D3" s="92"/>
    </row>
    <row r="4" spans="1:5" ht="15" customHeight="1" x14ac:dyDescent="0.25">
      <c r="A4" s="508" t="s">
        <v>97</v>
      </c>
      <c r="B4" s="508"/>
      <c r="C4" s="91"/>
      <c r="D4" s="92"/>
    </row>
    <row r="5" spans="1:5" ht="15" customHeight="1" x14ac:dyDescent="0.25">
      <c r="A5" s="508" t="s">
        <v>72</v>
      </c>
      <c r="B5" s="508"/>
      <c r="C5" s="91"/>
      <c r="D5" s="92"/>
    </row>
    <row r="6" spans="1:5" ht="15" customHeight="1" x14ac:dyDescent="0.25">
      <c r="A6" s="94" t="s">
        <v>3</v>
      </c>
      <c r="B6" s="95" t="s">
        <v>131</v>
      </c>
      <c r="E6" s="96"/>
    </row>
    <row r="7" spans="1:5" ht="15" customHeight="1" thickBot="1" x14ac:dyDescent="0.3">
      <c r="A7" s="94"/>
      <c r="B7" s="97">
        <v>709.85700000000008</v>
      </c>
      <c r="C7" s="98" t="s">
        <v>4</v>
      </c>
      <c r="D7" s="92"/>
    </row>
    <row r="8" spans="1:5" ht="15" customHeight="1" x14ac:dyDescent="0.25">
      <c r="A8" s="99"/>
      <c r="B8" s="100" t="s">
        <v>5</v>
      </c>
      <c r="C8" s="505" t="s">
        <v>6</v>
      </c>
      <c r="D8" s="100" t="s">
        <v>7</v>
      </c>
      <c r="E8" s="100" t="s">
        <v>7</v>
      </c>
    </row>
    <row r="9" spans="1:5" ht="15" customHeight="1" x14ac:dyDescent="0.25">
      <c r="A9" s="101" t="s">
        <v>8</v>
      </c>
      <c r="B9" s="98"/>
      <c r="C9" s="506"/>
      <c r="D9" s="98" t="s">
        <v>66</v>
      </c>
      <c r="E9" s="98" t="s">
        <v>5</v>
      </c>
    </row>
    <row r="10" spans="1:5" ht="15" customHeight="1" thickBot="1" x14ac:dyDescent="0.3">
      <c r="A10" s="102"/>
      <c r="B10" s="103" t="s">
        <v>67</v>
      </c>
      <c r="C10" s="103" t="s">
        <v>10</v>
      </c>
      <c r="D10" s="103" t="s">
        <v>11</v>
      </c>
      <c r="E10" s="103" t="s">
        <v>12</v>
      </c>
    </row>
    <row r="11" spans="1:5" ht="15" customHeight="1" x14ac:dyDescent="0.25">
      <c r="A11" s="101" t="s">
        <v>13</v>
      </c>
      <c r="B11" s="101"/>
      <c r="C11" s="101"/>
      <c r="D11" s="101"/>
    </row>
    <row r="12" spans="1:5" ht="15" customHeight="1" x14ac:dyDescent="0.25">
      <c r="A12" s="104" t="s">
        <v>93</v>
      </c>
      <c r="B12" s="96">
        <v>3037.5</v>
      </c>
      <c r="C12" s="96">
        <v>4.2790308470579284</v>
      </c>
      <c r="D12" s="105">
        <v>0.38562540327110978</v>
      </c>
      <c r="E12" s="106">
        <v>0.47360083820555149</v>
      </c>
    </row>
    <row r="13" spans="1:5" ht="15" customHeight="1" x14ac:dyDescent="0.25">
      <c r="A13" s="104" t="s">
        <v>15</v>
      </c>
      <c r="B13" s="96">
        <v>0</v>
      </c>
      <c r="C13" s="96">
        <v>0</v>
      </c>
      <c r="D13" s="105">
        <v>0</v>
      </c>
      <c r="E13" s="106">
        <v>0</v>
      </c>
    </row>
    <row r="14" spans="1:5" ht="15" customHeight="1" x14ac:dyDescent="0.25">
      <c r="A14" s="104" t="s">
        <v>16</v>
      </c>
      <c r="B14" s="96">
        <v>225</v>
      </c>
      <c r="C14" s="96">
        <v>0.31696524793021691</v>
      </c>
      <c r="D14" s="105">
        <v>2.8564844686748875E-2</v>
      </c>
      <c r="E14" s="106">
        <v>3.5081543570781595E-2</v>
      </c>
    </row>
    <row r="15" spans="1:5" ht="15" customHeight="1" x14ac:dyDescent="0.25">
      <c r="A15" s="104" t="s">
        <v>17</v>
      </c>
      <c r="B15" s="96">
        <v>225</v>
      </c>
      <c r="C15" s="96">
        <v>0.31696524793021691</v>
      </c>
      <c r="D15" s="105">
        <v>2.8564844686748875E-2</v>
      </c>
      <c r="E15" s="106">
        <v>3.5081543570781595E-2</v>
      </c>
    </row>
    <row r="16" spans="1:5" ht="15" customHeight="1" x14ac:dyDescent="0.25">
      <c r="A16" s="104" t="s">
        <v>18</v>
      </c>
      <c r="B16" s="96">
        <v>0</v>
      </c>
      <c r="C16" s="96">
        <v>0</v>
      </c>
      <c r="D16" s="105">
        <v>0</v>
      </c>
      <c r="E16" s="106">
        <v>0</v>
      </c>
    </row>
    <row r="17" spans="1:5" ht="15" customHeight="1" x14ac:dyDescent="0.25">
      <c r="A17" s="104" t="s">
        <v>19</v>
      </c>
      <c r="B17" s="96">
        <v>765</v>
      </c>
      <c r="C17" s="96">
        <v>1.0776818429627375</v>
      </c>
      <c r="D17" s="105">
        <v>9.7120471934946176E-2</v>
      </c>
      <c r="E17" s="106">
        <v>0.11927724814065742</v>
      </c>
    </row>
    <row r="18" spans="1:5" ht="15" customHeight="1" x14ac:dyDescent="0.25">
      <c r="A18" s="104" t="s">
        <v>20</v>
      </c>
      <c r="B18" s="96">
        <v>0</v>
      </c>
      <c r="C18" s="96">
        <v>0</v>
      </c>
      <c r="D18" s="105">
        <v>0</v>
      </c>
      <c r="E18" s="106">
        <v>0</v>
      </c>
    </row>
    <row r="19" spans="1:5" ht="15" customHeight="1" x14ac:dyDescent="0.25">
      <c r="A19" s="104" t="s">
        <v>69</v>
      </c>
      <c r="B19" s="96">
        <v>0</v>
      </c>
      <c r="C19" s="96">
        <v>0</v>
      </c>
      <c r="D19" s="105">
        <v>0</v>
      </c>
      <c r="E19" s="106">
        <v>0</v>
      </c>
    </row>
    <row r="20" spans="1:5" ht="15" customHeight="1" x14ac:dyDescent="0.25">
      <c r="A20" s="104" t="s">
        <v>22</v>
      </c>
      <c r="B20" s="96">
        <v>823.98</v>
      </c>
      <c r="C20" s="96">
        <v>1.1607689999535116</v>
      </c>
      <c r="D20" s="105">
        <v>0.10460826988883261</v>
      </c>
      <c r="E20" s="106">
        <v>0.12847329009534497</v>
      </c>
    </row>
    <row r="21" spans="1:5" ht="15" customHeight="1" x14ac:dyDescent="0.25">
      <c r="A21" s="104" t="s">
        <v>23</v>
      </c>
      <c r="B21" s="96">
        <v>340.19916799999999</v>
      </c>
      <c r="C21" s="96">
        <v>0.47925028280343779</v>
      </c>
      <c r="D21" s="105">
        <v>4.3189939539916386E-2</v>
      </c>
      <c r="E21" s="106">
        <v>5.3043164155269537E-2</v>
      </c>
    </row>
    <row r="22" spans="1:5" ht="15" customHeight="1" x14ac:dyDescent="0.25">
      <c r="A22" s="104" t="s">
        <v>24</v>
      </c>
      <c r="B22" s="96">
        <v>0</v>
      </c>
      <c r="C22" s="96">
        <v>0</v>
      </c>
      <c r="D22" s="105">
        <v>0</v>
      </c>
      <c r="E22" s="106">
        <v>0</v>
      </c>
    </row>
    <row r="23" spans="1:5" ht="15" customHeight="1" x14ac:dyDescent="0.25">
      <c r="A23" s="104" t="s">
        <v>70</v>
      </c>
      <c r="B23" s="96">
        <v>0</v>
      </c>
      <c r="C23" s="96">
        <v>0</v>
      </c>
      <c r="D23" s="105">
        <v>0</v>
      </c>
      <c r="E23" s="106">
        <v>0</v>
      </c>
    </row>
    <row r="24" spans="1:5" ht="15" customHeight="1" x14ac:dyDescent="0.25">
      <c r="A24" s="104" t="s">
        <v>71</v>
      </c>
      <c r="B24" s="96">
        <v>0</v>
      </c>
      <c r="C24" s="96">
        <v>0</v>
      </c>
      <c r="D24" s="105">
        <v>0</v>
      </c>
      <c r="E24" s="106">
        <v>0</v>
      </c>
    </row>
    <row r="25" spans="1:5" ht="15" customHeight="1" x14ac:dyDescent="0.25">
      <c r="A25" s="104" t="s">
        <v>27</v>
      </c>
      <c r="B25" s="96">
        <v>0</v>
      </c>
      <c r="C25" s="96">
        <v>0</v>
      </c>
      <c r="D25" s="105">
        <v>0</v>
      </c>
      <c r="E25" s="106">
        <v>0</v>
      </c>
    </row>
    <row r="26" spans="1:5" ht="15" customHeight="1" x14ac:dyDescent="0.25">
      <c r="A26" s="104" t="s">
        <v>28</v>
      </c>
      <c r="B26" s="96">
        <v>0</v>
      </c>
      <c r="C26" s="96">
        <v>0</v>
      </c>
      <c r="D26" s="105">
        <v>0</v>
      </c>
      <c r="E26" s="106">
        <v>0</v>
      </c>
    </row>
    <row r="27" spans="1:5" ht="15" customHeight="1" x14ac:dyDescent="0.25">
      <c r="A27" s="104" t="s">
        <v>29</v>
      </c>
      <c r="B27" s="96">
        <v>265.81252499999999</v>
      </c>
      <c r="C27" s="96">
        <v>0.374459257287031</v>
      </c>
      <c r="D27" s="105">
        <v>3.3746193299633562E-2</v>
      </c>
      <c r="E27" s="106">
        <v>4.1444949677542094E-2</v>
      </c>
    </row>
    <row r="28" spans="1:5" ht="15" customHeight="1" x14ac:dyDescent="0.25">
      <c r="A28" s="104" t="s">
        <v>30</v>
      </c>
      <c r="B28" s="96">
        <v>209.48</v>
      </c>
      <c r="C28" s="96">
        <v>0.29510168949520815</v>
      </c>
      <c r="D28" s="105">
        <v>2.6594505177689576E-2</v>
      </c>
      <c r="E28" s="106">
        <v>3.2661696654254793E-2</v>
      </c>
    </row>
    <row r="29" spans="1:5" s="109" customFormat="1" ht="15" customHeight="1" x14ac:dyDescent="0.25">
      <c r="A29" s="104" t="s">
        <v>31</v>
      </c>
      <c r="B29" s="96">
        <v>38.337000000000003</v>
      </c>
      <c r="C29" s="96">
        <v>5.4006652044003227E-2</v>
      </c>
      <c r="D29" s="107">
        <v>4.8670686700261851E-3</v>
      </c>
      <c r="E29" s="108">
        <v>5.9774272705469065E-3</v>
      </c>
    </row>
    <row r="30" spans="1:5" ht="15" customHeight="1" x14ac:dyDescent="0.25">
      <c r="A30" s="104" t="s">
        <v>32</v>
      </c>
      <c r="B30" s="96">
        <v>0</v>
      </c>
      <c r="C30" s="96">
        <v>0</v>
      </c>
      <c r="D30" s="105">
        <v>0</v>
      </c>
      <c r="E30" s="106">
        <v>0</v>
      </c>
    </row>
    <row r="31" spans="1:5" ht="15" customHeight="1" x14ac:dyDescent="0.25">
      <c r="A31" s="104" t="s">
        <v>33</v>
      </c>
      <c r="B31" s="96">
        <v>296.51543465000003</v>
      </c>
      <c r="C31" s="96">
        <v>0.41771150337321461</v>
      </c>
      <c r="D31" s="105">
        <v>3.764407705778261E-2</v>
      </c>
      <c r="E31" s="106">
        <v>4.6232085067036521E-2</v>
      </c>
    </row>
    <row r="32" spans="1:5" ht="15" customHeight="1" x14ac:dyDescent="0.25">
      <c r="A32" s="110" t="s">
        <v>34</v>
      </c>
      <c r="B32" s="111">
        <v>6226.8241276500003</v>
      </c>
      <c r="C32" s="111">
        <v>8.7719415708375053</v>
      </c>
      <c r="D32" s="112">
        <v>0.79052561821343459</v>
      </c>
      <c r="E32" s="113">
        <v>0.97087378640776689</v>
      </c>
    </row>
    <row r="33" spans="1:253" ht="15" customHeight="1" x14ac:dyDescent="0.25">
      <c r="A33" s="101" t="s">
        <v>35</v>
      </c>
      <c r="B33" s="94"/>
      <c r="C33" s="94"/>
      <c r="D33" s="114"/>
    </row>
    <row r="34" spans="1:253" ht="15" customHeight="1" x14ac:dyDescent="0.25">
      <c r="A34" s="115" t="s">
        <v>36</v>
      </c>
      <c r="B34" s="116">
        <v>186.80472382950001</v>
      </c>
      <c r="C34" s="116">
        <v>0.2631582471251252</v>
      </c>
      <c r="D34" s="105">
        <v>2.3715768546403039E-2</v>
      </c>
      <c r="E34" s="106">
        <v>2.9126213592233007E-2</v>
      </c>
    </row>
    <row r="35" spans="1:253" ht="15" customHeight="1" x14ac:dyDescent="0.25">
      <c r="A35" s="117" t="s">
        <v>37</v>
      </c>
      <c r="B35" s="118">
        <v>186.80472382950001</v>
      </c>
      <c r="C35" s="118">
        <v>0.2631582471251252</v>
      </c>
      <c r="D35" s="119">
        <v>2.3715768546403039E-2</v>
      </c>
      <c r="E35" s="120">
        <v>2.9126213592233007E-2</v>
      </c>
      <c r="F35" s="104"/>
      <c r="I35" s="121"/>
      <c r="J35" s="104"/>
      <c r="M35" s="121"/>
      <c r="N35" s="104"/>
      <c r="Q35" s="121"/>
      <c r="R35" s="104"/>
      <c r="U35" s="121"/>
      <c r="V35" s="104"/>
      <c r="Y35" s="121"/>
      <c r="Z35" s="104"/>
      <c r="AC35" s="121"/>
      <c r="AD35" s="104"/>
      <c r="AG35" s="121"/>
      <c r="AH35" s="104"/>
      <c r="AK35" s="121"/>
      <c r="AL35" s="104"/>
      <c r="AO35" s="121"/>
      <c r="AP35" s="104"/>
      <c r="AS35" s="121"/>
      <c r="AT35" s="104"/>
      <c r="AW35" s="121"/>
      <c r="AX35" s="104"/>
      <c r="BA35" s="121"/>
      <c r="BB35" s="104"/>
      <c r="BE35" s="121"/>
      <c r="BF35" s="104"/>
      <c r="BI35" s="121"/>
      <c r="BJ35" s="104"/>
      <c r="BM35" s="121"/>
      <c r="BN35" s="104"/>
      <c r="BQ35" s="121"/>
      <c r="BR35" s="104"/>
      <c r="BU35" s="121"/>
      <c r="BV35" s="104"/>
      <c r="BY35" s="121"/>
      <c r="BZ35" s="104"/>
      <c r="CC35" s="121"/>
      <c r="CD35" s="104"/>
      <c r="CG35" s="121"/>
      <c r="CH35" s="104"/>
      <c r="CK35" s="121"/>
      <c r="CL35" s="104"/>
      <c r="CO35" s="121"/>
      <c r="CP35" s="104"/>
      <c r="CS35" s="121"/>
      <c r="CT35" s="104"/>
      <c r="CW35" s="121"/>
      <c r="CX35" s="104"/>
      <c r="DA35" s="121"/>
      <c r="DB35" s="104"/>
      <c r="DE35" s="121"/>
      <c r="DF35" s="104"/>
      <c r="DI35" s="121"/>
      <c r="DJ35" s="104"/>
      <c r="DM35" s="121"/>
      <c r="DN35" s="104"/>
      <c r="DQ35" s="121"/>
      <c r="DR35" s="104"/>
      <c r="DU35" s="121"/>
      <c r="DV35" s="104"/>
      <c r="DY35" s="121"/>
      <c r="DZ35" s="104"/>
      <c r="EC35" s="121"/>
      <c r="ED35" s="104"/>
      <c r="EG35" s="121"/>
      <c r="EH35" s="104"/>
      <c r="EK35" s="121"/>
      <c r="EL35" s="104"/>
      <c r="EO35" s="121"/>
      <c r="EP35" s="104"/>
      <c r="ES35" s="121"/>
      <c r="ET35" s="104"/>
      <c r="EW35" s="121"/>
      <c r="EX35" s="104"/>
      <c r="FA35" s="121"/>
      <c r="FB35" s="104"/>
      <c r="FE35" s="121"/>
      <c r="FF35" s="104"/>
      <c r="FI35" s="121"/>
      <c r="FJ35" s="104"/>
      <c r="FM35" s="121"/>
      <c r="FN35" s="104"/>
      <c r="FQ35" s="121"/>
      <c r="FR35" s="104"/>
      <c r="FU35" s="121"/>
      <c r="FV35" s="104"/>
      <c r="FY35" s="121"/>
      <c r="FZ35" s="104"/>
      <c r="GC35" s="121"/>
      <c r="GD35" s="104"/>
      <c r="GG35" s="121"/>
      <c r="GH35" s="104"/>
      <c r="GK35" s="121"/>
      <c r="GL35" s="104"/>
      <c r="GO35" s="121"/>
      <c r="GP35" s="104"/>
      <c r="GS35" s="121"/>
      <c r="GT35" s="104"/>
      <c r="GW35" s="121"/>
      <c r="GX35" s="104"/>
      <c r="HA35" s="121"/>
      <c r="HB35" s="104"/>
      <c r="HE35" s="121"/>
      <c r="HF35" s="104"/>
      <c r="HI35" s="121"/>
      <c r="HJ35" s="104"/>
      <c r="HM35" s="121"/>
      <c r="HN35" s="104"/>
      <c r="HQ35" s="121"/>
      <c r="HR35" s="104"/>
      <c r="HU35" s="121"/>
      <c r="HV35" s="104"/>
      <c r="HY35" s="121"/>
      <c r="HZ35" s="104"/>
      <c r="IC35" s="121"/>
      <c r="ID35" s="104"/>
      <c r="IG35" s="121"/>
      <c r="IH35" s="104"/>
      <c r="IK35" s="121"/>
      <c r="IL35" s="104"/>
      <c r="IO35" s="121"/>
      <c r="IP35" s="104"/>
      <c r="IS35" s="121"/>
    </row>
    <row r="36" spans="1:253" ht="15" customHeight="1" x14ac:dyDescent="0.25">
      <c r="A36" s="122" t="s">
        <v>38</v>
      </c>
      <c r="B36" s="123">
        <v>6413.6288514795006</v>
      </c>
      <c r="C36" s="123">
        <v>9.0350998179626298</v>
      </c>
      <c r="D36" s="124">
        <v>0.81424138675983759</v>
      </c>
      <c r="E36" s="124">
        <v>1</v>
      </c>
    </row>
    <row r="37" spans="1:253" ht="15" customHeight="1" x14ac:dyDescent="0.25">
      <c r="A37" s="101" t="s">
        <v>39</v>
      </c>
      <c r="B37" s="94"/>
      <c r="C37" s="94"/>
      <c r="D37" s="114"/>
    </row>
    <row r="38" spans="1:253" ht="15" customHeight="1" x14ac:dyDescent="0.25">
      <c r="A38" s="104" t="s">
        <v>40</v>
      </c>
      <c r="B38" s="96">
        <v>804.72</v>
      </c>
      <c r="C38" s="96">
        <v>1.133636774730685</v>
      </c>
      <c r="D38" s="105">
        <v>0.10216311918364691</v>
      </c>
    </row>
    <row r="39" spans="1:253" ht="15" customHeight="1" x14ac:dyDescent="0.25">
      <c r="A39" s="104" t="s">
        <v>41</v>
      </c>
      <c r="B39" s="96">
        <v>54.463999999999999</v>
      </c>
      <c r="C39" s="96">
        <v>7.6725312281205924E-2</v>
      </c>
      <c r="D39" s="105">
        <v>6.9144697823070693E-3</v>
      </c>
    </row>
    <row r="40" spans="1:253" ht="15" customHeight="1" x14ac:dyDescent="0.25">
      <c r="A40" s="104" t="s">
        <v>42</v>
      </c>
      <c r="B40" s="96">
        <v>80</v>
      </c>
      <c r="C40" s="96">
        <v>0.11269875481963268</v>
      </c>
      <c r="D40" s="105">
        <v>1.0156389221955156E-2</v>
      </c>
    </row>
    <row r="41" spans="1:253" ht="15" customHeight="1" x14ac:dyDescent="0.25">
      <c r="A41" s="104" t="s">
        <v>43</v>
      </c>
      <c r="B41" s="96">
        <v>69.900000000000006</v>
      </c>
      <c r="C41" s="96">
        <v>9.8470537023654062E-2</v>
      </c>
      <c r="D41" s="105">
        <v>8.8741450826833185E-3</v>
      </c>
    </row>
    <row r="42" spans="1:253" ht="15" customHeight="1" x14ac:dyDescent="0.25">
      <c r="A42" s="110" t="s">
        <v>44</v>
      </c>
      <c r="B42" s="111">
        <v>1009.0839999999999</v>
      </c>
      <c r="C42" s="111">
        <v>1.4215313788551778</v>
      </c>
      <c r="D42" s="112">
        <v>0.12810812327059246</v>
      </c>
      <c r="H42" s="104"/>
      <c r="L42" s="104"/>
      <c r="P42" s="104"/>
      <c r="T42" s="104"/>
      <c r="X42" s="104"/>
      <c r="AB42" s="104"/>
      <c r="AF42" s="104"/>
      <c r="AJ42" s="104"/>
      <c r="AN42" s="104"/>
      <c r="AR42" s="104"/>
      <c r="AV42" s="104"/>
      <c r="AZ42" s="104"/>
      <c r="BD42" s="104"/>
      <c r="BH42" s="104"/>
      <c r="BL42" s="104"/>
      <c r="BP42" s="104"/>
      <c r="BT42" s="104"/>
      <c r="BX42" s="104"/>
      <c r="CB42" s="104"/>
      <c r="CF42" s="104"/>
      <c r="CJ42" s="104"/>
      <c r="CN42" s="104"/>
      <c r="CR42" s="104"/>
      <c r="CV42" s="104"/>
      <c r="CZ42" s="104"/>
      <c r="DD42" s="104"/>
      <c r="DH42" s="104"/>
      <c r="DL42" s="104"/>
      <c r="DP42" s="104"/>
      <c r="DT42" s="104"/>
      <c r="DX42" s="104"/>
      <c r="EB42" s="104"/>
      <c r="EF42" s="104"/>
      <c r="EJ42" s="104"/>
      <c r="EN42" s="104"/>
      <c r="ER42" s="104"/>
      <c r="EV42" s="104"/>
      <c r="EZ42" s="104"/>
      <c r="FD42" s="104"/>
      <c r="FH42" s="104"/>
      <c r="FL42" s="104"/>
      <c r="FP42" s="104"/>
      <c r="FT42" s="104"/>
      <c r="FX42" s="104"/>
      <c r="GB42" s="104"/>
      <c r="GF42" s="104"/>
      <c r="GJ42" s="104"/>
      <c r="GN42" s="104"/>
      <c r="GR42" s="104"/>
      <c r="GV42" s="104"/>
      <c r="GZ42" s="104"/>
      <c r="HD42" s="104"/>
      <c r="HH42" s="104"/>
      <c r="HL42" s="104"/>
      <c r="HP42" s="104"/>
      <c r="HT42" s="104"/>
      <c r="HX42" s="104"/>
      <c r="IB42" s="104"/>
      <c r="IF42" s="104"/>
      <c r="IJ42" s="104"/>
      <c r="IN42" s="104"/>
    </row>
    <row r="43" spans="1:253" s="109" customFormat="1" ht="15" customHeight="1" x14ac:dyDescent="0.25">
      <c r="A43" s="101" t="s">
        <v>45</v>
      </c>
      <c r="B43" s="94"/>
      <c r="C43" s="94"/>
      <c r="D43" s="114"/>
    </row>
    <row r="44" spans="1:253" ht="15" customHeight="1" x14ac:dyDescent="0.25">
      <c r="A44" s="115" t="s">
        <v>46</v>
      </c>
      <c r="B44" s="116">
        <v>418.96</v>
      </c>
      <c r="C44" s="116">
        <v>0.59020337899041631</v>
      </c>
      <c r="D44" s="105">
        <v>5.3189010355379152E-2</v>
      </c>
    </row>
    <row r="45" spans="1:253" ht="15" customHeight="1" x14ac:dyDescent="0.25">
      <c r="A45" s="115" t="s">
        <v>47</v>
      </c>
      <c r="B45" s="116">
        <v>25.558000000000003</v>
      </c>
      <c r="C45" s="116">
        <v>3.6004434696002154E-2</v>
      </c>
      <c r="D45" s="105">
        <v>3.2447124466841236E-3</v>
      </c>
    </row>
    <row r="46" spans="1:253" ht="15" customHeight="1" x14ac:dyDescent="0.25">
      <c r="A46" s="125" t="s">
        <v>48</v>
      </c>
      <c r="B46" s="116">
        <v>0</v>
      </c>
      <c r="C46" s="96">
        <v>0</v>
      </c>
      <c r="D46" s="105">
        <v>0</v>
      </c>
      <c r="E46" s="108"/>
    </row>
    <row r="47" spans="1:253" ht="15" customHeight="1" x14ac:dyDescent="0.25">
      <c r="A47" s="115" t="s">
        <v>49</v>
      </c>
      <c r="B47" s="116">
        <v>0</v>
      </c>
      <c r="C47" s="116">
        <v>0</v>
      </c>
      <c r="D47" s="105">
        <v>0</v>
      </c>
    </row>
    <row r="48" spans="1:253" ht="15" customHeight="1" x14ac:dyDescent="0.25">
      <c r="A48" s="115" t="s">
        <v>50</v>
      </c>
      <c r="B48" s="116">
        <v>9.5842500000000008</v>
      </c>
      <c r="C48" s="116">
        <v>1.3501663011000807E-2</v>
      </c>
      <c r="D48" s="105">
        <v>1.2167671675065463E-3</v>
      </c>
    </row>
    <row r="49" spans="1:253" s="126" customFormat="1" ht="15" customHeight="1" x14ac:dyDescent="0.25">
      <c r="A49" s="110" t="s">
        <v>51</v>
      </c>
      <c r="B49" s="111">
        <v>454.10225000000003</v>
      </c>
      <c r="C49" s="111">
        <v>0.63970947669741918</v>
      </c>
      <c r="D49" s="119">
        <v>5.7650489969569819E-2</v>
      </c>
      <c r="F49" s="127"/>
      <c r="I49" s="128"/>
      <c r="J49" s="127"/>
      <c r="M49" s="128"/>
      <c r="N49" s="127"/>
      <c r="Q49" s="128"/>
      <c r="R49" s="127"/>
      <c r="U49" s="128"/>
      <c r="V49" s="127"/>
      <c r="Y49" s="128"/>
      <c r="Z49" s="127"/>
      <c r="AC49" s="128"/>
      <c r="AD49" s="127"/>
      <c r="AG49" s="128"/>
      <c r="AH49" s="127"/>
      <c r="AK49" s="128"/>
      <c r="AL49" s="127"/>
      <c r="AO49" s="128"/>
      <c r="AP49" s="127"/>
      <c r="AS49" s="128"/>
      <c r="AT49" s="127"/>
      <c r="AW49" s="128"/>
      <c r="AX49" s="127"/>
      <c r="BA49" s="128"/>
      <c r="BB49" s="127"/>
      <c r="BE49" s="128"/>
      <c r="BF49" s="127"/>
      <c r="BI49" s="128"/>
      <c r="BJ49" s="127"/>
      <c r="BM49" s="128"/>
      <c r="BN49" s="127"/>
      <c r="BQ49" s="128"/>
      <c r="BR49" s="127"/>
      <c r="BU49" s="128"/>
      <c r="BV49" s="127"/>
      <c r="BY49" s="128"/>
      <c r="BZ49" s="127"/>
      <c r="CC49" s="128"/>
      <c r="CD49" s="127"/>
      <c r="CG49" s="128"/>
      <c r="CH49" s="127"/>
      <c r="CK49" s="128"/>
      <c r="CL49" s="127"/>
      <c r="CO49" s="128"/>
      <c r="CP49" s="127"/>
      <c r="CS49" s="128"/>
      <c r="CT49" s="127"/>
      <c r="CW49" s="128"/>
      <c r="CX49" s="127"/>
      <c r="DA49" s="128"/>
      <c r="DB49" s="127"/>
      <c r="DE49" s="128"/>
      <c r="DF49" s="127"/>
      <c r="DI49" s="128"/>
      <c r="DJ49" s="127"/>
      <c r="DM49" s="128"/>
      <c r="DN49" s="127"/>
      <c r="DQ49" s="128"/>
      <c r="DR49" s="127"/>
      <c r="DU49" s="128"/>
      <c r="DV49" s="127"/>
      <c r="DY49" s="128"/>
      <c r="DZ49" s="127"/>
      <c r="EC49" s="128"/>
      <c r="ED49" s="127"/>
      <c r="EG49" s="128"/>
      <c r="EH49" s="127"/>
      <c r="EK49" s="128"/>
      <c r="EL49" s="127"/>
      <c r="EO49" s="128"/>
      <c r="EP49" s="127"/>
      <c r="ES49" s="128"/>
      <c r="ET49" s="127"/>
      <c r="EW49" s="128"/>
      <c r="EX49" s="127"/>
      <c r="FA49" s="128"/>
      <c r="FB49" s="127"/>
      <c r="FE49" s="128"/>
      <c r="FF49" s="127"/>
      <c r="FI49" s="128"/>
      <c r="FJ49" s="127"/>
      <c r="FM49" s="128"/>
      <c r="FN49" s="127"/>
      <c r="FQ49" s="128"/>
      <c r="FR49" s="127"/>
      <c r="FU49" s="128"/>
      <c r="FV49" s="127"/>
      <c r="FY49" s="128"/>
      <c r="FZ49" s="127"/>
      <c r="GC49" s="128"/>
      <c r="GD49" s="127"/>
      <c r="GG49" s="128"/>
      <c r="GH49" s="127"/>
      <c r="GK49" s="128"/>
      <c r="GL49" s="127"/>
      <c r="GO49" s="128"/>
      <c r="GP49" s="127"/>
      <c r="GS49" s="128"/>
      <c r="GT49" s="127"/>
      <c r="GW49" s="128"/>
      <c r="GX49" s="127"/>
      <c r="HA49" s="128"/>
      <c r="HB49" s="127"/>
      <c r="HE49" s="128"/>
      <c r="HF49" s="127"/>
      <c r="HI49" s="128"/>
      <c r="HJ49" s="127"/>
      <c r="HM49" s="128"/>
      <c r="HN49" s="127"/>
      <c r="HQ49" s="128"/>
      <c r="HR49" s="127"/>
      <c r="HU49" s="128"/>
      <c r="HV49" s="127"/>
      <c r="HY49" s="128"/>
      <c r="HZ49" s="127"/>
      <c r="IC49" s="128"/>
      <c r="ID49" s="127"/>
      <c r="IG49" s="128"/>
      <c r="IH49" s="127"/>
      <c r="IK49" s="128"/>
      <c r="IL49" s="127"/>
      <c r="IO49" s="128"/>
      <c r="IP49" s="127"/>
      <c r="IS49" s="128"/>
    </row>
    <row r="50" spans="1:253" s="109" customFormat="1" ht="15" customHeight="1" x14ac:dyDescent="0.25">
      <c r="A50" s="122" t="s">
        <v>52</v>
      </c>
      <c r="B50" s="123">
        <v>1463.18625</v>
      </c>
      <c r="C50" s="123">
        <v>2.061240855552597</v>
      </c>
      <c r="D50" s="129">
        <v>0.18575861324016227</v>
      </c>
    </row>
    <row r="51" spans="1:253" ht="15" customHeight="1" x14ac:dyDescent="0.25">
      <c r="A51" s="122" t="s">
        <v>53</v>
      </c>
      <c r="B51" s="123">
        <v>7876.8151014795003</v>
      </c>
      <c r="C51" s="123">
        <v>11.096340673515227</v>
      </c>
      <c r="D51" s="124">
        <v>1</v>
      </c>
    </row>
    <row r="52" spans="1:253" ht="15" hidden="1" customHeight="1" x14ac:dyDescent="0.25">
      <c r="A52" s="101" t="s">
        <v>54</v>
      </c>
      <c r="B52" s="94"/>
      <c r="C52" s="94"/>
      <c r="D52" s="114"/>
    </row>
    <row r="53" spans="1:253" ht="15" hidden="1" customHeight="1" x14ac:dyDescent="0.25">
      <c r="A53" s="104" t="s">
        <v>55</v>
      </c>
      <c r="B53" s="116">
        <v>1228.2548999999999</v>
      </c>
      <c r="C53" s="116">
        <v>1.7302849728889054</v>
      </c>
      <c r="D53" s="105">
        <v>0.12094991957919093</v>
      </c>
    </row>
    <row r="54" spans="1:253" ht="15" hidden="1" customHeight="1" x14ac:dyDescent="0.25">
      <c r="A54" s="104" t="s">
        <v>56</v>
      </c>
      <c r="B54" s="96">
        <v>1050</v>
      </c>
      <c r="C54" s="116">
        <v>1.4791711570076789</v>
      </c>
      <c r="D54" s="105">
        <v>0.10339662846706371</v>
      </c>
    </row>
    <row r="55" spans="1:253" ht="15" hidden="1" customHeight="1" x14ac:dyDescent="0.25">
      <c r="A55" s="110" t="s">
        <v>57</v>
      </c>
      <c r="B55" s="111">
        <v>2278.2548999999999</v>
      </c>
      <c r="C55" s="111">
        <v>3.2094561298965845</v>
      </c>
      <c r="D55" s="112">
        <v>0.22434654804625465</v>
      </c>
    </row>
    <row r="56" spans="1:253" ht="15" hidden="1" customHeight="1" thickBot="1" x14ac:dyDescent="0.3">
      <c r="A56" s="130" t="s">
        <v>58</v>
      </c>
      <c r="B56" s="131">
        <v>10155.0700014795</v>
      </c>
      <c r="C56" s="132">
        <v>14.305796803411813</v>
      </c>
      <c r="D56" s="133">
        <v>1.2243465480462545</v>
      </c>
    </row>
    <row r="57" spans="1:253" ht="15" customHeight="1" thickBot="1" x14ac:dyDescent="0.3">
      <c r="A57" s="134"/>
      <c r="B57" s="135"/>
      <c r="C57" s="136"/>
      <c r="D57" s="137"/>
    </row>
    <row r="58" spans="1:253" ht="15" customHeight="1" thickBot="1" x14ac:dyDescent="0.3">
      <c r="A58" s="138" t="s">
        <v>98</v>
      </c>
      <c r="B58" s="139">
        <v>3334.0154346499999</v>
      </c>
      <c r="C58" s="139">
        <v>4.6967423504311432</v>
      </c>
      <c r="D58" s="140">
        <v>1</v>
      </c>
    </row>
    <row r="59" spans="1:253" ht="15" customHeight="1" x14ac:dyDescent="0.25">
      <c r="A59" s="141" t="s">
        <v>99</v>
      </c>
      <c r="B59" s="142">
        <v>0</v>
      </c>
      <c r="C59" s="142">
        <v>0</v>
      </c>
      <c r="D59" s="143">
        <v>0</v>
      </c>
    </row>
    <row r="60" spans="1:253" ht="15" customHeight="1" x14ac:dyDescent="0.25">
      <c r="A60" s="144" t="s">
        <v>100</v>
      </c>
      <c r="B60" s="145">
        <v>296.51543465000003</v>
      </c>
      <c r="C60" s="145">
        <v>0.41771150337321461</v>
      </c>
      <c r="D60" s="146">
        <v>8.8936431297933632E-2</v>
      </c>
    </row>
    <row r="61" spans="1:253" ht="15" customHeight="1" x14ac:dyDescent="0.25">
      <c r="A61" s="144" t="s">
        <v>101</v>
      </c>
      <c r="B61" s="145">
        <v>3037.5</v>
      </c>
      <c r="C61" s="147">
        <v>4.2790308470579284</v>
      </c>
      <c r="D61" s="146">
        <v>0.9110635687020664</v>
      </c>
    </row>
    <row r="62" spans="1:253" ht="15" customHeight="1" thickBot="1" x14ac:dyDescent="0.3">
      <c r="A62" s="507" t="s">
        <v>102</v>
      </c>
      <c r="B62" s="507"/>
      <c r="C62" s="102"/>
      <c r="D62" s="148">
        <v>0.42326948032889239</v>
      </c>
    </row>
    <row r="63" spans="1:253" ht="15" customHeight="1" x14ac:dyDescent="0.25">
      <c r="A63" s="149" t="s">
        <v>108</v>
      </c>
      <c r="B63" s="150"/>
      <c r="C63" s="150"/>
      <c r="D63" s="150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132</v>
      </c>
      <c r="B3" s="501"/>
      <c r="C3" s="2"/>
      <c r="D3" s="2"/>
    </row>
    <row r="4" spans="1:5" ht="15" customHeight="1" x14ac:dyDescent="0.25">
      <c r="A4" s="1" t="s">
        <v>72</v>
      </c>
      <c r="B4" s="1"/>
      <c r="C4" s="1"/>
      <c r="D4" s="2"/>
    </row>
    <row r="5" spans="1:5" ht="15" customHeight="1" x14ac:dyDescent="0.25">
      <c r="A5" s="1" t="s">
        <v>97</v>
      </c>
      <c r="B5" s="1"/>
      <c r="C5" s="1"/>
      <c r="D5" s="2"/>
    </row>
    <row r="6" spans="1:5" ht="15" customHeight="1" x14ac:dyDescent="0.25">
      <c r="A6" s="4" t="s">
        <v>3</v>
      </c>
      <c r="B6" s="5" t="s">
        <v>132</v>
      </c>
      <c r="E6" s="6"/>
    </row>
    <row r="7" spans="1:5" ht="15" customHeight="1" thickBot="1" x14ac:dyDescent="0.3">
      <c r="A7" s="4"/>
      <c r="B7" s="7">
        <v>709.85700000000008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87">
        <v>4.7544787189532531</v>
      </c>
      <c r="D12" s="18">
        <v>0.29204194164931208</v>
      </c>
      <c r="E12" s="18">
        <v>0.48427801057599351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250</v>
      </c>
      <c r="C14" s="87">
        <v>0.35218360881135208</v>
      </c>
      <c r="D14" s="18">
        <v>2.1632736418467562E-2</v>
      </c>
      <c r="E14" s="18">
        <v>3.5872445227851373E-2</v>
      </c>
    </row>
    <row r="15" spans="1:5" ht="15" customHeight="1" x14ac:dyDescent="0.25">
      <c r="A15" s="16" t="s">
        <v>17</v>
      </c>
      <c r="B15" s="6">
        <v>250</v>
      </c>
      <c r="C15" s="87">
        <v>0.35218360881135208</v>
      </c>
      <c r="D15" s="18">
        <v>2.1632736418467562E-2</v>
      </c>
      <c r="E15" s="18">
        <v>3.5872445227851373E-2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877.5</v>
      </c>
      <c r="C17" s="87">
        <v>1.236164466927846</v>
      </c>
      <c r="D17" s="18">
        <v>7.5930904828821144E-2</v>
      </c>
      <c r="E17" s="18">
        <v>0.12591228274975833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817.82999999999993</v>
      </c>
      <c r="C20" s="87">
        <v>1.1521052831767522</v>
      </c>
      <c r="D20" s="18">
        <v>7.0767603300461293E-2</v>
      </c>
      <c r="E20" s="18">
        <v>0.11735024752277473</v>
      </c>
    </row>
    <row r="21" spans="1:5" ht="15" customHeight="1" x14ac:dyDescent="0.25">
      <c r="A21" s="16" t="s">
        <v>23</v>
      </c>
      <c r="B21" s="6">
        <v>338.47754600000002</v>
      </c>
      <c r="C21" s="87">
        <v>0.47682497460756179</v>
      </c>
      <c r="D21" s="18">
        <v>2.9288782144750919E-2</v>
      </c>
      <c r="E21" s="18">
        <v>4.8568068918970177E-2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289.81252499999999</v>
      </c>
      <c r="C27" s="87">
        <v>0.40826888373292081</v>
      </c>
      <c r="D27" s="18">
        <v>2.5077751856382162E-2</v>
      </c>
      <c r="E27" s="18">
        <v>4.1585135717631221E-2</v>
      </c>
    </row>
    <row r="28" spans="1:5" ht="15" customHeight="1" x14ac:dyDescent="0.25">
      <c r="A28" s="16" t="s">
        <v>30</v>
      </c>
      <c r="B28" s="6">
        <v>200.26</v>
      </c>
      <c r="C28" s="87">
        <v>0.28211315800224546</v>
      </c>
      <c r="D28" s="18">
        <v>1.7328687180649255E-2</v>
      </c>
      <c r="E28" s="18">
        <v>2.873526352531806E-2</v>
      </c>
    </row>
    <row r="29" spans="1:5" s="19" customFormat="1" ht="15" customHeight="1" x14ac:dyDescent="0.25">
      <c r="A29" s="16" t="s">
        <v>31</v>
      </c>
      <c r="B29" s="6">
        <v>45.074999999999996</v>
      </c>
      <c r="C29" s="87">
        <v>6.3498704668686776E-2</v>
      </c>
      <c r="D29" s="18">
        <v>3.9003823762497011E-3</v>
      </c>
      <c r="E29" s="18">
        <v>6.4678018745816012E-3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322.19775355000002</v>
      </c>
      <c r="C31" s="87">
        <v>0.45389107038459858</v>
      </c>
      <c r="D31" s="18">
        <v>2.7880076308678087E-2</v>
      </c>
      <c r="E31" s="18">
        <v>4.6232085067036521E-2</v>
      </c>
    </row>
    <row r="32" spans="1:5" ht="15" customHeight="1" x14ac:dyDescent="0.25">
      <c r="A32" s="20" t="s">
        <v>34</v>
      </c>
      <c r="B32" s="21">
        <v>6766.1528245500003</v>
      </c>
      <c r="C32" s="21">
        <v>9.5317124780765674</v>
      </c>
      <c r="D32" s="22">
        <v>0.58548160248223979</v>
      </c>
      <c r="E32" s="23">
        <v>0.97087378640776689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202.98458473650001</v>
      </c>
      <c r="C34" s="26">
        <v>0.28595137434229712</v>
      </c>
      <c r="D34" s="27">
        <v>1.7564448074467193E-2</v>
      </c>
      <c r="E34" s="18">
        <v>2.9126213592233007E-2</v>
      </c>
    </row>
    <row r="35" spans="1:251" ht="15" customHeight="1" x14ac:dyDescent="0.25">
      <c r="A35" s="28" t="s">
        <v>37</v>
      </c>
      <c r="B35" s="29">
        <v>202.98458473650001</v>
      </c>
      <c r="C35" s="29">
        <v>0.28595137434229712</v>
      </c>
      <c r="D35" s="30">
        <v>1.7564448074467193E-2</v>
      </c>
      <c r="E35" s="31">
        <v>2.9126213592233007E-2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6969.1374092865008</v>
      </c>
      <c r="C36" s="35">
        <v>9.817663852418864</v>
      </c>
      <c r="D36" s="36">
        <v>0.60304605055670701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784.37333333333345</v>
      </c>
      <c r="C38" s="6">
        <v>1.1049737247548921</v>
      </c>
      <c r="D38" s="18">
        <v>6.7872566294699191E-2</v>
      </c>
    </row>
    <row r="39" spans="1:251" ht="15" customHeight="1" x14ac:dyDescent="0.25">
      <c r="A39" s="16" t="s">
        <v>41</v>
      </c>
      <c r="B39" s="6">
        <v>64</v>
      </c>
      <c r="C39" s="6">
        <v>9.0159003855706132E-2</v>
      </c>
      <c r="D39" s="18">
        <v>5.5379805231276962E-3</v>
      </c>
    </row>
    <row r="40" spans="1:251" ht="15" customHeight="1" x14ac:dyDescent="0.25">
      <c r="A40" s="16" t="s">
        <v>42</v>
      </c>
      <c r="B40" s="6">
        <v>110</v>
      </c>
      <c r="C40" s="6">
        <v>0.15496078787699494</v>
      </c>
      <c r="D40" s="18">
        <v>9.5184040241257269E-3</v>
      </c>
    </row>
    <row r="41" spans="1:251" ht="15" customHeight="1" x14ac:dyDescent="0.25">
      <c r="A41" s="16" t="s">
        <v>43</v>
      </c>
      <c r="B41" s="6">
        <v>77.599999999999994</v>
      </c>
      <c r="C41" s="6">
        <v>0.10931779217504368</v>
      </c>
      <c r="D41" s="18">
        <v>6.7148013842923309E-3</v>
      </c>
    </row>
    <row r="42" spans="1:251" ht="15" customHeight="1" x14ac:dyDescent="0.25">
      <c r="A42" s="20" t="s">
        <v>44</v>
      </c>
      <c r="B42" s="21">
        <v>1035.9733333333334</v>
      </c>
      <c r="C42" s="21">
        <v>1.4594113086626368</v>
      </c>
      <c r="D42" s="22">
        <v>8.9643752226244933E-2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400.52</v>
      </c>
      <c r="C44" s="26">
        <v>0.56422631600449091</v>
      </c>
      <c r="D44" s="37">
        <v>3.465737436129851E-2</v>
      </c>
    </row>
    <row r="45" spans="1:251" ht="15" customHeight="1" x14ac:dyDescent="0.25">
      <c r="A45" s="25" t="s">
        <v>47</v>
      </c>
      <c r="B45" s="26">
        <v>30.05</v>
      </c>
      <c r="C45" s="26">
        <v>4.2332469779124526E-2</v>
      </c>
      <c r="D45" s="37">
        <v>2.6002549174998012E-3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11.268749999999999</v>
      </c>
      <c r="C48" s="26">
        <v>1.5874676167171694E-2</v>
      </c>
      <c r="D48" s="27">
        <v>9.7509559406242527E-4</v>
      </c>
    </row>
    <row r="49" spans="1:251" s="39" customFormat="1" ht="15" customHeight="1" x14ac:dyDescent="0.25">
      <c r="A49" s="20" t="s">
        <v>51</v>
      </c>
      <c r="B49" s="21">
        <v>441.83875</v>
      </c>
      <c r="C49" s="21">
        <v>0.62243346195078708</v>
      </c>
      <c r="D49" s="22">
        <v>3.8232724872860738E-2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1477.8120833333332</v>
      </c>
      <c r="C50" s="34">
        <v>2.081844770613424</v>
      </c>
      <c r="D50" s="22">
        <v>0.12787647709910568</v>
      </c>
    </row>
    <row r="51" spans="1:251" ht="15" customHeight="1" x14ac:dyDescent="0.25">
      <c r="A51" s="33" t="s">
        <v>53</v>
      </c>
      <c r="B51" s="34">
        <v>8446.9494926198349</v>
      </c>
      <c r="C51" s="34">
        <v>11.899508623032288</v>
      </c>
      <c r="D51" s="36">
        <v>0.73092252765581267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1429.6097500000001</v>
      </c>
      <c r="C53" s="26">
        <v>2.0139404837875796</v>
      </c>
      <c r="D53" s="27">
        <v>0.12370548361208523</v>
      </c>
    </row>
    <row r="54" spans="1:251" ht="15" customHeight="1" x14ac:dyDescent="0.25">
      <c r="A54" s="16" t="s">
        <v>56</v>
      </c>
      <c r="B54" s="6">
        <v>1680</v>
      </c>
      <c r="C54" s="26">
        <v>2.366673851212286</v>
      </c>
      <c r="D54" s="27">
        <v>0.14537198873210203</v>
      </c>
    </row>
    <row r="55" spans="1:251" ht="15" customHeight="1" x14ac:dyDescent="0.25">
      <c r="A55" s="20" t="s">
        <v>57</v>
      </c>
      <c r="B55" s="21">
        <v>3109.6097500000001</v>
      </c>
      <c r="C55" s="21">
        <v>4.3806143349998656</v>
      </c>
      <c r="D55" s="22">
        <v>0.26907747234418727</v>
      </c>
    </row>
    <row r="56" spans="1:251" ht="15" customHeight="1" thickBot="1" x14ac:dyDescent="0.3">
      <c r="A56" s="42" t="s">
        <v>58</v>
      </c>
      <c r="B56" s="43">
        <v>11556.559242619835</v>
      </c>
      <c r="C56" s="44">
        <v>16.280122958032152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/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1" t="s">
        <v>0</v>
      </c>
      <c r="B1" s="1"/>
      <c r="C1" s="47"/>
      <c r="D1" s="47"/>
    </row>
    <row r="2" spans="1:5" ht="15" customHeight="1" x14ac:dyDescent="0.25">
      <c r="A2" s="1" t="s">
        <v>65</v>
      </c>
      <c r="B2" s="1"/>
      <c r="C2" s="47"/>
      <c r="D2" s="47"/>
    </row>
    <row r="3" spans="1:5" ht="15" customHeight="1" x14ac:dyDescent="0.25">
      <c r="A3" s="50" t="s">
        <v>139</v>
      </c>
      <c r="B3" s="50"/>
      <c r="C3" s="47"/>
      <c r="D3" s="47"/>
    </row>
    <row r="4" spans="1:5" ht="15" customHeight="1" x14ac:dyDescent="0.25">
      <c r="A4" s="1" t="s">
        <v>72</v>
      </c>
      <c r="B4" s="1"/>
      <c r="C4" s="1"/>
      <c r="D4" s="47"/>
    </row>
    <row r="5" spans="1:5" ht="15" customHeight="1" x14ac:dyDescent="0.25">
      <c r="A5" s="1" t="s">
        <v>97</v>
      </c>
      <c r="B5" s="1"/>
      <c r="C5" s="1"/>
      <c r="D5" s="47"/>
    </row>
    <row r="6" spans="1:5" ht="15" customHeight="1" x14ac:dyDescent="0.25">
      <c r="A6" s="4" t="s">
        <v>3</v>
      </c>
      <c r="B6" s="5" t="s">
        <v>139</v>
      </c>
      <c r="E6" s="6"/>
    </row>
    <row r="7" spans="1:5" ht="15" customHeight="1" thickBot="1" x14ac:dyDescent="0.3">
      <c r="A7" s="4"/>
      <c r="B7" s="7">
        <v>709.85700000000008</v>
      </c>
      <c r="C7" s="8" t="s">
        <v>4</v>
      </c>
      <c r="D7" s="47"/>
    </row>
    <row r="8" spans="1:5" ht="15" customHeight="1" x14ac:dyDescent="0.25">
      <c r="A8" s="9"/>
      <c r="B8" s="10" t="s">
        <v>5</v>
      </c>
      <c r="C8" s="11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1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4.7544787189532531</v>
      </c>
      <c r="D12" s="18">
        <v>0.2710447470427062</v>
      </c>
      <c r="E12" s="18">
        <v>0.47621491574807595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250</v>
      </c>
      <c r="C14" s="17">
        <v>0.35218360881135208</v>
      </c>
      <c r="D14" s="18">
        <v>2.0077388669830089E-2</v>
      </c>
      <c r="E14" s="18">
        <v>3.5275178944301919E-2</v>
      </c>
    </row>
    <row r="15" spans="1:5" ht="15" customHeight="1" x14ac:dyDescent="0.25">
      <c r="A15" s="16" t="s">
        <v>17</v>
      </c>
      <c r="B15" s="6">
        <v>250</v>
      </c>
      <c r="C15" s="17">
        <v>0.35218360881135208</v>
      </c>
      <c r="D15" s="18">
        <v>2.0077388669830089E-2</v>
      </c>
      <c r="E15" s="18">
        <v>3.5275178944301919E-2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936</v>
      </c>
      <c r="C17" s="17">
        <v>1.3185754313897022</v>
      </c>
      <c r="D17" s="18">
        <v>7.5169743179843845E-2</v>
      </c>
      <c r="E17" s="18">
        <v>0.1320702699674664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811.55039999999997</v>
      </c>
      <c r="C20" s="17">
        <v>1.1432589944171851</v>
      </c>
      <c r="D20" s="18">
        <v>6.5175251223824296E-2</v>
      </c>
      <c r="E20" s="18">
        <v>0.1145103423292792</v>
      </c>
    </row>
    <row r="21" spans="1:5" ht="15" customHeight="1" x14ac:dyDescent="0.25">
      <c r="A21" s="16" t="s">
        <v>23</v>
      </c>
      <c r="B21" s="6">
        <v>303.54691000000003</v>
      </c>
      <c r="C21" s="17">
        <v>0.42761698482933885</v>
      </c>
      <c r="D21" s="18">
        <v>2.4377717166383733E-2</v>
      </c>
      <c r="E21" s="18">
        <v>4.2830686272959648E-2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344.45442500000001</v>
      </c>
      <c r="C27" s="17">
        <v>0.48524480987015689</v>
      </c>
      <c r="D27" s="18">
        <v>2.7662981479071352E-2</v>
      </c>
      <c r="E27" s="18">
        <v>4.8602765920126502E-2</v>
      </c>
    </row>
    <row r="28" spans="1:5" ht="15" customHeight="1" x14ac:dyDescent="0.25">
      <c r="A28" s="16" t="s">
        <v>30</v>
      </c>
      <c r="B28" s="6">
        <v>237.06</v>
      </c>
      <c r="C28" s="17">
        <v>0.33395458521927651</v>
      </c>
      <c r="D28" s="18">
        <v>1.9038183032279683E-2</v>
      </c>
      <c r="E28" s="18">
        <v>3.3449335682144851E-2</v>
      </c>
    </row>
    <row r="29" spans="1:5" s="19" customFormat="1" ht="15" customHeight="1" x14ac:dyDescent="0.25">
      <c r="A29" s="16" t="s">
        <v>31</v>
      </c>
      <c r="B29" s="6">
        <v>45.449999999999996</v>
      </c>
      <c r="C29" s="17">
        <v>6.40269800819038E-2</v>
      </c>
      <c r="D29" s="18">
        <v>3.6500692601751095E-3</v>
      </c>
      <c r="E29" s="18">
        <v>6.4130275320740887E-3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327.65308675000006</v>
      </c>
      <c r="C31" s="17">
        <v>0.46157618611917617</v>
      </c>
      <c r="D31" s="18">
        <v>2.6313673486197224E-2</v>
      </c>
      <c r="E31" s="18">
        <v>4.6232085067036528E-2</v>
      </c>
    </row>
    <row r="32" spans="1:5" ht="15" customHeight="1" x14ac:dyDescent="0.25">
      <c r="A32" s="20" t="s">
        <v>34</v>
      </c>
      <c r="B32" s="21">
        <v>6880.7148217499998</v>
      </c>
      <c r="C32" s="21">
        <v>9.6930999085026954</v>
      </c>
      <c r="D32" s="22">
        <v>0.55258714321014146</v>
      </c>
      <c r="E32" s="23">
        <v>0.970873786407767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206.42144465249999</v>
      </c>
      <c r="C34" s="26">
        <v>0.2907929972550809</v>
      </c>
      <c r="D34" s="27">
        <v>1.6577614296304246E-2</v>
      </c>
      <c r="E34" s="18">
        <v>2.9126213592233007E-2</v>
      </c>
    </row>
    <row r="35" spans="1:251" ht="15" customHeight="1" x14ac:dyDescent="0.25">
      <c r="A35" s="28" t="s">
        <v>37</v>
      </c>
      <c r="B35" s="29">
        <v>206.42144465249999</v>
      </c>
      <c r="C35" s="29">
        <v>0.2907929972550809</v>
      </c>
      <c r="D35" s="30">
        <v>1.6577614296304246E-2</v>
      </c>
      <c r="E35" s="31">
        <v>2.9126213592233007E-2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7087.1362664025</v>
      </c>
      <c r="C36" s="35">
        <v>9.9838929057577772</v>
      </c>
      <c r="D36" s="36">
        <v>0.56916475750644568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948.6400000000001</v>
      </c>
      <c r="C38" s="6">
        <v>1.3363818346512044</v>
      </c>
      <c r="D38" s="18">
        <v>7.6184855950990463E-2</v>
      </c>
    </row>
    <row r="39" spans="1:251" ht="15" customHeight="1" x14ac:dyDescent="0.25">
      <c r="A39" s="16" t="s">
        <v>41</v>
      </c>
      <c r="B39" s="6">
        <v>64.8</v>
      </c>
      <c r="C39" s="6">
        <v>9.1285991403902464E-2</v>
      </c>
      <c r="D39" s="18">
        <v>5.2040591432199581E-3</v>
      </c>
    </row>
    <row r="40" spans="1:251" ht="15" customHeight="1" x14ac:dyDescent="0.25">
      <c r="A40" s="16" t="s">
        <v>42</v>
      </c>
      <c r="B40" s="6">
        <v>110</v>
      </c>
      <c r="C40" s="6">
        <v>0.15496078787699494</v>
      </c>
      <c r="D40" s="18">
        <v>8.8340510147252391E-3</v>
      </c>
    </row>
    <row r="41" spans="1:251" ht="15" customHeight="1" x14ac:dyDescent="0.25">
      <c r="A41" s="16" t="s">
        <v>43</v>
      </c>
      <c r="B41" s="6">
        <v>77.8</v>
      </c>
      <c r="C41" s="6">
        <v>0.10959953906209277</v>
      </c>
      <c r="D41" s="18">
        <v>6.2480833540511233E-3</v>
      </c>
    </row>
    <row r="42" spans="1:251" ht="15" customHeight="1" x14ac:dyDescent="0.25">
      <c r="A42" s="20" t="s">
        <v>44</v>
      </c>
      <c r="B42" s="21">
        <v>1201.24</v>
      </c>
      <c r="C42" s="21">
        <v>1.6922281529941945</v>
      </c>
      <c r="D42" s="22">
        <v>9.6471049462986791E-2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474.12</v>
      </c>
      <c r="C44" s="26">
        <v>0.66790917043855302</v>
      </c>
      <c r="D44" s="37">
        <v>3.8076366064559365E-2</v>
      </c>
    </row>
    <row r="45" spans="1:251" ht="15" customHeight="1" x14ac:dyDescent="0.25">
      <c r="A45" s="25" t="s">
        <v>47</v>
      </c>
      <c r="B45" s="26">
        <v>30.3</v>
      </c>
      <c r="C45" s="26">
        <v>4.2684653387935874E-2</v>
      </c>
      <c r="D45" s="37">
        <v>2.4333795067834067E-3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11.362499999999999</v>
      </c>
      <c r="C48" s="26">
        <v>1.600674502047595E-2</v>
      </c>
      <c r="D48" s="27">
        <v>9.1251731504377737E-4</v>
      </c>
    </row>
    <row r="49" spans="1:251" s="39" customFormat="1" ht="15" customHeight="1" x14ac:dyDescent="0.25">
      <c r="A49" s="20" t="s">
        <v>51</v>
      </c>
      <c r="B49" s="21">
        <v>515.78250000000003</v>
      </c>
      <c r="C49" s="21">
        <v>0.72660056884696489</v>
      </c>
      <c r="D49" s="22">
        <v>4.1422262886386549E-2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1717.0225</v>
      </c>
      <c r="C50" s="34">
        <v>2.4188287218411593</v>
      </c>
      <c r="D50" s="22">
        <v>0.13789331234937333</v>
      </c>
    </row>
    <row r="51" spans="1:251" ht="15" customHeight="1" x14ac:dyDescent="0.25">
      <c r="A51" s="33" t="s">
        <v>53</v>
      </c>
      <c r="B51" s="34">
        <v>8804.1587664024992</v>
      </c>
      <c r="C51" s="34">
        <v>12.402721627598936</v>
      </c>
      <c r="D51" s="36">
        <v>0.70705806985581898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1547.65975</v>
      </c>
      <c r="C53" s="26">
        <v>2.1802415838683</v>
      </c>
      <c r="D53" s="27">
        <v>0.12429186531760826</v>
      </c>
    </row>
    <row r="54" spans="1:251" ht="15" customHeight="1" x14ac:dyDescent="0.25">
      <c r="A54" s="16" t="s">
        <v>56</v>
      </c>
      <c r="B54" s="6">
        <v>2100</v>
      </c>
      <c r="C54" s="26">
        <v>2.9583423140153577</v>
      </c>
      <c r="D54" s="27">
        <v>0.16865006482657274</v>
      </c>
    </row>
    <row r="55" spans="1:251" ht="15" customHeight="1" x14ac:dyDescent="0.25">
      <c r="A55" s="20" t="s">
        <v>57</v>
      </c>
      <c r="B55" s="21">
        <v>3647.6597499999998</v>
      </c>
      <c r="C55" s="21">
        <v>5.1385838978836578</v>
      </c>
      <c r="D55" s="22">
        <v>0.29294193014418102</v>
      </c>
    </row>
    <row r="56" spans="1:251" ht="15" customHeight="1" thickBot="1" x14ac:dyDescent="0.3">
      <c r="A56" s="42" t="s">
        <v>58</v>
      </c>
      <c r="B56" s="43">
        <v>12451.818516402498</v>
      </c>
      <c r="C56" s="44">
        <v>17.541305525482592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2017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133</v>
      </c>
      <c r="B5" s="500"/>
      <c r="C5" s="1"/>
      <c r="D5" s="2"/>
    </row>
    <row r="6" spans="1:5" ht="15" customHeight="1" x14ac:dyDescent="0.25">
      <c r="A6" s="4" t="s">
        <v>3</v>
      </c>
      <c r="B6" s="5" t="s">
        <v>132</v>
      </c>
      <c r="E6" s="6"/>
    </row>
    <row r="7" spans="1:5" ht="15" customHeight="1" thickBot="1" x14ac:dyDescent="0.3">
      <c r="A7" s="4"/>
      <c r="B7" s="7">
        <v>673.42500000000007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3375</v>
      </c>
      <c r="C12" s="87">
        <v>4.9544757088164824</v>
      </c>
      <c r="D12" s="386">
        <v>0.36592273167929856</v>
      </c>
      <c r="E12" s="386">
        <v>0.56792163395475814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386">
        <v>0</v>
      </c>
      <c r="E13" s="386">
        <v>0</v>
      </c>
    </row>
    <row r="14" spans="1:5" ht="15" customHeight="1" x14ac:dyDescent="0.25">
      <c r="A14" s="16" t="s">
        <v>16</v>
      </c>
      <c r="B14" s="6">
        <v>500</v>
      </c>
      <c r="C14" s="87">
        <v>0.73399640130614552</v>
      </c>
      <c r="D14" s="386">
        <v>5.4210775063599788E-2</v>
      </c>
      <c r="E14" s="386">
        <v>8.413653836366787E-2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386">
        <v>0</v>
      </c>
      <c r="E15" s="386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386">
        <v>0</v>
      </c>
      <c r="E16" s="386">
        <v>0</v>
      </c>
    </row>
    <row r="17" spans="1:5" ht="15" customHeight="1" x14ac:dyDescent="0.25">
      <c r="A17" s="16" t="s">
        <v>19</v>
      </c>
      <c r="B17" s="6">
        <v>310.5</v>
      </c>
      <c r="C17" s="87">
        <v>0.45581176521111638</v>
      </c>
      <c r="D17" s="386">
        <v>3.3664891314495467E-2</v>
      </c>
      <c r="E17" s="386">
        <v>5.2248790323837752E-2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386">
        <v>0</v>
      </c>
      <c r="E18" s="386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386">
        <v>0</v>
      </c>
      <c r="E19" s="386">
        <v>0</v>
      </c>
    </row>
    <row r="20" spans="1:5" ht="15" customHeight="1" x14ac:dyDescent="0.25">
      <c r="A20" s="16" t="s">
        <v>22</v>
      </c>
      <c r="B20" s="6">
        <v>468</v>
      </c>
      <c r="C20" s="87">
        <v>0.68702063162255222</v>
      </c>
      <c r="D20" s="386">
        <v>5.0741285459529398E-2</v>
      </c>
      <c r="E20" s="386">
        <v>7.8751799908393136E-2</v>
      </c>
    </row>
    <row r="21" spans="1:5" ht="15" customHeight="1" x14ac:dyDescent="0.25">
      <c r="A21" s="16" t="s">
        <v>23</v>
      </c>
      <c r="B21" s="6">
        <v>384</v>
      </c>
      <c r="C21" s="87">
        <v>0.56370923620311975</v>
      </c>
      <c r="D21" s="386">
        <v>4.1633875248844633E-2</v>
      </c>
      <c r="E21" s="386">
        <v>6.4616861463296926E-2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386">
        <v>0</v>
      </c>
      <c r="E22" s="386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386">
        <v>0</v>
      </c>
      <c r="E23" s="386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386">
        <v>0</v>
      </c>
      <c r="E24" s="386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386">
        <v>0</v>
      </c>
      <c r="E25" s="386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386">
        <v>0</v>
      </c>
      <c r="E26" s="386">
        <v>0</v>
      </c>
    </row>
    <row r="27" spans="1:5" ht="15" customHeight="1" x14ac:dyDescent="0.25">
      <c r="A27" s="16" t="s">
        <v>29</v>
      </c>
      <c r="B27" s="6">
        <v>247.20000000000002</v>
      </c>
      <c r="C27" s="87">
        <v>0.36288782080575838</v>
      </c>
      <c r="D27" s="386">
        <v>2.6801807191443736E-2</v>
      </c>
      <c r="E27" s="386">
        <v>4.1597104566997403E-2</v>
      </c>
    </row>
    <row r="28" spans="1:5" ht="15" customHeight="1" x14ac:dyDescent="0.25">
      <c r="A28" s="16" t="s">
        <v>30</v>
      </c>
      <c r="B28" s="6">
        <v>143.67599999999999</v>
      </c>
      <c r="C28" s="87">
        <v>0.2109153339081235</v>
      </c>
      <c r="D28" s="386">
        <v>1.5577574636075524E-2</v>
      </c>
      <c r="E28" s="386">
        <v>2.4176802571876689E-2</v>
      </c>
    </row>
    <row r="29" spans="1:5" s="19" customFormat="1" ht="15" customHeight="1" x14ac:dyDescent="0.25">
      <c r="A29" s="16" t="s">
        <v>31</v>
      </c>
      <c r="B29" s="6">
        <v>10.799999999999999</v>
      </c>
      <c r="C29" s="87">
        <v>1.5854322268212741E-2</v>
      </c>
      <c r="D29" s="386">
        <v>1.1709527413737552E-3</v>
      </c>
      <c r="E29" s="386">
        <v>1.8173492286552258E-3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386">
        <v>0</v>
      </c>
      <c r="E30" s="386">
        <v>0</v>
      </c>
    </row>
    <row r="31" spans="1:5" ht="15" customHeight="1" x14ac:dyDescent="0.25">
      <c r="A31" s="16" t="s">
        <v>33</v>
      </c>
      <c r="B31" s="6">
        <v>271.95880000000005</v>
      </c>
      <c r="C31" s="87">
        <v>0.39923356100707563</v>
      </c>
      <c r="D31" s="386">
        <v>2.9486194666733048E-2</v>
      </c>
      <c r="E31" s="386">
        <v>4.576334401907417E-2</v>
      </c>
    </row>
    <row r="32" spans="1:5" ht="15" customHeight="1" x14ac:dyDescent="0.25">
      <c r="A32" s="20" t="s">
        <v>34</v>
      </c>
      <c r="B32" s="21">
        <v>5711.1348000000007</v>
      </c>
      <c r="C32" s="21">
        <v>8.3839047811485869</v>
      </c>
      <c r="D32" s="88">
        <v>0.6192100880013941</v>
      </c>
      <c r="E32" s="88">
        <v>0.96103022440055741</v>
      </c>
    </row>
    <row r="33" spans="1:253" ht="15" customHeight="1" x14ac:dyDescent="0.25">
      <c r="A33" s="12" t="s">
        <v>35</v>
      </c>
      <c r="B33" s="4"/>
      <c r="C33" s="4"/>
      <c r="D33" s="387"/>
    </row>
    <row r="34" spans="1:253" ht="15" customHeight="1" x14ac:dyDescent="0.25">
      <c r="A34" s="25" t="s">
        <v>36</v>
      </c>
      <c r="B34" s="26">
        <v>231.58651614000004</v>
      </c>
      <c r="C34" s="26">
        <v>0.33996733887557523</v>
      </c>
      <c r="D34" s="388">
        <v>2.5108969068456527E-2</v>
      </c>
      <c r="E34" s="386">
        <v>3.8969775599442605E-2</v>
      </c>
    </row>
    <row r="35" spans="1:253" ht="15" customHeight="1" x14ac:dyDescent="0.25">
      <c r="A35" s="28" t="s">
        <v>37</v>
      </c>
      <c r="B35" s="29">
        <v>231.58651614000004</v>
      </c>
      <c r="C35" s="29">
        <v>0.33996733887557523</v>
      </c>
      <c r="D35" s="389">
        <v>2.5108969068456527E-2</v>
      </c>
      <c r="E35" s="390">
        <v>3.8969775599442605E-2</v>
      </c>
      <c r="F35" s="16"/>
      <c r="I35" s="391"/>
      <c r="J35" s="16"/>
      <c r="M35" s="391"/>
      <c r="N35" s="16"/>
      <c r="Q35" s="391"/>
      <c r="R35" s="16"/>
      <c r="U35" s="391"/>
      <c r="V35" s="16"/>
      <c r="Y35" s="391"/>
      <c r="Z35" s="16"/>
      <c r="AC35" s="391"/>
      <c r="AD35" s="16"/>
      <c r="AG35" s="391"/>
      <c r="AH35" s="16"/>
      <c r="AK35" s="391"/>
      <c r="AL35" s="16"/>
      <c r="AO35" s="391"/>
      <c r="AP35" s="16"/>
      <c r="AS35" s="391"/>
      <c r="AT35" s="16"/>
      <c r="AW35" s="391"/>
      <c r="AX35" s="16"/>
      <c r="BA35" s="391"/>
      <c r="BB35" s="16"/>
      <c r="BE35" s="391"/>
      <c r="BF35" s="16"/>
      <c r="BI35" s="391"/>
      <c r="BJ35" s="16"/>
      <c r="BM35" s="391"/>
      <c r="BN35" s="16"/>
      <c r="BQ35" s="391"/>
      <c r="BR35" s="16"/>
      <c r="BU35" s="391"/>
      <c r="BV35" s="16"/>
      <c r="BY35" s="391"/>
      <c r="BZ35" s="16"/>
      <c r="CC35" s="391"/>
      <c r="CD35" s="16"/>
      <c r="CG35" s="391"/>
      <c r="CH35" s="16"/>
      <c r="CK35" s="391"/>
      <c r="CL35" s="16"/>
      <c r="CO35" s="391"/>
      <c r="CP35" s="16"/>
      <c r="CS35" s="391"/>
      <c r="CT35" s="16"/>
      <c r="CW35" s="391"/>
      <c r="CX35" s="16"/>
      <c r="DA35" s="391"/>
      <c r="DB35" s="16"/>
      <c r="DE35" s="391"/>
      <c r="DF35" s="16"/>
      <c r="DI35" s="391"/>
      <c r="DJ35" s="16"/>
      <c r="DM35" s="391"/>
      <c r="DN35" s="16"/>
      <c r="DQ35" s="391"/>
      <c r="DR35" s="16"/>
      <c r="DU35" s="391"/>
      <c r="DV35" s="16"/>
      <c r="DY35" s="391"/>
      <c r="DZ35" s="16"/>
      <c r="EC35" s="391"/>
      <c r="ED35" s="16"/>
      <c r="EG35" s="391"/>
      <c r="EH35" s="16"/>
      <c r="EK35" s="391"/>
      <c r="EL35" s="16"/>
      <c r="EO35" s="391"/>
      <c r="EP35" s="16"/>
      <c r="ES35" s="391"/>
      <c r="ET35" s="16"/>
      <c r="EW35" s="391"/>
      <c r="EX35" s="16"/>
      <c r="FA35" s="391"/>
      <c r="FB35" s="16"/>
      <c r="FE35" s="391"/>
      <c r="FF35" s="16"/>
      <c r="FI35" s="391"/>
      <c r="FJ35" s="16"/>
      <c r="FM35" s="391"/>
      <c r="FN35" s="16"/>
      <c r="FQ35" s="391"/>
      <c r="FR35" s="16"/>
      <c r="FU35" s="391"/>
      <c r="FV35" s="16"/>
      <c r="FY35" s="391"/>
      <c r="FZ35" s="16"/>
      <c r="GC35" s="391"/>
      <c r="GD35" s="16"/>
      <c r="GG35" s="391"/>
      <c r="GH35" s="16"/>
      <c r="GK35" s="391"/>
      <c r="GL35" s="16"/>
      <c r="GO35" s="391"/>
      <c r="GP35" s="16"/>
      <c r="GS35" s="391"/>
      <c r="GT35" s="16"/>
      <c r="GW35" s="391"/>
      <c r="GX35" s="16"/>
      <c r="HA35" s="391"/>
      <c r="HB35" s="16"/>
      <c r="HE35" s="391"/>
      <c r="HF35" s="16"/>
      <c r="HI35" s="391"/>
      <c r="HJ35" s="16"/>
      <c r="HM35" s="391"/>
      <c r="HN35" s="16"/>
      <c r="HQ35" s="391"/>
      <c r="HR35" s="16"/>
      <c r="HU35" s="391"/>
      <c r="HV35" s="16"/>
      <c r="HY35" s="391"/>
      <c r="HZ35" s="16"/>
      <c r="IC35" s="391"/>
      <c r="ID35" s="16"/>
      <c r="IG35" s="391"/>
      <c r="IH35" s="16"/>
      <c r="IK35" s="391"/>
      <c r="IL35" s="16"/>
      <c r="IO35" s="391"/>
      <c r="IP35" s="16"/>
      <c r="IS35" s="391"/>
    </row>
    <row r="36" spans="1:253" ht="15" customHeight="1" x14ac:dyDescent="0.25">
      <c r="A36" s="33" t="s">
        <v>38</v>
      </c>
      <c r="B36" s="34">
        <v>5942.7213161400005</v>
      </c>
      <c r="C36" s="34">
        <v>8.7238721200241613</v>
      </c>
      <c r="D36" s="392">
        <v>0.6443190570698506</v>
      </c>
      <c r="E36" s="392">
        <v>1</v>
      </c>
    </row>
    <row r="37" spans="1:253" ht="15" customHeight="1" x14ac:dyDescent="0.25">
      <c r="A37" s="12" t="s">
        <v>39</v>
      </c>
      <c r="B37" s="4"/>
      <c r="C37" s="4"/>
      <c r="D37" s="387"/>
    </row>
    <row r="38" spans="1:253" ht="15" customHeight="1" x14ac:dyDescent="0.25">
      <c r="A38" s="16" t="s">
        <v>40</v>
      </c>
      <c r="B38" s="6">
        <v>625.75200000000007</v>
      </c>
      <c r="C38" s="6">
        <v>0.91859943222024631</v>
      </c>
      <c r="D38" s="388">
        <v>6.7845001835195387E-2</v>
      </c>
    </row>
    <row r="39" spans="1:253" ht="15" customHeight="1" x14ac:dyDescent="0.25">
      <c r="A39" s="16" t="s">
        <v>41</v>
      </c>
      <c r="B39" s="6">
        <v>19.2</v>
      </c>
      <c r="C39" s="6">
        <v>2.8185461810155989E-2</v>
      </c>
      <c r="D39" s="388">
        <v>2.0816937624422317E-3</v>
      </c>
    </row>
    <row r="40" spans="1:253" ht="15" customHeight="1" x14ac:dyDescent="0.25">
      <c r="A40" s="16" t="s">
        <v>42</v>
      </c>
      <c r="B40" s="6">
        <v>213.33333333333334</v>
      </c>
      <c r="C40" s="6">
        <v>0.31317179789062211</v>
      </c>
      <c r="D40" s="388">
        <v>2.3129930693802574E-2</v>
      </c>
    </row>
    <row r="41" spans="1:253" ht="15" customHeight="1" x14ac:dyDescent="0.25">
      <c r="A41" s="16" t="s">
        <v>43</v>
      </c>
      <c r="B41" s="6">
        <v>2125</v>
      </c>
      <c r="C41" s="6">
        <v>3.1194847055511183</v>
      </c>
      <c r="D41" s="388">
        <v>0.23039579402029908</v>
      </c>
    </row>
    <row r="42" spans="1:253" ht="15" customHeight="1" x14ac:dyDescent="0.25">
      <c r="A42" s="20" t="s">
        <v>44</v>
      </c>
      <c r="B42" s="21">
        <v>2983.2853333333333</v>
      </c>
      <c r="C42" s="21">
        <v>4.3794413974721422</v>
      </c>
      <c r="D42" s="393">
        <v>0.32345242031173926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387"/>
    </row>
    <row r="44" spans="1:253" ht="15" customHeight="1" x14ac:dyDescent="0.25">
      <c r="A44" s="25" t="s">
        <v>46</v>
      </c>
      <c r="B44" s="26">
        <v>287.35199999999998</v>
      </c>
      <c r="C44" s="26">
        <v>0.42183066781624701</v>
      </c>
      <c r="D44" s="388">
        <v>3.1155149272151048E-2</v>
      </c>
    </row>
    <row r="45" spans="1:253" ht="15" customHeight="1" x14ac:dyDescent="0.25">
      <c r="A45" s="25" t="s">
        <v>47</v>
      </c>
      <c r="B45" s="26">
        <v>7.2</v>
      </c>
      <c r="C45" s="26">
        <v>1.0569548178808496E-2</v>
      </c>
      <c r="D45" s="388">
        <v>7.8063516091583687E-4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388">
        <v>0</v>
      </c>
      <c r="E46" s="394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388">
        <v>0</v>
      </c>
    </row>
    <row r="48" spans="1:253" ht="15" customHeight="1" x14ac:dyDescent="0.25">
      <c r="A48" s="25" t="s">
        <v>50</v>
      </c>
      <c r="B48" s="6">
        <v>2.6999999999999997</v>
      </c>
      <c r="C48" s="26">
        <v>3.9635805670531852E-3</v>
      </c>
      <c r="D48" s="388">
        <v>2.927381853434388E-4</v>
      </c>
    </row>
    <row r="49" spans="1:253" s="39" customFormat="1" ht="15" customHeight="1" x14ac:dyDescent="0.25">
      <c r="A49" s="20" t="s">
        <v>51</v>
      </c>
      <c r="B49" s="21">
        <v>297.25199999999995</v>
      </c>
      <c r="C49" s="21">
        <v>0.43636379656210872</v>
      </c>
      <c r="D49" s="393">
        <v>3.2228522618410319E-2</v>
      </c>
      <c r="F49" s="41"/>
      <c r="I49" s="395"/>
      <c r="J49" s="41"/>
      <c r="M49" s="395"/>
      <c r="N49" s="41"/>
      <c r="Q49" s="395"/>
      <c r="R49" s="41"/>
      <c r="U49" s="395"/>
      <c r="V49" s="41"/>
      <c r="Y49" s="395"/>
      <c r="Z49" s="41"/>
      <c r="AC49" s="395"/>
      <c r="AD49" s="41"/>
      <c r="AG49" s="395"/>
      <c r="AH49" s="41"/>
      <c r="AK49" s="395"/>
      <c r="AL49" s="41"/>
      <c r="AO49" s="395"/>
      <c r="AP49" s="41"/>
      <c r="AS49" s="395"/>
      <c r="AT49" s="41"/>
      <c r="AW49" s="395"/>
      <c r="AX49" s="41"/>
      <c r="BA49" s="395"/>
      <c r="BB49" s="41"/>
      <c r="BE49" s="395"/>
      <c r="BF49" s="41"/>
      <c r="BI49" s="395"/>
      <c r="BJ49" s="41"/>
      <c r="BM49" s="395"/>
      <c r="BN49" s="41"/>
      <c r="BQ49" s="395"/>
      <c r="BR49" s="41"/>
      <c r="BU49" s="395"/>
      <c r="BV49" s="41"/>
      <c r="BY49" s="395"/>
      <c r="BZ49" s="41"/>
      <c r="CC49" s="395"/>
      <c r="CD49" s="41"/>
      <c r="CG49" s="395"/>
      <c r="CH49" s="41"/>
      <c r="CK49" s="395"/>
      <c r="CL49" s="41"/>
      <c r="CO49" s="395"/>
      <c r="CP49" s="41"/>
      <c r="CS49" s="395"/>
      <c r="CT49" s="41"/>
      <c r="CW49" s="395"/>
      <c r="CX49" s="41"/>
      <c r="DA49" s="395"/>
      <c r="DB49" s="41"/>
      <c r="DE49" s="395"/>
      <c r="DF49" s="41"/>
      <c r="DI49" s="395"/>
      <c r="DJ49" s="41"/>
      <c r="DM49" s="395"/>
      <c r="DN49" s="41"/>
      <c r="DQ49" s="395"/>
      <c r="DR49" s="41"/>
      <c r="DU49" s="395"/>
      <c r="DV49" s="41"/>
      <c r="DY49" s="395"/>
      <c r="DZ49" s="41"/>
      <c r="EC49" s="395"/>
      <c r="ED49" s="41"/>
      <c r="EG49" s="395"/>
      <c r="EH49" s="41"/>
      <c r="EK49" s="395"/>
      <c r="EL49" s="41"/>
      <c r="EO49" s="395"/>
      <c r="EP49" s="41"/>
      <c r="ES49" s="395"/>
      <c r="ET49" s="41"/>
      <c r="EW49" s="395"/>
      <c r="EX49" s="41"/>
      <c r="FA49" s="395"/>
      <c r="FB49" s="41"/>
      <c r="FE49" s="395"/>
      <c r="FF49" s="41"/>
      <c r="FI49" s="395"/>
      <c r="FJ49" s="41"/>
      <c r="FM49" s="395"/>
      <c r="FN49" s="41"/>
      <c r="FQ49" s="395"/>
      <c r="FR49" s="41"/>
      <c r="FU49" s="395"/>
      <c r="FV49" s="41"/>
      <c r="FY49" s="395"/>
      <c r="FZ49" s="41"/>
      <c r="GC49" s="395"/>
      <c r="GD49" s="41"/>
      <c r="GG49" s="395"/>
      <c r="GH49" s="41"/>
      <c r="GK49" s="395"/>
      <c r="GL49" s="41"/>
      <c r="GO49" s="395"/>
      <c r="GP49" s="41"/>
      <c r="GS49" s="395"/>
      <c r="GT49" s="41"/>
      <c r="GW49" s="395"/>
      <c r="GX49" s="41"/>
      <c r="HA49" s="395"/>
      <c r="HB49" s="41"/>
      <c r="HE49" s="395"/>
      <c r="HF49" s="41"/>
      <c r="HI49" s="395"/>
      <c r="HJ49" s="41"/>
      <c r="HM49" s="395"/>
      <c r="HN49" s="41"/>
      <c r="HQ49" s="395"/>
      <c r="HR49" s="41"/>
      <c r="HU49" s="395"/>
      <c r="HV49" s="41"/>
      <c r="HY49" s="395"/>
      <c r="HZ49" s="41"/>
      <c r="IC49" s="395"/>
      <c r="ID49" s="41"/>
      <c r="IG49" s="395"/>
      <c r="IH49" s="41"/>
      <c r="IK49" s="395"/>
      <c r="IL49" s="41"/>
      <c r="IO49" s="395"/>
      <c r="IP49" s="41"/>
      <c r="IS49" s="395"/>
    </row>
    <row r="50" spans="1:253" s="19" customFormat="1" ht="15" customHeight="1" x14ac:dyDescent="0.25">
      <c r="A50" s="33" t="s">
        <v>52</v>
      </c>
      <c r="B50" s="34">
        <v>3280.5373333333332</v>
      </c>
      <c r="C50" s="34">
        <v>4.815805194034251</v>
      </c>
      <c r="D50" s="393">
        <v>0.35568094293014957</v>
      </c>
    </row>
    <row r="51" spans="1:253" ht="15" customHeight="1" x14ac:dyDescent="0.25">
      <c r="A51" s="33" t="s">
        <v>53</v>
      </c>
      <c r="B51" s="34">
        <v>9223.2586494733332</v>
      </c>
      <c r="C51" s="34">
        <v>13.539677314058412</v>
      </c>
      <c r="D51" s="392">
        <v>1.0000000000000002</v>
      </c>
    </row>
    <row r="52" spans="1:253" ht="15" hidden="1" customHeight="1" x14ac:dyDescent="0.25">
      <c r="A52" s="12" t="s">
        <v>54</v>
      </c>
      <c r="B52" s="4"/>
      <c r="C52" s="4"/>
      <c r="D52" s="387"/>
    </row>
    <row r="53" spans="1:253" ht="15" hidden="1" customHeight="1" x14ac:dyDescent="0.25">
      <c r="A53" s="16" t="s">
        <v>55</v>
      </c>
      <c r="B53" s="26">
        <v>2624.420016</v>
      </c>
      <c r="C53" s="26">
        <v>3.8526296945196337</v>
      </c>
      <c r="D53" s="388">
        <v>0.20366825765812191</v>
      </c>
    </row>
    <row r="54" spans="1:253" ht="15" hidden="1" customHeight="1" x14ac:dyDescent="0.25">
      <c r="A54" s="16" t="s">
        <v>56</v>
      </c>
      <c r="B54" s="6">
        <v>1038.0800000000002</v>
      </c>
      <c r="C54" s="26">
        <v>1.5238939685357673</v>
      </c>
      <c r="D54" s="388">
        <v>8.0560254692762262E-2</v>
      </c>
    </row>
    <row r="55" spans="1:253" ht="15" hidden="1" customHeight="1" x14ac:dyDescent="0.25">
      <c r="A55" s="20" t="s">
        <v>57</v>
      </c>
      <c r="B55" s="21">
        <v>3662.500016</v>
      </c>
      <c r="C55" s="21">
        <v>5.3765236630554014</v>
      </c>
      <c r="D55" s="393">
        <v>0.2842285123508842</v>
      </c>
    </row>
    <row r="56" spans="1:253" ht="15" hidden="1" customHeight="1" thickBot="1" x14ac:dyDescent="0.3">
      <c r="A56" s="42" t="s">
        <v>58</v>
      </c>
      <c r="B56" s="43">
        <v>12885.758665473333</v>
      </c>
      <c r="C56" s="44">
        <v>18.916200977113814</v>
      </c>
      <c r="D56" s="396">
        <v>1.2842285123508845</v>
      </c>
    </row>
    <row r="57" spans="1:253" ht="15" customHeight="1" thickBot="1" x14ac:dyDescent="0.3">
      <c r="A57" s="70"/>
      <c r="B57" s="71"/>
      <c r="C57" s="72"/>
      <c r="D57" s="397"/>
    </row>
    <row r="58" spans="1:253" ht="15" customHeight="1" thickBot="1" x14ac:dyDescent="0.3">
      <c r="A58" s="74" t="s">
        <v>98</v>
      </c>
      <c r="B58" s="75">
        <v>3646.9587999999999</v>
      </c>
      <c r="C58" s="75">
        <v>5.3537092698235575</v>
      </c>
      <c r="D58" s="398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399">
        <v>0</v>
      </c>
    </row>
    <row r="60" spans="1:253" ht="15" customHeight="1" x14ac:dyDescent="0.25">
      <c r="A60" s="80" t="s">
        <v>100</v>
      </c>
      <c r="B60" s="81">
        <v>271.95880000000005</v>
      </c>
      <c r="C60" s="81">
        <v>0.39923356100707563</v>
      </c>
      <c r="D60" s="400">
        <v>7.4571393567703606E-2</v>
      </c>
    </row>
    <row r="61" spans="1:253" ht="15" customHeight="1" x14ac:dyDescent="0.25">
      <c r="A61" s="80" t="s">
        <v>101</v>
      </c>
      <c r="B61" s="81">
        <v>3375</v>
      </c>
      <c r="C61" s="83">
        <v>4.9544757088164824</v>
      </c>
      <c r="D61" s="400">
        <v>0.92542860643229641</v>
      </c>
    </row>
    <row r="62" spans="1:253" ht="15" customHeight="1" thickBot="1" x14ac:dyDescent="0.3">
      <c r="A62" s="504" t="s">
        <v>102</v>
      </c>
      <c r="B62" s="504"/>
      <c r="C62" s="14"/>
      <c r="D62" s="401">
        <v>0.39540892634603159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 t="s">
        <v>139</v>
      </c>
      <c r="B3" s="510"/>
      <c r="C3" s="2"/>
      <c r="D3" s="2"/>
    </row>
    <row r="4" spans="1:5" ht="15" customHeight="1" x14ac:dyDescent="0.25">
      <c r="A4" s="1" t="s">
        <v>133</v>
      </c>
      <c r="B4" s="1"/>
      <c r="C4" s="1"/>
      <c r="D4" s="2"/>
    </row>
    <row r="5" spans="1:5" ht="15" customHeight="1" x14ac:dyDescent="0.25">
      <c r="A5" s="1" t="s">
        <v>103</v>
      </c>
      <c r="B5" s="1"/>
      <c r="C5" s="1"/>
      <c r="D5" s="2"/>
    </row>
    <row r="6" spans="1:5" ht="15" customHeight="1" x14ac:dyDescent="0.25">
      <c r="A6" s="4" t="s">
        <v>3</v>
      </c>
      <c r="B6" s="5" t="s">
        <v>139</v>
      </c>
      <c r="E6" s="6"/>
    </row>
    <row r="7" spans="1:5" ht="15" customHeight="1" thickBot="1" x14ac:dyDescent="0.3">
      <c r="A7" s="4"/>
      <c r="B7" s="7">
        <v>673.42500000000007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4.9356921969061949</v>
      </c>
      <c r="D12" s="18">
        <v>0.27903926987730565</v>
      </c>
      <c r="E12" s="18">
        <v>0.55732244798539932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500</v>
      </c>
      <c r="C14" s="17">
        <v>0.73121365880091782</v>
      </c>
      <c r="D14" s="18">
        <v>4.1339151092934172E-2</v>
      </c>
      <c r="E14" s="18">
        <v>8.2566288590429526E-2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325.5</v>
      </c>
      <c r="C17" s="17">
        <v>0.47602009187939753</v>
      </c>
      <c r="D17" s="18">
        <v>2.6911787361500145E-2</v>
      </c>
      <c r="E17" s="18">
        <v>5.3750653872369623E-2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88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486</v>
      </c>
      <c r="C20" s="17">
        <v>0.71073967635449209</v>
      </c>
      <c r="D20" s="18">
        <v>4.0181654862332015E-2</v>
      </c>
      <c r="E20" s="18">
        <v>8.02544325098975E-2</v>
      </c>
    </row>
    <row r="21" spans="1:5" ht="15" customHeight="1" x14ac:dyDescent="0.25">
      <c r="A21" s="16" t="s">
        <v>23</v>
      </c>
      <c r="B21" s="6">
        <v>468</v>
      </c>
      <c r="C21" s="17">
        <v>0.68441598463765907</v>
      </c>
      <c r="D21" s="18">
        <v>3.8693445422986382E-2</v>
      </c>
      <c r="E21" s="18">
        <v>7.7282046120642031E-2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89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291.60000000000002</v>
      </c>
      <c r="C27" s="17">
        <v>0.42644380581269531</v>
      </c>
      <c r="D27" s="18">
        <v>2.4108992917399211E-2</v>
      </c>
      <c r="E27" s="18">
        <v>4.81526595059385E-2</v>
      </c>
    </row>
    <row r="28" spans="1:5" ht="15" customHeight="1" x14ac:dyDescent="0.25">
      <c r="A28" s="16" t="s">
        <v>30</v>
      </c>
      <c r="B28" s="6">
        <v>141.14000000000001</v>
      </c>
      <c r="C28" s="17">
        <v>0.20640699160632311</v>
      </c>
      <c r="D28" s="18">
        <v>1.166921557051346E-2</v>
      </c>
      <c r="E28" s="18">
        <v>2.3306811943306447E-2</v>
      </c>
    </row>
    <row r="29" spans="1:5" s="19" customFormat="1" ht="15" customHeight="1" x14ac:dyDescent="0.25">
      <c r="A29" s="16" t="s">
        <v>31</v>
      </c>
      <c r="B29" s="6">
        <v>12.15</v>
      </c>
      <c r="C29" s="17">
        <v>1.7768491908862302E-2</v>
      </c>
      <c r="D29" s="18">
        <v>1.0045413715583005E-3</v>
      </c>
      <c r="E29" s="18">
        <v>2.0063608127474375E-3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279.96950000000004</v>
      </c>
      <c r="C31" s="17">
        <v>0.40943504489532717</v>
      </c>
      <c r="D31" s="18">
        <v>2.3147402923826471E-2</v>
      </c>
      <c r="E31" s="18">
        <v>4.6232085067036521E-2</v>
      </c>
    </row>
    <row r="32" spans="1:5" ht="15" customHeight="1" x14ac:dyDescent="0.25">
      <c r="A32" s="20" t="s">
        <v>34</v>
      </c>
      <c r="B32" s="21">
        <v>5879.3595000000005</v>
      </c>
      <c r="C32" s="21">
        <v>8.5981359428018695</v>
      </c>
      <c r="D32" s="22">
        <v>0.48609546140035576</v>
      </c>
      <c r="E32" s="23">
        <v>0.97087378640776689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176.380785</v>
      </c>
      <c r="C34" s="26">
        <v>0.25794407828405613</v>
      </c>
      <c r="D34" s="27">
        <v>1.4582863842010674E-2</v>
      </c>
      <c r="E34" s="18">
        <v>2.9126213592233007E-2</v>
      </c>
    </row>
    <row r="35" spans="1:251" ht="15" customHeight="1" x14ac:dyDescent="0.25">
      <c r="A35" s="28" t="s">
        <v>37</v>
      </c>
      <c r="B35" s="29">
        <v>176.380785</v>
      </c>
      <c r="C35" s="29">
        <v>0.25794407828405613</v>
      </c>
      <c r="D35" s="30">
        <v>1.4582863842010674E-2</v>
      </c>
      <c r="E35" s="31">
        <v>2.9126213592233007E-2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6055.7402850000008</v>
      </c>
      <c r="C36" s="35">
        <v>8.8560800210859263</v>
      </c>
      <c r="D36" s="36">
        <v>0.50067832524236644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621.88</v>
      </c>
      <c r="C38" s="6">
        <v>0.90945430027022955</v>
      </c>
      <c r="D38" s="18">
        <v>5.1415982563347805E-2</v>
      </c>
    </row>
    <row r="39" spans="1:251" ht="15" customHeight="1" x14ac:dyDescent="0.25">
      <c r="A39" s="16" t="s">
        <v>41</v>
      </c>
      <c r="B39" s="6">
        <v>21.6</v>
      </c>
      <c r="C39" s="6">
        <v>3.1588430060199651E-2</v>
      </c>
      <c r="D39" s="18">
        <v>1.7858513272147564E-3</v>
      </c>
    </row>
    <row r="40" spans="1:251" ht="15" customHeight="1" x14ac:dyDescent="0.25">
      <c r="A40" s="16" t="s">
        <v>42</v>
      </c>
      <c r="B40" s="6">
        <v>240</v>
      </c>
      <c r="C40" s="6">
        <v>0.35098255622444052</v>
      </c>
      <c r="D40" s="18">
        <v>1.9842792524608403E-2</v>
      </c>
    </row>
    <row r="41" spans="1:251" ht="15" customHeight="1" x14ac:dyDescent="0.25">
      <c r="A41" s="16" t="s">
        <v>43</v>
      </c>
      <c r="B41" s="6">
        <v>2225</v>
      </c>
      <c r="C41" s="6">
        <v>3.2539007816640844</v>
      </c>
      <c r="D41" s="18">
        <v>0.18395922236355705</v>
      </c>
    </row>
    <row r="42" spans="1:251" ht="15" customHeight="1" x14ac:dyDescent="0.25">
      <c r="A42" s="20" t="s">
        <v>44</v>
      </c>
      <c r="B42" s="21">
        <v>3108.48</v>
      </c>
      <c r="C42" s="21">
        <v>4.5459260682189537</v>
      </c>
      <c r="D42" s="22">
        <v>0.25700384877872801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282.28000000000003</v>
      </c>
      <c r="C44" s="26">
        <v>0.41281398321264623</v>
      </c>
      <c r="D44" s="37">
        <v>2.3338431141026919E-2</v>
      </c>
    </row>
    <row r="45" spans="1:251" ht="15" customHeight="1" x14ac:dyDescent="0.25">
      <c r="A45" s="25" t="s">
        <v>47</v>
      </c>
      <c r="B45" s="26">
        <v>8.1</v>
      </c>
      <c r="C45" s="26">
        <v>1.1845661272574868E-2</v>
      </c>
      <c r="D45" s="37">
        <v>6.6969424770553358E-4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3.0375000000000001</v>
      </c>
      <c r="C48" s="26">
        <v>4.4421229772155756E-3</v>
      </c>
      <c r="D48" s="27">
        <v>2.5113534288957512E-4</v>
      </c>
    </row>
    <row r="49" spans="1:251" s="39" customFormat="1" ht="15" customHeight="1" x14ac:dyDescent="0.25">
      <c r="A49" s="20" t="s">
        <v>51</v>
      </c>
      <c r="B49" s="21">
        <v>293.41750000000008</v>
      </c>
      <c r="C49" s="21">
        <v>0.42910176746243667</v>
      </c>
      <c r="D49" s="22">
        <v>2.4259260731622028E-2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3401.8975</v>
      </c>
      <c r="C50" s="34">
        <v>4.9750278356813906</v>
      </c>
      <c r="D50" s="22">
        <v>0.28126310951035005</v>
      </c>
    </row>
    <row r="51" spans="1:251" ht="15" customHeight="1" x14ac:dyDescent="0.25">
      <c r="A51" s="33" t="s">
        <v>53</v>
      </c>
      <c r="B51" s="34">
        <v>9457.6377850000008</v>
      </c>
      <c r="C51" s="34">
        <v>13.831107856767318</v>
      </c>
      <c r="D51" s="36">
        <v>0.78194143475271649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2061.4340000000002</v>
      </c>
      <c r="C53" s="26">
        <v>3.0146973950332225</v>
      </c>
      <c r="D53" s="27">
        <v>0.17043586318822335</v>
      </c>
    </row>
    <row r="54" spans="1:251" ht="15" customHeight="1" x14ac:dyDescent="0.25">
      <c r="A54" s="16" t="s">
        <v>56</v>
      </c>
      <c r="B54" s="6">
        <v>576</v>
      </c>
      <c r="C54" s="26">
        <v>0.84235813493865741</v>
      </c>
      <c r="D54" s="27">
        <v>4.7622702059060162E-2</v>
      </c>
    </row>
    <row r="55" spans="1:251" ht="15" customHeight="1" x14ac:dyDescent="0.25">
      <c r="A55" s="20" t="s">
        <v>57</v>
      </c>
      <c r="B55" s="21">
        <v>2637.4340000000002</v>
      </c>
      <c r="C55" s="21">
        <v>3.8570555299718801</v>
      </c>
      <c r="D55" s="22">
        <v>0.21805856524728351</v>
      </c>
    </row>
    <row r="56" spans="1:251" ht="15" customHeight="1" thickBot="1" x14ac:dyDescent="0.3">
      <c r="A56" s="42" t="s">
        <v>58</v>
      </c>
      <c r="B56" s="43">
        <v>12095.071785</v>
      </c>
      <c r="C56" s="44">
        <v>17.688163386739198</v>
      </c>
      <c r="D56" s="45">
        <v>1</v>
      </c>
    </row>
    <row r="57" spans="1:251" ht="15" customHeight="1" x14ac:dyDescent="0.25">
      <c r="A57" s="46" t="s">
        <v>59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 t="s">
        <v>162</v>
      </c>
      <c r="B3" s="510"/>
      <c r="C3" s="2"/>
      <c r="D3" s="2"/>
    </row>
    <row r="4" spans="1:5" ht="15" customHeight="1" x14ac:dyDescent="0.25">
      <c r="A4" s="1" t="s">
        <v>133</v>
      </c>
      <c r="B4" s="1"/>
      <c r="C4" s="1"/>
      <c r="D4" s="2"/>
    </row>
    <row r="5" spans="1:5" ht="15" customHeight="1" x14ac:dyDescent="0.25">
      <c r="A5" s="1" t="s">
        <v>103</v>
      </c>
      <c r="B5" s="1"/>
      <c r="C5" s="1"/>
      <c r="D5" s="2"/>
    </row>
    <row r="6" spans="1:5" ht="15" customHeight="1" x14ac:dyDescent="0.25">
      <c r="A6" s="4" t="s">
        <v>3</v>
      </c>
      <c r="B6" s="5" t="s">
        <v>162</v>
      </c>
      <c r="E6" s="6"/>
    </row>
    <row r="7" spans="1:5" ht="15" customHeight="1" thickBot="1" x14ac:dyDescent="0.3">
      <c r="A7" s="4"/>
      <c r="B7" s="7">
        <v>673.42500000000007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4.9356921969061949</v>
      </c>
      <c r="D12" s="18">
        <v>0.25911642616333319</v>
      </c>
      <c r="E12" s="18">
        <v>0.56695518165428282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500</v>
      </c>
      <c r="C14" s="17">
        <v>0.73121365880091782</v>
      </c>
      <c r="D14" s="18">
        <v>3.838761869086417E-2</v>
      </c>
      <c r="E14" s="18">
        <v>8.3993360245078932E-2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325.5</v>
      </c>
      <c r="C17" s="17">
        <v>0.47602009187939753</v>
      </c>
      <c r="D17" s="18">
        <v>2.4990339767752577E-2</v>
      </c>
      <c r="E17" s="18">
        <v>5.4679677519546381E-2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88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486</v>
      </c>
      <c r="C20" s="17">
        <v>0.71073967635449209</v>
      </c>
      <c r="D20" s="18">
        <v>3.7312765367519977E-2</v>
      </c>
      <c r="E20" s="18">
        <v>8.1641546158216713E-2</v>
      </c>
    </row>
    <row r="21" spans="1:5" ht="15" customHeight="1" x14ac:dyDescent="0.25">
      <c r="A21" s="16" t="s">
        <v>23</v>
      </c>
      <c r="B21" s="6">
        <v>468</v>
      </c>
      <c r="C21" s="17">
        <v>0.68441598463765907</v>
      </c>
      <c r="D21" s="18">
        <v>3.5930811094648865E-2</v>
      </c>
      <c r="E21" s="18">
        <v>7.8617785189393871E-2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89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291.60000000000002</v>
      </c>
      <c r="C27" s="17">
        <v>0.42644380581269531</v>
      </c>
      <c r="D27" s="18">
        <v>2.2387659220511988E-2</v>
      </c>
      <c r="E27" s="18">
        <v>4.8984927694930035E-2</v>
      </c>
    </row>
    <row r="28" spans="1:5" ht="15" customHeight="1" x14ac:dyDescent="0.25">
      <c r="A28" s="16" t="s">
        <v>30</v>
      </c>
      <c r="B28" s="6">
        <v>141.14000000000001</v>
      </c>
      <c r="C28" s="17">
        <v>0.20640699160632311</v>
      </c>
      <c r="D28" s="18">
        <v>1.083605700405714E-2</v>
      </c>
      <c r="E28" s="18">
        <v>2.3709645729980883E-2</v>
      </c>
    </row>
    <row r="29" spans="1:5" s="19" customFormat="1" ht="15" customHeight="1" x14ac:dyDescent="0.25">
      <c r="A29" s="16" t="s">
        <v>31</v>
      </c>
      <c r="B29" s="6">
        <v>12.15</v>
      </c>
      <c r="C29" s="17">
        <v>1.7768491908862302E-2</v>
      </c>
      <c r="D29" s="18">
        <v>9.3281913418799946E-4</v>
      </c>
      <c r="E29" s="18">
        <v>2.0410386539554178E-3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279.96950000000004</v>
      </c>
      <c r="C31" s="17">
        <v>0.40943504489532717</v>
      </c>
      <c r="D31" s="18">
        <v>2.1494724822143797E-2</v>
      </c>
      <c r="E31" s="18">
        <v>4.7031158142269255E-2</v>
      </c>
    </row>
    <row r="32" spans="1:5" ht="15" customHeight="1" x14ac:dyDescent="0.25">
      <c r="A32" s="20" t="s">
        <v>34</v>
      </c>
      <c r="B32" s="21">
        <v>5879.3595000000005</v>
      </c>
      <c r="C32" s="21">
        <v>8.5981359428018695</v>
      </c>
      <c r="D32" s="22">
        <v>0.45138922126501974</v>
      </c>
      <c r="E32" s="23">
        <v>0.98765432098765438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73.491993750000006</v>
      </c>
      <c r="C34" s="26">
        <v>0.10747669928502339</v>
      </c>
      <c r="D34" s="27">
        <v>5.6423652658127467E-3</v>
      </c>
      <c r="E34" s="18">
        <v>1.234567901234568E-2</v>
      </c>
    </row>
    <row r="35" spans="1:251" ht="15" customHeight="1" x14ac:dyDescent="0.25">
      <c r="A35" s="28" t="s">
        <v>37</v>
      </c>
      <c r="B35" s="29">
        <v>73.491993750000006</v>
      </c>
      <c r="C35" s="29">
        <v>0.10747669928502339</v>
      </c>
      <c r="D35" s="30">
        <v>5.6423652658127467E-3</v>
      </c>
      <c r="E35" s="31">
        <v>1.234567901234568E-2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5952.8514937500004</v>
      </c>
      <c r="C36" s="35">
        <v>8.7056126420868924</v>
      </c>
      <c r="D36" s="36">
        <v>0.45703158653083248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621.88</v>
      </c>
      <c r="C38" s="6">
        <v>0.90945430027022955</v>
      </c>
      <c r="D38" s="18">
        <v>4.7744984622949224E-2</v>
      </c>
    </row>
    <row r="39" spans="1:251" ht="15" customHeight="1" x14ac:dyDescent="0.25">
      <c r="A39" s="16" t="s">
        <v>41</v>
      </c>
      <c r="B39" s="6">
        <v>21.6</v>
      </c>
      <c r="C39" s="6">
        <v>3.1588430060199651E-2</v>
      </c>
      <c r="D39" s="18">
        <v>1.6583451274453324E-3</v>
      </c>
    </row>
    <row r="40" spans="1:251" ht="15" customHeight="1" x14ac:dyDescent="0.25">
      <c r="A40" s="16" t="s">
        <v>42</v>
      </c>
      <c r="B40" s="6">
        <v>240</v>
      </c>
      <c r="C40" s="6">
        <v>0.35098255622444052</v>
      </c>
      <c r="D40" s="18">
        <v>1.8426056971614802E-2</v>
      </c>
    </row>
    <row r="41" spans="1:251" ht="15" customHeight="1" x14ac:dyDescent="0.25">
      <c r="A41" s="16" t="s">
        <v>43</v>
      </c>
      <c r="B41" s="6">
        <v>2225</v>
      </c>
      <c r="C41" s="6">
        <v>3.2539007816640844</v>
      </c>
      <c r="D41" s="18">
        <v>0.17082490317434557</v>
      </c>
    </row>
    <row r="42" spans="1:251" ht="15" customHeight="1" x14ac:dyDescent="0.25">
      <c r="A42" s="20" t="s">
        <v>44</v>
      </c>
      <c r="B42" s="21">
        <v>3108.48</v>
      </c>
      <c r="C42" s="21">
        <v>4.5459260682189537</v>
      </c>
      <c r="D42" s="22">
        <v>0.23865428989635493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282.28000000000003</v>
      </c>
      <c r="C44" s="26">
        <v>0.41281398321264623</v>
      </c>
      <c r="D44" s="37">
        <v>2.1672114008114279E-2</v>
      </c>
    </row>
    <row r="45" spans="1:251" ht="15" customHeight="1" x14ac:dyDescent="0.25">
      <c r="A45" s="25" t="s">
        <v>47</v>
      </c>
      <c r="B45" s="26">
        <v>8.1</v>
      </c>
      <c r="C45" s="26">
        <v>1.1845661272574868E-2</v>
      </c>
      <c r="D45" s="37">
        <v>6.2187942279199953E-4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3.0375000000000001</v>
      </c>
      <c r="C48" s="26">
        <v>4.4421229772155756E-3</v>
      </c>
      <c r="D48" s="27">
        <v>2.3320478354699986E-4</v>
      </c>
    </row>
    <row r="49" spans="1:251" s="39" customFormat="1" ht="15" customHeight="1" x14ac:dyDescent="0.25">
      <c r="A49" s="20" t="s">
        <v>51</v>
      </c>
      <c r="B49" s="21">
        <v>293.41750000000008</v>
      </c>
      <c r="C49" s="21">
        <v>0.42910176746243667</v>
      </c>
      <c r="D49" s="22">
        <v>2.2527198214453276E-2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3401.8975</v>
      </c>
      <c r="C50" s="34">
        <v>4.9750278356813906</v>
      </c>
      <c r="D50" s="22">
        <v>0.26118148811080821</v>
      </c>
    </row>
    <row r="51" spans="1:251" ht="15" customHeight="1" x14ac:dyDescent="0.25">
      <c r="A51" s="33" t="s">
        <v>53</v>
      </c>
      <c r="B51" s="34">
        <v>9354.7489937499995</v>
      </c>
      <c r="C51" s="34">
        <v>13.680640477768282</v>
      </c>
      <c r="D51" s="36">
        <v>0.71821307464164064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3094.2839999999997</v>
      </c>
      <c r="C53" s="26">
        <v>4.5251654500182781</v>
      </c>
      <c r="D53" s="27">
        <v>0.23756438862648388</v>
      </c>
    </row>
    <row r="54" spans="1:251" ht="15" customHeight="1" x14ac:dyDescent="0.25">
      <c r="A54" s="16" t="s">
        <v>56</v>
      </c>
      <c r="B54" s="6">
        <v>576</v>
      </c>
      <c r="C54" s="26">
        <v>0.84235813493865741</v>
      </c>
      <c r="D54" s="27">
        <v>4.4222536731875525E-2</v>
      </c>
    </row>
    <row r="55" spans="1:251" ht="15" customHeight="1" x14ac:dyDescent="0.25">
      <c r="A55" s="20" t="s">
        <v>57</v>
      </c>
      <c r="B55" s="21">
        <v>3670.2839999999997</v>
      </c>
      <c r="C55" s="21">
        <v>5.3675235849569356</v>
      </c>
      <c r="D55" s="22">
        <v>0.28178692535835942</v>
      </c>
    </row>
    <row r="56" spans="1:251" ht="15" customHeight="1" thickBot="1" x14ac:dyDescent="0.3">
      <c r="A56" s="42" t="s">
        <v>58</v>
      </c>
      <c r="B56" s="43">
        <v>13025.032993749999</v>
      </c>
      <c r="C56" s="44">
        <v>19.048164062725217</v>
      </c>
      <c r="D56" s="45">
        <v>1</v>
      </c>
    </row>
    <row r="57" spans="1:251" ht="15" customHeight="1" x14ac:dyDescent="0.25">
      <c r="A57" s="46" t="s">
        <v>59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36.7109375" style="3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48"/>
      <c r="D1" s="48"/>
    </row>
    <row r="2" spans="1:5" ht="15" customHeight="1" x14ac:dyDescent="0.25">
      <c r="A2" s="500" t="s">
        <v>1</v>
      </c>
      <c r="B2" s="500"/>
      <c r="C2" s="48"/>
      <c r="D2" s="48"/>
    </row>
    <row r="3" spans="1:5" ht="15" customHeight="1" x14ac:dyDescent="0.25">
      <c r="A3" s="510" t="str">
        <f>[11]ATUALIZAÇÃO!$C$10</f>
        <v>MAR/2020</v>
      </c>
      <c r="B3" s="510"/>
      <c r="C3" s="48"/>
      <c r="D3" s="48"/>
    </row>
    <row r="4" spans="1:5" ht="15" customHeight="1" x14ac:dyDescent="0.25">
      <c r="A4" s="1" t="str">
        <f>[11]ATUALIZAÇÃO!A2</f>
        <v>MUNINCÍPIO: DORMENTES</v>
      </c>
      <c r="B4" s="1"/>
      <c r="C4" s="1"/>
      <c r="D4" s="48"/>
    </row>
    <row r="5" spans="1:5" ht="15" customHeight="1" x14ac:dyDescent="0.25">
      <c r="A5" s="1" t="str">
        <f>[11]ATUALIZAÇÃO!A1</f>
        <v>UF: PE</v>
      </c>
      <c r="B5" s="1"/>
      <c r="C5" s="1"/>
      <c r="D5" s="48"/>
    </row>
    <row r="6" spans="1:5" ht="15" customHeight="1" x14ac:dyDescent="0.25">
      <c r="A6" s="4" t="s">
        <v>3</v>
      </c>
      <c r="B6" s="5" t="str">
        <f>[11]ATUALIZAÇÃO!$C$10</f>
        <v>MAR/2020</v>
      </c>
      <c r="E6" s="6"/>
    </row>
    <row r="7" spans="1:5" ht="15" customHeight="1" thickBot="1" x14ac:dyDescent="0.3">
      <c r="A7" s="4"/>
      <c r="B7" s="7">
        <f>'[11]REBANHO '!$B$37</f>
        <v>673.42500000000007</v>
      </c>
      <c r="C7" s="8" t="s">
        <v>4</v>
      </c>
      <c r="D7" s="48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3645</v>
      </c>
      <c r="C12" s="17">
        <v>5.3496666917531988</v>
      </c>
      <c r="D12" s="404">
        <v>0.28797071365809623</v>
      </c>
      <c r="E12" s="404">
        <v>0.5408597566787694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404">
        <v>0</v>
      </c>
      <c r="E13" s="404">
        <v>0</v>
      </c>
    </row>
    <row r="14" spans="1:5" ht="15" customHeight="1" x14ac:dyDescent="0.25">
      <c r="A14" s="16" t="s">
        <v>16</v>
      </c>
      <c r="B14" s="6">
        <v>540</v>
      </c>
      <c r="C14" s="17">
        <v>0.79254321359306656</v>
      </c>
      <c r="D14" s="404">
        <v>4.2662327949347587E-2</v>
      </c>
      <c r="E14" s="404">
        <v>8.0127371359817692E-2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404">
        <v>0</v>
      </c>
      <c r="E15" s="404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404">
        <v>0</v>
      </c>
      <c r="E16" s="404">
        <v>0</v>
      </c>
    </row>
    <row r="17" spans="1:5" ht="15" customHeight="1" x14ac:dyDescent="0.25">
      <c r="A17" s="16" t="s">
        <v>19</v>
      </c>
      <c r="B17" s="6">
        <v>356.94</v>
      </c>
      <c r="C17" s="17">
        <v>0.52387106418501694</v>
      </c>
      <c r="D17" s="404">
        <v>2.8199798774518756E-2</v>
      </c>
      <c r="E17" s="404">
        <v>5.2964192468839495E-2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404">
        <v>0</v>
      </c>
      <c r="E18" s="404">
        <v>0</v>
      </c>
    </row>
    <row r="19" spans="1:5" ht="15" customHeight="1" x14ac:dyDescent="0.25">
      <c r="A19" s="16" t="s">
        <v>88</v>
      </c>
      <c r="B19" s="6">
        <v>0</v>
      </c>
      <c r="C19" s="17">
        <v>0</v>
      </c>
      <c r="D19" s="404">
        <v>0</v>
      </c>
      <c r="E19" s="404">
        <v>0</v>
      </c>
    </row>
    <row r="20" spans="1:5" ht="15" customHeight="1" x14ac:dyDescent="0.25">
      <c r="A20" s="16" t="s">
        <v>22</v>
      </c>
      <c r="B20" s="6">
        <v>561.6</v>
      </c>
      <c r="C20" s="17">
        <v>0.82424494213678923</v>
      </c>
      <c r="D20" s="404">
        <v>4.4368821067321498E-2</v>
      </c>
      <c r="E20" s="404">
        <v>8.3332466214210407E-2</v>
      </c>
    </row>
    <row r="21" spans="1:5" ht="15" customHeight="1" x14ac:dyDescent="0.25">
      <c r="A21" s="16" t="s">
        <v>23</v>
      </c>
      <c r="B21" s="6">
        <v>626.4799999999999</v>
      </c>
      <c r="C21" s="17">
        <v>0.91946754157737831</v>
      </c>
      <c r="D21" s="404">
        <v>4.9494620766124583E-2</v>
      </c>
      <c r="E21" s="404">
        <v>9.2959621499071443E-2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404">
        <v>0</v>
      </c>
      <c r="E22" s="404">
        <v>0</v>
      </c>
    </row>
    <row r="23" spans="1:5" ht="15" customHeight="1" x14ac:dyDescent="0.25">
      <c r="A23" s="16" t="s">
        <v>89</v>
      </c>
      <c r="B23" s="6">
        <v>0</v>
      </c>
      <c r="C23" s="17">
        <v>0</v>
      </c>
      <c r="D23" s="404">
        <v>0</v>
      </c>
      <c r="E23" s="404">
        <v>0</v>
      </c>
    </row>
    <row r="24" spans="1:5" ht="15" customHeight="1" x14ac:dyDescent="0.25">
      <c r="A24" s="16" t="s">
        <v>90</v>
      </c>
      <c r="B24" s="6">
        <v>0</v>
      </c>
      <c r="C24" s="17">
        <v>0</v>
      </c>
      <c r="D24" s="404">
        <v>0</v>
      </c>
      <c r="E24" s="404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404">
        <v>0</v>
      </c>
      <c r="E25" s="404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404">
        <v>0</v>
      </c>
      <c r="E26" s="404">
        <v>0</v>
      </c>
    </row>
    <row r="27" spans="1:5" ht="15" customHeight="1" x14ac:dyDescent="0.25">
      <c r="A27" s="16" t="s">
        <v>29</v>
      </c>
      <c r="B27" s="6">
        <v>372</v>
      </c>
      <c r="C27" s="17">
        <v>0.54597421380855693</v>
      </c>
      <c r="D27" s="404">
        <v>2.9389603698439452E-2</v>
      </c>
      <c r="E27" s="404">
        <v>5.5198855825652191E-2</v>
      </c>
    </row>
    <row r="28" spans="1:5" ht="15" customHeight="1" x14ac:dyDescent="0.25">
      <c r="A28" s="16" t="s">
        <v>30</v>
      </c>
      <c r="B28" s="6">
        <v>207.80000000000004</v>
      </c>
      <c r="C28" s="17">
        <v>0.30498236997155415</v>
      </c>
      <c r="D28" s="404">
        <v>1.6417095829397096E-2</v>
      </c>
      <c r="E28" s="404">
        <v>3.0834199571426149E-2</v>
      </c>
    </row>
    <row r="29" spans="1:5" s="19" customFormat="1" ht="15" customHeight="1" x14ac:dyDescent="0.25">
      <c r="A29" s="16" t="s">
        <v>31</v>
      </c>
      <c r="B29" s="6">
        <v>13.68</v>
      </c>
      <c r="C29" s="17">
        <v>2.0077761411024349E-2</v>
      </c>
      <c r="D29" s="404">
        <v>1.0807789747168057E-3</v>
      </c>
      <c r="E29" s="404">
        <v>2.0298934077820482E-3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404">
        <v>0</v>
      </c>
      <c r="E30" s="404">
        <v>0</v>
      </c>
    </row>
    <row r="31" spans="1:5" ht="15" customHeight="1" x14ac:dyDescent="0.25">
      <c r="A31" s="16" t="s">
        <v>33</v>
      </c>
      <c r="B31" s="6">
        <v>316.17500000000001</v>
      </c>
      <c r="C31" s="17">
        <v>0.46404138992182931</v>
      </c>
      <c r="D31" s="404">
        <v>2.49791880358981E-2</v>
      </c>
      <c r="E31" s="404">
        <v>4.6915317851278442E-2</v>
      </c>
    </row>
    <row r="32" spans="1:5" ht="15" customHeight="1" x14ac:dyDescent="0.25">
      <c r="A32" s="20" t="s">
        <v>34</v>
      </c>
      <c r="B32" s="21">
        <v>6639.6750000000002</v>
      </c>
      <c r="C32" s="21">
        <v>9.7448691883584146</v>
      </c>
      <c r="D32" s="405">
        <v>0.52456294875386011</v>
      </c>
      <c r="E32" s="406">
        <v>0.98522167487684731</v>
      </c>
    </row>
    <row r="33" spans="1:251" ht="15" customHeight="1" x14ac:dyDescent="0.25">
      <c r="A33" s="12" t="s">
        <v>35</v>
      </c>
      <c r="B33" s="4"/>
      <c r="C33" s="4"/>
      <c r="D33" s="407"/>
    </row>
    <row r="34" spans="1:251" ht="15" customHeight="1" x14ac:dyDescent="0.25">
      <c r="A34" s="25" t="s">
        <v>36</v>
      </c>
      <c r="B34" s="26">
        <v>99.595124999999996</v>
      </c>
      <c r="C34" s="26">
        <v>0.14617303782537622</v>
      </c>
      <c r="D34" s="408">
        <v>7.8684442313079021E-3</v>
      </c>
      <c r="E34" s="404">
        <v>1.4778325123152709E-2</v>
      </c>
    </row>
    <row r="35" spans="1:251" ht="15" customHeight="1" x14ac:dyDescent="0.25">
      <c r="A35" s="28" t="s">
        <v>37</v>
      </c>
      <c r="B35" s="29">
        <v>99.595124999999996</v>
      </c>
      <c r="C35" s="29">
        <v>0.14617303782537622</v>
      </c>
      <c r="D35" s="409">
        <v>7.8684442313079021E-3</v>
      </c>
      <c r="E35" s="410">
        <v>1.4778325123152709E-2</v>
      </c>
      <c r="G35" s="411"/>
      <c r="H35" s="16"/>
      <c r="K35" s="411"/>
      <c r="L35" s="16"/>
      <c r="O35" s="411"/>
      <c r="P35" s="16"/>
      <c r="S35" s="411"/>
      <c r="T35" s="16"/>
      <c r="W35" s="411"/>
      <c r="X35" s="16"/>
      <c r="AA35" s="411"/>
      <c r="AB35" s="16"/>
      <c r="AE35" s="411"/>
      <c r="AF35" s="16"/>
      <c r="AI35" s="411"/>
      <c r="AJ35" s="16"/>
      <c r="AM35" s="411"/>
      <c r="AN35" s="16"/>
      <c r="AQ35" s="411"/>
      <c r="AR35" s="16"/>
      <c r="AU35" s="411"/>
      <c r="AV35" s="16"/>
      <c r="AY35" s="411"/>
      <c r="AZ35" s="16"/>
      <c r="BC35" s="411"/>
      <c r="BD35" s="16"/>
      <c r="BG35" s="411"/>
      <c r="BH35" s="16"/>
      <c r="BK35" s="411"/>
      <c r="BL35" s="16"/>
      <c r="BO35" s="411"/>
      <c r="BP35" s="16"/>
      <c r="BS35" s="411"/>
      <c r="BT35" s="16"/>
      <c r="BW35" s="411"/>
      <c r="BX35" s="16"/>
      <c r="CA35" s="411"/>
      <c r="CB35" s="16"/>
      <c r="CE35" s="411"/>
      <c r="CF35" s="16"/>
      <c r="CI35" s="411"/>
      <c r="CJ35" s="16"/>
      <c r="CM35" s="411"/>
      <c r="CN35" s="16"/>
      <c r="CQ35" s="411"/>
      <c r="CR35" s="16"/>
      <c r="CU35" s="411"/>
      <c r="CV35" s="16"/>
      <c r="CY35" s="411"/>
      <c r="CZ35" s="16"/>
      <c r="DC35" s="411"/>
      <c r="DD35" s="16"/>
      <c r="DG35" s="411"/>
      <c r="DH35" s="16"/>
      <c r="DK35" s="411"/>
      <c r="DL35" s="16"/>
      <c r="DO35" s="411"/>
      <c r="DP35" s="16"/>
      <c r="DS35" s="411"/>
      <c r="DT35" s="16"/>
      <c r="DW35" s="411"/>
      <c r="DX35" s="16"/>
      <c r="EA35" s="411"/>
      <c r="EB35" s="16"/>
      <c r="EE35" s="411"/>
      <c r="EF35" s="16"/>
      <c r="EI35" s="411"/>
      <c r="EJ35" s="16"/>
      <c r="EM35" s="411"/>
      <c r="EN35" s="16"/>
      <c r="EQ35" s="411"/>
      <c r="ER35" s="16"/>
      <c r="EU35" s="411"/>
      <c r="EV35" s="16"/>
      <c r="EY35" s="411"/>
      <c r="EZ35" s="16"/>
      <c r="FC35" s="411"/>
      <c r="FD35" s="16"/>
      <c r="FG35" s="411"/>
      <c r="FH35" s="16"/>
      <c r="FK35" s="411"/>
      <c r="FL35" s="16"/>
      <c r="FO35" s="411"/>
      <c r="FP35" s="16"/>
      <c r="FS35" s="411"/>
      <c r="FT35" s="16"/>
      <c r="FW35" s="411"/>
      <c r="FX35" s="16"/>
      <c r="GA35" s="411"/>
      <c r="GB35" s="16"/>
      <c r="GE35" s="411"/>
      <c r="GF35" s="16"/>
      <c r="GI35" s="411"/>
      <c r="GJ35" s="16"/>
      <c r="GM35" s="411"/>
      <c r="GN35" s="16"/>
      <c r="GQ35" s="411"/>
      <c r="GR35" s="16"/>
      <c r="GU35" s="411"/>
      <c r="GV35" s="16"/>
      <c r="GY35" s="411"/>
      <c r="GZ35" s="16"/>
      <c r="HC35" s="411"/>
      <c r="HD35" s="16"/>
      <c r="HG35" s="411"/>
      <c r="HH35" s="16"/>
      <c r="HK35" s="411"/>
      <c r="HL35" s="16"/>
      <c r="HO35" s="411"/>
      <c r="HP35" s="16"/>
      <c r="HS35" s="411"/>
      <c r="HT35" s="16"/>
      <c r="HW35" s="411"/>
      <c r="HX35" s="16"/>
      <c r="IA35" s="411"/>
      <c r="IB35" s="16"/>
      <c r="IE35" s="411"/>
      <c r="IF35" s="16"/>
      <c r="II35" s="411"/>
      <c r="IJ35" s="16"/>
      <c r="IM35" s="411"/>
      <c r="IN35" s="16"/>
      <c r="IQ35" s="411"/>
    </row>
    <row r="36" spans="1:251" ht="15" customHeight="1" x14ac:dyDescent="0.25">
      <c r="A36" s="33" t="s">
        <v>38</v>
      </c>
      <c r="B36" s="34">
        <v>6739.270125</v>
      </c>
      <c r="C36" s="35">
        <v>9.8910422261837905</v>
      </c>
      <c r="D36" s="412">
        <v>0.53243139298516806</v>
      </c>
      <c r="E36" s="412">
        <v>1</v>
      </c>
    </row>
    <row r="37" spans="1:251" ht="15" customHeight="1" x14ac:dyDescent="0.25">
      <c r="A37" s="12" t="s">
        <v>39</v>
      </c>
      <c r="B37" s="4"/>
      <c r="C37" s="4"/>
      <c r="D37" s="407"/>
    </row>
    <row r="38" spans="1:251" ht="15" customHeight="1" x14ac:dyDescent="0.25">
      <c r="A38" s="16" t="s">
        <v>40</v>
      </c>
      <c r="B38" s="6">
        <v>878.92</v>
      </c>
      <c r="C38" s="6">
        <v>1.2899668172059593</v>
      </c>
      <c r="D38" s="404">
        <v>6.9438469039334413E-2</v>
      </c>
    </row>
    <row r="39" spans="1:251" ht="15" customHeight="1" x14ac:dyDescent="0.25">
      <c r="A39" s="16" t="s">
        <v>41</v>
      </c>
      <c r="B39" s="6">
        <v>24.32</v>
      </c>
      <c r="C39" s="6">
        <v>3.569379806404329E-2</v>
      </c>
      <c r="D39" s="404">
        <v>1.9213848439409878E-3</v>
      </c>
    </row>
    <row r="40" spans="1:251" ht="15" customHeight="1" x14ac:dyDescent="0.25">
      <c r="A40" s="16" t="s">
        <v>42</v>
      </c>
      <c r="B40" s="6">
        <v>279.33333333333331</v>
      </c>
      <c r="C40" s="6">
        <v>0.40996988456233929</v>
      </c>
      <c r="D40" s="404">
        <v>2.2068537544168688E-2</v>
      </c>
    </row>
    <row r="41" spans="1:251" ht="15" customHeight="1" x14ac:dyDescent="0.25">
      <c r="A41" s="16" t="s">
        <v>43</v>
      </c>
      <c r="B41" s="6">
        <v>2449.375</v>
      </c>
      <c r="C41" s="6">
        <v>3.5948806181379949</v>
      </c>
      <c r="D41" s="404">
        <v>0.19351118429802455</v>
      </c>
    </row>
    <row r="42" spans="1:251" ht="15" customHeight="1" x14ac:dyDescent="0.25">
      <c r="A42" s="20" t="s">
        <v>44</v>
      </c>
      <c r="B42" s="21">
        <v>3631.9483333333333</v>
      </c>
      <c r="C42" s="21">
        <v>5.3305111179703371</v>
      </c>
      <c r="D42" s="405">
        <v>0.28693957572546863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407"/>
    </row>
    <row r="44" spans="1:251" ht="15" customHeight="1" x14ac:dyDescent="0.25">
      <c r="A44" s="25" t="s">
        <v>46</v>
      </c>
      <c r="B44" s="26">
        <v>415.60000000000008</v>
      </c>
      <c r="C44" s="26">
        <v>0.60996473994310829</v>
      </c>
      <c r="D44" s="408">
        <v>3.2834191658794191E-2</v>
      </c>
    </row>
    <row r="45" spans="1:251" ht="15" customHeight="1" x14ac:dyDescent="0.25">
      <c r="A45" s="25" t="s">
        <v>47</v>
      </c>
      <c r="B45" s="26">
        <v>9.120000000000001</v>
      </c>
      <c r="C45" s="26">
        <v>1.3385174274016236E-2</v>
      </c>
      <c r="D45" s="408">
        <v>7.2051931647787047E-4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408">
        <v>0</v>
      </c>
      <c r="E46" s="404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408">
        <v>0</v>
      </c>
    </row>
    <row r="48" spans="1:251" ht="15" customHeight="1" x14ac:dyDescent="0.25">
      <c r="A48" s="25" t="s">
        <v>50</v>
      </c>
      <c r="B48" s="6">
        <v>3.42</v>
      </c>
      <c r="C48" s="26">
        <v>5.0194403527560874E-3</v>
      </c>
      <c r="D48" s="408">
        <v>2.7019474367920141E-4</v>
      </c>
    </row>
    <row r="49" spans="1:251" s="39" customFormat="1" ht="15" customHeight="1" x14ac:dyDescent="0.25">
      <c r="A49" s="20" t="s">
        <v>51</v>
      </c>
      <c r="B49" s="21">
        <v>428.1400000000001</v>
      </c>
      <c r="C49" s="21">
        <v>0.62836935456988052</v>
      </c>
      <c r="D49" s="405">
        <v>3.3824905718951262E-2</v>
      </c>
      <c r="G49" s="413"/>
      <c r="H49" s="41"/>
      <c r="K49" s="413"/>
      <c r="L49" s="41"/>
      <c r="O49" s="413"/>
      <c r="P49" s="41"/>
      <c r="S49" s="413"/>
      <c r="T49" s="41"/>
      <c r="W49" s="413"/>
      <c r="X49" s="41"/>
      <c r="AA49" s="413"/>
      <c r="AB49" s="41"/>
      <c r="AE49" s="413"/>
      <c r="AF49" s="41"/>
      <c r="AI49" s="413"/>
      <c r="AJ49" s="41"/>
      <c r="AM49" s="413"/>
      <c r="AN49" s="41"/>
      <c r="AQ49" s="413"/>
      <c r="AR49" s="41"/>
      <c r="AU49" s="413"/>
      <c r="AV49" s="41"/>
      <c r="AY49" s="413"/>
      <c r="AZ49" s="41"/>
      <c r="BC49" s="413"/>
      <c r="BD49" s="41"/>
      <c r="BG49" s="413"/>
      <c r="BH49" s="41"/>
      <c r="BK49" s="413"/>
      <c r="BL49" s="41"/>
      <c r="BO49" s="413"/>
      <c r="BP49" s="41"/>
      <c r="BS49" s="413"/>
      <c r="BT49" s="41"/>
      <c r="BW49" s="413"/>
      <c r="BX49" s="41"/>
      <c r="CA49" s="413"/>
      <c r="CB49" s="41"/>
      <c r="CE49" s="413"/>
      <c r="CF49" s="41"/>
      <c r="CI49" s="413"/>
      <c r="CJ49" s="41"/>
      <c r="CM49" s="413"/>
      <c r="CN49" s="41"/>
      <c r="CQ49" s="413"/>
      <c r="CR49" s="41"/>
      <c r="CU49" s="413"/>
      <c r="CV49" s="41"/>
      <c r="CY49" s="413"/>
      <c r="CZ49" s="41"/>
      <c r="DC49" s="413"/>
      <c r="DD49" s="41"/>
      <c r="DG49" s="413"/>
      <c r="DH49" s="41"/>
      <c r="DK49" s="413"/>
      <c r="DL49" s="41"/>
      <c r="DO49" s="413"/>
      <c r="DP49" s="41"/>
      <c r="DS49" s="413"/>
      <c r="DT49" s="41"/>
      <c r="DW49" s="413"/>
      <c r="DX49" s="41"/>
      <c r="EA49" s="413"/>
      <c r="EB49" s="41"/>
      <c r="EE49" s="413"/>
      <c r="EF49" s="41"/>
      <c r="EI49" s="413"/>
      <c r="EJ49" s="41"/>
      <c r="EM49" s="413"/>
      <c r="EN49" s="41"/>
      <c r="EQ49" s="413"/>
      <c r="ER49" s="41"/>
      <c r="EU49" s="413"/>
      <c r="EV49" s="41"/>
      <c r="EY49" s="413"/>
      <c r="EZ49" s="41"/>
      <c r="FC49" s="413"/>
      <c r="FD49" s="41"/>
      <c r="FG49" s="413"/>
      <c r="FH49" s="41"/>
      <c r="FK49" s="413"/>
      <c r="FL49" s="41"/>
      <c r="FO49" s="413"/>
      <c r="FP49" s="41"/>
      <c r="FS49" s="413"/>
      <c r="FT49" s="41"/>
      <c r="FW49" s="413"/>
      <c r="FX49" s="41"/>
      <c r="GA49" s="413"/>
      <c r="GB49" s="41"/>
      <c r="GE49" s="413"/>
      <c r="GF49" s="41"/>
      <c r="GI49" s="413"/>
      <c r="GJ49" s="41"/>
      <c r="GM49" s="413"/>
      <c r="GN49" s="41"/>
      <c r="GQ49" s="413"/>
      <c r="GR49" s="41"/>
      <c r="GU49" s="413"/>
      <c r="GV49" s="41"/>
      <c r="GY49" s="413"/>
      <c r="GZ49" s="41"/>
      <c r="HC49" s="413"/>
      <c r="HD49" s="41"/>
      <c r="HG49" s="413"/>
      <c r="HH49" s="41"/>
      <c r="HK49" s="413"/>
      <c r="HL49" s="41"/>
      <c r="HO49" s="413"/>
      <c r="HP49" s="41"/>
      <c r="HS49" s="413"/>
      <c r="HT49" s="41"/>
      <c r="HW49" s="413"/>
      <c r="HX49" s="41"/>
      <c r="IA49" s="413"/>
      <c r="IB49" s="41"/>
      <c r="IE49" s="413"/>
      <c r="IF49" s="41"/>
      <c r="II49" s="413"/>
      <c r="IJ49" s="41"/>
      <c r="IM49" s="413"/>
      <c r="IN49" s="41"/>
      <c r="IQ49" s="413"/>
    </row>
    <row r="50" spans="1:251" s="19" customFormat="1" ht="15" customHeight="1" x14ac:dyDescent="0.25">
      <c r="A50" s="33" t="s">
        <v>52</v>
      </c>
      <c r="B50" s="34">
        <v>4060.0883333333331</v>
      </c>
      <c r="C50" s="34">
        <v>5.9588804725402174</v>
      </c>
      <c r="D50" s="405">
        <v>0.32076448144441988</v>
      </c>
    </row>
    <row r="51" spans="1:251" ht="15" customHeight="1" x14ac:dyDescent="0.25">
      <c r="A51" s="33" t="s">
        <v>53</v>
      </c>
      <c r="B51" s="34">
        <v>10799.358458333332</v>
      </c>
      <c r="C51" s="34">
        <v>15.849922698724008</v>
      </c>
      <c r="D51" s="412">
        <v>0.853195874429588</v>
      </c>
    </row>
    <row r="52" spans="1:251" ht="15" customHeight="1" x14ac:dyDescent="0.25">
      <c r="A52" s="12" t="s">
        <v>54</v>
      </c>
      <c r="B52" s="4"/>
      <c r="C52" s="4"/>
      <c r="D52" s="407"/>
    </row>
    <row r="53" spans="1:251" ht="15" customHeight="1" x14ac:dyDescent="0.25">
      <c r="A53" s="16" t="s">
        <v>55</v>
      </c>
      <c r="B53" s="26">
        <v>1533.2986700000001</v>
      </c>
      <c r="C53" s="26">
        <v>2.2503804728143981</v>
      </c>
      <c r="D53" s="408">
        <v>0.12113720500710833</v>
      </c>
    </row>
    <row r="54" spans="1:251" ht="15" customHeight="1" x14ac:dyDescent="0.25">
      <c r="A54" s="16" t="s">
        <v>56</v>
      </c>
      <c r="B54" s="6">
        <v>324.88</v>
      </c>
      <c r="C54" s="26">
        <v>0.47681748005947305</v>
      </c>
      <c r="D54" s="408">
        <v>2.5666920563303788E-2</v>
      </c>
    </row>
    <row r="55" spans="1:251" ht="15" customHeight="1" x14ac:dyDescent="0.25">
      <c r="A55" s="20" t="s">
        <v>57</v>
      </c>
      <c r="B55" s="21">
        <v>1858.1786700000002</v>
      </c>
      <c r="C55" s="21">
        <v>2.7271979528738712</v>
      </c>
      <c r="D55" s="405">
        <v>0.14680412557041211</v>
      </c>
    </row>
    <row r="56" spans="1:251" ht="15" customHeight="1" thickBot="1" x14ac:dyDescent="0.3">
      <c r="A56" s="42" t="s">
        <v>58</v>
      </c>
      <c r="B56" s="43">
        <v>12657.537128333333</v>
      </c>
      <c r="C56" s="44">
        <v>18.57712065159788</v>
      </c>
      <c r="D56" s="414">
        <v>1</v>
      </c>
    </row>
    <row r="57" spans="1:251" ht="15" customHeight="1" x14ac:dyDescent="0.25">
      <c r="A57" s="46" t="s">
        <v>59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gridLinesSet="0"/>
  <pageMargins left="0.78740157480314954" right="0.39370078740157477" top="0.78740157480314954" bottom="0.39370078740157477" header="0.5" footer="0.5"/>
  <pageSetup paperSize="9" orientation="portrait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2.75" x14ac:dyDescent="0.25"/>
  <cols>
    <col min="1" max="1" width="44.7109375" style="3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44.7109375" style="3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44.7109375" style="3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44.7109375" style="3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44.7109375" style="3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44.7109375" style="3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44.7109375" style="3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44.7109375" style="3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44.7109375" style="3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44.7109375" style="3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44.7109375" style="3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44.7109375" style="3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44.7109375" style="3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44.7109375" style="3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44.7109375" style="3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44.7109375" style="3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44.7109375" style="3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44.7109375" style="3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44.7109375" style="3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44.7109375" style="3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44.7109375" style="3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44.7109375" style="3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44.7109375" style="3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44.7109375" style="3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44.7109375" style="3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44.7109375" style="3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44.7109375" style="3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44.7109375" style="3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44.7109375" style="3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44.7109375" style="3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44.7109375" style="3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44.7109375" style="3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44.7109375" style="3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44.7109375" style="3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44.7109375" style="3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44.7109375" style="3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44.7109375" style="3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44.7109375" style="3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44.7109375" style="3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44.7109375" style="3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44.7109375" style="3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44.7109375" style="3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44.7109375" style="3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44.7109375" style="3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44.7109375" style="3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44.7109375" style="3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44.7109375" style="3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44.7109375" style="3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44.7109375" style="3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44.7109375" style="3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44.7109375" style="3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44.7109375" style="3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44.7109375" style="3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44.7109375" style="3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44.7109375" style="3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44.7109375" style="3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44.7109375" style="3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44.7109375" style="3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44.7109375" style="3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44.7109375" style="3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44.7109375" style="3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44.7109375" style="3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44.7109375" style="3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44.7109375" style="3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 t="s">
        <v>163</v>
      </c>
      <c r="B3" s="510"/>
      <c r="C3" s="2"/>
      <c r="D3" s="2"/>
    </row>
    <row r="4" spans="1:5" ht="15" customHeight="1" x14ac:dyDescent="0.25">
      <c r="A4" s="1" t="s">
        <v>133</v>
      </c>
      <c r="B4" s="1"/>
      <c r="C4" s="1"/>
      <c r="D4" s="2"/>
    </row>
    <row r="5" spans="1:5" ht="15" customHeight="1" x14ac:dyDescent="0.25">
      <c r="A5" s="1" t="s">
        <v>103</v>
      </c>
      <c r="B5" s="1"/>
      <c r="C5" s="1"/>
      <c r="D5" s="2"/>
    </row>
    <row r="6" spans="1:5" ht="15" customHeight="1" x14ac:dyDescent="0.25">
      <c r="A6" s="4" t="s">
        <v>3</v>
      </c>
      <c r="B6" s="5" t="s">
        <v>163</v>
      </c>
      <c r="E6" s="6"/>
    </row>
    <row r="7" spans="1:5" ht="15" customHeight="1" thickBot="1" x14ac:dyDescent="0.3">
      <c r="A7" s="4"/>
      <c r="B7" s="7">
        <v>673.42500000000007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4050</v>
      </c>
      <c r="C12" s="17">
        <v>5.9493663564494899</v>
      </c>
      <c r="D12" s="415">
        <v>0.30114030658452184</v>
      </c>
      <c r="E12" s="415">
        <v>0.54165240599531217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415">
        <v>0</v>
      </c>
      <c r="E13" s="415">
        <v>0</v>
      </c>
    </row>
    <row r="14" spans="1:5" ht="15" customHeight="1" x14ac:dyDescent="0.25">
      <c r="A14" s="16" t="s">
        <v>16</v>
      </c>
      <c r="B14" s="6">
        <v>600</v>
      </c>
      <c r="C14" s="17">
        <v>0.88138760836288743</v>
      </c>
      <c r="D14" s="415">
        <v>4.4613378753262496E-2</v>
      </c>
      <c r="E14" s="415">
        <v>8.0244800888194398E-2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415">
        <v>0</v>
      </c>
      <c r="E15" s="415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415">
        <v>0</v>
      </c>
      <c r="E16" s="415">
        <v>0</v>
      </c>
    </row>
    <row r="17" spans="1:5" ht="15" customHeight="1" x14ac:dyDescent="0.25">
      <c r="A17" s="16" t="s">
        <v>19</v>
      </c>
      <c r="B17" s="6">
        <v>395.4</v>
      </c>
      <c r="C17" s="17">
        <v>0.58083443391114276</v>
      </c>
      <c r="D17" s="415">
        <v>2.9400216598399982E-2</v>
      </c>
      <c r="E17" s="415">
        <v>5.2881323785320102E-2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415">
        <v>0</v>
      </c>
      <c r="E18" s="415">
        <v>0</v>
      </c>
    </row>
    <row r="19" spans="1:5" ht="15" customHeight="1" x14ac:dyDescent="0.25">
      <c r="A19" s="16" t="s">
        <v>88</v>
      </c>
      <c r="B19" s="6">
        <v>0</v>
      </c>
      <c r="C19" s="17">
        <v>0</v>
      </c>
      <c r="D19" s="415">
        <v>0</v>
      </c>
      <c r="E19" s="415">
        <v>0</v>
      </c>
    </row>
    <row r="20" spans="1:5" ht="15" customHeight="1" x14ac:dyDescent="0.25">
      <c r="A20" s="16" t="s">
        <v>22</v>
      </c>
      <c r="B20" s="6">
        <v>554.76</v>
      </c>
      <c r="C20" s="17">
        <v>0.81493098269232567</v>
      </c>
      <c r="D20" s="415">
        <v>4.1249529995266501E-2</v>
      </c>
      <c r="E20" s="415">
        <v>7.4194342901224536E-2</v>
      </c>
    </row>
    <row r="21" spans="1:5" ht="15" customHeight="1" x14ac:dyDescent="0.25">
      <c r="A21" s="16" t="s">
        <v>23</v>
      </c>
      <c r="B21" s="6">
        <v>756</v>
      </c>
      <c r="C21" s="17">
        <v>1.1105483865372381</v>
      </c>
      <c r="D21" s="415">
        <v>5.6212857229110742E-2</v>
      </c>
      <c r="E21" s="415">
        <v>0.10110844911912494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415">
        <v>0</v>
      </c>
      <c r="E22" s="415">
        <v>0</v>
      </c>
    </row>
    <row r="23" spans="1:5" ht="15" customHeight="1" x14ac:dyDescent="0.25">
      <c r="A23" s="16" t="s">
        <v>89</v>
      </c>
      <c r="B23" s="6">
        <v>0</v>
      </c>
      <c r="C23" s="17">
        <v>0</v>
      </c>
      <c r="D23" s="415">
        <v>0</v>
      </c>
      <c r="E23" s="415">
        <v>0</v>
      </c>
    </row>
    <row r="24" spans="1:5" ht="15" customHeight="1" x14ac:dyDescent="0.25">
      <c r="A24" s="16" t="s">
        <v>90</v>
      </c>
      <c r="B24" s="6">
        <v>0</v>
      </c>
      <c r="C24" s="17">
        <v>0</v>
      </c>
      <c r="D24" s="415">
        <v>0</v>
      </c>
      <c r="E24" s="415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415">
        <v>0</v>
      </c>
      <c r="E25" s="415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415">
        <v>0</v>
      </c>
      <c r="E26" s="415">
        <v>0</v>
      </c>
    </row>
    <row r="27" spans="1:5" ht="15" customHeight="1" x14ac:dyDescent="0.25">
      <c r="A27" s="16" t="s">
        <v>29</v>
      </c>
      <c r="B27" s="6">
        <v>420</v>
      </c>
      <c r="C27" s="17">
        <v>0.61697132585402115</v>
      </c>
      <c r="D27" s="415">
        <v>3.1229365127283745E-2</v>
      </c>
      <c r="E27" s="415">
        <v>5.6171360621736076E-2</v>
      </c>
    </row>
    <row r="28" spans="1:5" ht="15" customHeight="1" x14ac:dyDescent="0.25">
      <c r="A28" s="16" t="s">
        <v>30</v>
      </c>
      <c r="B28" s="6">
        <v>233.92000000000002</v>
      </c>
      <c r="C28" s="17">
        <v>0.34362364891374436</v>
      </c>
      <c r="D28" s="415">
        <v>1.7393269263271938E-2</v>
      </c>
      <c r="E28" s="415">
        <v>3.1284773039610726E-2</v>
      </c>
    </row>
    <row r="29" spans="1:5" s="19" customFormat="1" ht="15" customHeight="1" x14ac:dyDescent="0.25">
      <c r="A29" s="16" t="s">
        <v>31</v>
      </c>
      <c r="B29" s="6">
        <v>14.399999999999999</v>
      </c>
      <c r="C29" s="17">
        <v>2.1153302600709297E-2</v>
      </c>
      <c r="D29" s="415">
        <v>1.0707210900782998E-3</v>
      </c>
      <c r="E29" s="415">
        <v>1.9258752213166654E-3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415">
        <v>0</v>
      </c>
      <c r="E30" s="415">
        <v>0</v>
      </c>
    </row>
    <row r="31" spans="1:5" ht="15" customHeight="1" x14ac:dyDescent="0.25">
      <c r="A31" s="16" t="s">
        <v>33</v>
      </c>
      <c r="B31" s="6">
        <v>351.22399999999999</v>
      </c>
      <c r="C31" s="17">
        <v>0.51594080226607786</v>
      </c>
      <c r="D31" s="415">
        <v>2.6115482232059777E-2</v>
      </c>
      <c r="E31" s="415">
        <v>4.6973166578591977E-2</v>
      </c>
    </row>
    <row r="32" spans="1:5" ht="15" customHeight="1" x14ac:dyDescent="0.25">
      <c r="A32" s="20" t="s">
        <v>34</v>
      </c>
      <c r="B32" s="21">
        <v>7375.7039999999997</v>
      </c>
      <c r="C32" s="21">
        <v>10.834756847587636</v>
      </c>
      <c r="D32" s="416">
        <v>0.54842512687325518</v>
      </c>
      <c r="E32" s="417">
        <v>0.98643649815043155</v>
      </c>
    </row>
    <row r="33" spans="1:251" ht="15" customHeight="1" x14ac:dyDescent="0.25">
      <c r="A33" s="12" t="s">
        <v>35</v>
      </c>
      <c r="B33" s="4"/>
      <c r="C33" s="4"/>
      <c r="D33" s="418"/>
    </row>
    <row r="34" spans="1:251" ht="15" customHeight="1" x14ac:dyDescent="0.25">
      <c r="A34" s="25" t="s">
        <v>36</v>
      </c>
      <c r="B34" s="26">
        <v>101.41593</v>
      </c>
      <c r="C34" s="26">
        <v>0.14897790665433</v>
      </c>
      <c r="D34" s="419">
        <v>7.5408454945072607E-3</v>
      </c>
      <c r="E34" s="415">
        <v>1.3563501849568435E-2</v>
      </c>
    </row>
    <row r="35" spans="1:251" ht="15" customHeight="1" x14ac:dyDescent="0.25">
      <c r="A35" s="28" t="s">
        <v>37</v>
      </c>
      <c r="B35" s="29">
        <v>101.41593</v>
      </c>
      <c r="C35" s="29">
        <v>0.14897790665433</v>
      </c>
      <c r="D35" s="420">
        <v>7.5408454945072607E-3</v>
      </c>
      <c r="E35" s="421">
        <v>1.3563501849568435E-2</v>
      </c>
      <c r="G35" s="422"/>
      <c r="H35" s="16"/>
      <c r="K35" s="422"/>
      <c r="L35" s="16"/>
      <c r="O35" s="422"/>
      <c r="P35" s="16"/>
      <c r="S35" s="422"/>
      <c r="T35" s="16"/>
      <c r="W35" s="422"/>
      <c r="X35" s="16"/>
      <c r="AA35" s="422"/>
      <c r="AB35" s="16"/>
      <c r="AE35" s="422"/>
      <c r="AF35" s="16"/>
      <c r="AI35" s="422"/>
      <c r="AJ35" s="16"/>
      <c r="AM35" s="422"/>
      <c r="AN35" s="16"/>
      <c r="AQ35" s="422"/>
      <c r="AR35" s="16"/>
      <c r="AU35" s="422"/>
      <c r="AV35" s="16"/>
      <c r="AY35" s="422"/>
      <c r="AZ35" s="16"/>
      <c r="BC35" s="422"/>
      <c r="BD35" s="16"/>
      <c r="BG35" s="422"/>
      <c r="BH35" s="16"/>
      <c r="BK35" s="422"/>
      <c r="BL35" s="16"/>
      <c r="BO35" s="422"/>
      <c r="BP35" s="16"/>
      <c r="BS35" s="422"/>
      <c r="BT35" s="16"/>
      <c r="BW35" s="422"/>
      <c r="BX35" s="16"/>
      <c r="CA35" s="422"/>
      <c r="CB35" s="16"/>
      <c r="CE35" s="422"/>
      <c r="CF35" s="16"/>
      <c r="CI35" s="422"/>
      <c r="CJ35" s="16"/>
      <c r="CM35" s="422"/>
      <c r="CN35" s="16"/>
      <c r="CQ35" s="422"/>
      <c r="CR35" s="16"/>
      <c r="CU35" s="422"/>
      <c r="CV35" s="16"/>
      <c r="CY35" s="422"/>
      <c r="CZ35" s="16"/>
      <c r="DC35" s="422"/>
      <c r="DD35" s="16"/>
      <c r="DG35" s="422"/>
      <c r="DH35" s="16"/>
      <c r="DK35" s="422"/>
      <c r="DL35" s="16"/>
      <c r="DO35" s="422"/>
      <c r="DP35" s="16"/>
      <c r="DS35" s="422"/>
      <c r="DT35" s="16"/>
      <c r="DW35" s="422"/>
      <c r="DX35" s="16"/>
      <c r="EA35" s="422"/>
      <c r="EB35" s="16"/>
      <c r="EE35" s="422"/>
      <c r="EF35" s="16"/>
      <c r="EI35" s="422"/>
      <c r="EJ35" s="16"/>
      <c r="EM35" s="422"/>
      <c r="EN35" s="16"/>
      <c r="EQ35" s="422"/>
      <c r="ER35" s="16"/>
      <c r="EU35" s="422"/>
      <c r="EV35" s="16"/>
      <c r="EY35" s="422"/>
      <c r="EZ35" s="16"/>
      <c r="FC35" s="422"/>
      <c r="FD35" s="16"/>
      <c r="FG35" s="422"/>
      <c r="FH35" s="16"/>
      <c r="FK35" s="422"/>
      <c r="FL35" s="16"/>
      <c r="FO35" s="422"/>
      <c r="FP35" s="16"/>
      <c r="FS35" s="422"/>
      <c r="FT35" s="16"/>
      <c r="FW35" s="422"/>
      <c r="FX35" s="16"/>
      <c r="GA35" s="422"/>
      <c r="GB35" s="16"/>
      <c r="GE35" s="422"/>
      <c r="GF35" s="16"/>
      <c r="GI35" s="422"/>
      <c r="GJ35" s="16"/>
      <c r="GM35" s="422"/>
      <c r="GN35" s="16"/>
      <c r="GQ35" s="422"/>
      <c r="GR35" s="16"/>
      <c r="GU35" s="422"/>
      <c r="GV35" s="16"/>
      <c r="GY35" s="422"/>
      <c r="GZ35" s="16"/>
      <c r="HC35" s="422"/>
      <c r="HD35" s="16"/>
      <c r="HG35" s="422"/>
      <c r="HH35" s="16"/>
      <c r="HK35" s="422"/>
      <c r="HL35" s="16"/>
      <c r="HO35" s="422"/>
      <c r="HP35" s="16"/>
      <c r="HS35" s="422"/>
      <c r="HT35" s="16"/>
      <c r="HW35" s="422"/>
      <c r="HX35" s="16"/>
      <c r="IA35" s="422"/>
      <c r="IB35" s="16"/>
      <c r="IE35" s="422"/>
      <c r="IF35" s="16"/>
      <c r="II35" s="422"/>
      <c r="IJ35" s="16"/>
      <c r="IM35" s="422"/>
      <c r="IN35" s="16"/>
      <c r="IQ35" s="422"/>
    </row>
    <row r="36" spans="1:251" ht="15" customHeight="1" x14ac:dyDescent="0.25">
      <c r="A36" s="33" t="s">
        <v>38</v>
      </c>
      <c r="B36" s="34">
        <v>7477.1199299999998</v>
      </c>
      <c r="C36" s="35">
        <v>10.983734754241967</v>
      </c>
      <c r="D36" s="423">
        <v>0.55596597236776246</v>
      </c>
      <c r="E36" s="423">
        <v>1</v>
      </c>
    </row>
    <row r="37" spans="1:251" ht="15" customHeight="1" x14ac:dyDescent="0.25">
      <c r="A37" s="12" t="s">
        <v>39</v>
      </c>
      <c r="B37" s="4"/>
      <c r="C37" s="4"/>
      <c r="D37" s="418"/>
    </row>
    <row r="38" spans="1:251" ht="15" customHeight="1" x14ac:dyDescent="0.25">
      <c r="A38" s="16" t="s">
        <v>40</v>
      </c>
      <c r="B38" s="6">
        <v>978.07999999999993</v>
      </c>
      <c r="C38" s="6">
        <v>1.436779319979288</v>
      </c>
      <c r="D38" s="415">
        <v>7.2725755818318291E-2</v>
      </c>
    </row>
    <row r="39" spans="1:251" ht="15" customHeight="1" x14ac:dyDescent="0.25">
      <c r="A39" s="16" t="s">
        <v>41</v>
      </c>
      <c r="B39" s="6">
        <v>25.6</v>
      </c>
      <c r="C39" s="6">
        <v>3.7605871290149862E-2</v>
      </c>
      <c r="D39" s="415">
        <v>1.9035041601391997E-3</v>
      </c>
    </row>
    <row r="40" spans="1:251" ht="15" customHeight="1" x14ac:dyDescent="0.25">
      <c r="A40" s="16" t="s">
        <v>42</v>
      </c>
      <c r="B40" s="6">
        <v>320</v>
      </c>
      <c r="C40" s="6">
        <v>0.47007339112687324</v>
      </c>
      <c r="D40" s="415">
        <v>2.3793802001739996E-2</v>
      </c>
    </row>
    <row r="41" spans="1:251" ht="15" customHeight="1" x14ac:dyDescent="0.25">
      <c r="A41" s="16" t="s">
        <v>43</v>
      </c>
      <c r="B41" s="6">
        <v>2737.5</v>
      </c>
      <c r="C41" s="6">
        <v>4.0213309631556733</v>
      </c>
      <c r="D41" s="415">
        <v>0.20354854056176014</v>
      </c>
    </row>
    <row r="42" spans="1:251" ht="15" customHeight="1" x14ac:dyDescent="0.25">
      <c r="A42" s="20" t="s">
        <v>44</v>
      </c>
      <c r="B42" s="21">
        <v>4061.18</v>
      </c>
      <c r="C42" s="21">
        <v>5.9657895455519849</v>
      </c>
      <c r="D42" s="416">
        <v>0.30197160254195765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418"/>
    </row>
    <row r="44" spans="1:251" ht="15" customHeight="1" x14ac:dyDescent="0.25">
      <c r="A44" s="25" t="s">
        <v>46</v>
      </c>
      <c r="B44" s="26">
        <v>467.84000000000003</v>
      </c>
      <c r="C44" s="26">
        <v>0.68724729782748872</v>
      </c>
      <c r="D44" s="424">
        <v>3.4786538526543877E-2</v>
      </c>
    </row>
    <row r="45" spans="1:251" ht="15" customHeight="1" x14ac:dyDescent="0.25">
      <c r="A45" s="25" t="s">
        <v>47</v>
      </c>
      <c r="B45" s="26">
        <v>9.6</v>
      </c>
      <c r="C45" s="26">
        <v>1.4102201733806198E-2</v>
      </c>
      <c r="D45" s="424">
        <v>7.1381406005219987E-4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424">
        <v>0</v>
      </c>
      <c r="E46" s="415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419">
        <v>0</v>
      </c>
    </row>
    <row r="48" spans="1:251" ht="15" customHeight="1" x14ac:dyDescent="0.25">
      <c r="A48" s="25" t="s">
        <v>50</v>
      </c>
      <c r="B48" s="6">
        <v>3.5999999999999996</v>
      </c>
      <c r="C48" s="26">
        <v>5.2883256501773243E-3</v>
      </c>
      <c r="D48" s="419">
        <v>2.6768027251957495E-4</v>
      </c>
    </row>
    <row r="49" spans="1:251" s="39" customFormat="1" ht="15" customHeight="1" x14ac:dyDescent="0.25">
      <c r="A49" s="20" t="s">
        <v>51</v>
      </c>
      <c r="B49" s="21">
        <v>481.04000000000008</v>
      </c>
      <c r="C49" s="21">
        <v>0.70663782521147223</v>
      </c>
      <c r="D49" s="416">
        <v>3.5768032859115652E-2</v>
      </c>
      <c r="G49" s="425"/>
      <c r="H49" s="41"/>
      <c r="K49" s="425"/>
      <c r="L49" s="41"/>
      <c r="O49" s="425"/>
      <c r="P49" s="41"/>
      <c r="S49" s="425"/>
      <c r="T49" s="41"/>
      <c r="W49" s="425"/>
      <c r="X49" s="41"/>
      <c r="AA49" s="425"/>
      <c r="AB49" s="41"/>
      <c r="AE49" s="425"/>
      <c r="AF49" s="41"/>
      <c r="AI49" s="425"/>
      <c r="AJ49" s="41"/>
      <c r="AM49" s="425"/>
      <c r="AN49" s="41"/>
      <c r="AQ49" s="425"/>
      <c r="AR49" s="41"/>
      <c r="AU49" s="425"/>
      <c r="AV49" s="41"/>
      <c r="AY49" s="425"/>
      <c r="AZ49" s="41"/>
      <c r="BC49" s="425"/>
      <c r="BD49" s="41"/>
      <c r="BG49" s="425"/>
      <c r="BH49" s="41"/>
      <c r="BK49" s="425"/>
      <c r="BL49" s="41"/>
      <c r="BO49" s="425"/>
      <c r="BP49" s="41"/>
      <c r="BS49" s="425"/>
      <c r="BT49" s="41"/>
      <c r="BW49" s="425"/>
      <c r="BX49" s="41"/>
      <c r="CA49" s="425"/>
      <c r="CB49" s="41"/>
      <c r="CE49" s="425"/>
      <c r="CF49" s="41"/>
      <c r="CI49" s="425"/>
      <c r="CJ49" s="41"/>
      <c r="CM49" s="425"/>
      <c r="CN49" s="41"/>
      <c r="CQ49" s="425"/>
      <c r="CR49" s="41"/>
      <c r="CU49" s="425"/>
      <c r="CV49" s="41"/>
      <c r="CY49" s="425"/>
      <c r="CZ49" s="41"/>
      <c r="DC49" s="425"/>
      <c r="DD49" s="41"/>
      <c r="DG49" s="425"/>
      <c r="DH49" s="41"/>
      <c r="DK49" s="425"/>
      <c r="DL49" s="41"/>
      <c r="DO49" s="425"/>
      <c r="DP49" s="41"/>
      <c r="DS49" s="425"/>
      <c r="DT49" s="41"/>
      <c r="DW49" s="425"/>
      <c r="DX49" s="41"/>
      <c r="EA49" s="425"/>
      <c r="EB49" s="41"/>
      <c r="EE49" s="425"/>
      <c r="EF49" s="41"/>
      <c r="EI49" s="425"/>
      <c r="EJ49" s="41"/>
      <c r="EM49" s="425"/>
      <c r="EN49" s="41"/>
      <c r="EQ49" s="425"/>
      <c r="ER49" s="41"/>
      <c r="EU49" s="425"/>
      <c r="EV49" s="41"/>
      <c r="EY49" s="425"/>
      <c r="EZ49" s="41"/>
      <c r="FC49" s="425"/>
      <c r="FD49" s="41"/>
      <c r="FG49" s="425"/>
      <c r="FH49" s="41"/>
      <c r="FK49" s="425"/>
      <c r="FL49" s="41"/>
      <c r="FO49" s="425"/>
      <c r="FP49" s="41"/>
      <c r="FS49" s="425"/>
      <c r="FT49" s="41"/>
      <c r="FW49" s="425"/>
      <c r="FX49" s="41"/>
      <c r="GA49" s="425"/>
      <c r="GB49" s="41"/>
      <c r="GE49" s="425"/>
      <c r="GF49" s="41"/>
      <c r="GI49" s="425"/>
      <c r="GJ49" s="41"/>
      <c r="GM49" s="425"/>
      <c r="GN49" s="41"/>
      <c r="GQ49" s="425"/>
      <c r="GR49" s="41"/>
      <c r="GU49" s="425"/>
      <c r="GV49" s="41"/>
      <c r="GY49" s="425"/>
      <c r="GZ49" s="41"/>
      <c r="HC49" s="425"/>
      <c r="HD49" s="41"/>
      <c r="HG49" s="425"/>
      <c r="HH49" s="41"/>
      <c r="HK49" s="425"/>
      <c r="HL49" s="41"/>
      <c r="HO49" s="425"/>
      <c r="HP49" s="41"/>
      <c r="HS49" s="425"/>
      <c r="HT49" s="41"/>
      <c r="HW49" s="425"/>
      <c r="HX49" s="41"/>
      <c r="IA49" s="425"/>
      <c r="IB49" s="41"/>
      <c r="IE49" s="425"/>
      <c r="IF49" s="41"/>
      <c r="II49" s="425"/>
      <c r="IJ49" s="41"/>
      <c r="IM49" s="425"/>
      <c r="IN49" s="41"/>
      <c r="IQ49" s="425"/>
    </row>
    <row r="50" spans="1:251" s="19" customFormat="1" ht="15" customHeight="1" x14ac:dyDescent="0.25">
      <c r="A50" s="33" t="s">
        <v>52</v>
      </c>
      <c r="B50" s="34">
        <v>4542.22</v>
      </c>
      <c r="C50" s="34">
        <v>6.6724273707634572</v>
      </c>
      <c r="D50" s="416">
        <v>0.33773963540107327</v>
      </c>
    </row>
    <row r="51" spans="1:251" ht="15" customHeight="1" x14ac:dyDescent="0.25">
      <c r="A51" s="33" t="s">
        <v>53</v>
      </c>
      <c r="B51" s="34">
        <v>12019.33993</v>
      </c>
      <c r="C51" s="34">
        <v>17.656162125005423</v>
      </c>
      <c r="D51" s="423">
        <v>0.89370560776883567</v>
      </c>
    </row>
    <row r="52" spans="1:251" ht="15" customHeight="1" x14ac:dyDescent="0.25">
      <c r="A52" s="12" t="s">
        <v>54</v>
      </c>
      <c r="B52" s="4"/>
      <c r="C52" s="4"/>
      <c r="D52" s="418"/>
    </row>
    <row r="53" spans="1:251" ht="15" customHeight="1" x14ac:dyDescent="0.25">
      <c r="A53" s="16" t="s">
        <v>55</v>
      </c>
      <c r="B53" s="26">
        <v>1213.2205799999999</v>
      </c>
      <c r="C53" s="26">
        <v>1.7821959757047252</v>
      </c>
      <c r="D53" s="419">
        <v>9.0209782077987993E-2</v>
      </c>
    </row>
    <row r="54" spans="1:251" ht="15" customHeight="1" x14ac:dyDescent="0.25">
      <c r="A54" s="16" t="s">
        <v>56</v>
      </c>
      <c r="B54" s="6">
        <v>216.32</v>
      </c>
      <c r="C54" s="26">
        <v>0.31776961240176632</v>
      </c>
      <c r="D54" s="419">
        <v>1.6084610153176238E-2</v>
      </c>
    </row>
    <row r="55" spans="1:251" ht="15" customHeight="1" x14ac:dyDescent="0.25">
      <c r="A55" s="20" t="s">
        <v>57</v>
      </c>
      <c r="B55" s="21">
        <v>1429.5405799999999</v>
      </c>
      <c r="C55" s="21">
        <v>2.0999655881064916</v>
      </c>
      <c r="D55" s="416">
        <v>0.10629439223116423</v>
      </c>
    </row>
    <row r="56" spans="1:251" ht="15" customHeight="1" thickBot="1" x14ac:dyDescent="0.3">
      <c r="A56" s="42" t="s">
        <v>58</v>
      </c>
      <c r="B56" s="43">
        <v>13448.880509999999</v>
      </c>
      <c r="C56" s="44">
        <v>19.756127713111916</v>
      </c>
      <c r="D56" s="426">
        <v>0.99999999999999989</v>
      </c>
    </row>
    <row r="57" spans="1:251" ht="15" customHeight="1" x14ac:dyDescent="0.25">
      <c r="A57" s="46" t="s">
        <v>59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workbookViewId="0">
      <selection sqref="A1:B1"/>
    </sheetView>
  </sheetViews>
  <sheetFormatPr defaultColWidth="13.140625" defaultRowHeight="15" customHeight="1" x14ac:dyDescent="0.25"/>
  <cols>
    <col min="1" max="1" width="44.7109375" style="3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44.7109375" style="3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44.7109375" style="3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44.7109375" style="3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44.7109375" style="3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44.7109375" style="3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44.7109375" style="3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44.7109375" style="3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44.7109375" style="3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44.7109375" style="3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44.7109375" style="3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44.7109375" style="3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44.7109375" style="3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44.7109375" style="3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44.7109375" style="3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44.7109375" style="3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44.7109375" style="3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44.7109375" style="3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44.7109375" style="3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44.7109375" style="3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44.7109375" style="3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44.7109375" style="3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44.7109375" style="3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44.7109375" style="3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44.7109375" style="3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44.7109375" style="3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44.7109375" style="3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44.7109375" style="3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44.7109375" style="3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44.7109375" style="3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44.7109375" style="3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44.7109375" style="3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44.7109375" style="3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44.7109375" style="3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44.7109375" style="3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44.7109375" style="3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44.7109375" style="3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44.7109375" style="3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44.7109375" style="3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44.7109375" style="3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44.7109375" style="3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44.7109375" style="3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44.7109375" style="3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44.7109375" style="3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44.7109375" style="3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44.7109375" style="3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44.7109375" style="3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44.7109375" style="3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44.7109375" style="3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44.7109375" style="3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44.7109375" style="3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44.7109375" style="3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44.7109375" style="3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44.7109375" style="3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44.7109375" style="3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44.7109375" style="3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44.7109375" style="3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44.7109375" style="3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44.7109375" style="3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44.7109375" style="3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44.7109375" style="3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44.7109375" style="3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44.7109375" style="3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44.7109375" style="3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 t="s">
        <v>164</v>
      </c>
      <c r="B3" s="510"/>
      <c r="C3" s="2"/>
      <c r="D3" s="2"/>
    </row>
    <row r="4" spans="1:5" ht="15" customHeight="1" x14ac:dyDescent="0.25">
      <c r="A4" s="1" t="s">
        <v>133</v>
      </c>
      <c r="B4" s="1"/>
      <c r="C4" s="1"/>
      <c r="D4" s="2"/>
    </row>
    <row r="5" spans="1:5" ht="15" customHeight="1" x14ac:dyDescent="0.25">
      <c r="A5" s="1" t="s">
        <v>103</v>
      </c>
      <c r="B5" s="1"/>
      <c r="C5" s="1"/>
      <c r="D5" s="2"/>
    </row>
    <row r="6" spans="1:5" ht="15" customHeight="1" x14ac:dyDescent="0.25">
      <c r="A6" s="4" t="s">
        <v>3</v>
      </c>
      <c r="B6" s="5" t="s">
        <v>164</v>
      </c>
      <c r="E6" s="6"/>
    </row>
    <row r="7" spans="1:5" ht="15" customHeight="1" thickBot="1" x14ac:dyDescent="0.3">
      <c r="A7" s="4"/>
      <c r="B7" s="7">
        <v>673.42500000000007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4050</v>
      </c>
      <c r="C12" s="17">
        <v>5.9493663564494899</v>
      </c>
      <c r="D12" s="18">
        <v>0.19702917007603413</v>
      </c>
      <c r="E12" s="18">
        <v>0.4916315926977195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600</v>
      </c>
      <c r="C14" s="17">
        <v>0.88138760836288743</v>
      </c>
      <c r="D14" s="18">
        <v>2.9189506677930983E-2</v>
      </c>
      <c r="E14" s="18">
        <v>7.2834310029291777E-2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429</v>
      </c>
      <c r="C17" s="17">
        <v>0.63019213997946444</v>
      </c>
      <c r="D17" s="18">
        <v>2.0870497274720654E-2</v>
      </c>
      <c r="E17" s="18">
        <v>5.2076531670943622E-2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88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936.00000000000011</v>
      </c>
      <c r="C20" s="17">
        <v>1.3749646690461046</v>
      </c>
      <c r="D20" s="18">
        <v>4.5535630417572338E-2</v>
      </c>
      <c r="E20" s="18">
        <v>0.11362152364569518</v>
      </c>
    </row>
    <row r="21" spans="1:5" ht="15" customHeight="1" x14ac:dyDescent="0.25">
      <c r="A21" s="16" t="s">
        <v>23</v>
      </c>
      <c r="B21" s="6">
        <v>784</v>
      </c>
      <c r="C21" s="17">
        <v>1.1516798082608395</v>
      </c>
      <c r="D21" s="18">
        <v>3.8140955392496484E-2</v>
      </c>
      <c r="E21" s="18">
        <v>9.5170165104941251E-2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89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480</v>
      </c>
      <c r="C27" s="17">
        <v>0.70511008669030983</v>
      </c>
      <c r="D27" s="18">
        <v>2.3351605342344785E-2</v>
      </c>
      <c r="E27" s="18">
        <v>5.8267448023433421E-2</v>
      </c>
    </row>
    <row r="28" spans="1:5" ht="15" customHeight="1" x14ac:dyDescent="0.25">
      <c r="A28" s="16" t="s">
        <v>30</v>
      </c>
      <c r="B28" s="6">
        <v>357.24</v>
      </c>
      <c r="C28" s="17">
        <v>0.52477818201926318</v>
      </c>
      <c r="D28" s="18">
        <v>1.7379432276040108E-2</v>
      </c>
      <c r="E28" s="18">
        <v>4.3365548191440326E-2</v>
      </c>
    </row>
    <row r="29" spans="1:5" s="19" customFormat="1" ht="15" customHeight="1" x14ac:dyDescent="0.25">
      <c r="A29" s="16" t="s">
        <v>31</v>
      </c>
      <c r="B29" s="6">
        <v>18</v>
      </c>
      <c r="C29" s="17">
        <v>2.6441628250886619E-2</v>
      </c>
      <c r="D29" s="18">
        <v>8.7568520033792948E-4</v>
      </c>
      <c r="E29" s="18">
        <v>2.1850293008787531E-3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382.71199999999999</v>
      </c>
      <c r="C31" s="17">
        <v>0.5621960239529622</v>
      </c>
      <c r="D31" s="18">
        <v>1.8618624132873872E-2</v>
      </c>
      <c r="E31" s="18">
        <v>4.6457607433217189E-2</v>
      </c>
    </row>
    <row r="32" spans="1:5" ht="15" customHeight="1" x14ac:dyDescent="0.25">
      <c r="A32" s="20" t="s">
        <v>34</v>
      </c>
      <c r="B32" s="21">
        <v>8036.9519999999993</v>
      </c>
      <c r="C32" s="21">
        <v>11.806116503012207</v>
      </c>
      <c r="D32" s="22">
        <v>0.39099110679035121</v>
      </c>
      <c r="E32" s="23">
        <v>0.97560975609756095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200.9238</v>
      </c>
      <c r="C34" s="26">
        <v>0.29515291257530518</v>
      </c>
      <c r="D34" s="27">
        <v>9.7747776697587815E-3</v>
      </c>
      <c r="E34" s="18">
        <v>2.4390243902439025E-2</v>
      </c>
    </row>
    <row r="35" spans="1:251" ht="15" customHeight="1" x14ac:dyDescent="0.25">
      <c r="A35" s="28" t="s">
        <v>37</v>
      </c>
      <c r="B35" s="29">
        <v>200.9238</v>
      </c>
      <c r="C35" s="29">
        <v>0.29515291257530518</v>
      </c>
      <c r="D35" s="30">
        <v>9.7747776697587815E-3</v>
      </c>
      <c r="E35" s="31">
        <v>2.4390243902439025E-2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8237.8757999999998</v>
      </c>
      <c r="C36" s="35">
        <v>12.101269415587513</v>
      </c>
      <c r="D36" s="36">
        <v>0.40076588446010997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1422.4800000000002</v>
      </c>
      <c r="C38" s="6">
        <v>2.0895937419067336</v>
      </c>
      <c r="D38" s="18">
        <v>6.9202482432038789E-2</v>
      </c>
    </row>
    <row r="39" spans="1:251" ht="15" customHeight="1" x14ac:dyDescent="0.25">
      <c r="A39" s="16" t="s">
        <v>41</v>
      </c>
      <c r="B39" s="6">
        <v>32</v>
      </c>
      <c r="C39" s="6">
        <v>4.7007339112687327E-2</v>
      </c>
      <c r="D39" s="18">
        <v>1.5567736894896524E-3</v>
      </c>
    </row>
    <row r="40" spans="1:251" ht="15" customHeight="1" x14ac:dyDescent="0.25">
      <c r="A40" s="16" t="s">
        <v>42</v>
      </c>
      <c r="B40" s="6">
        <v>466.66666666666669</v>
      </c>
      <c r="C40" s="6">
        <v>0.68552369539335689</v>
      </c>
      <c r="D40" s="18">
        <v>2.2702949638390767E-2</v>
      </c>
    </row>
    <row r="41" spans="1:251" ht="15" customHeight="1" x14ac:dyDescent="0.25">
      <c r="A41" s="16" t="s">
        <v>43</v>
      </c>
      <c r="B41" s="6">
        <v>2868.75</v>
      </c>
      <c r="C41" s="6">
        <v>4.2141345024850549</v>
      </c>
      <c r="D41" s="18">
        <v>0.13956232880385752</v>
      </c>
    </row>
    <row r="42" spans="1:251" ht="15" customHeight="1" x14ac:dyDescent="0.25">
      <c r="A42" s="20" t="s">
        <v>44</v>
      </c>
      <c r="B42" s="21">
        <v>4789.8966666666674</v>
      </c>
      <c r="C42" s="21">
        <v>7.0362592788978331</v>
      </c>
      <c r="D42" s="22">
        <v>0.23302453456377675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714.48</v>
      </c>
      <c r="C44" s="26">
        <v>1.0495563640385264</v>
      </c>
      <c r="D44" s="37">
        <v>3.4758864552080215E-2</v>
      </c>
    </row>
    <row r="45" spans="1:251" ht="15" customHeight="1" x14ac:dyDescent="0.25">
      <c r="A45" s="25" t="s">
        <v>47</v>
      </c>
      <c r="B45" s="26">
        <v>12</v>
      </c>
      <c r="C45" s="26">
        <v>1.7627752167257746E-2</v>
      </c>
      <c r="D45" s="37">
        <v>5.8379013355861972E-4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4.5</v>
      </c>
      <c r="C48" s="26">
        <v>6.6104070627216547E-3</v>
      </c>
      <c r="D48" s="27">
        <v>2.1892130008448237E-4</v>
      </c>
    </row>
    <row r="49" spans="1:251" s="39" customFormat="1" ht="15" customHeight="1" x14ac:dyDescent="0.25">
      <c r="A49" s="20" t="s">
        <v>51</v>
      </c>
      <c r="B49" s="21">
        <v>730.98</v>
      </c>
      <c r="C49" s="21">
        <v>1.0737945232685058</v>
      </c>
      <c r="D49" s="22">
        <v>3.556157598572332E-2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5520.876666666667</v>
      </c>
      <c r="C50" s="34">
        <v>8.1100538021663393</v>
      </c>
      <c r="D50" s="22">
        <v>0.26858611054950005</v>
      </c>
    </row>
    <row r="51" spans="1:251" ht="15" customHeight="1" x14ac:dyDescent="0.25">
      <c r="A51" s="33" t="s">
        <v>53</v>
      </c>
      <c r="B51" s="34">
        <v>13758.752466666667</v>
      </c>
      <c r="C51" s="34">
        <v>20.211323217753851</v>
      </c>
      <c r="D51" s="36">
        <v>0.66935199500961007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5710.1795099999999</v>
      </c>
      <c r="C53" s="26">
        <v>8.3881357694027727</v>
      </c>
      <c r="D53" s="27">
        <v>0.27779553823221614</v>
      </c>
    </row>
    <row r="54" spans="1:251" ht="15" customHeight="1" x14ac:dyDescent="0.25">
      <c r="A54" s="16" t="s">
        <v>56</v>
      </c>
      <c r="B54" s="6">
        <v>1086.4000000000001</v>
      </c>
      <c r="C54" s="26">
        <v>1.5958991628757349</v>
      </c>
      <c r="D54" s="27">
        <v>5.2852466758173705E-2</v>
      </c>
    </row>
    <row r="55" spans="1:251" ht="15" customHeight="1" x14ac:dyDescent="0.25">
      <c r="A55" s="20" t="s">
        <v>57</v>
      </c>
      <c r="B55" s="21">
        <v>6796.5795099999996</v>
      </c>
      <c r="C55" s="21">
        <v>9.984034932278508</v>
      </c>
      <c r="D55" s="22">
        <v>0.33064800499038982</v>
      </c>
    </row>
    <row r="56" spans="1:251" ht="15" customHeight="1" thickBot="1" x14ac:dyDescent="0.3">
      <c r="A56" s="42" t="s">
        <v>58</v>
      </c>
      <c r="B56" s="43">
        <v>20555.331976666668</v>
      </c>
      <c r="C56" s="44">
        <v>30.195358150032359</v>
      </c>
      <c r="D56" s="45">
        <v>0.99999999999999989</v>
      </c>
    </row>
    <row r="57" spans="1:251" ht="15" customHeight="1" x14ac:dyDescent="0.25">
      <c r="A57" s="46" t="s">
        <v>59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workbookViewId="0">
      <selection sqref="A1:B1"/>
    </sheetView>
  </sheetViews>
  <sheetFormatPr defaultColWidth="13.140625" defaultRowHeight="15" customHeight="1" x14ac:dyDescent="0.25"/>
  <cols>
    <col min="1" max="1" width="44.7109375" style="3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11" t="s">
        <v>0</v>
      </c>
      <c r="B1" s="511"/>
      <c r="C1" s="2"/>
      <c r="D1" s="2"/>
    </row>
    <row r="2" spans="1:5" ht="15" customHeight="1" x14ac:dyDescent="0.25">
      <c r="A2" s="511" t="s">
        <v>1</v>
      </c>
      <c r="B2" s="511"/>
      <c r="C2" s="2"/>
      <c r="D2" s="2"/>
    </row>
    <row r="3" spans="1:5" ht="15" customHeight="1" x14ac:dyDescent="0.25">
      <c r="A3" s="512" t="s">
        <v>165</v>
      </c>
      <c r="B3" s="512"/>
      <c r="C3" s="2"/>
      <c r="D3" s="2"/>
    </row>
    <row r="4" spans="1:5" ht="15" customHeight="1" x14ac:dyDescent="0.25">
      <c r="A4" s="433" t="s">
        <v>133</v>
      </c>
      <c r="B4" s="428"/>
      <c r="C4" s="428"/>
      <c r="D4" s="2"/>
    </row>
    <row r="5" spans="1:5" ht="15" customHeight="1" x14ac:dyDescent="0.25">
      <c r="A5" s="433" t="s">
        <v>103</v>
      </c>
      <c r="B5" s="428"/>
      <c r="C5" s="428"/>
      <c r="D5" s="2"/>
    </row>
    <row r="6" spans="1:5" ht="15" customHeight="1" x14ac:dyDescent="0.25">
      <c r="A6" s="4" t="s">
        <v>3</v>
      </c>
      <c r="B6" s="5" t="s">
        <v>165</v>
      </c>
      <c r="E6" s="6"/>
    </row>
    <row r="7" spans="1:5" ht="15" customHeight="1" thickBot="1" x14ac:dyDescent="0.3">
      <c r="A7" s="4"/>
      <c r="B7" s="434">
        <v>673.42500000000007</v>
      </c>
      <c r="C7" s="435" t="s">
        <v>4</v>
      </c>
      <c r="D7" s="2"/>
    </row>
    <row r="8" spans="1:5" ht="15" customHeight="1" x14ac:dyDescent="0.25">
      <c r="A8" s="9"/>
      <c r="B8" s="436" t="s">
        <v>5</v>
      </c>
      <c r="C8" s="502" t="s">
        <v>6</v>
      </c>
      <c r="D8" s="437" t="s">
        <v>7</v>
      </c>
      <c r="E8" s="437" t="s">
        <v>7</v>
      </c>
    </row>
    <row r="9" spans="1:5" ht="15" customHeight="1" x14ac:dyDescent="0.25">
      <c r="A9" s="438" t="s">
        <v>8</v>
      </c>
      <c r="B9" s="8"/>
      <c r="C9" s="513"/>
      <c r="D9" s="439" t="s">
        <v>66</v>
      </c>
      <c r="E9" s="439" t="s">
        <v>5</v>
      </c>
    </row>
    <row r="10" spans="1:5" ht="15" customHeight="1" thickBot="1" x14ac:dyDescent="0.3">
      <c r="A10" s="14"/>
      <c r="B10" s="440" t="s">
        <v>67</v>
      </c>
      <c r="C10" s="440" t="s">
        <v>10</v>
      </c>
      <c r="D10" s="441" t="s">
        <v>11</v>
      </c>
      <c r="E10" s="441" t="s">
        <v>12</v>
      </c>
    </row>
    <row r="11" spans="1:5" ht="15" customHeight="1" x14ac:dyDescent="0.25">
      <c r="A11" s="438" t="s">
        <v>13</v>
      </c>
      <c r="B11" s="438"/>
      <c r="C11" s="438"/>
      <c r="D11" s="438"/>
    </row>
    <row r="12" spans="1:5" ht="15" customHeight="1" x14ac:dyDescent="0.25">
      <c r="A12" s="442" t="s">
        <v>14</v>
      </c>
      <c r="B12" s="443">
        <v>6075</v>
      </c>
      <c r="C12" s="444">
        <v>8.9293836424143862</v>
      </c>
      <c r="D12" s="18">
        <v>0.25405185824834398</v>
      </c>
      <c r="E12" s="18">
        <v>0.5760843021182307</v>
      </c>
    </row>
    <row r="13" spans="1:5" ht="15" customHeight="1" x14ac:dyDescent="0.25">
      <c r="A13" s="442" t="s">
        <v>15</v>
      </c>
      <c r="B13" s="443">
        <v>0</v>
      </c>
      <c r="C13" s="444">
        <v>0</v>
      </c>
      <c r="D13" s="18">
        <v>0</v>
      </c>
      <c r="E13" s="18">
        <v>0</v>
      </c>
    </row>
    <row r="14" spans="1:5" ht="15" customHeight="1" x14ac:dyDescent="0.25">
      <c r="A14" s="442" t="s">
        <v>16</v>
      </c>
      <c r="B14" s="443">
        <v>900</v>
      </c>
      <c r="C14" s="444">
        <v>1.3228716507280573</v>
      </c>
      <c r="D14" s="18">
        <v>3.7637312333087994E-2</v>
      </c>
      <c r="E14" s="18">
        <v>8.5345822536034177E-2</v>
      </c>
    </row>
    <row r="15" spans="1:5" ht="15" customHeight="1" x14ac:dyDescent="0.25">
      <c r="A15" s="442" t="s">
        <v>17</v>
      </c>
      <c r="B15" s="443">
        <v>0</v>
      </c>
      <c r="C15" s="444">
        <v>0</v>
      </c>
      <c r="D15" s="18">
        <v>0</v>
      </c>
      <c r="E15" s="18">
        <v>0</v>
      </c>
    </row>
    <row r="16" spans="1:5" ht="15" customHeight="1" x14ac:dyDescent="0.25">
      <c r="A16" s="442" t="s">
        <v>18</v>
      </c>
      <c r="B16" s="443">
        <v>0</v>
      </c>
      <c r="C16" s="444">
        <v>0</v>
      </c>
      <c r="D16" s="18">
        <v>0</v>
      </c>
      <c r="E16" s="18">
        <v>0</v>
      </c>
    </row>
    <row r="17" spans="1:5" ht="15" customHeight="1" x14ac:dyDescent="0.25">
      <c r="A17" s="442" t="s">
        <v>19</v>
      </c>
      <c r="B17" s="443">
        <v>805.5</v>
      </c>
      <c r="C17" s="444">
        <v>1.1839701274016112</v>
      </c>
      <c r="D17" s="18">
        <v>3.3685394538113755E-2</v>
      </c>
      <c r="E17" s="18">
        <v>7.6384511169750591E-2</v>
      </c>
    </row>
    <row r="18" spans="1:5" ht="15" customHeight="1" x14ac:dyDescent="0.25">
      <c r="A18" s="442" t="s">
        <v>20</v>
      </c>
      <c r="B18" s="443">
        <v>0</v>
      </c>
      <c r="C18" s="444">
        <v>0</v>
      </c>
      <c r="D18" s="18">
        <v>0</v>
      </c>
      <c r="E18" s="18">
        <v>0</v>
      </c>
    </row>
    <row r="19" spans="1:5" ht="15" customHeight="1" x14ac:dyDescent="0.25">
      <c r="A19" s="442" t="s">
        <v>88</v>
      </c>
      <c r="B19" s="443">
        <v>0</v>
      </c>
      <c r="C19" s="444">
        <v>0</v>
      </c>
      <c r="D19" s="18">
        <v>0</v>
      </c>
      <c r="E19" s="18">
        <v>0</v>
      </c>
    </row>
    <row r="20" spans="1:5" ht="15" customHeight="1" x14ac:dyDescent="0.25">
      <c r="A20" s="442" t="s">
        <v>22</v>
      </c>
      <c r="B20" s="443">
        <v>522</v>
      </c>
      <c r="C20" s="444">
        <v>0.76726555742227331</v>
      </c>
      <c r="D20" s="18">
        <v>2.1829641153191037E-2</v>
      </c>
      <c r="E20" s="18">
        <v>4.9500577070899825E-2</v>
      </c>
    </row>
    <row r="21" spans="1:5" ht="15" customHeight="1" x14ac:dyDescent="0.25">
      <c r="A21" s="442" t="s">
        <v>23</v>
      </c>
      <c r="B21" s="443">
        <v>860</v>
      </c>
      <c r="C21" s="444">
        <v>1.2640773551401436</v>
      </c>
      <c r="D21" s="18">
        <v>3.5964542896061866E-2</v>
      </c>
      <c r="E21" s="18">
        <v>8.155267486776599E-2</v>
      </c>
    </row>
    <row r="22" spans="1:5" ht="15" customHeight="1" x14ac:dyDescent="0.25">
      <c r="A22" s="442" t="s">
        <v>24</v>
      </c>
      <c r="B22" s="443">
        <v>0</v>
      </c>
      <c r="C22" s="444">
        <v>0</v>
      </c>
      <c r="D22" s="18">
        <v>0</v>
      </c>
      <c r="E22" s="18">
        <v>0</v>
      </c>
    </row>
    <row r="23" spans="1:5" ht="15" customHeight="1" x14ac:dyDescent="0.25">
      <c r="A23" s="442" t="s">
        <v>89</v>
      </c>
      <c r="B23" s="443">
        <v>0</v>
      </c>
      <c r="C23" s="444">
        <v>0</v>
      </c>
      <c r="D23" s="18">
        <v>0</v>
      </c>
      <c r="E23" s="18">
        <v>0</v>
      </c>
    </row>
    <row r="24" spans="1:5" ht="15" customHeight="1" x14ac:dyDescent="0.25">
      <c r="A24" s="442" t="s">
        <v>90</v>
      </c>
      <c r="B24" s="443">
        <v>0</v>
      </c>
      <c r="C24" s="444">
        <v>0</v>
      </c>
      <c r="D24" s="18">
        <v>0</v>
      </c>
      <c r="E24" s="18">
        <v>0</v>
      </c>
    </row>
    <row r="25" spans="1:5" ht="15" customHeight="1" x14ac:dyDescent="0.25">
      <c r="A25" s="442" t="s">
        <v>27</v>
      </c>
      <c r="B25" s="443">
        <v>0</v>
      </c>
      <c r="C25" s="444">
        <v>0</v>
      </c>
      <c r="D25" s="18">
        <v>0</v>
      </c>
      <c r="E25" s="18">
        <v>0</v>
      </c>
    </row>
    <row r="26" spans="1:5" s="445" customFormat="1" ht="15" customHeight="1" x14ac:dyDescent="0.25">
      <c r="A26" s="442" t="s">
        <v>28</v>
      </c>
      <c r="B26" s="443">
        <v>0</v>
      </c>
      <c r="C26" s="444">
        <v>0</v>
      </c>
      <c r="D26" s="18">
        <v>0</v>
      </c>
      <c r="E26" s="18">
        <v>0</v>
      </c>
    </row>
    <row r="27" spans="1:5" s="445" customFormat="1" ht="15" customHeight="1" x14ac:dyDescent="0.25">
      <c r="A27" s="442" t="s">
        <v>29</v>
      </c>
      <c r="B27" s="443">
        <v>420</v>
      </c>
      <c r="C27" s="444">
        <v>0.61734010367309344</v>
      </c>
      <c r="D27" s="18">
        <v>1.7564079088774397E-2</v>
      </c>
      <c r="E27" s="18">
        <v>3.9828050516815948E-2</v>
      </c>
    </row>
    <row r="28" spans="1:5" s="445" customFormat="1" ht="15" customHeight="1" x14ac:dyDescent="0.25">
      <c r="A28" s="442" t="s">
        <v>30</v>
      </c>
      <c r="B28" s="443">
        <v>241.24800000000005</v>
      </c>
      <c r="C28" s="444">
        <v>0.35460015554982494</v>
      </c>
      <c r="D28" s="18">
        <v>1.0088807028592016E-2</v>
      </c>
      <c r="E28" s="18">
        <v>2.2877232216859087E-2</v>
      </c>
    </row>
    <row r="29" spans="1:5" s="446" customFormat="1" ht="15" customHeight="1" x14ac:dyDescent="0.25">
      <c r="A29" s="442" t="s">
        <v>31</v>
      </c>
      <c r="B29" s="443">
        <v>22.5</v>
      </c>
      <c r="C29" s="444">
        <v>3.307179126820143E-2</v>
      </c>
      <c r="D29" s="18">
        <v>9.4093280832719989E-4</v>
      </c>
      <c r="E29" s="18">
        <v>2.1336455634008546E-3</v>
      </c>
    </row>
    <row r="30" spans="1:5" s="445" customFormat="1" ht="15" customHeight="1" x14ac:dyDescent="0.25">
      <c r="A30" s="442" t="s">
        <v>32</v>
      </c>
      <c r="B30" s="443">
        <v>0</v>
      </c>
      <c r="C30" s="444">
        <v>0</v>
      </c>
      <c r="D30" s="18">
        <v>0</v>
      </c>
      <c r="E30" s="18">
        <v>0</v>
      </c>
    </row>
    <row r="31" spans="1:5" s="445" customFormat="1" ht="15" customHeight="1" x14ac:dyDescent="0.25">
      <c r="A31" s="447" t="s">
        <v>33</v>
      </c>
      <c r="B31" s="443">
        <v>492.31240000000003</v>
      </c>
      <c r="C31" s="444">
        <v>0.72362901917987965</v>
      </c>
      <c r="D31" s="18">
        <v>2.0588128404724612E-2</v>
      </c>
      <c r="E31" s="18">
        <v>4.6685340802987862E-2</v>
      </c>
    </row>
    <row r="32" spans="1:5" s="445" customFormat="1" ht="15" customHeight="1" x14ac:dyDescent="0.25">
      <c r="A32" s="448" t="s">
        <v>34</v>
      </c>
      <c r="B32" s="449">
        <v>10338.5604</v>
      </c>
      <c r="C32" s="450">
        <v>15.196209402777471</v>
      </c>
      <c r="D32" s="22">
        <v>0.43235069649921681</v>
      </c>
      <c r="E32" s="23">
        <v>0.98039215686274506</v>
      </c>
    </row>
    <row r="33" spans="1:251" s="445" customFormat="1" ht="15" customHeight="1" x14ac:dyDescent="0.25">
      <c r="A33" s="438" t="s">
        <v>35</v>
      </c>
      <c r="B33" s="451"/>
      <c r="C33" s="451"/>
      <c r="D33" s="24"/>
    </row>
    <row r="34" spans="1:251" s="445" customFormat="1" ht="15" customHeight="1" x14ac:dyDescent="0.25">
      <c r="A34" s="452" t="s">
        <v>36</v>
      </c>
      <c r="B34" s="453">
        <v>206.771208</v>
      </c>
      <c r="C34" s="453">
        <v>0.30392418805554944</v>
      </c>
      <c r="D34" s="27">
        <v>8.6470139299843363E-3</v>
      </c>
      <c r="E34" s="18">
        <v>1.9607843137254902E-2</v>
      </c>
    </row>
    <row r="35" spans="1:251" s="445" customFormat="1" ht="15" customHeight="1" x14ac:dyDescent="0.25">
      <c r="A35" s="454" t="s">
        <v>37</v>
      </c>
      <c r="B35" s="455">
        <v>206.771208</v>
      </c>
      <c r="C35" s="455">
        <v>0.30392418805554944</v>
      </c>
      <c r="D35" s="30">
        <v>8.6470139299843363E-3</v>
      </c>
      <c r="E35" s="31">
        <v>1.9607843137254902E-2</v>
      </c>
      <c r="F35" s="456"/>
      <c r="G35" s="32"/>
      <c r="H35" s="447"/>
      <c r="I35" s="456"/>
      <c r="J35" s="456"/>
      <c r="K35" s="32"/>
      <c r="L35" s="447"/>
      <c r="M35" s="456"/>
      <c r="N35" s="456"/>
      <c r="O35" s="32"/>
      <c r="P35" s="447"/>
      <c r="Q35" s="456"/>
      <c r="R35" s="456"/>
      <c r="S35" s="32"/>
      <c r="T35" s="447"/>
      <c r="U35" s="456"/>
      <c r="V35" s="456"/>
      <c r="W35" s="32"/>
      <c r="X35" s="447"/>
      <c r="Y35" s="456"/>
      <c r="Z35" s="456"/>
      <c r="AA35" s="32"/>
      <c r="AB35" s="447"/>
      <c r="AC35" s="456"/>
      <c r="AD35" s="456"/>
      <c r="AE35" s="32"/>
      <c r="AF35" s="447"/>
      <c r="AG35" s="456"/>
      <c r="AH35" s="456"/>
      <c r="AI35" s="32"/>
      <c r="AJ35" s="447"/>
      <c r="AK35" s="456"/>
      <c r="AL35" s="456"/>
      <c r="AM35" s="32"/>
      <c r="AN35" s="447"/>
      <c r="AO35" s="456"/>
      <c r="AP35" s="456"/>
      <c r="AQ35" s="32"/>
      <c r="AR35" s="447"/>
      <c r="AS35" s="456"/>
      <c r="AT35" s="456"/>
      <c r="AU35" s="32"/>
      <c r="AV35" s="447"/>
      <c r="AW35" s="456"/>
      <c r="AX35" s="456"/>
      <c r="AY35" s="32"/>
      <c r="AZ35" s="447"/>
      <c r="BA35" s="456"/>
      <c r="BB35" s="456"/>
      <c r="BC35" s="32"/>
      <c r="BD35" s="447"/>
      <c r="BE35" s="456"/>
      <c r="BF35" s="456"/>
      <c r="BG35" s="32"/>
      <c r="BH35" s="447"/>
      <c r="BI35" s="456"/>
      <c r="BJ35" s="456"/>
      <c r="BK35" s="32"/>
      <c r="BL35" s="447"/>
      <c r="BM35" s="456"/>
      <c r="BN35" s="456"/>
      <c r="BO35" s="32"/>
      <c r="BP35" s="447"/>
      <c r="BQ35" s="456"/>
      <c r="BR35" s="456"/>
      <c r="BS35" s="32"/>
      <c r="BT35" s="447"/>
      <c r="BU35" s="456"/>
      <c r="BV35" s="456"/>
      <c r="BW35" s="32"/>
      <c r="BX35" s="447"/>
      <c r="BY35" s="456"/>
      <c r="BZ35" s="456"/>
      <c r="CA35" s="32"/>
      <c r="CB35" s="447"/>
      <c r="CC35" s="456"/>
      <c r="CD35" s="456"/>
      <c r="CE35" s="32"/>
      <c r="CF35" s="447"/>
      <c r="CG35" s="456"/>
      <c r="CH35" s="456"/>
      <c r="CI35" s="32"/>
      <c r="CJ35" s="447"/>
      <c r="CK35" s="456"/>
      <c r="CL35" s="456"/>
      <c r="CM35" s="32"/>
      <c r="CN35" s="447"/>
      <c r="CO35" s="456"/>
      <c r="CP35" s="456"/>
      <c r="CQ35" s="32"/>
      <c r="CR35" s="447"/>
      <c r="CS35" s="456"/>
      <c r="CT35" s="456"/>
      <c r="CU35" s="32"/>
      <c r="CV35" s="447"/>
      <c r="CW35" s="456"/>
      <c r="CX35" s="456"/>
      <c r="CY35" s="32"/>
      <c r="CZ35" s="447"/>
      <c r="DA35" s="456"/>
      <c r="DB35" s="456"/>
      <c r="DC35" s="32"/>
      <c r="DD35" s="447"/>
      <c r="DE35" s="456"/>
      <c r="DF35" s="456"/>
      <c r="DG35" s="32"/>
      <c r="DH35" s="447"/>
      <c r="DI35" s="456"/>
      <c r="DJ35" s="456"/>
      <c r="DK35" s="32"/>
      <c r="DL35" s="447"/>
      <c r="DM35" s="456"/>
      <c r="DN35" s="456"/>
      <c r="DO35" s="32"/>
      <c r="DP35" s="447"/>
      <c r="DQ35" s="456"/>
      <c r="DR35" s="456"/>
      <c r="DS35" s="32"/>
      <c r="DT35" s="447"/>
      <c r="DU35" s="456"/>
      <c r="DV35" s="456"/>
      <c r="DW35" s="32"/>
      <c r="DX35" s="447"/>
      <c r="DY35" s="456"/>
      <c r="DZ35" s="456"/>
      <c r="EA35" s="32"/>
      <c r="EB35" s="447"/>
      <c r="EC35" s="456"/>
      <c r="ED35" s="456"/>
      <c r="EE35" s="32"/>
      <c r="EF35" s="447"/>
      <c r="EG35" s="456"/>
      <c r="EH35" s="456"/>
      <c r="EI35" s="32"/>
      <c r="EJ35" s="447"/>
      <c r="EK35" s="456"/>
      <c r="EL35" s="456"/>
      <c r="EM35" s="32"/>
      <c r="EN35" s="447"/>
      <c r="EO35" s="456"/>
      <c r="EP35" s="456"/>
      <c r="EQ35" s="32"/>
      <c r="ER35" s="447"/>
      <c r="ES35" s="456"/>
      <c r="ET35" s="456"/>
      <c r="EU35" s="32"/>
      <c r="EV35" s="447"/>
      <c r="EW35" s="456"/>
      <c r="EX35" s="456"/>
      <c r="EY35" s="32"/>
      <c r="EZ35" s="447"/>
      <c r="FA35" s="456"/>
      <c r="FB35" s="456"/>
      <c r="FC35" s="32"/>
      <c r="FD35" s="447"/>
      <c r="FE35" s="456"/>
      <c r="FF35" s="456"/>
      <c r="FG35" s="32"/>
      <c r="FH35" s="447"/>
      <c r="FI35" s="456"/>
      <c r="FJ35" s="456"/>
      <c r="FK35" s="32"/>
      <c r="FL35" s="447"/>
      <c r="FM35" s="456"/>
      <c r="FN35" s="456"/>
      <c r="FO35" s="32"/>
      <c r="FP35" s="447"/>
      <c r="FQ35" s="456"/>
      <c r="FR35" s="456"/>
      <c r="FS35" s="32"/>
      <c r="FT35" s="447"/>
      <c r="FU35" s="456"/>
      <c r="FV35" s="456"/>
      <c r="FW35" s="32"/>
      <c r="FX35" s="447"/>
      <c r="FY35" s="456"/>
      <c r="FZ35" s="456"/>
      <c r="GA35" s="32"/>
      <c r="GB35" s="447"/>
      <c r="GC35" s="456"/>
      <c r="GD35" s="456"/>
      <c r="GE35" s="32"/>
      <c r="GF35" s="447"/>
      <c r="GG35" s="456"/>
      <c r="GH35" s="456"/>
      <c r="GI35" s="32"/>
      <c r="GJ35" s="447"/>
      <c r="GK35" s="456"/>
      <c r="GL35" s="456"/>
      <c r="GM35" s="32"/>
      <c r="GN35" s="447"/>
      <c r="GO35" s="456"/>
      <c r="GP35" s="456"/>
      <c r="GQ35" s="32"/>
      <c r="GR35" s="447"/>
      <c r="GS35" s="456"/>
      <c r="GT35" s="456"/>
      <c r="GU35" s="32"/>
      <c r="GV35" s="447"/>
      <c r="GW35" s="456"/>
      <c r="GX35" s="456"/>
      <c r="GY35" s="32"/>
      <c r="GZ35" s="447"/>
      <c r="HA35" s="456"/>
      <c r="HB35" s="456"/>
      <c r="HC35" s="32"/>
      <c r="HD35" s="447"/>
      <c r="HE35" s="456"/>
      <c r="HF35" s="456"/>
      <c r="HG35" s="32"/>
      <c r="HH35" s="447"/>
      <c r="HI35" s="456"/>
      <c r="HJ35" s="456"/>
      <c r="HK35" s="32"/>
      <c r="HL35" s="447"/>
      <c r="HM35" s="456"/>
      <c r="HN35" s="456"/>
      <c r="HO35" s="32"/>
      <c r="HP35" s="447"/>
      <c r="HQ35" s="456"/>
      <c r="HR35" s="456"/>
      <c r="HS35" s="32"/>
      <c r="HT35" s="447"/>
      <c r="HU35" s="456"/>
      <c r="HV35" s="456"/>
      <c r="HW35" s="32"/>
      <c r="HX35" s="447"/>
      <c r="HY35" s="456"/>
      <c r="HZ35" s="456"/>
      <c r="IA35" s="32"/>
      <c r="IB35" s="447"/>
      <c r="IC35" s="456"/>
      <c r="ID35" s="456"/>
      <c r="IE35" s="32"/>
      <c r="IF35" s="447"/>
      <c r="IG35" s="456"/>
      <c r="IH35" s="456"/>
      <c r="II35" s="32"/>
      <c r="IJ35" s="447"/>
      <c r="IK35" s="456"/>
      <c r="IL35" s="456"/>
      <c r="IM35" s="32"/>
      <c r="IN35" s="447"/>
      <c r="IO35" s="456"/>
      <c r="IP35" s="456"/>
      <c r="IQ35" s="32"/>
    </row>
    <row r="36" spans="1:251" s="445" customFormat="1" ht="15" customHeight="1" x14ac:dyDescent="0.25">
      <c r="A36" s="457" t="s">
        <v>38</v>
      </c>
      <c r="B36" s="458">
        <v>10545.331608</v>
      </c>
      <c r="C36" s="459">
        <v>15.500133590833022</v>
      </c>
      <c r="D36" s="36">
        <v>0.44099771042920116</v>
      </c>
      <c r="E36" s="36">
        <v>1</v>
      </c>
    </row>
    <row r="37" spans="1:251" s="445" customFormat="1" ht="15" customHeight="1" x14ac:dyDescent="0.25">
      <c r="A37" s="438" t="s">
        <v>39</v>
      </c>
      <c r="B37" s="451"/>
      <c r="C37" s="451"/>
      <c r="D37" s="24"/>
    </row>
    <row r="38" spans="1:251" s="445" customFormat="1" ht="15" customHeight="1" x14ac:dyDescent="0.25">
      <c r="A38" s="442" t="s">
        <v>40</v>
      </c>
      <c r="B38" s="443">
        <v>1012.8960000000001</v>
      </c>
      <c r="C38" s="443">
        <v>1.4888126705953848</v>
      </c>
      <c r="D38" s="18">
        <v>4.2358536792150556E-2</v>
      </c>
    </row>
    <row r="39" spans="1:251" s="445" customFormat="1" ht="15" customHeight="1" x14ac:dyDescent="0.25">
      <c r="A39" s="442" t="s">
        <v>41</v>
      </c>
      <c r="B39" s="443">
        <v>40</v>
      </c>
      <c r="C39" s="443">
        <v>5.8794295587913659E-2</v>
      </c>
      <c r="D39" s="18">
        <v>1.6727694370261331E-3</v>
      </c>
    </row>
    <row r="40" spans="1:251" s="445" customFormat="1" ht="15" customHeight="1" x14ac:dyDescent="0.25">
      <c r="A40" s="442" t="s">
        <v>42</v>
      </c>
      <c r="B40" s="443">
        <v>333.33333333333331</v>
      </c>
      <c r="C40" s="443">
        <v>0.48995246323261382</v>
      </c>
      <c r="D40" s="18">
        <v>1.3939745308551108E-2</v>
      </c>
    </row>
    <row r="41" spans="1:251" s="445" customFormat="1" ht="15" customHeight="1" x14ac:dyDescent="0.25">
      <c r="A41" s="442" t="s">
        <v>43</v>
      </c>
      <c r="B41" s="443">
        <v>3931.25</v>
      </c>
      <c r="C41" s="443">
        <v>5.7783768632496395</v>
      </c>
      <c r="D41" s="18">
        <v>0.16440187123272465</v>
      </c>
    </row>
    <row r="42" spans="1:251" s="445" customFormat="1" ht="15" customHeight="1" x14ac:dyDescent="0.25">
      <c r="A42" s="448" t="s">
        <v>44</v>
      </c>
      <c r="B42" s="449">
        <v>5317.4793333333337</v>
      </c>
      <c r="C42" s="449">
        <v>7.815936292665552</v>
      </c>
      <c r="D42" s="22">
        <v>0.22237292277045245</v>
      </c>
      <c r="E42" s="456"/>
      <c r="F42" s="447"/>
      <c r="G42" s="456"/>
      <c r="H42" s="456"/>
      <c r="I42" s="456"/>
      <c r="J42" s="447"/>
      <c r="K42" s="456"/>
      <c r="L42" s="456"/>
      <c r="M42" s="456"/>
      <c r="N42" s="447"/>
      <c r="O42" s="456"/>
      <c r="P42" s="456"/>
      <c r="Q42" s="456"/>
      <c r="R42" s="447"/>
      <c r="S42" s="456"/>
      <c r="T42" s="456"/>
      <c r="U42" s="456"/>
      <c r="V42" s="447"/>
      <c r="W42" s="456"/>
      <c r="X42" s="456"/>
      <c r="Y42" s="456"/>
      <c r="Z42" s="447"/>
      <c r="AA42" s="456"/>
      <c r="AB42" s="456"/>
      <c r="AC42" s="456"/>
      <c r="AD42" s="447"/>
      <c r="AE42" s="456"/>
      <c r="AF42" s="456"/>
      <c r="AG42" s="456"/>
      <c r="AH42" s="447"/>
      <c r="AI42" s="456"/>
      <c r="AJ42" s="456"/>
      <c r="AK42" s="456"/>
      <c r="AL42" s="447"/>
      <c r="AM42" s="456"/>
      <c r="AN42" s="456"/>
      <c r="AO42" s="456"/>
      <c r="AP42" s="447"/>
      <c r="AQ42" s="456"/>
      <c r="AR42" s="456"/>
      <c r="AS42" s="456"/>
      <c r="AT42" s="447"/>
      <c r="AU42" s="456"/>
      <c r="AV42" s="456"/>
      <c r="AW42" s="456"/>
      <c r="AX42" s="447"/>
      <c r="AY42" s="456"/>
      <c r="AZ42" s="456"/>
      <c r="BA42" s="456"/>
      <c r="BB42" s="447"/>
      <c r="BC42" s="456"/>
      <c r="BD42" s="456"/>
      <c r="BE42" s="456"/>
      <c r="BF42" s="447"/>
      <c r="BG42" s="456"/>
      <c r="BH42" s="456"/>
      <c r="BI42" s="456"/>
      <c r="BJ42" s="447"/>
      <c r="BK42" s="456"/>
      <c r="BL42" s="456"/>
      <c r="BM42" s="456"/>
      <c r="BN42" s="447"/>
      <c r="BO42" s="456"/>
      <c r="BP42" s="456"/>
      <c r="BQ42" s="456"/>
      <c r="BR42" s="447"/>
      <c r="BS42" s="456"/>
      <c r="BT42" s="456"/>
      <c r="BU42" s="456"/>
      <c r="BV42" s="447"/>
      <c r="BW42" s="456"/>
      <c r="BX42" s="456"/>
      <c r="BY42" s="456"/>
      <c r="BZ42" s="447"/>
      <c r="CA42" s="456"/>
      <c r="CB42" s="456"/>
      <c r="CC42" s="456"/>
      <c r="CD42" s="447"/>
      <c r="CE42" s="456"/>
      <c r="CF42" s="456"/>
      <c r="CG42" s="456"/>
      <c r="CH42" s="447"/>
      <c r="CI42" s="456"/>
      <c r="CJ42" s="456"/>
      <c r="CK42" s="456"/>
      <c r="CL42" s="447"/>
      <c r="CM42" s="456"/>
      <c r="CN42" s="456"/>
      <c r="CO42" s="456"/>
      <c r="CP42" s="447"/>
      <c r="CQ42" s="456"/>
      <c r="CR42" s="456"/>
      <c r="CS42" s="456"/>
      <c r="CT42" s="447"/>
      <c r="CU42" s="456"/>
      <c r="CV42" s="456"/>
      <c r="CW42" s="456"/>
      <c r="CX42" s="447"/>
      <c r="CY42" s="456"/>
      <c r="CZ42" s="456"/>
      <c r="DA42" s="456"/>
      <c r="DB42" s="447"/>
      <c r="DC42" s="456"/>
      <c r="DD42" s="456"/>
      <c r="DE42" s="456"/>
      <c r="DF42" s="447"/>
      <c r="DG42" s="456"/>
      <c r="DH42" s="456"/>
      <c r="DI42" s="456"/>
      <c r="DJ42" s="447"/>
      <c r="DK42" s="456"/>
      <c r="DL42" s="456"/>
      <c r="DM42" s="456"/>
      <c r="DN42" s="447"/>
      <c r="DO42" s="456"/>
      <c r="DP42" s="456"/>
      <c r="DQ42" s="456"/>
      <c r="DR42" s="447"/>
      <c r="DS42" s="456"/>
      <c r="DT42" s="456"/>
      <c r="DU42" s="456"/>
      <c r="DV42" s="447"/>
      <c r="DW42" s="456"/>
      <c r="DX42" s="456"/>
      <c r="DY42" s="456"/>
      <c r="DZ42" s="447"/>
      <c r="EA42" s="456"/>
      <c r="EB42" s="456"/>
      <c r="EC42" s="456"/>
      <c r="ED42" s="447"/>
      <c r="EE42" s="456"/>
      <c r="EF42" s="456"/>
      <c r="EG42" s="456"/>
      <c r="EH42" s="447"/>
      <c r="EI42" s="456"/>
      <c r="EJ42" s="456"/>
      <c r="EK42" s="456"/>
      <c r="EL42" s="447"/>
      <c r="EM42" s="456"/>
      <c r="EN42" s="456"/>
      <c r="EO42" s="456"/>
      <c r="EP42" s="447"/>
      <c r="EQ42" s="456"/>
      <c r="ER42" s="456"/>
      <c r="ES42" s="456"/>
      <c r="ET42" s="447"/>
      <c r="EU42" s="456"/>
      <c r="EV42" s="456"/>
      <c r="EW42" s="456"/>
      <c r="EX42" s="447"/>
      <c r="EY42" s="456"/>
      <c r="EZ42" s="456"/>
      <c r="FA42" s="456"/>
      <c r="FB42" s="447"/>
      <c r="FC42" s="456"/>
      <c r="FD42" s="456"/>
      <c r="FE42" s="456"/>
      <c r="FF42" s="447"/>
      <c r="FG42" s="456"/>
      <c r="FH42" s="456"/>
      <c r="FI42" s="456"/>
      <c r="FJ42" s="447"/>
      <c r="FK42" s="456"/>
      <c r="FL42" s="456"/>
      <c r="FM42" s="456"/>
      <c r="FN42" s="447"/>
      <c r="FO42" s="456"/>
      <c r="FP42" s="456"/>
      <c r="FQ42" s="456"/>
      <c r="FR42" s="447"/>
      <c r="FS42" s="456"/>
      <c r="FT42" s="456"/>
      <c r="FU42" s="456"/>
      <c r="FV42" s="447"/>
      <c r="FW42" s="456"/>
      <c r="FX42" s="456"/>
      <c r="FY42" s="456"/>
      <c r="FZ42" s="447"/>
      <c r="GA42" s="456"/>
      <c r="GB42" s="456"/>
      <c r="GC42" s="456"/>
      <c r="GD42" s="447"/>
      <c r="GE42" s="456"/>
      <c r="GF42" s="456"/>
      <c r="GG42" s="456"/>
      <c r="GH42" s="447"/>
      <c r="GI42" s="456"/>
      <c r="GJ42" s="456"/>
      <c r="GK42" s="456"/>
      <c r="GL42" s="447"/>
      <c r="GM42" s="456"/>
      <c r="GN42" s="456"/>
      <c r="GO42" s="456"/>
      <c r="GP42" s="447"/>
      <c r="GQ42" s="456"/>
      <c r="GR42" s="456"/>
      <c r="GS42" s="456"/>
      <c r="GT42" s="447"/>
      <c r="GU42" s="456"/>
      <c r="GV42" s="456"/>
      <c r="GW42" s="456"/>
      <c r="GX42" s="447"/>
      <c r="GY42" s="456"/>
      <c r="GZ42" s="456"/>
      <c r="HA42" s="456"/>
      <c r="HB42" s="447"/>
      <c r="HC42" s="456"/>
      <c r="HD42" s="456"/>
      <c r="HE42" s="456"/>
      <c r="HF42" s="447"/>
      <c r="HG42" s="456"/>
      <c r="HH42" s="456"/>
      <c r="HI42" s="456"/>
      <c r="HJ42" s="447"/>
      <c r="HK42" s="456"/>
      <c r="HL42" s="456"/>
      <c r="HM42" s="456"/>
      <c r="HN42" s="447"/>
      <c r="HO42" s="456"/>
      <c r="HP42" s="456"/>
      <c r="HQ42" s="456"/>
      <c r="HR42" s="447"/>
      <c r="HS42" s="456"/>
      <c r="HT42" s="456"/>
      <c r="HU42" s="456"/>
      <c r="HV42" s="447"/>
      <c r="HW42" s="456"/>
      <c r="HX42" s="456"/>
      <c r="HY42" s="456"/>
      <c r="HZ42" s="447"/>
      <c r="IA42" s="456"/>
      <c r="IB42" s="456"/>
      <c r="IC42" s="456"/>
      <c r="ID42" s="447"/>
      <c r="IE42" s="456"/>
      <c r="IF42" s="456"/>
      <c r="IG42" s="456"/>
      <c r="IH42" s="447"/>
      <c r="II42" s="456"/>
      <c r="IJ42" s="456"/>
      <c r="IK42" s="456"/>
      <c r="IL42" s="447"/>
      <c r="IM42" s="456"/>
      <c r="IN42" s="456"/>
      <c r="IO42" s="456"/>
    </row>
    <row r="43" spans="1:251" s="446" customFormat="1" ht="15" customHeight="1" x14ac:dyDescent="0.25">
      <c r="A43" s="438" t="s">
        <v>45</v>
      </c>
      <c r="B43" s="451"/>
      <c r="C43" s="451"/>
      <c r="D43" s="24"/>
    </row>
    <row r="44" spans="1:251" s="445" customFormat="1" ht="15" customHeight="1" x14ac:dyDescent="0.25">
      <c r="A44" s="460" t="s">
        <v>46</v>
      </c>
      <c r="B44" s="461">
        <v>482.49600000000009</v>
      </c>
      <c r="C44" s="461">
        <v>0.70920031109964987</v>
      </c>
      <c r="D44" s="37">
        <v>2.0177614057184032E-2</v>
      </c>
    </row>
    <row r="45" spans="1:251" s="445" customFormat="1" ht="15" customHeight="1" x14ac:dyDescent="0.25">
      <c r="A45" s="460" t="s">
        <v>47</v>
      </c>
      <c r="B45" s="461">
        <v>15</v>
      </c>
      <c r="C45" s="461">
        <v>2.2047860845467622E-2</v>
      </c>
      <c r="D45" s="37">
        <v>6.2728853888479989E-4</v>
      </c>
    </row>
    <row r="46" spans="1:251" s="445" customFormat="1" ht="15" customHeight="1" x14ac:dyDescent="0.25">
      <c r="A46" s="462" t="s">
        <v>48</v>
      </c>
      <c r="B46" s="461">
        <v>0</v>
      </c>
      <c r="C46" s="461">
        <v>0</v>
      </c>
      <c r="D46" s="37">
        <v>0</v>
      </c>
      <c r="E46" s="18"/>
    </row>
    <row r="47" spans="1:251" s="445" customFormat="1" ht="15" customHeight="1" x14ac:dyDescent="0.25">
      <c r="A47" s="452" t="s">
        <v>49</v>
      </c>
      <c r="B47" s="453">
        <v>0</v>
      </c>
      <c r="C47" s="453">
        <v>0</v>
      </c>
      <c r="D47" s="27">
        <v>0</v>
      </c>
    </row>
    <row r="48" spans="1:251" s="445" customFormat="1" ht="15" customHeight="1" x14ac:dyDescent="0.25">
      <c r="A48" s="452" t="s">
        <v>50</v>
      </c>
      <c r="B48" s="463">
        <v>5.625</v>
      </c>
      <c r="C48" s="453">
        <v>8.2679478170503574E-3</v>
      </c>
      <c r="D48" s="27">
        <v>2.3523320208179997E-4</v>
      </c>
    </row>
    <row r="49" spans="1:251" s="466" customFormat="1" ht="15" customHeight="1" x14ac:dyDescent="0.25">
      <c r="A49" s="448" t="s">
        <v>51</v>
      </c>
      <c r="B49" s="449">
        <v>503.12100000000009</v>
      </c>
      <c r="C49" s="449">
        <v>0.7395161197621678</v>
      </c>
      <c r="D49" s="22">
        <v>2.1040135798150634E-2</v>
      </c>
      <c r="E49" s="464"/>
      <c r="F49" s="464"/>
      <c r="G49" s="40"/>
      <c r="H49" s="465"/>
      <c r="I49" s="464"/>
      <c r="J49" s="464"/>
      <c r="K49" s="40"/>
      <c r="L49" s="465"/>
      <c r="M49" s="464"/>
      <c r="N49" s="464"/>
      <c r="O49" s="40"/>
      <c r="P49" s="465"/>
      <c r="Q49" s="464"/>
      <c r="R49" s="464"/>
      <c r="S49" s="40"/>
      <c r="T49" s="465"/>
      <c r="U49" s="464"/>
      <c r="V49" s="464"/>
      <c r="W49" s="40"/>
      <c r="X49" s="465"/>
      <c r="Y49" s="464"/>
      <c r="Z49" s="464"/>
      <c r="AA49" s="40"/>
      <c r="AB49" s="465"/>
      <c r="AC49" s="464"/>
      <c r="AD49" s="464"/>
      <c r="AE49" s="40"/>
      <c r="AF49" s="465"/>
      <c r="AG49" s="464"/>
      <c r="AH49" s="464"/>
      <c r="AI49" s="40"/>
      <c r="AJ49" s="465"/>
      <c r="AK49" s="464"/>
      <c r="AL49" s="464"/>
      <c r="AM49" s="40"/>
      <c r="AN49" s="465"/>
      <c r="AO49" s="464"/>
      <c r="AP49" s="464"/>
      <c r="AQ49" s="40"/>
      <c r="AR49" s="465"/>
      <c r="AS49" s="464"/>
      <c r="AT49" s="464"/>
      <c r="AU49" s="40"/>
      <c r="AV49" s="465"/>
      <c r="AW49" s="464"/>
      <c r="AX49" s="464"/>
      <c r="AY49" s="40"/>
      <c r="AZ49" s="465"/>
      <c r="BA49" s="464"/>
      <c r="BB49" s="464"/>
      <c r="BC49" s="40"/>
      <c r="BD49" s="465"/>
      <c r="BE49" s="464"/>
      <c r="BF49" s="464"/>
      <c r="BG49" s="40"/>
      <c r="BH49" s="465"/>
      <c r="BI49" s="464"/>
      <c r="BJ49" s="464"/>
      <c r="BK49" s="40"/>
      <c r="BL49" s="465"/>
      <c r="BM49" s="464"/>
      <c r="BN49" s="464"/>
      <c r="BO49" s="40"/>
      <c r="BP49" s="465"/>
      <c r="BQ49" s="464"/>
      <c r="BR49" s="464"/>
      <c r="BS49" s="40"/>
      <c r="BT49" s="465"/>
      <c r="BU49" s="464"/>
      <c r="BV49" s="464"/>
      <c r="BW49" s="40"/>
      <c r="BX49" s="465"/>
      <c r="BY49" s="464"/>
      <c r="BZ49" s="464"/>
      <c r="CA49" s="40"/>
      <c r="CB49" s="465"/>
      <c r="CC49" s="464"/>
      <c r="CD49" s="464"/>
      <c r="CE49" s="40"/>
      <c r="CF49" s="465"/>
      <c r="CG49" s="464"/>
      <c r="CH49" s="464"/>
      <c r="CI49" s="40"/>
      <c r="CJ49" s="465"/>
      <c r="CK49" s="464"/>
      <c r="CL49" s="464"/>
      <c r="CM49" s="40"/>
      <c r="CN49" s="465"/>
      <c r="CO49" s="464"/>
      <c r="CP49" s="464"/>
      <c r="CQ49" s="40"/>
      <c r="CR49" s="465"/>
      <c r="CS49" s="464"/>
      <c r="CT49" s="464"/>
      <c r="CU49" s="40"/>
      <c r="CV49" s="465"/>
      <c r="CW49" s="464"/>
      <c r="CX49" s="464"/>
      <c r="CY49" s="40"/>
      <c r="CZ49" s="465"/>
      <c r="DA49" s="464"/>
      <c r="DB49" s="464"/>
      <c r="DC49" s="40"/>
      <c r="DD49" s="465"/>
      <c r="DE49" s="464"/>
      <c r="DF49" s="464"/>
      <c r="DG49" s="40"/>
      <c r="DH49" s="465"/>
      <c r="DI49" s="464"/>
      <c r="DJ49" s="464"/>
      <c r="DK49" s="40"/>
      <c r="DL49" s="465"/>
      <c r="DM49" s="464"/>
      <c r="DN49" s="464"/>
      <c r="DO49" s="40"/>
      <c r="DP49" s="465"/>
      <c r="DQ49" s="464"/>
      <c r="DR49" s="464"/>
      <c r="DS49" s="40"/>
      <c r="DT49" s="465"/>
      <c r="DU49" s="464"/>
      <c r="DV49" s="464"/>
      <c r="DW49" s="40"/>
      <c r="DX49" s="465"/>
      <c r="DY49" s="464"/>
      <c r="DZ49" s="464"/>
      <c r="EA49" s="40"/>
      <c r="EB49" s="465"/>
      <c r="EC49" s="464"/>
      <c r="ED49" s="464"/>
      <c r="EE49" s="40"/>
      <c r="EF49" s="465"/>
      <c r="EG49" s="464"/>
      <c r="EH49" s="464"/>
      <c r="EI49" s="40"/>
      <c r="EJ49" s="465"/>
      <c r="EK49" s="464"/>
      <c r="EL49" s="464"/>
      <c r="EM49" s="40"/>
      <c r="EN49" s="465"/>
      <c r="EO49" s="464"/>
      <c r="EP49" s="464"/>
      <c r="EQ49" s="40"/>
      <c r="ER49" s="465"/>
      <c r="ES49" s="464"/>
      <c r="ET49" s="464"/>
      <c r="EU49" s="40"/>
      <c r="EV49" s="465"/>
      <c r="EW49" s="464"/>
      <c r="EX49" s="464"/>
      <c r="EY49" s="40"/>
      <c r="EZ49" s="465"/>
      <c r="FA49" s="464"/>
      <c r="FB49" s="464"/>
      <c r="FC49" s="40"/>
      <c r="FD49" s="465"/>
      <c r="FE49" s="464"/>
      <c r="FF49" s="464"/>
      <c r="FG49" s="40"/>
      <c r="FH49" s="465"/>
      <c r="FI49" s="464"/>
      <c r="FJ49" s="464"/>
      <c r="FK49" s="40"/>
      <c r="FL49" s="465"/>
      <c r="FM49" s="464"/>
      <c r="FN49" s="464"/>
      <c r="FO49" s="40"/>
      <c r="FP49" s="465"/>
      <c r="FQ49" s="464"/>
      <c r="FR49" s="464"/>
      <c r="FS49" s="40"/>
      <c r="FT49" s="465"/>
      <c r="FU49" s="464"/>
      <c r="FV49" s="464"/>
      <c r="FW49" s="40"/>
      <c r="FX49" s="465"/>
      <c r="FY49" s="464"/>
      <c r="FZ49" s="464"/>
      <c r="GA49" s="40"/>
      <c r="GB49" s="465"/>
      <c r="GC49" s="464"/>
      <c r="GD49" s="464"/>
      <c r="GE49" s="40"/>
      <c r="GF49" s="465"/>
      <c r="GG49" s="464"/>
      <c r="GH49" s="464"/>
      <c r="GI49" s="40"/>
      <c r="GJ49" s="465"/>
      <c r="GK49" s="464"/>
      <c r="GL49" s="464"/>
      <c r="GM49" s="40"/>
      <c r="GN49" s="465"/>
      <c r="GO49" s="464"/>
      <c r="GP49" s="464"/>
      <c r="GQ49" s="40"/>
      <c r="GR49" s="465"/>
      <c r="GS49" s="464"/>
      <c r="GT49" s="464"/>
      <c r="GU49" s="40"/>
      <c r="GV49" s="465"/>
      <c r="GW49" s="464"/>
      <c r="GX49" s="464"/>
      <c r="GY49" s="40"/>
      <c r="GZ49" s="465"/>
      <c r="HA49" s="464"/>
      <c r="HB49" s="464"/>
      <c r="HC49" s="40"/>
      <c r="HD49" s="465"/>
      <c r="HE49" s="464"/>
      <c r="HF49" s="464"/>
      <c r="HG49" s="40"/>
      <c r="HH49" s="465"/>
      <c r="HI49" s="464"/>
      <c r="HJ49" s="464"/>
      <c r="HK49" s="40"/>
      <c r="HL49" s="465"/>
      <c r="HM49" s="464"/>
      <c r="HN49" s="464"/>
      <c r="HO49" s="40"/>
      <c r="HP49" s="465"/>
      <c r="HQ49" s="464"/>
      <c r="HR49" s="464"/>
      <c r="HS49" s="40"/>
      <c r="HT49" s="465"/>
      <c r="HU49" s="464"/>
      <c r="HV49" s="464"/>
      <c r="HW49" s="40"/>
      <c r="HX49" s="465"/>
      <c r="HY49" s="464"/>
      <c r="HZ49" s="464"/>
      <c r="IA49" s="40"/>
      <c r="IB49" s="465"/>
      <c r="IC49" s="464"/>
      <c r="ID49" s="464"/>
      <c r="IE49" s="40"/>
      <c r="IF49" s="465"/>
      <c r="IG49" s="464"/>
      <c r="IH49" s="464"/>
      <c r="II49" s="40"/>
      <c r="IJ49" s="465"/>
      <c r="IK49" s="464"/>
      <c r="IL49" s="464"/>
      <c r="IM49" s="40"/>
      <c r="IN49" s="465"/>
      <c r="IO49" s="464"/>
      <c r="IP49" s="464"/>
      <c r="IQ49" s="40"/>
    </row>
    <row r="50" spans="1:251" s="19" customFormat="1" ht="15" customHeight="1" x14ac:dyDescent="0.25">
      <c r="A50" s="457" t="s">
        <v>52</v>
      </c>
      <c r="B50" s="458">
        <v>5820.6003333333338</v>
      </c>
      <c r="C50" s="458">
        <v>8.5554524124277194</v>
      </c>
      <c r="D50" s="22">
        <v>0.2434130585686031</v>
      </c>
    </row>
    <row r="51" spans="1:251" ht="15" customHeight="1" x14ac:dyDescent="0.25">
      <c r="A51" s="457" t="s">
        <v>53</v>
      </c>
      <c r="B51" s="458">
        <v>16365.931941333334</v>
      </c>
      <c r="C51" s="458">
        <v>24.055586003260743</v>
      </c>
      <c r="D51" s="36">
        <v>0.68441076899780429</v>
      </c>
    </row>
    <row r="52" spans="1:251" ht="15" customHeight="1" x14ac:dyDescent="0.25">
      <c r="A52" s="438" t="s">
        <v>54</v>
      </c>
      <c r="B52" s="451"/>
      <c r="C52" s="451"/>
      <c r="D52" s="24"/>
    </row>
    <row r="53" spans="1:251" ht="15" customHeight="1" x14ac:dyDescent="0.25">
      <c r="A53" s="442" t="s">
        <v>55</v>
      </c>
      <c r="B53" s="453">
        <v>6482.8287780000001</v>
      </c>
      <c r="C53" s="453">
        <v>9.5288337854891285</v>
      </c>
      <c r="D53" s="27">
        <v>0.27110694613279684</v>
      </c>
    </row>
    <row r="54" spans="1:251" ht="15" customHeight="1" x14ac:dyDescent="0.25">
      <c r="A54" s="442" t="s">
        <v>56</v>
      </c>
      <c r="B54" s="443">
        <v>1063.6799999999998</v>
      </c>
      <c r="C54" s="453">
        <v>1.5634579082737998</v>
      </c>
      <c r="D54" s="27">
        <v>4.4482284869398925E-2</v>
      </c>
    </row>
    <row r="55" spans="1:251" ht="15" customHeight="1" x14ac:dyDescent="0.25">
      <c r="A55" s="448" t="s">
        <v>57</v>
      </c>
      <c r="B55" s="449">
        <v>7546.5087779999994</v>
      </c>
      <c r="C55" s="449">
        <v>11.092291693762927</v>
      </c>
      <c r="D55" s="22">
        <v>0.31558923100219577</v>
      </c>
    </row>
    <row r="56" spans="1:251" ht="15" customHeight="1" thickBot="1" x14ac:dyDescent="0.3">
      <c r="A56" s="42" t="s">
        <v>58</v>
      </c>
      <c r="B56" s="467">
        <v>23912.440719333332</v>
      </c>
      <c r="C56" s="468">
        <v>35.147877697023674</v>
      </c>
      <c r="D56" s="45">
        <v>1</v>
      </c>
    </row>
    <row r="57" spans="1:251" ht="15" customHeight="1" x14ac:dyDescent="0.25">
      <c r="A57" s="469" t="s">
        <v>59</v>
      </c>
      <c r="B57" s="469"/>
      <c r="C57" s="469"/>
      <c r="D57" s="469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zoomScaleNormal="100" workbookViewId="0">
      <selection sqref="A1:B1"/>
    </sheetView>
  </sheetViews>
  <sheetFormatPr defaultColWidth="13.140625" defaultRowHeight="15" customHeight="1" x14ac:dyDescent="0.25"/>
  <cols>
    <col min="1" max="1" width="44.7109375" style="3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44.7109375" style="3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44.7109375" style="3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44.7109375" style="3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44.7109375" style="3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44.7109375" style="3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44.7109375" style="3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44.7109375" style="3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44.7109375" style="3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44.7109375" style="3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44.7109375" style="3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44.7109375" style="3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44.7109375" style="3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44.7109375" style="3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44.7109375" style="3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44.7109375" style="3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44.7109375" style="3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44.7109375" style="3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44.7109375" style="3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44.7109375" style="3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44.7109375" style="3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44.7109375" style="3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44.7109375" style="3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44.7109375" style="3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44.7109375" style="3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44.7109375" style="3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44.7109375" style="3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44.7109375" style="3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44.7109375" style="3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44.7109375" style="3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44.7109375" style="3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44.7109375" style="3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44.7109375" style="3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44.7109375" style="3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44.7109375" style="3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44.7109375" style="3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44.7109375" style="3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44.7109375" style="3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44.7109375" style="3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44.7109375" style="3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44.7109375" style="3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44.7109375" style="3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44.7109375" style="3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44.7109375" style="3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44.7109375" style="3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44.7109375" style="3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44.7109375" style="3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44.7109375" style="3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44.7109375" style="3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44.7109375" style="3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44.7109375" style="3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44.7109375" style="3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44.7109375" style="3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44.7109375" style="3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44.7109375" style="3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44.7109375" style="3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44.7109375" style="3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44.7109375" style="3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44.7109375" style="3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44.7109375" style="3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44.7109375" style="3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44.7109375" style="3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44.7109375" style="3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44.7109375" style="3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11" t="s">
        <v>0</v>
      </c>
      <c r="B1" s="511"/>
      <c r="C1" s="2"/>
      <c r="D1" s="2"/>
    </row>
    <row r="2" spans="1:5" ht="15" customHeight="1" x14ac:dyDescent="0.25">
      <c r="A2" s="511" t="s">
        <v>1</v>
      </c>
      <c r="B2" s="511"/>
      <c r="C2" s="2"/>
      <c r="D2" s="2"/>
    </row>
    <row r="3" spans="1:5" ht="15" customHeight="1" x14ac:dyDescent="0.25">
      <c r="A3" s="512" t="s">
        <v>168</v>
      </c>
      <c r="B3" s="512"/>
      <c r="C3" s="2"/>
      <c r="D3" s="2"/>
    </row>
    <row r="4" spans="1:5" ht="15" customHeight="1" x14ac:dyDescent="0.25">
      <c r="A4" s="433" t="s">
        <v>133</v>
      </c>
      <c r="B4" s="429"/>
      <c r="C4" s="429"/>
      <c r="D4" s="2"/>
    </row>
    <row r="5" spans="1:5" ht="15" customHeight="1" x14ac:dyDescent="0.25">
      <c r="A5" s="433" t="s">
        <v>103</v>
      </c>
      <c r="B5" s="429"/>
      <c r="C5" s="429"/>
      <c r="D5" s="2"/>
    </row>
    <row r="6" spans="1:5" ht="15" customHeight="1" x14ac:dyDescent="0.25">
      <c r="A6" s="4" t="s">
        <v>3</v>
      </c>
      <c r="B6" s="5" t="s">
        <v>168</v>
      </c>
      <c r="E6" s="6"/>
    </row>
    <row r="7" spans="1:5" ht="15" customHeight="1" thickBot="1" x14ac:dyDescent="0.3">
      <c r="A7" s="4"/>
      <c r="B7" s="434">
        <v>673.42500000000007</v>
      </c>
      <c r="C7" s="435" t="s">
        <v>4</v>
      </c>
      <c r="D7" s="2"/>
    </row>
    <row r="8" spans="1:5" ht="15" customHeight="1" x14ac:dyDescent="0.25">
      <c r="A8" s="9"/>
      <c r="B8" s="436" t="s">
        <v>5</v>
      </c>
      <c r="C8" s="502" t="s">
        <v>6</v>
      </c>
      <c r="D8" s="437" t="s">
        <v>7</v>
      </c>
      <c r="E8" s="437" t="s">
        <v>7</v>
      </c>
    </row>
    <row r="9" spans="1:5" ht="15" customHeight="1" x14ac:dyDescent="0.25">
      <c r="A9" s="438" t="s">
        <v>8</v>
      </c>
      <c r="B9" s="8"/>
      <c r="C9" s="513"/>
      <c r="D9" s="439" t="s">
        <v>66</v>
      </c>
      <c r="E9" s="439" t="s">
        <v>5</v>
      </c>
    </row>
    <row r="10" spans="1:5" ht="15" customHeight="1" thickBot="1" x14ac:dyDescent="0.3">
      <c r="A10" s="14"/>
      <c r="B10" s="440" t="s">
        <v>67</v>
      </c>
      <c r="C10" s="440" t="s">
        <v>10</v>
      </c>
      <c r="D10" s="441" t="s">
        <v>11</v>
      </c>
      <c r="E10" s="441" t="s">
        <v>12</v>
      </c>
    </row>
    <row r="11" spans="1:5" ht="15" customHeight="1" x14ac:dyDescent="0.25">
      <c r="A11" s="438" t="s">
        <v>13</v>
      </c>
      <c r="B11" s="438"/>
      <c r="C11" s="438"/>
      <c r="D11" s="438"/>
    </row>
    <row r="12" spans="1:5" ht="15" customHeight="1" x14ac:dyDescent="0.25">
      <c r="A12" s="442" t="s">
        <v>14</v>
      </c>
      <c r="B12" s="443">
        <v>6075</v>
      </c>
      <c r="C12" s="444">
        <v>8.9293836424143862</v>
      </c>
      <c r="D12" s="18">
        <v>0.2511519137335832</v>
      </c>
      <c r="E12" s="18">
        <v>0.557212577809443</v>
      </c>
    </row>
    <row r="13" spans="1:5" ht="15" customHeight="1" x14ac:dyDescent="0.25">
      <c r="A13" s="442" t="s">
        <v>15</v>
      </c>
      <c r="B13" s="443">
        <v>0</v>
      </c>
      <c r="C13" s="444">
        <v>0</v>
      </c>
      <c r="D13" s="18">
        <v>0</v>
      </c>
      <c r="E13" s="18">
        <v>0</v>
      </c>
    </row>
    <row r="14" spans="1:5" ht="15" customHeight="1" x14ac:dyDescent="0.25">
      <c r="A14" s="442" t="s">
        <v>16</v>
      </c>
      <c r="B14" s="443">
        <v>900</v>
      </c>
      <c r="C14" s="444">
        <v>1.3228716507280573</v>
      </c>
      <c r="D14" s="18">
        <v>3.7207690923493811E-2</v>
      </c>
      <c r="E14" s="18">
        <v>8.2550011527324885E-2</v>
      </c>
    </row>
    <row r="15" spans="1:5" ht="15" customHeight="1" x14ac:dyDescent="0.25">
      <c r="A15" s="442" t="s">
        <v>17</v>
      </c>
      <c r="B15" s="443">
        <v>0</v>
      </c>
      <c r="C15" s="444">
        <v>0</v>
      </c>
      <c r="D15" s="18">
        <v>0</v>
      </c>
      <c r="E15" s="18">
        <v>0</v>
      </c>
    </row>
    <row r="16" spans="1:5" ht="15" customHeight="1" x14ac:dyDescent="0.25">
      <c r="A16" s="442" t="s">
        <v>18</v>
      </c>
      <c r="B16" s="443">
        <v>0</v>
      </c>
      <c r="C16" s="444">
        <v>0</v>
      </c>
      <c r="D16" s="18">
        <v>0</v>
      </c>
      <c r="E16" s="18">
        <v>0</v>
      </c>
    </row>
    <row r="17" spans="1:5" ht="15" customHeight="1" x14ac:dyDescent="0.25">
      <c r="A17" s="442" t="s">
        <v>19</v>
      </c>
      <c r="B17" s="443">
        <v>835.5</v>
      </c>
      <c r="C17" s="444">
        <v>1.2280658490925465</v>
      </c>
      <c r="D17" s="18">
        <v>3.454113974064342E-2</v>
      </c>
      <c r="E17" s="18">
        <v>7.6633927367866603E-2</v>
      </c>
    </row>
    <row r="18" spans="1:5" ht="15" customHeight="1" x14ac:dyDescent="0.25">
      <c r="A18" s="442" t="s">
        <v>20</v>
      </c>
      <c r="B18" s="443">
        <v>0</v>
      </c>
      <c r="C18" s="444">
        <v>0</v>
      </c>
      <c r="D18" s="18">
        <v>0</v>
      </c>
      <c r="E18" s="18">
        <v>0</v>
      </c>
    </row>
    <row r="19" spans="1:5" ht="15" customHeight="1" x14ac:dyDescent="0.25">
      <c r="A19" s="442" t="s">
        <v>88</v>
      </c>
      <c r="B19" s="443">
        <v>0</v>
      </c>
      <c r="C19" s="444">
        <v>0</v>
      </c>
      <c r="D19" s="18">
        <v>0</v>
      </c>
      <c r="E19" s="18">
        <v>0</v>
      </c>
    </row>
    <row r="20" spans="1:5" ht="15" customHeight="1" x14ac:dyDescent="0.25">
      <c r="A20" s="442" t="s">
        <v>22</v>
      </c>
      <c r="B20" s="443">
        <v>612.00000000000011</v>
      </c>
      <c r="C20" s="444">
        <v>0.89955272249507912</v>
      </c>
      <c r="D20" s="18">
        <v>2.5301229827975794E-2</v>
      </c>
      <c r="E20" s="18">
        <v>5.6134007838580934E-2</v>
      </c>
    </row>
    <row r="21" spans="1:5" ht="15" customHeight="1" x14ac:dyDescent="0.25">
      <c r="A21" s="442" t="s">
        <v>23</v>
      </c>
      <c r="B21" s="443">
        <v>1034.5999999999999</v>
      </c>
      <c r="C21" s="444">
        <v>1.5207144553813865</v>
      </c>
      <c r="D21" s="18">
        <v>4.2772307810496325E-2</v>
      </c>
      <c r="E21" s="18">
        <v>9.4895824362411466E-2</v>
      </c>
    </row>
    <row r="22" spans="1:5" ht="15" customHeight="1" x14ac:dyDescent="0.25">
      <c r="A22" s="442" t="s">
        <v>24</v>
      </c>
      <c r="B22" s="443">
        <v>0</v>
      </c>
      <c r="C22" s="444">
        <v>0</v>
      </c>
      <c r="D22" s="18">
        <v>0</v>
      </c>
      <c r="E22" s="18">
        <v>0</v>
      </c>
    </row>
    <row r="23" spans="1:5" ht="15" customHeight="1" x14ac:dyDescent="0.25">
      <c r="A23" s="442" t="s">
        <v>89</v>
      </c>
      <c r="B23" s="443">
        <v>0</v>
      </c>
      <c r="C23" s="444">
        <v>0</v>
      </c>
      <c r="D23" s="18">
        <v>0</v>
      </c>
      <c r="E23" s="18">
        <v>0</v>
      </c>
    </row>
    <row r="24" spans="1:5" ht="15" customHeight="1" x14ac:dyDescent="0.25">
      <c r="A24" s="442" t="s">
        <v>90</v>
      </c>
      <c r="B24" s="443">
        <v>0</v>
      </c>
      <c r="C24" s="444">
        <v>0</v>
      </c>
      <c r="D24" s="18">
        <v>0</v>
      </c>
      <c r="E24" s="18">
        <v>0</v>
      </c>
    </row>
    <row r="25" spans="1:5" ht="15" customHeight="1" x14ac:dyDescent="0.25">
      <c r="A25" s="442" t="s">
        <v>27</v>
      </c>
      <c r="B25" s="443">
        <v>0</v>
      </c>
      <c r="C25" s="444">
        <v>0</v>
      </c>
      <c r="D25" s="18">
        <v>0</v>
      </c>
      <c r="E25" s="18">
        <v>0</v>
      </c>
    </row>
    <row r="26" spans="1:5" s="445" customFormat="1" ht="15" customHeight="1" x14ac:dyDescent="0.25">
      <c r="A26" s="442" t="s">
        <v>28</v>
      </c>
      <c r="B26" s="443">
        <v>0</v>
      </c>
      <c r="C26" s="444">
        <v>0</v>
      </c>
      <c r="D26" s="18">
        <v>0</v>
      </c>
      <c r="E26" s="18">
        <v>0</v>
      </c>
    </row>
    <row r="27" spans="1:5" s="445" customFormat="1" ht="15" customHeight="1" x14ac:dyDescent="0.25">
      <c r="A27" s="442" t="s">
        <v>29</v>
      </c>
      <c r="B27" s="443">
        <v>420</v>
      </c>
      <c r="C27" s="444">
        <v>0.61734010367309344</v>
      </c>
      <c r="D27" s="18">
        <v>1.7363589097630444E-2</v>
      </c>
      <c r="E27" s="18">
        <v>3.8523338712751612E-2</v>
      </c>
    </row>
    <row r="28" spans="1:5" s="445" customFormat="1" ht="15" customHeight="1" x14ac:dyDescent="0.25">
      <c r="A28" s="442" t="s">
        <v>30</v>
      </c>
      <c r="B28" s="443">
        <v>330.26800000000003</v>
      </c>
      <c r="C28" s="444">
        <v>0.48544686038072671</v>
      </c>
      <c r="D28" s="18">
        <v>1.3653899628800505E-2</v>
      </c>
      <c r="E28" s="18">
        <v>3.0292919119007264E-2</v>
      </c>
    </row>
    <row r="29" spans="1:5" s="446" customFormat="1" ht="15" customHeight="1" x14ac:dyDescent="0.25">
      <c r="A29" s="442" t="s">
        <v>31</v>
      </c>
      <c r="B29" s="443">
        <v>22.5</v>
      </c>
      <c r="C29" s="444">
        <v>3.307179126820143E-2</v>
      </c>
      <c r="D29" s="18">
        <v>9.301922730873452E-4</v>
      </c>
      <c r="E29" s="18">
        <v>2.0637502881831224E-3</v>
      </c>
    </row>
    <row r="30" spans="1:5" s="445" customFormat="1" ht="15" customHeight="1" x14ac:dyDescent="0.25">
      <c r="A30" s="442" t="s">
        <v>32</v>
      </c>
      <c r="B30" s="443">
        <v>0</v>
      </c>
      <c r="C30" s="444">
        <v>0</v>
      </c>
      <c r="D30" s="18">
        <v>0</v>
      </c>
      <c r="E30" s="18">
        <v>0</v>
      </c>
    </row>
    <row r="31" spans="1:5" s="445" customFormat="1" ht="15" customHeight="1" x14ac:dyDescent="0.25">
      <c r="A31" s="447" t="s">
        <v>33</v>
      </c>
      <c r="B31" s="443">
        <v>511.49340000000007</v>
      </c>
      <c r="C31" s="444">
        <v>0.75182235377167406</v>
      </c>
      <c r="D31" s="18">
        <v>2.1146098151785545E-2</v>
      </c>
      <c r="E31" s="18">
        <v>4.6915317851278449E-2</v>
      </c>
    </row>
    <row r="32" spans="1:5" s="445" customFormat="1" ht="15" customHeight="1" x14ac:dyDescent="0.25">
      <c r="A32" s="448" t="s">
        <v>34</v>
      </c>
      <c r="B32" s="449">
        <v>10741.3614</v>
      </c>
      <c r="C32" s="450">
        <v>15.788269429205149</v>
      </c>
      <c r="D32" s="22">
        <v>0.44406806118749637</v>
      </c>
      <c r="E32" s="23">
        <v>0.98522167487684731</v>
      </c>
    </row>
    <row r="33" spans="1:251" s="445" customFormat="1" ht="15" customHeight="1" x14ac:dyDescent="0.25">
      <c r="A33" s="438" t="s">
        <v>35</v>
      </c>
      <c r="B33" s="451"/>
      <c r="C33" s="451"/>
      <c r="D33" s="24"/>
    </row>
    <row r="34" spans="1:251" s="445" customFormat="1" ht="15" customHeight="1" x14ac:dyDescent="0.25">
      <c r="A34" s="452" t="s">
        <v>36</v>
      </c>
      <c r="B34" s="453">
        <v>161.12042099999999</v>
      </c>
      <c r="C34" s="453">
        <v>0.23682404143807728</v>
      </c>
      <c r="D34" s="27">
        <v>6.661020917812446E-3</v>
      </c>
      <c r="E34" s="18">
        <v>1.477832512315271E-2</v>
      </c>
    </row>
    <row r="35" spans="1:251" s="445" customFormat="1" ht="15" customHeight="1" x14ac:dyDescent="0.25">
      <c r="A35" s="454" t="s">
        <v>37</v>
      </c>
      <c r="B35" s="455">
        <v>161.12042099999999</v>
      </c>
      <c r="C35" s="455">
        <v>0.23682404143807728</v>
      </c>
      <c r="D35" s="30">
        <v>6.661020917812446E-3</v>
      </c>
      <c r="E35" s="31">
        <v>1.477832512315271E-2</v>
      </c>
      <c r="F35" s="456"/>
      <c r="G35" s="32"/>
      <c r="H35" s="447"/>
      <c r="I35" s="456"/>
      <c r="J35" s="456"/>
      <c r="K35" s="32"/>
      <c r="L35" s="447"/>
      <c r="M35" s="456"/>
      <c r="N35" s="456"/>
      <c r="O35" s="32"/>
      <c r="P35" s="447"/>
      <c r="Q35" s="456"/>
      <c r="R35" s="456"/>
      <c r="S35" s="32"/>
      <c r="T35" s="447"/>
      <c r="U35" s="456"/>
      <c r="V35" s="456"/>
      <c r="W35" s="32"/>
      <c r="X35" s="447"/>
      <c r="Y35" s="456"/>
      <c r="Z35" s="456"/>
      <c r="AA35" s="32"/>
      <c r="AB35" s="447"/>
      <c r="AC35" s="456"/>
      <c r="AD35" s="456"/>
      <c r="AE35" s="32"/>
      <c r="AF35" s="447"/>
      <c r="AG35" s="456"/>
      <c r="AH35" s="456"/>
      <c r="AI35" s="32"/>
      <c r="AJ35" s="447"/>
      <c r="AK35" s="456"/>
      <c r="AL35" s="456"/>
      <c r="AM35" s="32"/>
      <c r="AN35" s="447"/>
      <c r="AO35" s="456"/>
      <c r="AP35" s="456"/>
      <c r="AQ35" s="32"/>
      <c r="AR35" s="447"/>
      <c r="AS35" s="456"/>
      <c r="AT35" s="456"/>
      <c r="AU35" s="32"/>
      <c r="AV35" s="447"/>
      <c r="AW35" s="456"/>
      <c r="AX35" s="456"/>
      <c r="AY35" s="32"/>
      <c r="AZ35" s="447"/>
      <c r="BA35" s="456"/>
      <c r="BB35" s="456"/>
      <c r="BC35" s="32"/>
      <c r="BD35" s="447"/>
      <c r="BE35" s="456"/>
      <c r="BF35" s="456"/>
      <c r="BG35" s="32"/>
      <c r="BH35" s="447"/>
      <c r="BI35" s="456"/>
      <c r="BJ35" s="456"/>
      <c r="BK35" s="32"/>
      <c r="BL35" s="447"/>
      <c r="BM35" s="456"/>
      <c r="BN35" s="456"/>
      <c r="BO35" s="32"/>
      <c r="BP35" s="447"/>
      <c r="BQ35" s="456"/>
      <c r="BR35" s="456"/>
      <c r="BS35" s="32"/>
      <c r="BT35" s="447"/>
      <c r="BU35" s="456"/>
      <c r="BV35" s="456"/>
      <c r="BW35" s="32"/>
      <c r="BX35" s="447"/>
      <c r="BY35" s="456"/>
      <c r="BZ35" s="456"/>
      <c r="CA35" s="32"/>
      <c r="CB35" s="447"/>
      <c r="CC35" s="456"/>
      <c r="CD35" s="456"/>
      <c r="CE35" s="32"/>
      <c r="CF35" s="447"/>
      <c r="CG35" s="456"/>
      <c r="CH35" s="456"/>
      <c r="CI35" s="32"/>
      <c r="CJ35" s="447"/>
      <c r="CK35" s="456"/>
      <c r="CL35" s="456"/>
      <c r="CM35" s="32"/>
      <c r="CN35" s="447"/>
      <c r="CO35" s="456"/>
      <c r="CP35" s="456"/>
      <c r="CQ35" s="32"/>
      <c r="CR35" s="447"/>
      <c r="CS35" s="456"/>
      <c r="CT35" s="456"/>
      <c r="CU35" s="32"/>
      <c r="CV35" s="447"/>
      <c r="CW35" s="456"/>
      <c r="CX35" s="456"/>
      <c r="CY35" s="32"/>
      <c r="CZ35" s="447"/>
      <c r="DA35" s="456"/>
      <c r="DB35" s="456"/>
      <c r="DC35" s="32"/>
      <c r="DD35" s="447"/>
      <c r="DE35" s="456"/>
      <c r="DF35" s="456"/>
      <c r="DG35" s="32"/>
      <c r="DH35" s="447"/>
      <c r="DI35" s="456"/>
      <c r="DJ35" s="456"/>
      <c r="DK35" s="32"/>
      <c r="DL35" s="447"/>
      <c r="DM35" s="456"/>
      <c r="DN35" s="456"/>
      <c r="DO35" s="32"/>
      <c r="DP35" s="447"/>
      <c r="DQ35" s="456"/>
      <c r="DR35" s="456"/>
      <c r="DS35" s="32"/>
      <c r="DT35" s="447"/>
      <c r="DU35" s="456"/>
      <c r="DV35" s="456"/>
      <c r="DW35" s="32"/>
      <c r="DX35" s="447"/>
      <c r="DY35" s="456"/>
      <c r="DZ35" s="456"/>
      <c r="EA35" s="32"/>
      <c r="EB35" s="447"/>
      <c r="EC35" s="456"/>
      <c r="ED35" s="456"/>
      <c r="EE35" s="32"/>
      <c r="EF35" s="447"/>
      <c r="EG35" s="456"/>
      <c r="EH35" s="456"/>
      <c r="EI35" s="32"/>
      <c r="EJ35" s="447"/>
      <c r="EK35" s="456"/>
      <c r="EL35" s="456"/>
      <c r="EM35" s="32"/>
      <c r="EN35" s="447"/>
      <c r="EO35" s="456"/>
      <c r="EP35" s="456"/>
      <c r="EQ35" s="32"/>
      <c r="ER35" s="447"/>
      <c r="ES35" s="456"/>
      <c r="ET35" s="456"/>
      <c r="EU35" s="32"/>
      <c r="EV35" s="447"/>
      <c r="EW35" s="456"/>
      <c r="EX35" s="456"/>
      <c r="EY35" s="32"/>
      <c r="EZ35" s="447"/>
      <c r="FA35" s="456"/>
      <c r="FB35" s="456"/>
      <c r="FC35" s="32"/>
      <c r="FD35" s="447"/>
      <c r="FE35" s="456"/>
      <c r="FF35" s="456"/>
      <c r="FG35" s="32"/>
      <c r="FH35" s="447"/>
      <c r="FI35" s="456"/>
      <c r="FJ35" s="456"/>
      <c r="FK35" s="32"/>
      <c r="FL35" s="447"/>
      <c r="FM35" s="456"/>
      <c r="FN35" s="456"/>
      <c r="FO35" s="32"/>
      <c r="FP35" s="447"/>
      <c r="FQ35" s="456"/>
      <c r="FR35" s="456"/>
      <c r="FS35" s="32"/>
      <c r="FT35" s="447"/>
      <c r="FU35" s="456"/>
      <c r="FV35" s="456"/>
      <c r="FW35" s="32"/>
      <c r="FX35" s="447"/>
      <c r="FY35" s="456"/>
      <c r="FZ35" s="456"/>
      <c r="GA35" s="32"/>
      <c r="GB35" s="447"/>
      <c r="GC35" s="456"/>
      <c r="GD35" s="456"/>
      <c r="GE35" s="32"/>
      <c r="GF35" s="447"/>
      <c r="GG35" s="456"/>
      <c r="GH35" s="456"/>
      <c r="GI35" s="32"/>
      <c r="GJ35" s="447"/>
      <c r="GK35" s="456"/>
      <c r="GL35" s="456"/>
      <c r="GM35" s="32"/>
      <c r="GN35" s="447"/>
      <c r="GO35" s="456"/>
      <c r="GP35" s="456"/>
      <c r="GQ35" s="32"/>
      <c r="GR35" s="447"/>
      <c r="GS35" s="456"/>
      <c r="GT35" s="456"/>
      <c r="GU35" s="32"/>
      <c r="GV35" s="447"/>
      <c r="GW35" s="456"/>
      <c r="GX35" s="456"/>
      <c r="GY35" s="32"/>
      <c r="GZ35" s="447"/>
      <c r="HA35" s="456"/>
      <c r="HB35" s="456"/>
      <c r="HC35" s="32"/>
      <c r="HD35" s="447"/>
      <c r="HE35" s="456"/>
      <c r="HF35" s="456"/>
      <c r="HG35" s="32"/>
      <c r="HH35" s="447"/>
      <c r="HI35" s="456"/>
      <c r="HJ35" s="456"/>
      <c r="HK35" s="32"/>
      <c r="HL35" s="447"/>
      <c r="HM35" s="456"/>
      <c r="HN35" s="456"/>
      <c r="HO35" s="32"/>
      <c r="HP35" s="447"/>
      <c r="HQ35" s="456"/>
      <c r="HR35" s="456"/>
      <c r="HS35" s="32"/>
      <c r="HT35" s="447"/>
      <c r="HU35" s="456"/>
      <c r="HV35" s="456"/>
      <c r="HW35" s="32"/>
      <c r="HX35" s="447"/>
      <c r="HY35" s="456"/>
      <c r="HZ35" s="456"/>
      <c r="IA35" s="32"/>
      <c r="IB35" s="447"/>
      <c r="IC35" s="456"/>
      <c r="ID35" s="456"/>
      <c r="IE35" s="32"/>
      <c r="IF35" s="447"/>
      <c r="IG35" s="456"/>
      <c r="IH35" s="456"/>
      <c r="II35" s="32"/>
      <c r="IJ35" s="447"/>
      <c r="IK35" s="456"/>
      <c r="IL35" s="456"/>
      <c r="IM35" s="32"/>
      <c r="IN35" s="447"/>
      <c r="IO35" s="456"/>
      <c r="IP35" s="456"/>
      <c r="IQ35" s="32"/>
    </row>
    <row r="36" spans="1:251" s="445" customFormat="1" ht="15" customHeight="1" x14ac:dyDescent="0.25">
      <c r="A36" s="457" t="s">
        <v>38</v>
      </c>
      <c r="B36" s="458">
        <v>10902.481820999999</v>
      </c>
      <c r="C36" s="459">
        <v>16.025093470643228</v>
      </c>
      <c r="D36" s="36">
        <v>0.45072908210530882</v>
      </c>
      <c r="E36" s="36">
        <v>1</v>
      </c>
    </row>
    <row r="37" spans="1:251" s="445" customFormat="1" ht="15" customHeight="1" x14ac:dyDescent="0.25">
      <c r="A37" s="438" t="s">
        <v>39</v>
      </c>
      <c r="B37" s="451"/>
      <c r="C37" s="451"/>
      <c r="D37" s="24"/>
    </row>
    <row r="38" spans="1:251" s="445" customFormat="1" ht="15" customHeight="1" x14ac:dyDescent="0.25">
      <c r="A38" s="442" t="s">
        <v>40</v>
      </c>
      <c r="B38" s="443">
        <v>1330.136</v>
      </c>
      <c r="C38" s="443">
        <v>1.9551102289031281</v>
      </c>
      <c r="D38" s="18">
        <v>5.4990321304680401E-2</v>
      </c>
    </row>
    <row r="39" spans="1:251" s="445" customFormat="1" ht="15" customHeight="1" x14ac:dyDescent="0.25">
      <c r="A39" s="442" t="s">
        <v>41</v>
      </c>
      <c r="B39" s="443">
        <v>40</v>
      </c>
      <c r="C39" s="443">
        <v>5.8794295587913659E-2</v>
      </c>
      <c r="D39" s="18">
        <v>1.6536751521552804E-3</v>
      </c>
    </row>
    <row r="40" spans="1:251" s="445" customFormat="1" ht="15" customHeight="1" x14ac:dyDescent="0.25">
      <c r="A40" s="442" t="s">
        <v>42</v>
      </c>
      <c r="B40" s="443">
        <v>346.66666666666669</v>
      </c>
      <c r="C40" s="443">
        <v>0.50955056176191837</v>
      </c>
      <c r="D40" s="18">
        <v>1.4331851318679098E-2</v>
      </c>
    </row>
    <row r="41" spans="1:251" s="445" customFormat="1" ht="15" customHeight="1" x14ac:dyDescent="0.25">
      <c r="A41" s="442" t="s">
        <v>43</v>
      </c>
      <c r="B41" s="443">
        <v>4006.25</v>
      </c>
      <c r="C41" s="443">
        <v>5.888616167476977</v>
      </c>
      <c r="D41" s="18">
        <v>0.1656259019580523</v>
      </c>
    </row>
    <row r="42" spans="1:251" s="445" customFormat="1" ht="15" customHeight="1" x14ac:dyDescent="0.25">
      <c r="A42" s="448" t="s">
        <v>44</v>
      </c>
      <c r="B42" s="449">
        <v>5723.0526666666665</v>
      </c>
      <c r="C42" s="449">
        <v>8.4120712537299376</v>
      </c>
      <c r="D42" s="22">
        <v>0.23660174973356707</v>
      </c>
      <c r="E42" s="456"/>
      <c r="F42" s="447"/>
      <c r="G42" s="456"/>
      <c r="H42" s="456"/>
      <c r="I42" s="456"/>
      <c r="J42" s="447"/>
      <c r="K42" s="456"/>
      <c r="L42" s="456"/>
      <c r="M42" s="456"/>
      <c r="N42" s="447"/>
      <c r="O42" s="456"/>
      <c r="P42" s="456"/>
      <c r="Q42" s="456"/>
      <c r="R42" s="447"/>
      <c r="S42" s="456"/>
      <c r="T42" s="456"/>
      <c r="U42" s="456"/>
      <c r="V42" s="447"/>
      <c r="W42" s="456"/>
      <c r="X42" s="456"/>
      <c r="Y42" s="456"/>
      <c r="Z42" s="447"/>
      <c r="AA42" s="456"/>
      <c r="AB42" s="456"/>
      <c r="AC42" s="456"/>
      <c r="AD42" s="447"/>
      <c r="AE42" s="456"/>
      <c r="AF42" s="456"/>
      <c r="AG42" s="456"/>
      <c r="AH42" s="447"/>
      <c r="AI42" s="456"/>
      <c r="AJ42" s="456"/>
      <c r="AK42" s="456"/>
      <c r="AL42" s="447"/>
      <c r="AM42" s="456"/>
      <c r="AN42" s="456"/>
      <c r="AO42" s="456"/>
      <c r="AP42" s="447"/>
      <c r="AQ42" s="456"/>
      <c r="AR42" s="456"/>
      <c r="AS42" s="456"/>
      <c r="AT42" s="447"/>
      <c r="AU42" s="456"/>
      <c r="AV42" s="456"/>
      <c r="AW42" s="456"/>
      <c r="AX42" s="447"/>
      <c r="AY42" s="456"/>
      <c r="AZ42" s="456"/>
      <c r="BA42" s="456"/>
      <c r="BB42" s="447"/>
      <c r="BC42" s="456"/>
      <c r="BD42" s="456"/>
      <c r="BE42" s="456"/>
      <c r="BF42" s="447"/>
      <c r="BG42" s="456"/>
      <c r="BH42" s="456"/>
      <c r="BI42" s="456"/>
      <c r="BJ42" s="447"/>
      <c r="BK42" s="456"/>
      <c r="BL42" s="456"/>
      <c r="BM42" s="456"/>
      <c r="BN42" s="447"/>
      <c r="BO42" s="456"/>
      <c r="BP42" s="456"/>
      <c r="BQ42" s="456"/>
      <c r="BR42" s="447"/>
      <c r="BS42" s="456"/>
      <c r="BT42" s="456"/>
      <c r="BU42" s="456"/>
      <c r="BV42" s="447"/>
      <c r="BW42" s="456"/>
      <c r="BX42" s="456"/>
      <c r="BY42" s="456"/>
      <c r="BZ42" s="447"/>
      <c r="CA42" s="456"/>
      <c r="CB42" s="456"/>
      <c r="CC42" s="456"/>
      <c r="CD42" s="447"/>
      <c r="CE42" s="456"/>
      <c r="CF42" s="456"/>
      <c r="CG42" s="456"/>
      <c r="CH42" s="447"/>
      <c r="CI42" s="456"/>
      <c r="CJ42" s="456"/>
      <c r="CK42" s="456"/>
      <c r="CL42" s="447"/>
      <c r="CM42" s="456"/>
      <c r="CN42" s="456"/>
      <c r="CO42" s="456"/>
      <c r="CP42" s="447"/>
      <c r="CQ42" s="456"/>
      <c r="CR42" s="456"/>
      <c r="CS42" s="456"/>
      <c r="CT42" s="447"/>
      <c r="CU42" s="456"/>
      <c r="CV42" s="456"/>
      <c r="CW42" s="456"/>
      <c r="CX42" s="447"/>
      <c r="CY42" s="456"/>
      <c r="CZ42" s="456"/>
      <c r="DA42" s="456"/>
      <c r="DB42" s="447"/>
      <c r="DC42" s="456"/>
      <c r="DD42" s="456"/>
      <c r="DE42" s="456"/>
      <c r="DF42" s="447"/>
      <c r="DG42" s="456"/>
      <c r="DH42" s="456"/>
      <c r="DI42" s="456"/>
      <c r="DJ42" s="447"/>
      <c r="DK42" s="456"/>
      <c r="DL42" s="456"/>
      <c r="DM42" s="456"/>
      <c r="DN42" s="447"/>
      <c r="DO42" s="456"/>
      <c r="DP42" s="456"/>
      <c r="DQ42" s="456"/>
      <c r="DR42" s="447"/>
      <c r="DS42" s="456"/>
      <c r="DT42" s="456"/>
      <c r="DU42" s="456"/>
      <c r="DV42" s="447"/>
      <c r="DW42" s="456"/>
      <c r="DX42" s="456"/>
      <c r="DY42" s="456"/>
      <c r="DZ42" s="447"/>
      <c r="EA42" s="456"/>
      <c r="EB42" s="456"/>
      <c r="EC42" s="456"/>
      <c r="ED42" s="447"/>
      <c r="EE42" s="456"/>
      <c r="EF42" s="456"/>
      <c r="EG42" s="456"/>
      <c r="EH42" s="447"/>
      <c r="EI42" s="456"/>
      <c r="EJ42" s="456"/>
      <c r="EK42" s="456"/>
      <c r="EL42" s="447"/>
      <c r="EM42" s="456"/>
      <c r="EN42" s="456"/>
      <c r="EO42" s="456"/>
      <c r="EP42" s="447"/>
      <c r="EQ42" s="456"/>
      <c r="ER42" s="456"/>
      <c r="ES42" s="456"/>
      <c r="ET42" s="447"/>
      <c r="EU42" s="456"/>
      <c r="EV42" s="456"/>
      <c r="EW42" s="456"/>
      <c r="EX42" s="447"/>
      <c r="EY42" s="456"/>
      <c r="EZ42" s="456"/>
      <c r="FA42" s="456"/>
      <c r="FB42" s="447"/>
      <c r="FC42" s="456"/>
      <c r="FD42" s="456"/>
      <c r="FE42" s="456"/>
      <c r="FF42" s="447"/>
      <c r="FG42" s="456"/>
      <c r="FH42" s="456"/>
      <c r="FI42" s="456"/>
      <c r="FJ42" s="447"/>
      <c r="FK42" s="456"/>
      <c r="FL42" s="456"/>
      <c r="FM42" s="456"/>
      <c r="FN42" s="447"/>
      <c r="FO42" s="456"/>
      <c r="FP42" s="456"/>
      <c r="FQ42" s="456"/>
      <c r="FR42" s="447"/>
      <c r="FS42" s="456"/>
      <c r="FT42" s="456"/>
      <c r="FU42" s="456"/>
      <c r="FV42" s="447"/>
      <c r="FW42" s="456"/>
      <c r="FX42" s="456"/>
      <c r="FY42" s="456"/>
      <c r="FZ42" s="447"/>
      <c r="GA42" s="456"/>
      <c r="GB42" s="456"/>
      <c r="GC42" s="456"/>
      <c r="GD42" s="447"/>
      <c r="GE42" s="456"/>
      <c r="GF42" s="456"/>
      <c r="GG42" s="456"/>
      <c r="GH42" s="447"/>
      <c r="GI42" s="456"/>
      <c r="GJ42" s="456"/>
      <c r="GK42" s="456"/>
      <c r="GL42" s="447"/>
      <c r="GM42" s="456"/>
      <c r="GN42" s="456"/>
      <c r="GO42" s="456"/>
      <c r="GP42" s="447"/>
      <c r="GQ42" s="456"/>
      <c r="GR42" s="456"/>
      <c r="GS42" s="456"/>
      <c r="GT42" s="447"/>
      <c r="GU42" s="456"/>
      <c r="GV42" s="456"/>
      <c r="GW42" s="456"/>
      <c r="GX42" s="447"/>
      <c r="GY42" s="456"/>
      <c r="GZ42" s="456"/>
      <c r="HA42" s="456"/>
      <c r="HB42" s="447"/>
      <c r="HC42" s="456"/>
      <c r="HD42" s="456"/>
      <c r="HE42" s="456"/>
      <c r="HF42" s="447"/>
      <c r="HG42" s="456"/>
      <c r="HH42" s="456"/>
      <c r="HI42" s="456"/>
      <c r="HJ42" s="447"/>
      <c r="HK42" s="456"/>
      <c r="HL42" s="456"/>
      <c r="HM42" s="456"/>
      <c r="HN42" s="447"/>
      <c r="HO42" s="456"/>
      <c r="HP42" s="456"/>
      <c r="HQ42" s="456"/>
      <c r="HR42" s="447"/>
      <c r="HS42" s="456"/>
      <c r="HT42" s="456"/>
      <c r="HU42" s="456"/>
      <c r="HV42" s="447"/>
      <c r="HW42" s="456"/>
      <c r="HX42" s="456"/>
      <c r="HY42" s="456"/>
      <c r="HZ42" s="447"/>
      <c r="IA42" s="456"/>
      <c r="IB42" s="456"/>
      <c r="IC42" s="456"/>
      <c r="ID42" s="447"/>
      <c r="IE42" s="456"/>
      <c r="IF42" s="456"/>
      <c r="IG42" s="456"/>
      <c r="IH42" s="447"/>
      <c r="II42" s="456"/>
      <c r="IJ42" s="456"/>
      <c r="IK42" s="456"/>
      <c r="IL42" s="447"/>
      <c r="IM42" s="456"/>
      <c r="IN42" s="456"/>
      <c r="IO42" s="456"/>
    </row>
    <row r="43" spans="1:251" s="446" customFormat="1" ht="15" customHeight="1" x14ac:dyDescent="0.25">
      <c r="A43" s="438" t="s">
        <v>45</v>
      </c>
      <c r="B43" s="451"/>
      <c r="C43" s="451"/>
      <c r="D43" s="24"/>
    </row>
    <row r="44" spans="1:251" s="445" customFormat="1" ht="15" customHeight="1" x14ac:dyDescent="0.25">
      <c r="A44" s="460" t="s">
        <v>46</v>
      </c>
      <c r="B44" s="461">
        <v>660.53600000000006</v>
      </c>
      <c r="C44" s="461">
        <v>0.97089372076145342</v>
      </c>
      <c r="D44" s="37">
        <v>2.7307799257601011E-2</v>
      </c>
    </row>
    <row r="45" spans="1:251" s="445" customFormat="1" ht="15" customHeight="1" x14ac:dyDescent="0.25">
      <c r="A45" s="460" t="s">
        <v>47</v>
      </c>
      <c r="B45" s="461">
        <v>15</v>
      </c>
      <c r="C45" s="461">
        <v>2.2047860845467622E-2</v>
      </c>
      <c r="D45" s="37">
        <v>6.2012818205823021E-4</v>
      </c>
    </row>
    <row r="46" spans="1:251" s="445" customFormat="1" ht="15" customHeight="1" x14ac:dyDescent="0.25">
      <c r="A46" s="462" t="s">
        <v>48</v>
      </c>
      <c r="B46" s="461">
        <v>0</v>
      </c>
      <c r="C46" s="461">
        <v>0</v>
      </c>
      <c r="D46" s="37">
        <v>0</v>
      </c>
      <c r="E46" s="18"/>
    </row>
    <row r="47" spans="1:251" s="445" customFormat="1" ht="15" customHeight="1" x14ac:dyDescent="0.25">
      <c r="A47" s="452" t="s">
        <v>49</v>
      </c>
      <c r="B47" s="453">
        <v>0</v>
      </c>
      <c r="C47" s="453">
        <v>0</v>
      </c>
      <c r="D47" s="27">
        <v>0</v>
      </c>
    </row>
    <row r="48" spans="1:251" s="445" customFormat="1" ht="15" customHeight="1" x14ac:dyDescent="0.25">
      <c r="A48" s="452" t="s">
        <v>50</v>
      </c>
      <c r="B48" s="463">
        <v>5.625</v>
      </c>
      <c r="C48" s="453">
        <v>8.2679478170503574E-3</v>
      </c>
      <c r="D48" s="27">
        <v>2.325480682718363E-4</v>
      </c>
    </row>
    <row r="49" spans="1:251" s="466" customFormat="1" ht="15" customHeight="1" x14ac:dyDescent="0.25">
      <c r="A49" s="448" t="s">
        <v>51</v>
      </c>
      <c r="B49" s="449">
        <v>681.16100000000006</v>
      </c>
      <c r="C49" s="449">
        <v>1.0012095294239713</v>
      </c>
      <c r="D49" s="22">
        <v>2.8160475507931076E-2</v>
      </c>
      <c r="E49" s="464"/>
      <c r="F49" s="464"/>
      <c r="G49" s="40"/>
      <c r="H49" s="465"/>
      <c r="I49" s="464"/>
      <c r="J49" s="464"/>
      <c r="K49" s="40"/>
      <c r="L49" s="465"/>
      <c r="M49" s="464"/>
      <c r="N49" s="464"/>
      <c r="O49" s="40"/>
      <c r="P49" s="465"/>
      <c r="Q49" s="464"/>
      <c r="R49" s="464"/>
      <c r="S49" s="40"/>
      <c r="T49" s="465"/>
      <c r="U49" s="464"/>
      <c r="V49" s="464"/>
      <c r="W49" s="40"/>
      <c r="X49" s="465"/>
      <c r="Y49" s="464"/>
      <c r="Z49" s="464"/>
      <c r="AA49" s="40"/>
      <c r="AB49" s="465"/>
      <c r="AC49" s="464"/>
      <c r="AD49" s="464"/>
      <c r="AE49" s="40"/>
      <c r="AF49" s="465"/>
      <c r="AG49" s="464"/>
      <c r="AH49" s="464"/>
      <c r="AI49" s="40"/>
      <c r="AJ49" s="465"/>
      <c r="AK49" s="464"/>
      <c r="AL49" s="464"/>
      <c r="AM49" s="40"/>
      <c r="AN49" s="465"/>
      <c r="AO49" s="464"/>
      <c r="AP49" s="464"/>
      <c r="AQ49" s="40"/>
      <c r="AR49" s="465"/>
      <c r="AS49" s="464"/>
      <c r="AT49" s="464"/>
      <c r="AU49" s="40"/>
      <c r="AV49" s="465"/>
      <c r="AW49" s="464"/>
      <c r="AX49" s="464"/>
      <c r="AY49" s="40"/>
      <c r="AZ49" s="465"/>
      <c r="BA49" s="464"/>
      <c r="BB49" s="464"/>
      <c r="BC49" s="40"/>
      <c r="BD49" s="465"/>
      <c r="BE49" s="464"/>
      <c r="BF49" s="464"/>
      <c r="BG49" s="40"/>
      <c r="BH49" s="465"/>
      <c r="BI49" s="464"/>
      <c r="BJ49" s="464"/>
      <c r="BK49" s="40"/>
      <c r="BL49" s="465"/>
      <c r="BM49" s="464"/>
      <c r="BN49" s="464"/>
      <c r="BO49" s="40"/>
      <c r="BP49" s="465"/>
      <c r="BQ49" s="464"/>
      <c r="BR49" s="464"/>
      <c r="BS49" s="40"/>
      <c r="BT49" s="465"/>
      <c r="BU49" s="464"/>
      <c r="BV49" s="464"/>
      <c r="BW49" s="40"/>
      <c r="BX49" s="465"/>
      <c r="BY49" s="464"/>
      <c r="BZ49" s="464"/>
      <c r="CA49" s="40"/>
      <c r="CB49" s="465"/>
      <c r="CC49" s="464"/>
      <c r="CD49" s="464"/>
      <c r="CE49" s="40"/>
      <c r="CF49" s="465"/>
      <c r="CG49" s="464"/>
      <c r="CH49" s="464"/>
      <c r="CI49" s="40"/>
      <c r="CJ49" s="465"/>
      <c r="CK49" s="464"/>
      <c r="CL49" s="464"/>
      <c r="CM49" s="40"/>
      <c r="CN49" s="465"/>
      <c r="CO49" s="464"/>
      <c r="CP49" s="464"/>
      <c r="CQ49" s="40"/>
      <c r="CR49" s="465"/>
      <c r="CS49" s="464"/>
      <c r="CT49" s="464"/>
      <c r="CU49" s="40"/>
      <c r="CV49" s="465"/>
      <c r="CW49" s="464"/>
      <c r="CX49" s="464"/>
      <c r="CY49" s="40"/>
      <c r="CZ49" s="465"/>
      <c r="DA49" s="464"/>
      <c r="DB49" s="464"/>
      <c r="DC49" s="40"/>
      <c r="DD49" s="465"/>
      <c r="DE49" s="464"/>
      <c r="DF49" s="464"/>
      <c r="DG49" s="40"/>
      <c r="DH49" s="465"/>
      <c r="DI49" s="464"/>
      <c r="DJ49" s="464"/>
      <c r="DK49" s="40"/>
      <c r="DL49" s="465"/>
      <c r="DM49" s="464"/>
      <c r="DN49" s="464"/>
      <c r="DO49" s="40"/>
      <c r="DP49" s="465"/>
      <c r="DQ49" s="464"/>
      <c r="DR49" s="464"/>
      <c r="DS49" s="40"/>
      <c r="DT49" s="465"/>
      <c r="DU49" s="464"/>
      <c r="DV49" s="464"/>
      <c r="DW49" s="40"/>
      <c r="DX49" s="465"/>
      <c r="DY49" s="464"/>
      <c r="DZ49" s="464"/>
      <c r="EA49" s="40"/>
      <c r="EB49" s="465"/>
      <c r="EC49" s="464"/>
      <c r="ED49" s="464"/>
      <c r="EE49" s="40"/>
      <c r="EF49" s="465"/>
      <c r="EG49" s="464"/>
      <c r="EH49" s="464"/>
      <c r="EI49" s="40"/>
      <c r="EJ49" s="465"/>
      <c r="EK49" s="464"/>
      <c r="EL49" s="464"/>
      <c r="EM49" s="40"/>
      <c r="EN49" s="465"/>
      <c r="EO49" s="464"/>
      <c r="EP49" s="464"/>
      <c r="EQ49" s="40"/>
      <c r="ER49" s="465"/>
      <c r="ES49" s="464"/>
      <c r="ET49" s="464"/>
      <c r="EU49" s="40"/>
      <c r="EV49" s="465"/>
      <c r="EW49" s="464"/>
      <c r="EX49" s="464"/>
      <c r="EY49" s="40"/>
      <c r="EZ49" s="465"/>
      <c r="FA49" s="464"/>
      <c r="FB49" s="464"/>
      <c r="FC49" s="40"/>
      <c r="FD49" s="465"/>
      <c r="FE49" s="464"/>
      <c r="FF49" s="464"/>
      <c r="FG49" s="40"/>
      <c r="FH49" s="465"/>
      <c r="FI49" s="464"/>
      <c r="FJ49" s="464"/>
      <c r="FK49" s="40"/>
      <c r="FL49" s="465"/>
      <c r="FM49" s="464"/>
      <c r="FN49" s="464"/>
      <c r="FO49" s="40"/>
      <c r="FP49" s="465"/>
      <c r="FQ49" s="464"/>
      <c r="FR49" s="464"/>
      <c r="FS49" s="40"/>
      <c r="FT49" s="465"/>
      <c r="FU49" s="464"/>
      <c r="FV49" s="464"/>
      <c r="FW49" s="40"/>
      <c r="FX49" s="465"/>
      <c r="FY49" s="464"/>
      <c r="FZ49" s="464"/>
      <c r="GA49" s="40"/>
      <c r="GB49" s="465"/>
      <c r="GC49" s="464"/>
      <c r="GD49" s="464"/>
      <c r="GE49" s="40"/>
      <c r="GF49" s="465"/>
      <c r="GG49" s="464"/>
      <c r="GH49" s="464"/>
      <c r="GI49" s="40"/>
      <c r="GJ49" s="465"/>
      <c r="GK49" s="464"/>
      <c r="GL49" s="464"/>
      <c r="GM49" s="40"/>
      <c r="GN49" s="465"/>
      <c r="GO49" s="464"/>
      <c r="GP49" s="464"/>
      <c r="GQ49" s="40"/>
      <c r="GR49" s="465"/>
      <c r="GS49" s="464"/>
      <c r="GT49" s="464"/>
      <c r="GU49" s="40"/>
      <c r="GV49" s="465"/>
      <c r="GW49" s="464"/>
      <c r="GX49" s="464"/>
      <c r="GY49" s="40"/>
      <c r="GZ49" s="465"/>
      <c r="HA49" s="464"/>
      <c r="HB49" s="464"/>
      <c r="HC49" s="40"/>
      <c r="HD49" s="465"/>
      <c r="HE49" s="464"/>
      <c r="HF49" s="464"/>
      <c r="HG49" s="40"/>
      <c r="HH49" s="465"/>
      <c r="HI49" s="464"/>
      <c r="HJ49" s="464"/>
      <c r="HK49" s="40"/>
      <c r="HL49" s="465"/>
      <c r="HM49" s="464"/>
      <c r="HN49" s="464"/>
      <c r="HO49" s="40"/>
      <c r="HP49" s="465"/>
      <c r="HQ49" s="464"/>
      <c r="HR49" s="464"/>
      <c r="HS49" s="40"/>
      <c r="HT49" s="465"/>
      <c r="HU49" s="464"/>
      <c r="HV49" s="464"/>
      <c r="HW49" s="40"/>
      <c r="HX49" s="465"/>
      <c r="HY49" s="464"/>
      <c r="HZ49" s="464"/>
      <c r="IA49" s="40"/>
      <c r="IB49" s="465"/>
      <c r="IC49" s="464"/>
      <c r="ID49" s="464"/>
      <c r="IE49" s="40"/>
      <c r="IF49" s="465"/>
      <c r="IG49" s="464"/>
      <c r="IH49" s="464"/>
      <c r="II49" s="40"/>
      <c r="IJ49" s="465"/>
      <c r="IK49" s="464"/>
      <c r="IL49" s="464"/>
      <c r="IM49" s="40"/>
      <c r="IN49" s="465"/>
      <c r="IO49" s="464"/>
      <c r="IP49" s="464"/>
      <c r="IQ49" s="40"/>
    </row>
    <row r="50" spans="1:251" s="19" customFormat="1" ht="15" customHeight="1" x14ac:dyDescent="0.25">
      <c r="A50" s="457" t="s">
        <v>52</v>
      </c>
      <c r="B50" s="458">
        <v>6404.2136666666665</v>
      </c>
      <c r="C50" s="458">
        <v>9.4132807831539083</v>
      </c>
      <c r="D50" s="22">
        <v>0.26476222524149817</v>
      </c>
    </row>
    <row r="51" spans="1:251" ht="15" customHeight="1" x14ac:dyDescent="0.25">
      <c r="A51" s="457" t="s">
        <v>53</v>
      </c>
      <c r="B51" s="458">
        <v>17306.695487666664</v>
      </c>
      <c r="C51" s="458">
        <v>25.438374253797136</v>
      </c>
      <c r="D51" s="36">
        <v>0.71549130734680699</v>
      </c>
    </row>
    <row r="52" spans="1:251" ht="15" customHeight="1" x14ac:dyDescent="0.25">
      <c r="A52" s="438" t="s">
        <v>54</v>
      </c>
      <c r="B52" s="451"/>
      <c r="C52" s="451"/>
      <c r="D52" s="24"/>
    </row>
    <row r="53" spans="1:251" ht="15" customHeight="1" x14ac:dyDescent="0.25">
      <c r="A53" s="442" t="s">
        <v>55</v>
      </c>
      <c r="B53" s="453">
        <v>5980.7320319999999</v>
      </c>
      <c r="C53" s="453">
        <v>8.7908231730377864</v>
      </c>
      <c r="D53" s="27">
        <v>0.24725469882543899</v>
      </c>
    </row>
    <row r="54" spans="1:251" ht="15" customHeight="1" x14ac:dyDescent="0.25">
      <c r="A54" s="442" t="s">
        <v>56</v>
      </c>
      <c r="B54" s="443">
        <v>901.12</v>
      </c>
      <c r="C54" s="453">
        <v>1.324517891004519</v>
      </c>
      <c r="D54" s="27">
        <v>3.7253993827754156E-2</v>
      </c>
    </row>
    <row r="55" spans="1:251" ht="15" customHeight="1" x14ac:dyDescent="0.25">
      <c r="A55" s="448" t="s">
        <v>57</v>
      </c>
      <c r="B55" s="449">
        <v>6881.8520319999998</v>
      </c>
      <c r="C55" s="449">
        <v>10.115341064042305</v>
      </c>
      <c r="D55" s="22">
        <v>0.28450869265319312</v>
      </c>
    </row>
    <row r="56" spans="1:251" ht="15" customHeight="1" thickBot="1" x14ac:dyDescent="0.3">
      <c r="A56" s="42" t="s">
        <v>58</v>
      </c>
      <c r="B56" s="467">
        <v>24188.547519666663</v>
      </c>
      <c r="C56" s="468">
        <v>35.553715317839441</v>
      </c>
      <c r="D56" s="45">
        <v>1</v>
      </c>
    </row>
    <row r="57" spans="1:251" ht="15" customHeight="1" x14ac:dyDescent="0.25">
      <c r="A57" s="469" t="s">
        <v>59</v>
      </c>
      <c r="B57" s="469"/>
      <c r="C57" s="469"/>
      <c r="D57" s="469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00" t="s">
        <v>87</v>
      </c>
      <c r="B3" s="500"/>
      <c r="C3" s="2"/>
      <c r="D3" s="2"/>
    </row>
    <row r="4" spans="1:5" ht="15" customHeight="1" x14ac:dyDescent="0.25">
      <c r="A4" s="1" t="s">
        <v>91</v>
      </c>
      <c r="B4" s="1"/>
      <c r="C4" s="1"/>
      <c r="D4" s="2"/>
    </row>
    <row r="5" spans="1:5" ht="15" customHeight="1" x14ac:dyDescent="0.25">
      <c r="A5" s="4" t="s">
        <v>3</v>
      </c>
      <c r="B5" s="5">
        <v>40113</v>
      </c>
      <c r="E5" s="6"/>
    </row>
    <row r="6" spans="1:5" ht="15" customHeight="1" thickBot="1" x14ac:dyDescent="0.3">
      <c r="A6" s="4"/>
      <c r="B6" s="7">
        <v>418.62240000000008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66</v>
      </c>
      <c r="E8" s="8" t="s">
        <v>5</v>
      </c>
    </row>
    <row r="9" spans="1:5" ht="15" customHeight="1" thickBot="1" x14ac:dyDescent="0.3">
      <c r="A9" s="14"/>
      <c r="B9" s="15" t="s">
        <v>67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1012.5</v>
      </c>
      <c r="C11" s="17">
        <v>2.3659483620166957</v>
      </c>
      <c r="D11" s="18">
        <v>0.29020810534315866</v>
      </c>
      <c r="E11" s="18">
        <v>0.48403476996578848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300</v>
      </c>
      <c r="C13" s="17">
        <v>0.70102173689383573</v>
      </c>
      <c r="D13" s="18">
        <v>8.598758676834331E-2</v>
      </c>
      <c r="E13" s="18">
        <v>0.14341770961949288</v>
      </c>
    </row>
    <row r="14" spans="1:5" ht="15" customHeight="1" x14ac:dyDescent="0.25">
      <c r="A14" s="16" t="s">
        <v>17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161.25</v>
      </c>
      <c r="C16" s="17">
        <v>0.37679918358043668</v>
      </c>
      <c r="D16" s="18">
        <v>4.621832788798453E-2</v>
      </c>
      <c r="E16" s="18">
        <v>7.7087018920477424E-2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88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252</v>
      </c>
      <c r="C19" s="17">
        <v>0.588858258990822</v>
      </c>
      <c r="D19" s="18">
        <v>7.2229572885408377E-2</v>
      </c>
      <c r="E19" s="18">
        <v>0.12047087608037403</v>
      </c>
    </row>
    <row r="20" spans="1:5" ht="15" customHeight="1" x14ac:dyDescent="0.25">
      <c r="A20" s="16" t="s">
        <v>23</v>
      </c>
      <c r="B20" s="6">
        <v>32.9</v>
      </c>
      <c r="C20" s="17">
        <v>7.6878717146023984E-2</v>
      </c>
      <c r="D20" s="18">
        <v>9.4299720155949819E-3</v>
      </c>
      <c r="E20" s="18">
        <v>1.5728142154937719E-2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89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90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108</v>
      </c>
      <c r="C26" s="17">
        <v>0.25236782528178087</v>
      </c>
      <c r="D26" s="18">
        <v>3.0955531236603592E-2</v>
      </c>
      <c r="E26" s="18">
        <v>5.1630375463017443E-2</v>
      </c>
    </row>
    <row r="27" spans="1:5" ht="15" customHeight="1" x14ac:dyDescent="0.25">
      <c r="A27" s="16" t="s">
        <v>30</v>
      </c>
      <c r="B27" s="6">
        <v>61.207999999999991</v>
      </c>
      <c r="C27" s="17">
        <v>0.14302712823932631</v>
      </c>
      <c r="D27" s="18">
        <v>1.7543760703055855E-2</v>
      </c>
      <c r="E27" s="18">
        <v>2.9261037234633063E-2</v>
      </c>
    </row>
    <row r="28" spans="1:5" s="19" customFormat="1" ht="15" customHeight="1" x14ac:dyDescent="0.25">
      <c r="A28" s="16" t="s">
        <v>31</v>
      </c>
      <c r="B28" s="6">
        <v>6.3</v>
      </c>
      <c r="C28" s="17">
        <v>1.4721456474770552E-2</v>
      </c>
      <c r="D28" s="18">
        <v>1.8057393221352093E-3</v>
      </c>
      <c r="E28" s="18">
        <v>3.0117719020093504E-3</v>
      </c>
    </row>
    <row r="29" spans="1:5" ht="15" customHeight="1" x14ac:dyDescent="0.25">
      <c r="A29" s="16" t="s">
        <v>32</v>
      </c>
      <c r="B29" s="6">
        <v>0</v>
      </c>
      <c r="C29" s="17">
        <v>0</v>
      </c>
      <c r="D29" s="18">
        <v>0</v>
      </c>
      <c r="E29" s="18">
        <v>0</v>
      </c>
    </row>
    <row r="30" spans="1:5" ht="15" customHeight="1" x14ac:dyDescent="0.25">
      <c r="A30" s="16" t="s">
        <v>33</v>
      </c>
      <c r="B30" s="6">
        <v>96.707900000000009</v>
      </c>
      <c r="C30" s="17">
        <v>0.22598113343118462</v>
      </c>
      <c r="D30" s="18">
        <v>2.7718929808114228E-2</v>
      </c>
      <c r="E30" s="18">
        <v>4.6232085067036528E-2</v>
      </c>
    </row>
    <row r="31" spans="1:5" ht="15" customHeight="1" x14ac:dyDescent="0.25">
      <c r="A31" s="20" t="s">
        <v>34</v>
      </c>
      <c r="B31" s="21">
        <v>2030.8659000000002</v>
      </c>
      <c r="C31" s="21">
        <v>4.7456038020548768</v>
      </c>
      <c r="D31" s="22">
        <v>0.58209752597039865</v>
      </c>
      <c r="E31" s="23">
        <v>0.970873786407767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60.925977000000003</v>
      </c>
      <c r="C33" s="26">
        <v>0.14236811406164632</v>
      </c>
      <c r="D33" s="27">
        <v>1.7462925779111963E-2</v>
      </c>
      <c r="E33" s="18">
        <v>2.9126213592233011E-2</v>
      </c>
    </row>
    <row r="34" spans="1:251" ht="15" customHeight="1" x14ac:dyDescent="0.25">
      <c r="A34" s="28" t="s">
        <v>37</v>
      </c>
      <c r="B34" s="29">
        <v>60.925977000000003</v>
      </c>
      <c r="C34" s="29">
        <v>0.14236811406164632</v>
      </c>
      <c r="D34" s="30">
        <v>1.7462925779111963E-2</v>
      </c>
      <c r="E34" s="31">
        <v>2.9126213592233011E-2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2091.7918770000001</v>
      </c>
      <c r="C35" s="35">
        <v>4.8879719161165234</v>
      </c>
      <c r="D35" s="36">
        <v>0.59956045174951067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238.26400000000004</v>
      </c>
      <c r="C37" s="6">
        <v>0.5567608103975763</v>
      </c>
      <c r="D37" s="18">
        <v>6.8292487912575181E-2</v>
      </c>
    </row>
    <row r="38" spans="1:251" ht="15" customHeight="1" x14ac:dyDescent="0.25">
      <c r="A38" s="16" t="s">
        <v>41</v>
      </c>
      <c r="B38" s="6">
        <v>11.2</v>
      </c>
      <c r="C38" s="6">
        <v>2.6171478177369867E-2</v>
      </c>
      <c r="D38" s="18">
        <v>3.2102032393514831E-3</v>
      </c>
    </row>
    <row r="39" spans="1:251" ht="15" customHeight="1" x14ac:dyDescent="0.25">
      <c r="A39" s="16" t="s">
        <v>42</v>
      </c>
      <c r="B39" s="6">
        <v>48</v>
      </c>
      <c r="C39" s="6">
        <v>0.11216347790301372</v>
      </c>
      <c r="D39" s="18">
        <v>1.375801388293493E-2</v>
      </c>
    </row>
    <row r="40" spans="1:251" ht="15" customHeight="1" x14ac:dyDescent="0.25">
      <c r="A40" s="16" t="s">
        <v>43</v>
      </c>
      <c r="B40" s="6">
        <v>114</v>
      </c>
      <c r="C40" s="6">
        <v>0.2663882600196576</v>
      </c>
      <c r="D40" s="18">
        <v>3.2675282971970455E-2</v>
      </c>
    </row>
    <row r="41" spans="1:251" ht="15" customHeight="1" x14ac:dyDescent="0.25">
      <c r="A41" s="20" t="s">
        <v>44</v>
      </c>
      <c r="B41" s="21">
        <v>411.46400000000006</v>
      </c>
      <c r="C41" s="21">
        <v>0.96148402649761744</v>
      </c>
      <c r="D41" s="22">
        <v>0.11793598800683205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122.41599999999998</v>
      </c>
      <c r="C43" s="26">
        <v>0.28605425647865262</v>
      </c>
      <c r="D43" s="37">
        <v>3.508752140611171E-2</v>
      </c>
    </row>
    <row r="44" spans="1:251" ht="15" customHeight="1" x14ac:dyDescent="0.25">
      <c r="A44" s="25" t="s">
        <v>47</v>
      </c>
      <c r="B44" s="26">
        <v>4.2</v>
      </c>
      <c r="C44" s="26">
        <v>9.8143043165137001E-3</v>
      </c>
      <c r="D44" s="37">
        <v>1.2038262147568064E-3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1.575</v>
      </c>
      <c r="C47" s="26">
        <v>3.680364118692638E-3</v>
      </c>
      <c r="D47" s="27">
        <v>4.5143483053380234E-4</v>
      </c>
    </row>
    <row r="48" spans="1:251" s="39" customFormat="1" ht="15" customHeight="1" x14ac:dyDescent="0.25">
      <c r="A48" s="20" t="s">
        <v>51</v>
      </c>
      <c r="B48" s="21">
        <v>128.19099999999997</v>
      </c>
      <c r="C48" s="21">
        <v>0.29954892491385898</v>
      </c>
      <c r="D48" s="22">
        <v>3.674278245140232E-2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539.65499999999997</v>
      </c>
      <c r="C49" s="34">
        <v>1.2610329514114764</v>
      </c>
      <c r="D49" s="22">
        <v>0.15467877045823436</v>
      </c>
    </row>
    <row r="50" spans="1:4" ht="15" customHeight="1" x14ac:dyDescent="0.25">
      <c r="A50" s="33" t="s">
        <v>53</v>
      </c>
      <c r="B50" s="34">
        <v>2631.4468770000003</v>
      </c>
      <c r="C50" s="34">
        <v>6.1490048675279994</v>
      </c>
      <c r="D50" s="36">
        <v>0.75423922220774497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437.42879999999997</v>
      </c>
      <c r="C52" s="26">
        <v>1.0221569904779542</v>
      </c>
      <c r="D52" s="27">
        <v>0.12537815631657429</v>
      </c>
    </row>
    <row r="53" spans="1:4" ht="15" customHeight="1" x14ac:dyDescent="0.25">
      <c r="A53" s="16" t="s">
        <v>56</v>
      </c>
      <c r="B53" s="6">
        <v>420</v>
      </c>
      <c r="C53" s="26">
        <v>0.98143043165137001</v>
      </c>
      <c r="D53" s="27">
        <v>0.12038262147568063</v>
      </c>
    </row>
    <row r="54" spans="1:4" ht="15" customHeight="1" x14ac:dyDescent="0.25">
      <c r="A54" s="20" t="s">
        <v>57</v>
      </c>
      <c r="B54" s="21">
        <v>857.42879999999991</v>
      </c>
      <c r="C54" s="21">
        <v>2.0035874221293239</v>
      </c>
      <c r="D54" s="22">
        <v>0.24576077779225491</v>
      </c>
    </row>
    <row r="55" spans="1:4" ht="15" customHeight="1" thickBot="1" x14ac:dyDescent="0.3">
      <c r="A55" s="42" t="s">
        <v>58</v>
      </c>
      <c r="B55" s="43">
        <v>3488.875677</v>
      </c>
      <c r="C55" s="44">
        <v>8.1525922896573242</v>
      </c>
      <c r="D55" s="45">
        <v>0.99999999999999989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4">
    <mergeCell ref="A1:B1"/>
    <mergeCell ref="A2:B2"/>
    <mergeCell ref="A3:B3"/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2010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91</v>
      </c>
      <c r="B5" s="500"/>
      <c r="C5" s="1"/>
      <c r="D5" s="2"/>
    </row>
    <row r="6" spans="1:5" ht="15" customHeight="1" x14ac:dyDescent="0.25">
      <c r="A6" s="4" t="s">
        <v>3</v>
      </c>
      <c r="B6" s="5">
        <v>40299</v>
      </c>
      <c r="E6" s="6"/>
    </row>
    <row r="7" spans="1:5" ht="15" customHeight="1" thickBot="1" x14ac:dyDescent="0.3">
      <c r="A7" s="4"/>
      <c r="B7" s="7">
        <v>418.62240000000008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1012.5</v>
      </c>
      <c r="C12" s="87">
        <v>2.3659483620166957</v>
      </c>
      <c r="D12" s="18">
        <v>0.38476931031733685</v>
      </c>
      <c r="E12" s="18">
        <v>0.48403476996578848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300</v>
      </c>
      <c r="C14" s="87">
        <v>0.70102173689383573</v>
      </c>
      <c r="D14" s="18">
        <v>0.11400572157550722</v>
      </c>
      <c r="E14" s="18">
        <v>0.14341770961949288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161.25</v>
      </c>
      <c r="C17" s="87">
        <v>0.37679918358043668</v>
      </c>
      <c r="D17" s="18">
        <v>6.1278075346835124E-2</v>
      </c>
      <c r="E17" s="18">
        <v>7.7087018920477424E-2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252</v>
      </c>
      <c r="C20" s="87">
        <v>0.588858258990822</v>
      </c>
      <c r="D20" s="18">
        <v>9.5764806123426055E-2</v>
      </c>
      <c r="E20" s="18">
        <v>0.12047087608037403</v>
      </c>
    </row>
    <row r="21" spans="1:5" ht="15" customHeight="1" x14ac:dyDescent="0.25">
      <c r="A21" s="16" t="s">
        <v>23</v>
      </c>
      <c r="B21" s="6">
        <v>32.9</v>
      </c>
      <c r="C21" s="87">
        <v>7.6878717146023984E-2</v>
      </c>
      <c r="D21" s="18">
        <v>1.2502627466113957E-2</v>
      </c>
      <c r="E21" s="18">
        <v>1.5728142154937719E-2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108</v>
      </c>
      <c r="C27" s="87">
        <v>0.25236782528178087</v>
      </c>
      <c r="D27" s="18">
        <v>4.1042059767182594E-2</v>
      </c>
      <c r="E27" s="18">
        <v>5.1630375463017443E-2</v>
      </c>
    </row>
    <row r="28" spans="1:5" ht="15" customHeight="1" x14ac:dyDescent="0.25">
      <c r="A28" s="16" t="s">
        <v>30</v>
      </c>
      <c r="B28" s="6">
        <v>61.207999999999991</v>
      </c>
      <c r="C28" s="87">
        <v>0.14302712823932631</v>
      </c>
      <c r="D28" s="18">
        <v>2.3260207353978813E-2</v>
      </c>
      <c r="E28" s="18">
        <v>2.9261037234633063E-2</v>
      </c>
    </row>
    <row r="29" spans="1:5" s="19" customFormat="1" ht="15" customHeight="1" x14ac:dyDescent="0.25">
      <c r="A29" s="16" t="s">
        <v>31</v>
      </c>
      <c r="B29" s="6">
        <v>6.3</v>
      </c>
      <c r="C29" s="87">
        <v>1.4721456474770552E-2</v>
      </c>
      <c r="D29" s="18">
        <v>2.3941201530856514E-3</v>
      </c>
      <c r="E29" s="18">
        <v>3.0117719020093504E-3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96.707900000000009</v>
      </c>
      <c r="C31" s="87">
        <v>0.22598113343118462</v>
      </c>
      <c r="D31" s="18">
        <v>3.6750846405173315E-2</v>
      </c>
      <c r="E31" s="18">
        <v>4.6232085067036528E-2</v>
      </c>
    </row>
    <row r="32" spans="1:5" ht="15" customHeight="1" x14ac:dyDescent="0.25">
      <c r="A32" s="20" t="s">
        <v>34</v>
      </c>
      <c r="B32" s="21">
        <v>2030.8659000000002</v>
      </c>
      <c r="C32" s="21">
        <v>4.7456038020548768</v>
      </c>
      <c r="D32" s="88">
        <v>0.77176777450863954</v>
      </c>
      <c r="E32" s="88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60.925977000000003</v>
      </c>
      <c r="C34" s="26">
        <v>0.14236811406164632</v>
      </c>
      <c r="D34" s="27">
        <v>2.3153033235259187E-2</v>
      </c>
      <c r="E34" s="18">
        <v>2.9126213592233011E-2</v>
      </c>
    </row>
    <row r="35" spans="1:253" ht="15" customHeight="1" x14ac:dyDescent="0.25">
      <c r="A35" s="28" t="s">
        <v>37</v>
      </c>
      <c r="B35" s="29">
        <v>60.925977000000003</v>
      </c>
      <c r="C35" s="29">
        <v>0.14236811406164632</v>
      </c>
      <c r="D35" s="30">
        <v>2.3153033235259187E-2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2091.7918770000001</v>
      </c>
      <c r="C36" s="34">
        <v>4.8879719161165234</v>
      </c>
      <c r="D36" s="36">
        <v>0.79492080774389873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238.26400000000004</v>
      </c>
      <c r="C38" s="6">
        <v>0.5567608103975763</v>
      </c>
      <c r="D38" s="27">
        <v>9.0544864151555507E-2</v>
      </c>
    </row>
    <row r="39" spans="1:253" ht="15" customHeight="1" x14ac:dyDescent="0.25">
      <c r="A39" s="16" t="s">
        <v>41</v>
      </c>
      <c r="B39" s="6">
        <v>11.2</v>
      </c>
      <c r="C39" s="6">
        <v>2.6171478177369867E-2</v>
      </c>
      <c r="D39" s="27">
        <v>4.2562136054856018E-3</v>
      </c>
    </row>
    <row r="40" spans="1:253" ht="15" customHeight="1" x14ac:dyDescent="0.25">
      <c r="A40" s="16" t="s">
        <v>42</v>
      </c>
      <c r="B40" s="6">
        <v>48</v>
      </c>
      <c r="C40" s="6">
        <v>0.11216347790301372</v>
      </c>
      <c r="D40" s="27">
        <v>1.8240915452081154E-2</v>
      </c>
    </row>
    <row r="41" spans="1:253" ht="15" customHeight="1" x14ac:dyDescent="0.25">
      <c r="A41" s="16" t="s">
        <v>43</v>
      </c>
      <c r="B41" s="6">
        <v>114</v>
      </c>
      <c r="C41" s="6">
        <v>0.2663882600196576</v>
      </c>
      <c r="D41" s="27">
        <v>4.3322174198692741E-2</v>
      </c>
    </row>
    <row r="42" spans="1:253" ht="15" customHeight="1" x14ac:dyDescent="0.25">
      <c r="A42" s="20" t="s">
        <v>44</v>
      </c>
      <c r="B42" s="21">
        <v>411.46400000000006</v>
      </c>
      <c r="C42" s="21">
        <v>0.96148402649761744</v>
      </c>
      <c r="D42" s="22">
        <v>0.156364167407815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122.41599999999998</v>
      </c>
      <c r="C44" s="26">
        <v>0.28605425647865262</v>
      </c>
      <c r="D44" s="27">
        <v>4.6520414707957626E-2</v>
      </c>
    </row>
    <row r="45" spans="1:253" ht="15" customHeight="1" x14ac:dyDescent="0.25">
      <c r="A45" s="25" t="s">
        <v>47</v>
      </c>
      <c r="B45" s="26">
        <v>4.2</v>
      </c>
      <c r="C45" s="26">
        <v>9.8143043165137001E-3</v>
      </c>
      <c r="D45" s="27">
        <v>1.596080102057101E-3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1.575</v>
      </c>
      <c r="C48" s="26">
        <v>3.680364118692638E-3</v>
      </c>
      <c r="D48" s="27">
        <v>5.9853003827141284E-4</v>
      </c>
    </row>
    <row r="49" spans="1:253" s="39" customFormat="1" ht="15" customHeight="1" x14ac:dyDescent="0.25">
      <c r="A49" s="20" t="s">
        <v>51</v>
      </c>
      <c r="B49" s="21">
        <v>128.19099999999997</v>
      </c>
      <c r="C49" s="21">
        <v>0.29954892491385898</v>
      </c>
      <c r="D49" s="22">
        <v>4.8715024848286138E-2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539.65499999999997</v>
      </c>
      <c r="C50" s="34">
        <v>1.2610329514114764</v>
      </c>
      <c r="D50" s="22">
        <v>0.20507919225610113</v>
      </c>
    </row>
    <row r="51" spans="1:253" ht="15" customHeight="1" x14ac:dyDescent="0.25">
      <c r="A51" s="33" t="s">
        <v>53</v>
      </c>
      <c r="B51" s="34">
        <v>2631.4468770000003</v>
      </c>
      <c r="C51" s="34">
        <v>6.1490048675279994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437.42879999999997</v>
      </c>
      <c r="C53" s="26">
        <v>1.0221569904779542</v>
      </c>
      <c r="D53" s="27">
        <v>0.12537815631657429</v>
      </c>
    </row>
    <row r="54" spans="1:253" ht="15" hidden="1" customHeight="1" x14ac:dyDescent="0.25">
      <c r="A54" s="16" t="s">
        <v>56</v>
      </c>
      <c r="B54" s="6">
        <v>420</v>
      </c>
      <c r="C54" s="26">
        <v>0.98143043165137001</v>
      </c>
      <c r="D54" s="27">
        <v>0.12038262147568063</v>
      </c>
    </row>
    <row r="55" spans="1:253" ht="15" hidden="1" customHeight="1" x14ac:dyDescent="0.25">
      <c r="A55" s="20" t="s">
        <v>57</v>
      </c>
      <c r="B55" s="21">
        <v>857.42879999999991</v>
      </c>
      <c r="C55" s="21">
        <v>2.0035874221293239</v>
      </c>
      <c r="D55" s="22">
        <v>0.24576077779225491</v>
      </c>
    </row>
    <row r="56" spans="1:253" ht="15" hidden="1" customHeight="1" thickBot="1" x14ac:dyDescent="0.3">
      <c r="A56" s="42" t="s">
        <v>58</v>
      </c>
      <c r="B56" s="43">
        <v>3488.875677</v>
      </c>
      <c r="C56" s="44">
        <v>8.1525922896573242</v>
      </c>
      <c r="D56" s="45">
        <v>1.2457607777922548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1109.2079000000001</v>
      </c>
      <c r="C58" s="75">
        <v>2.5919294954478804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96.707900000000009</v>
      </c>
      <c r="C60" s="81">
        <v>0.22598113343118462</v>
      </c>
      <c r="D60" s="82">
        <v>8.7186450799710311E-2</v>
      </c>
    </row>
    <row r="61" spans="1:253" ht="15" customHeight="1" x14ac:dyDescent="0.25">
      <c r="A61" s="80" t="s">
        <v>101</v>
      </c>
      <c r="B61" s="81">
        <v>1012.5</v>
      </c>
      <c r="C61" s="83">
        <v>2.3659483620166957</v>
      </c>
      <c r="D61" s="82">
        <v>0.91281354920028956</v>
      </c>
    </row>
    <row r="62" spans="1:253" ht="15" customHeight="1" thickBot="1" x14ac:dyDescent="0.3">
      <c r="A62" s="504" t="s">
        <v>102</v>
      </c>
      <c r="B62" s="504"/>
      <c r="C62" s="14"/>
      <c r="D62" s="85">
        <v>0.4215201567225102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2010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91</v>
      </c>
      <c r="B5" s="500"/>
      <c r="C5" s="1"/>
      <c r="D5" s="2"/>
    </row>
    <row r="6" spans="1:5" ht="15" customHeight="1" x14ac:dyDescent="0.25">
      <c r="A6" s="4" t="s">
        <v>3</v>
      </c>
      <c r="B6" s="5">
        <v>40694</v>
      </c>
      <c r="E6" s="6"/>
    </row>
    <row r="7" spans="1:5" ht="15" customHeight="1" thickBot="1" x14ac:dyDescent="0.3">
      <c r="A7" s="4"/>
      <c r="B7" s="7">
        <v>418.62240000000008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1012.5</v>
      </c>
      <c r="C12" s="87">
        <v>2.3659483620166957</v>
      </c>
      <c r="D12" s="18">
        <v>0.3638234707218867</v>
      </c>
      <c r="E12" s="18">
        <v>0.45721628485896204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400</v>
      </c>
      <c r="C14" s="87">
        <v>0.93469564919178094</v>
      </c>
      <c r="D14" s="18">
        <v>0.1437327291740787</v>
      </c>
      <c r="E14" s="18">
        <v>0.18062865574675044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163.5</v>
      </c>
      <c r="C17" s="87">
        <v>0.38205684660714045</v>
      </c>
      <c r="D17" s="18">
        <v>5.8750753049904667E-2</v>
      </c>
      <c r="E17" s="18">
        <v>7.3831963036484233E-2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262.8</v>
      </c>
      <c r="C20" s="87">
        <v>0.61409504151900007</v>
      </c>
      <c r="D20" s="18">
        <v>9.4432403067369705E-2</v>
      </c>
      <c r="E20" s="18">
        <v>0.11867302682561504</v>
      </c>
    </row>
    <row r="21" spans="1:5" ht="15" customHeight="1" x14ac:dyDescent="0.25">
      <c r="A21" s="16" t="s">
        <v>23</v>
      </c>
      <c r="B21" s="6">
        <v>32.9</v>
      </c>
      <c r="C21" s="87">
        <v>7.6878717146023984E-2</v>
      </c>
      <c r="D21" s="18">
        <v>1.1822016974567971E-2</v>
      </c>
      <c r="E21" s="18">
        <v>1.4856706935170223E-2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108</v>
      </c>
      <c r="C27" s="87">
        <v>0.25236782528178087</v>
      </c>
      <c r="D27" s="18">
        <v>3.8807836877001248E-2</v>
      </c>
      <c r="E27" s="18">
        <v>4.8769737051622616E-2</v>
      </c>
    </row>
    <row r="28" spans="1:5" ht="15" customHeight="1" x14ac:dyDescent="0.25">
      <c r="A28" s="16" t="s">
        <v>30</v>
      </c>
      <c r="B28" s="6">
        <v>61.607999999999997</v>
      </c>
      <c r="C28" s="87">
        <v>0.14396182388851811</v>
      </c>
      <c r="D28" s="18">
        <v>2.2137714947391599E-2</v>
      </c>
      <c r="E28" s="18">
        <v>2.7820425558114502E-2</v>
      </c>
    </row>
    <row r="29" spans="1:5" s="19" customFormat="1" ht="15" customHeight="1" x14ac:dyDescent="0.25">
      <c r="A29" s="16" t="s">
        <v>31</v>
      </c>
      <c r="B29" s="6">
        <v>6.3</v>
      </c>
      <c r="C29" s="87">
        <v>1.4721456474770552E-2</v>
      </c>
      <c r="D29" s="18">
        <v>2.2637904844917392E-3</v>
      </c>
      <c r="E29" s="18">
        <v>2.8449013280113194E-3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102.38040000000001</v>
      </c>
      <c r="C31" s="87">
        <v>0.23923628610628556</v>
      </c>
      <c r="D31" s="18">
        <v>3.6788535764834616E-2</v>
      </c>
      <c r="E31" s="18">
        <v>4.6232085067036521E-2</v>
      </c>
    </row>
    <row r="32" spans="1:5" ht="15" customHeight="1" x14ac:dyDescent="0.25">
      <c r="A32" s="20" t="s">
        <v>34</v>
      </c>
      <c r="B32" s="21">
        <v>2149.9884000000002</v>
      </c>
      <c r="C32" s="21">
        <v>5.0239620082319965</v>
      </c>
      <c r="D32" s="88">
        <v>0.77255925106152701</v>
      </c>
      <c r="E32" s="88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64.499651999999998</v>
      </c>
      <c r="C34" s="26">
        <v>0.15071886024695988</v>
      </c>
      <c r="D34" s="27">
        <v>2.3176777531845806E-2</v>
      </c>
      <c r="E34" s="18">
        <v>2.9126213592233007E-2</v>
      </c>
    </row>
    <row r="35" spans="1:253" ht="15" customHeight="1" x14ac:dyDescent="0.25">
      <c r="A35" s="28" t="s">
        <v>37</v>
      </c>
      <c r="B35" s="29">
        <v>64.499651999999998</v>
      </c>
      <c r="C35" s="29">
        <v>0.15071886024695988</v>
      </c>
      <c r="D35" s="30">
        <v>2.3176777531845806E-2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2214.4880520000002</v>
      </c>
      <c r="C36" s="34">
        <v>5.1746808684789567</v>
      </c>
      <c r="D36" s="36">
        <v>0.79573602859337278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240.26400000000007</v>
      </c>
      <c r="C38" s="6">
        <v>0.56143428864353528</v>
      </c>
      <c r="D38" s="27">
        <v>8.6334501105702136E-2</v>
      </c>
    </row>
    <row r="39" spans="1:253" ht="15" customHeight="1" x14ac:dyDescent="0.25">
      <c r="A39" s="16" t="s">
        <v>41</v>
      </c>
      <c r="B39" s="6">
        <v>11.2</v>
      </c>
      <c r="C39" s="6">
        <v>2.6171478177369867E-2</v>
      </c>
      <c r="D39" s="27">
        <v>4.0245164168742032E-3</v>
      </c>
    </row>
    <row r="40" spans="1:253" ht="15" customHeight="1" x14ac:dyDescent="0.25">
      <c r="A40" s="16" t="s">
        <v>42</v>
      </c>
      <c r="B40" s="6">
        <v>50.666666666666664</v>
      </c>
      <c r="C40" s="6">
        <v>0.11839478223095892</v>
      </c>
      <c r="D40" s="27">
        <v>1.82061456953833E-2</v>
      </c>
    </row>
    <row r="41" spans="1:253" ht="15" customHeight="1" x14ac:dyDescent="0.25">
      <c r="A41" s="16" t="s">
        <v>43</v>
      </c>
      <c r="B41" s="6">
        <v>137.33333333333334</v>
      </c>
      <c r="C41" s="6">
        <v>0.32091217288917817</v>
      </c>
      <c r="D41" s="27">
        <v>4.9348237016433684E-2</v>
      </c>
    </row>
    <row r="42" spans="1:253" ht="15" customHeight="1" x14ac:dyDescent="0.25">
      <c r="A42" s="20" t="s">
        <v>44</v>
      </c>
      <c r="B42" s="21">
        <v>439.46400000000006</v>
      </c>
      <c r="C42" s="21">
        <v>1.0269127219410423</v>
      </c>
      <c r="D42" s="22">
        <v>0.15791340023439332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123.21599999999999</v>
      </c>
      <c r="C44" s="26">
        <v>0.28792364777703622</v>
      </c>
      <c r="D44" s="27">
        <v>4.4275429894783197E-2</v>
      </c>
    </row>
    <row r="45" spans="1:253" ht="15" customHeight="1" x14ac:dyDescent="0.25">
      <c r="A45" s="25" t="s">
        <v>47</v>
      </c>
      <c r="B45" s="26">
        <v>4.2</v>
      </c>
      <c r="C45" s="26">
        <v>9.8143043165137001E-3</v>
      </c>
      <c r="D45" s="27">
        <v>1.5091936563278263E-3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1.575</v>
      </c>
      <c r="C48" s="26">
        <v>3.680364118692638E-3</v>
      </c>
      <c r="D48" s="27">
        <v>5.6594762112293479E-4</v>
      </c>
    </row>
    <row r="49" spans="1:253" s="39" customFormat="1" ht="15" customHeight="1" x14ac:dyDescent="0.25">
      <c r="A49" s="20" t="s">
        <v>51</v>
      </c>
      <c r="B49" s="21">
        <v>128.99099999999999</v>
      </c>
      <c r="C49" s="21">
        <v>0.30141831621224258</v>
      </c>
      <c r="D49" s="22">
        <v>4.6350571172233956E-2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568.45500000000004</v>
      </c>
      <c r="C50" s="34">
        <v>1.3283310381532849</v>
      </c>
      <c r="D50" s="22">
        <v>0.20426397140662728</v>
      </c>
    </row>
    <row r="51" spans="1:253" ht="15" customHeight="1" x14ac:dyDescent="0.25">
      <c r="A51" s="33" t="s">
        <v>53</v>
      </c>
      <c r="B51" s="34">
        <v>2782.9430520000001</v>
      </c>
      <c r="C51" s="34">
        <v>6.503011906632242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450.98879999999991</v>
      </c>
      <c r="C53" s="26">
        <v>1.0538431729855555</v>
      </c>
      <c r="D53" s="27">
        <v>0.12342561883116367</v>
      </c>
    </row>
    <row r="54" spans="1:253" ht="15" hidden="1" customHeight="1" x14ac:dyDescent="0.25">
      <c r="A54" s="16" t="s">
        <v>56</v>
      </c>
      <c r="B54" s="6">
        <v>420</v>
      </c>
      <c r="C54" s="26">
        <v>0.98143043165137001</v>
      </c>
      <c r="D54" s="27">
        <v>0.11494467248208548</v>
      </c>
    </row>
    <row r="55" spans="1:253" ht="15" hidden="1" customHeight="1" x14ac:dyDescent="0.25">
      <c r="A55" s="20" t="s">
        <v>57</v>
      </c>
      <c r="B55" s="21">
        <v>870.98879999999986</v>
      </c>
      <c r="C55" s="21">
        <v>2.0352736046369255</v>
      </c>
      <c r="D55" s="22">
        <v>0.23837029131324916</v>
      </c>
    </row>
    <row r="56" spans="1:253" ht="15" hidden="1" customHeight="1" thickBot="1" x14ac:dyDescent="0.3">
      <c r="A56" s="42" t="s">
        <v>58</v>
      </c>
      <c r="B56" s="43">
        <v>3653.9318519999997</v>
      </c>
      <c r="C56" s="44">
        <v>8.5382855112691676</v>
      </c>
      <c r="D56" s="45">
        <v>1.2383702913132493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1114.8804</v>
      </c>
      <c r="C58" s="75">
        <v>2.6051846481229815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102.38040000000001</v>
      </c>
      <c r="C60" s="81">
        <v>0.23923628610628556</v>
      </c>
      <c r="D60" s="82">
        <v>9.1830836742667649E-2</v>
      </c>
    </row>
    <row r="61" spans="1:253" ht="15" customHeight="1" x14ac:dyDescent="0.25">
      <c r="A61" s="80" t="s">
        <v>101</v>
      </c>
      <c r="B61" s="81">
        <v>1012.5</v>
      </c>
      <c r="C61" s="83">
        <v>2.3659483620166957</v>
      </c>
      <c r="D61" s="82">
        <v>0.90816916325733232</v>
      </c>
    </row>
    <row r="62" spans="1:253" ht="15" customHeight="1" thickBot="1" x14ac:dyDescent="0.3">
      <c r="A62" s="504" t="s">
        <v>102</v>
      </c>
      <c r="B62" s="504"/>
      <c r="C62" s="14"/>
      <c r="D62" s="85">
        <v>0.40061200648672129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2012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91</v>
      </c>
      <c r="B5" s="500"/>
      <c r="C5" s="1"/>
      <c r="D5" s="2"/>
    </row>
    <row r="6" spans="1:5" ht="15" customHeight="1" x14ac:dyDescent="0.25">
      <c r="A6" s="4" t="s">
        <v>3</v>
      </c>
      <c r="B6" s="5" t="s">
        <v>111</v>
      </c>
      <c r="E6" s="6"/>
    </row>
    <row r="7" spans="1:5" ht="15" customHeight="1" thickBot="1" x14ac:dyDescent="0.3">
      <c r="A7" s="4"/>
      <c r="B7" s="7">
        <v>418.62240000000008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1350</v>
      </c>
      <c r="C12" s="87">
        <v>3.1699464573776592</v>
      </c>
      <c r="D12" s="18">
        <v>0.38576981158396595</v>
      </c>
      <c r="E12" s="18">
        <v>0.4828434871849368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500</v>
      </c>
      <c r="C14" s="87">
        <v>1.1740542434732071</v>
      </c>
      <c r="D14" s="18">
        <v>0.14287770799406146</v>
      </c>
      <c r="E14" s="18">
        <v>0.17883092117960622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176.55</v>
      </c>
      <c r="C17" s="87">
        <v>0.41455855337038938</v>
      </c>
      <c r="D17" s="18">
        <v>5.0450118692703098E-2</v>
      </c>
      <c r="E17" s="18">
        <v>6.3145198268518957E-2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324</v>
      </c>
      <c r="C20" s="87">
        <v>0.76078714977063822</v>
      </c>
      <c r="D20" s="18">
        <v>9.2584754780151837E-2</v>
      </c>
      <c r="E20" s="18">
        <v>0.11588243692438484</v>
      </c>
    </row>
    <row r="21" spans="1:5" ht="15" customHeight="1" x14ac:dyDescent="0.25">
      <c r="A21" s="16" t="s">
        <v>23</v>
      </c>
      <c r="B21" s="6">
        <v>37.520000000000003</v>
      </c>
      <c r="C21" s="87">
        <v>8.8101030430229446E-2</v>
      </c>
      <c r="D21" s="18">
        <v>1.0721543207874371E-2</v>
      </c>
      <c r="E21" s="18">
        <v>1.341947232531765E-2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108</v>
      </c>
      <c r="C27" s="87">
        <v>0.25359571659021268</v>
      </c>
      <c r="D27" s="18">
        <v>3.0861584926717277E-2</v>
      </c>
      <c r="E27" s="18">
        <v>3.8627478974794946E-2</v>
      </c>
    </row>
    <row r="28" spans="1:5" ht="15" customHeight="1" x14ac:dyDescent="0.25">
      <c r="A28" s="16" t="s">
        <v>30</v>
      </c>
      <c r="B28" s="6">
        <v>81.52</v>
      </c>
      <c r="C28" s="87">
        <v>0.19141780385587168</v>
      </c>
      <c r="D28" s="18">
        <v>2.3294781511351781E-2</v>
      </c>
      <c r="E28" s="18">
        <v>2.9156593389122999E-2</v>
      </c>
    </row>
    <row r="29" spans="1:5" s="19" customFormat="1" ht="15" customHeight="1" x14ac:dyDescent="0.25">
      <c r="A29" s="16" t="s">
        <v>31</v>
      </c>
      <c r="B29" s="6">
        <v>7.65</v>
      </c>
      <c r="C29" s="87">
        <v>1.7963029925140067E-2</v>
      </c>
      <c r="D29" s="18">
        <v>2.1860289323091405E-3</v>
      </c>
      <c r="E29" s="18">
        <v>2.7361130940479752E-3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129.26200000000003</v>
      </c>
      <c r="C31" s="87">
        <v>0.30352119923966747</v>
      </c>
      <c r="D31" s="18">
        <v>3.6937316581456756E-2</v>
      </c>
      <c r="E31" s="18">
        <v>4.6232085067036528E-2</v>
      </c>
    </row>
    <row r="32" spans="1:5" ht="15" customHeight="1" x14ac:dyDescent="0.25">
      <c r="A32" s="20" t="s">
        <v>34</v>
      </c>
      <c r="B32" s="21">
        <v>2714.5020000000004</v>
      </c>
      <c r="C32" s="21">
        <v>6.3739451840330155</v>
      </c>
      <c r="D32" s="88">
        <v>0.77568364821059155</v>
      </c>
      <c r="E32" s="88">
        <v>0.97087378640776711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81.435060000000007</v>
      </c>
      <c r="C34" s="26">
        <v>0.19121835552099045</v>
      </c>
      <c r="D34" s="27">
        <v>2.3270509446317752E-2</v>
      </c>
      <c r="E34" s="18">
        <v>2.9126213592233011E-2</v>
      </c>
    </row>
    <row r="35" spans="1:253" ht="15" customHeight="1" x14ac:dyDescent="0.25">
      <c r="A35" s="28" t="s">
        <v>37</v>
      </c>
      <c r="B35" s="29">
        <v>81.435060000000007</v>
      </c>
      <c r="C35" s="29">
        <v>0.19121835552099045</v>
      </c>
      <c r="D35" s="30">
        <v>2.3270509446317752E-2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2795.9370600000002</v>
      </c>
      <c r="C36" s="34">
        <v>6.565163539554006</v>
      </c>
      <c r="D36" s="36">
        <v>0.79895415765690925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302.24</v>
      </c>
      <c r="C38" s="6">
        <v>0.70969230909468417</v>
      </c>
      <c r="D38" s="27">
        <v>8.6366716928250278E-2</v>
      </c>
    </row>
    <row r="39" spans="1:253" ht="15" customHeight="1" x14ac:dyDescent="0.25">
      <c r="A39" s="16" t="s">
        <v>41</v>
      </c>
      <c r="B39" s="6">
        <v>13.6</v>
      </c>
      <c r="C39" s="6">
        <v>3.193427542247123E-2</v>
      </c>
      <c r="D39" s="27">
        <v>3.8862736574384717E-3</v>
      </c>
    </row>
    <row r="40" spans="1:253" ht="15" customHeight="1" x14ac:dyDescent="0.25">
      <c r="A40" s="16" t="s">
        <v>42</v>
      </c>
      <c r="B40" s="6">
        <v>55.666666666666664</v>
      </c>
      <c r="C40" s="6">
        <v>0.13071137244001704</v>
      </c>
      <c r="D40" s="27">
        <v>1.590705149000551E-2</v>
      </c>
    </row>
    <row r="41" spans="1:253" ht="15" customHeight="1" x14ac:dyDescent="0.25">
      <c r="A41" s="16" t="s">
        <v>43</v>
      </c>
      <c r="B41" s="6">
        <v>162</v>
      </c>
      <c r="C41" s="6">
        <v>0.38039357488531911</v>
      </c>
      <c r="D41" s="27">
        <v>4.6292377390075919E-2</v>
      </c>
    </row>
    <row r="42" spans="1:253" ht="15" customHeight="1" x14ac:dyDescent="0.25">
      <c r="A42" s="20" t="s">
        <v>44</v>
      </c>
      <c r="B42" s="21">
        <v>533.50666666666666</v>
      </c>
      <c r="C42" s="21">
        <v>1.2527315318424916</v>
      </c>
      <c r="D42" s="22">
        <v>0.15245241946577018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163.04</v>
      </c>
      <c r="C44" s="26">
        <v>0.38283560771174335</v>
      </c>
      <c r="D44" s="27">
        <v>4.6589563022703562E-2</v>
      </c>
    </row>
    <row r="45" spans="1:253" ht="15" customHeight="1" x14ac:dyDescent="0.25">
      <c r="A45" s="25" t="s">
        <v>47</v>
      </c>
      <c r="B45" s="26">
        <v>5.0999999999999996</v>
      </c>
      <c r="C45" s="26">
        <v>1.1975353283426714E-2</v>
      </c>
      <c r="D45" s="27">
        <v>1.4573526215394272E-3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1.9125000000000001</v>
      </c>
      <c r="C48" s="26">
        <v>4.4907574812850168E-3</v>
      </c>
      <c r="D48" s="27">
        <v>5.4650723307728512E-4</v>
      </c>
    </row>
    <row r="49" spans="1:253" s="39" customFormat="1" ht="15" customHeight="1" x14ac:dyDescent="0.25">
      <c r="A49" s="20" t="s">
        <v>51</v>
      </c>
      <c r="B49" s="21">
        <v>170.05250000000001</v>
      </c>
      <c r="C49" s="21">
        <v>0.39930171847645507</v>
      </c>
      <c r="D49" s="22">
        <v>4.8593422877320276E-2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703.55916666666667</v>
      </c>
      <c r="C50" s="34">
        <v>1.6520332503189468</v>
      </c>
      <c r="D50" s="22">
        <v>0.20104584234309045</v>
      </c>
    </row>
    <row r="51" spans="1:253" ht="15" customHeight="1" x14ac:dyDescent="0.25">
      <c r="A51" s="33" t="s">
        <v>53</v>
      </c>
      <c r="B51" s="34">
        <v>3499.4962266666671</v>
      </c>
      <c r="C51" s="34">
        <v>8.2171967898729523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567.22199999999998</v>
      </c>
      <c r="C53" s="26">
        <v>1.331898792182719</v>
      </c>
      <c r="D53" s="27">
        <v>0.12642246990879305</v>
      </c>
    </row>
    <row r="54" spans="1:253" ht="15" hidden="1" customHeight="1" x14ac:dyDescent="0.25">
      <c r="A54" s="16" t="s">
        <v>56</v>
      </c>
      <c r="B54" s="6">
        <v>420</v>
      </c>
      <c r="C54" s="26">
        <v>0.98620556451749397</v>
      </c>
      <c r="D54" s="27">
        <v>9.3609622619879138E-2</v>
      </c>
    </row>
    <row r="55" spans="1:253" ht="15" hidden="1" customHeight="1" x14ac:dyDescent="0.25">
      <c r="A55" s="20" t="s">
        <v>57</v>
      </c>
      <c r="B55" s="21">
        <v>987.22199999999998</v>
      </c>
      <c r="C55" s="21">
        <v>2.3181043567002129</v>
      </c>
      <c r="D55" s="22">
        <v>0.22003209252867217</v>
      </c>
    </row>
    <row r="56" spans="1:253" ht="15" hidden="1" customHeight="1" thickBot="1" x14ac:dyDescent="0.3">
      <c r="A56" s="42" t="s">
        <v>58</v>
      </c>
      <c r="B56" s="43">
        <v>4486.7182266666669</v>
      </c>
      <c r="C56" s="44">
        <v>10.535301146573165</v>
      </c>
      <c r="D56" s="45">
        <v>1.2200320925286718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1479.2619999999999</v>
      </c>
      <c r="C58" s="75">
        <v>3.4734676566173266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129.26200000000003</v>
      </c>
      <c r="C60" s="81">
        <v>0.30352119923966747</v>
      </c>
      <c r="D60" s="82">
        <v>8.7382762485617854E-2</v>
      </c>
    </row>
    <row r="61" spans="1:253" ht="15" customHeight="1" x14ac:dyDescent="0.25">
      <c r="A61" s="80" t="s">
        <v>101</v>
      </c>
      <c r="B61" s="81">
        <v>1350</v>
      </c>
      <c r="C61" s="83">
        <v>3.1699464573776592</v>
      </c>
      <c r="D61" s="82">
        <v>0.91261723751438217</v>
      </c>
    </row>
    <row r="62" spans="1:253" ht="15" customHeight="1" thickBot="1" x14ac:dyDescent="0.3">
      <c r="A62" s="504" t="s">
        <v>102</v>
      </c>
      <c r="B62" s="504"/>
      <c r="C62" s="14"/>
      <c r="D62" s="85">
        <v>0.42270712816542266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2012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91</v>
      </c>
      <c r="B5" s="500"/>
      <c r="C5" s="1"/>
      <c r="D5" s="2"/>
    </row>
    <row r="6" spans="1:5" ht="15" customHeight="1" x14ac:dyDescent="0.25">
      <c r="A6" s="4" t="s">
        <v>3</v>
      </c>
      <c r="B6" s="5" t="s">
        <v>114</v>
      </c>
      <c r="E6" s="6"/>
    </row>
    <row r="7" spans="1:5" ht="15" customHeight="1" thickBot="1" x14ac:dyDescent="0.3">
      <c r="A7" s="4"/>
      <c r="B7" s="7">
        <v>418.62240000000008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1822.5</v>
      </c>
      <c r="C12" s="87">
        <v>4.2867276673384014</v>
      </c>
      <c r="D12" s="18">
        <v>0.4275411996927706</v>
      </c>
      <c r="E12" s="18">
        <v>0.52398456139133531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540</v>
      </c>
      <c r="C14" s="87">
        <v>1.27014153106323</v>
      </c>
      <c r="D14" s="18">
        <v>0.12667887398304314</v>
      </c>
      <c r="E14" s="18">
        <v>0.15525468485669194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214.65</v>
      </c>
      <c r="C17" s="87">
        <v>0.504881258597634</v>
      </c>
      <c r="D17" s="18">
        <v>5.0354852408259647E-2</v>
      </c>
      <c r="E17" s="18">
        <v>6.1713737230535054E-2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360</v>
      </c>
      <c r="C20" s="87">
        <v>0.84676102070882009</v>
      </c>
      <c r="D20" s="18">
        <v>8.4452582655362096E-2</v>
      </c>
      <c r="E20" s="18">
        <v>0.10350312323779463</v>
      </c>
    </row>
    <row r="21" spans="1:5" ht="15" customHeight="1" x14ac:dyDescent="0.25">
      <c r="A21" s="16" t="s">
        <v>23</v>
      </c>
      <c r="B21" s="6">
        <v>45.02</v>
      </c>
      <c r="C21" s="87">
        <v>0.10589216986753076</v>
      </c>
      <c r="D21" s="18">
        <v>1.056126464206778E-2</v>
      </c>
      <c r="E21" s="18">
        <v>1.2943640578237539E-2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138</v>
      </c>
      <c r="C27" s="87">
        <v>0.3245917246050477</v>
      </c>
      <c r="D27" s="18">
        <v>3.2373490017888799E-2</v>
      </c>
      <c r="E27" s="18">
        <v>3.9676197241154607E-2</v>
      </c>
    </row>
    <row r="28" spans="1:5" ht="15" customHeight="1" x14ac:dyDescent="0.25">
      <c r="A28" s="16" t="s">
        <v>30</v>
      </c>
      <c r="B28" s="6">
        <v>88.227999999999994</v>
      </c>
      <c r="C28" s="87">
        <v>0.20752230926416049</v>
      </c>
      <c r="D28" s="18">
        <v>2.0697451284770237E-2</v>
      </c>
      <c r="E28" s="18">
        <v>2.5366315436178177E-2</v>
      </c>
    </row>
    <row r="29" spans="1:5" s="19" customFormat="1" ht="15" customHeight="1" x14ac:dyDescent="0.25">
      <c r="A29" s="16" t="s">
        <v>31</v>
      </c>
      <c r="B29" s="6">
        <v>7.65</v>
      </c>
      <c r="C29" s="87">
        <v>1.7993671690062427E-2</v>
      </c>
      <c r="D29" s="18">
        <v>1.7946173814264443E-3</v>
      </c>
      <c r="E29" s="18">
        <v>2.1994413688031359E-3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160.80240000000003</v>
      </c>
      <c r="C31" s="87">
        <v>0.37822556765674442</v>
      </c>
      <c r="D31" s="18">
        <v>3.7722716603279444E-2</v>
      </c>
      <c r="E31" s="18">
        <v>4.6232085067036528E-2</v>
      </c>
    </row>
    <row r="32" spans="1:5" ht="15" customHeight="1" x14ac:dyDescent="0.25">
      <c r="A32" s="20" t="s">
        <v>34</v>
      </c>
      <c r="B32" s="21">
        <v>3376.8504000000003</v>
      </c>
      <c r="C32" s="21">
        <v>7.9427369207916323</v>
      </c>
      <c r="D32" s="88">
        <v>0.79217704866886818</v>
      </c>
      <c r="E32" s="88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101.30551200000001</v>
      </c>
      <c r="C34" s="26">
        <v>0.23828210762374896</v>
      </c>
      <c r="D34" s="27">
        <v>2.3765311460066045E-2</v>
      </c>
      <c r="E34" s="18">
        <v>2.9126213592233011E-2</v>
      </c>
    </row>
    <row r="35" spans="1:253" ht="15" customHeight="1" x14ac:dyDescent="0.25">
      <c r="A35" s="28" t="s">
        <v>37</v>
      </c>
      <c r="B35" s="29">
        <v>101.30551200000001</v>
      </c>
      <c r="C35" s="29">
        <v>0.23828210762374896</v>
      </c>
      <c r="D35" s="30">
        <v>2.3765311460066045E-2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3478.1559120000002</v>
      </c>
      <c r="C36" s="34">
        <v>8.1810190284153812</v>
      </c>
      <c r="D36" s="36">
        <v>0.81594236012893417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346.85600000000005</v>
      </c>
      <c r="C38" s="6">
        <v>0.81584483499716265</v>
      </c>
      <c r="D38" s="27">
        <v>8.1369125026411887E-2</v>
      </c>
    </row>
    <row r="39" spans="1:253" ht="15" customHeight="1" x14ac:dyDescent="0.25">
      <c r="A39" s="16" t="s">
        <v>41</v>
      </c>
      <c r="B39" s="6">
        <v>13.6</v>
      </c>
      <c r="C39" s="6">
        <v>3.1988749671222089E-2</v>
      </c>
      <c r="D39" s="27">
        <v>3.1904309003136788E-3</v>
      </c>
    </row>
    <row r="40" spans="1:253" ht="15" customHeight="1" x14ac:dyDescent="0.25">
      <c r="A40" s="16" t="s">
        <v>42</v>
      </c>
      <c r="B40" s="6">
        <v>69.333333333333329</v>
      </c>
      <c r="C40" s="6">
        <v>0.16307990028466163</v>
      </c>
      <c r="D40" s="27">
        <v>1.62649418447364E-2</v>
      </c>
    </row>
    <row r="41" spans="1:253" ht="15" customHeight="1" x14ac:dyDescent="0.25">
      <c r="A41" s="16" t="s">
        <v>43</v>
      </c>
      <c r="B41" s="6">
        <v>171.33333333333334</v>
      </c>
      <c r="C41" s="6">
        <v>0.40299552281882733</v>
      </c>
      <c r="D41" s="27">
        <v>4.0193173597088995E-2</v>
      </c>
    </row>
    <row r="42" spans="1:253" ht="15" customHeight="1" x14ac:dyDescent="0.25">
      <c r="A42" s="20" t="s">
        <v>44</v>
      </c>
      <c r="B42" s="21">
        <v>601.12266666666676</v>
      </c>
      <c r="C42" s="21">
        <v>1.4139090077718737</v>
      </c>
      <c r="D42" s="22">
        <v>0.14101767136855095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176.45599999999999</v>
      </c>
      <c r="C44" s="26">
        <v>0.41504461852832097</v>
      </c>
      <c r="D44" s="27">
        <v>4.1394902569540475E-2</v>
      </c>
    </row>
    <row r="45" spans="1:253" ht="15" customHeight="1" x14ac:dyDescent="0.25">
      <c r="A45" s="25" t="s">
        <v>47</v>
      </c>
      <c r="B45" s="26">
        <v>5.0999999999999996</v>
      </c>
      <c r="C45" s="26">
        <v>1.1995781126708285E-2</v>
      </c>
      <c r="D45" s="27">
        <v>1.1964115876176298E-3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1.9125000000000001</v>
      </c>
      <c r="C48" s="26">
        <v>4.4984179225156067E-3</v>
      </c>
      <c r="D48" s="27">
        <v>4.4865434535661108E-4</v>
      </c>
    </row>
    <row r="49" spans="1:253" s="39" customFormat="1" ht="15" customHeight="1" x14ac:dyDescent="0.25">
      <c r="A49" s="20" t="s">
        <v>51</v>
      </c>
      <c r="B49" s="21">
        <v>183.46849999999998</v>
      </c>
      <c r="C49" s="21">
        <v>0.43153881757754486</v>
      </c>
      <c r="D49" s="22">
        <v>4.3039968502514715E-2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784.59116666666671</v>
      </c>
      <c r="C50" s="34">
        <v>1.8454478253494186</v>
      </c>
      <c r="D50" s="22">
        <v>0.18405763987106569</v>
      </c>
    </row>
    <row r="51" spans="1:253" ht="15" customHeight="1" x14ac:dyDescent="0.25">
      <c r="A51" s="33" t="s">
        <v>53</v>
      </c>
      <c r="B51" s="34">
        <v>4262.7470786666672</v>
      </c>
      <c r="C51" s="34">
        <v>10.0264668537648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617.68079999999998</v>
      </c>
      <c r="C53" s="26">
        <v>1.4528556241117794</v>
      </c>
      <c r="D53" s="27">
        <v>0.11653413915621068</v>
      </c>
    </row>
    <row r="54" spans="1:253" ht="15" hidden="1" customHeight="1" x14ac:dyDescent="0.25">
      <c r="A54" s="16" t="s">
        <v>56</v>
      </c>
      <c r="B54" s="6">
        <v>420</v>
      </c>
      <c r="C54" s="26">
        <v>0.9878878574936234</v>
      </c>
      <c r="D54" s="27">
        <v>7.9238885919083915E-2</v>
      </c>
    </row>
    <row r="55" spans="1:253" ht="15" hidden="1" customHeight="1" x14ac:dyDescent="0.25">
      <c r="A55" s="20" t="s">
        <v>57</v>
      </c>
      <c r="B55" s="21">
        <v>1037.6808000000001</v>
      </c>
      <c r="C55" s="21">
        <v>2.440743481605403</v>
      </c>
      <c r="D55" s="22">
        <v>0.19577302507529459</v>
      </c>
    </row>
    <row r="56" spans="1:253" ht="15" hidden="1" customHeight="1" thickBot="1" x14ac:dyDescent="0.3">
      <c r="A56" s="42" t="s">
        <v>58</v>
      </c>
      <c r="B56" s="43">
        <v>5300.4278786666673</v>
      </c>
      <c r="C56" s="44">
        <v>12.467210335370204</v>
      </c>
      <c r="D56" s="45">
        <v>1.1957730250752945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1983.3024</v>
      </c>
      <c r="C58" s="75">
        <v>4.6649532349951457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160.80240000000003</v>
      </c>
      <c r="C60" s="81">
        <v>0.37822556765674442</v>
      </c>
      <c r="D60" s="82">
        <v>8.107810488203919E-2</v>
      </c>
    </row>
    <row r="61" spans="1:253" ht="15" customHeight="1" x14ac:dyDescent="0.25">
      <c r="A61" s="80" t="s">
        <v>101</v>
      </c>
      <c r="B61" s="81">
        <v>1822.5</v>
      </c>
      <c r="C61" s="83">
        <v>4.2867276673384014</v>
      </c>
      <c r="D61" s="82">
        <v>0.91892189511796085</v>
      </c>
    </row>
    <row r="62" spans="1:253" ht="15" customHeight="1" thickBot="1" x14ac:dyDescent="0.3">
      <c r="A62" s="504" t="s">
        <v>102</v>
      </c>
      <c r="B62" s="504"/>
      <c r="C62" s="14"/>
      <c r="D62" s="85">
        <v>0.46526391629605002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2014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91</v>
      </c>
      <c r="B5" s="500"/>
      <c r="C5" s="1"/>
      <c r="D5" s="2"/>
    </row>
    <row r="6" spans="1:5" ht="15" customHeight="1" x14ac:dyDescent="0.25">
      <c r="A6" s="4" t="s">
        <v>3</v>
      </c>
      <c r="B6" s="5">
        <v>41730</v>
      </c>
      <c r="E6" s="6"/>
    </row>
    <row r="7" spans="1:5" ht="15" customHeight="1" thickBot="1" x14ac:dyDescent="0.3">
      <c r="A7" s="4"/>
      <c r="B7" s="7">
        <v>418.62240000000008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2193.75</v>
      </c>
      <c r="C12" s="87">
        <v>5.1599499699443721</v>
      </c>
      <c r="D12" s="18">
        <v>0.4367619092161375</v>
      </c>
      <c r="E12" s="18">
        <v>0.54070704283715398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650</v>
      </c>
      <c r="C14" s="87">
        <v>1.5288740651687029</v>
      </c>
      <c r="D14" s="18">
        <v>0.12941093606404075</v>
      </c>
      <c r="E14" s="18">
        <v>0.16020949417397157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163.875</v>
      </c>
      <c r="C17" s="87">
        <v>0.38545267296849417</v>
      </c>
      <c r="D17" s="18">
        <v>3.2626487919222576E-2</v>
      </c>
      <c r="E17" s="18">
        <v>4.0391278242707059E-2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396</v>
      </c>
      <c r="C20" s="87">
        <v>0.93143712277970214</v>
      </c>
      <c r="D20" s="18">
        <v>7.8841124125169429E-2</v>
      </c>
      <c r="E20" s="18">
        <v>9.7604553373681138E-2</v>
      </c>
    </row>
    <row r="21" spans="1:5" ht="15" customHeight="1" x14ac:dyDescent="0.25">
      <c r="A21" s="16" t="s">
        <v>23</v>
      </c>
      <c r="B21" s="6">
        <v>63.3</v>
      </c>
      <c r="C21" s="87">
        <v>0.14888881280796754</v>
      </c>
      <c r="D21" s="18">
        <v>1.2602634235159659E-2</v>
      </c>
      <c r="E21" s="18">
        <v>1.5601939971095999E-2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168</v>
      </c>
      <c r="C27" s="87">
        <v>0.39515514299744936</v>
      </c>
      <c r="D27" s="18">
        <v>3.3447749628859762E-2</v>
      </c>
      <c r="E27" s="18">
        <v>4.1407992340349573E-2</v>
      </c>
    </row>
    <row r="28" spans="1:5" ht="15" customHeight="1" x14ac:dyDescent="0.25">
      <c r="A28" s="16" t="s">
        <v>30</v>
      </c>
      <c r="B28" s="6">
        <v>108.42</v>
      </c>
      <c r="C28" s="87">
        <v>0.25501619407013965</v>
      </c>
      <c r="D28" s="18">
        <v>2.1585744135481994E-2</v>
      </c>
      <c r="E28" s="18">
        <v>2.6722943628218455E-2</v>
      </c>
    </row>
    <row r="29" spans="1:5" s="19" customFormat="1" ht="15" customHeight="1" x14ac:dyDescent="0.25">
      <c r="A29" s="16" t="s">
        <v>31</v>
      </c>
      <c r="B29" s="6">
        <v>8.1</v>
      </c>
      <c r="C29" s="87">
        <v>1.9052122965948451E-2</v>
      </c>
      <c r="D29" s="18">
        <v>1.6126593571057384E-3</v>
      </c>
      <c r="E29" s="18">
        <v>1.9964567735525685E-3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187.57225000000003</v>
      </c>
      <c r="C31" s="87">
        <v>0.44119130518513894</v>
      </c>
      <c r="D31" s="18">
        <v>3.7344462234058871E-2</v>
      </c>
      <c r="E31" s="18">
        <v>4.6232085067036521E-2</v>
      </c>
    </row>
    <row r="32" spans="1:5" ht="15" customHeight="1" x14ac:dyDescent="0.25">
      <c r="A32" s="20" t="s">
        <v>34</v>
      </c>
      <c r="B32" s="21">
        <v>3939.0172500000003</v>
      </c>
      <c r="C32" s="21">
        <v>9.2650174088879158</v>
      </c>
      <c r="D32" s="88">
        <v>0.7842337069152362</v>
      </c>
      <c r="E32" s="88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118.1705175</v>
      </c>
      <c r="C34" s="26">
        <v>0.27795052226663747</v>
      </c>
      <c r="D34" s="27">
        <v>2.3527011207457087E-2</v>
      </c>
      <c r="E34" s="18">
        <v>2.9126213592233007E-2</v>
      </c>
    </row>
    <row r="35" spans="1:253" ht="15" customHeight="1" x14ac:dyDescent="0.25">
      <c r="A35" s="28" t="s">
        <v>37</v>
      </c>
      <c r="B35" s="29">
        <v>118.1705175</v>
      </c>
      <c r="C35" s="29">
        <v>0.27795052226663747</v>
      </c>
      <c r="D35" s="30">
        <v>2.3527011207457087E-2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4057.1877675000005</v>
      </c>
      <c r="C36" s="34">
        <v>9.5429679311545534</v>
      </c>
      <c r="D36" s="36">
        <v>0.80776071812269323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411.24</v>
      </c>
      <c r="C38" s="6">
        <v>0.96728333932304211</v>
      </c>
      <c r="D38" s="27">
        <v>8.1875312841501707E-2</v>
      </c>
    </row>
    <row r="39" spans="1:253" ht="15" customHeight="1" x14ac:dyDescent="0.25">
      <c r="A39" s="16" t="s">
        <v>41</v>
      </c>
      <c r="B39" s="6">
        <v>14.4</v>
      </c>
      <c r="C39" s="6">
        <v>3.3870440828352805E-2</v>
      </c>
      <c r="D39" s="27">
        <v>2.8669499681879796E-3</v>
      </c>
    </row>
    <row r="40" spans="1:253" ht="15" customHeight="1" x14ac:dyDescent="0.25">
      <c r="A40" s="16" t="s">
        <v>42</v>
      </c>
      <c r="B40" s="6">
        <v>120</v>
      </c>
      <c r="C40" s="6">
        <v>0.28225367356960673</v>
      </c>
      <c r="D40" s="27">
        <v>2.3891249734899828E-2</v>
      </c>
    </row>
    <row r="41" spans="1:253" ht="15" customHeight="1" x14ac:dyDescent="0.25">
      <c r="A41" s="16" t="s">
        <v>43</v>
      </c>
      <c r="B41" s="6">
        <v>195.66666666666666</v>
      </c>
      <c r="C41" s="6">
        <v>0.46023029551488648</v>
      </c>
      <c r="D41" s="27">
        <v>3.8956009984406105E-2</v>
      </c>
    </row>
    <row r="42" spans="1:253" ht="15" customHeight="1" x14ac:dyDescent="0.25">
      <c r="A42" s="20" t="s">
        <v>44</v>
      </c>
      <c r="B42" s="21">
        <v>741.3066666666665</v>
      </c>
      <c r="C42" s="21">
        <v>1.7436377492358881</v>
      </c>
      <c r="D42" s="22">
        <v>0.14758952252899563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216.84</v>
      </c>
      <c r="C44" s="26">
        <v>0.51003238814027929</v>
      </c>
      <c r="D44" s="27">
        <v>4.3171488270963988E-2</v>
      </c>
    </row>
    <row r="45" spans="1:253" ht="15" customHeight="1" x14ac:dyDescent="0.25">
      <c r="A45" s="25" t="s">
        <v>47</v>
      </c>
      <c r="B45" s="26">
        <v>5.4</v>
      </c>
      <c r="C45" s="26">
        <v>1.2701415310632303E-2</v>
      </c>
      <c r="D45" s="27">
        <v>1.0751062380704923E-3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2.0249999999999999</v>
      </c>
      <c r="C48" s="26">
        <v>4.7630307414871127E-3</v>
      </c>
      <c r="D48" s="27">
        <v>4.0316483927643461E-4</v>
      </c>
    </row>
    <row r="49" spans="1:253" s="39" customFormat="1" ht="15" customHeight="1" x14ac:dyDescent="0.25">
      <c r="A49" s="20" t="s">
        <v>51</v>
      </c>
      <c r="B49" s="21">
        <v>224.26499999999999</v>
      </c>
      <c r="C49" s="21">
        <v>0.52749683419239868</v>
      </c>
      <c r="D49" s="22">
        <v>4.4649759348310919E-2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965.57166666666649</v>
      </c>
      <c r="C50" s="34">
        <v>2.271134583428287</v>
      </c>
      <c r="D50" s="22">
        <v>0.19223928187730652</v>
      </c>
    </row>
    <row r="51" spans="1:253" ht="15" customHeight="1" x14ac:dyDescent="0.25">
      <c r="A51" s="33" t="s">
        <v>53</v>
      </c>
      <c r="B51" s="34">
        <v>5022.7594341666672</v>
      </c>
      <c r="C51" s="34">
        <v>11.81410251458284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766.87199999999984</v>
      </c>
      <c r="C53" s="26">
        <v>1.8037703263139282</v>
      </c>
      <c r="D53" s="27">
        <v>0.12349718467677688</v>
      </c>
    </row>
    <row r="54" spans="1:253" ht="15" hidden="1" customHeight="1" x14ac:dyDescent="0.25">
      <c r="A54" s="16" t="s">
        <v>56</v>
      </c>
      <c r="B54" s="6">
        <v>420</v>
      </c>
      <c r="C54" s="26">
        <v>0.9878878574936234</v>
      </c>
      <c r="D54" s="27">
        <v>6.7636864514868583E-2</v>
      </c>
    </row>
    <row r="55" spans="1:253" ht="15" hidden="1" customHeight="1" x14ac:dyDescent="0.25">
      <c r="A55" s="20" t="s">
        <v>57</v>
      </c>
      <c r="B55" s="21">
        <v>1186.8719999999998</v>
      </c>
      <c r="C55" s="21">
        <v>2.7916581838075514</v>
      </c>
      <c r="D55" s="22">
        <v>0.19113404919164545</v>
      </c>
    </row>
    <row r="56" spans="1:253" ht="15" hidden="1" customHeight="1" thickBot="1" x14ac:dyDescent="0.3">
      <c r="A56" s="42" t="s">
        <v>58</v>
      </c>
      <c r="B56" s="43">
        <v>6209.6314341666675</v>
      </c>
      <c r="C56" s="44">
        <v>14.605760698390391</v>
      </c>
      <c r="D56" s="45">
        <v>1.1911340491916453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2381.3222500000002</v>
      </c>
      <c r="C58" s="75">
        <v>5.6011412751295113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187.57225000000003</v>
      </c>
      <c r="C60" s="81">
        <v>0.44119130518513894</v>
      </c>
      <c r="D60" s="82">
        <v>7.8768108768143413E-2</v>
      </c>
    </row>
    <row r="61" spans="1:253" ht="15" customHeight="1" x14ac:dyDescent="0.25">
      <c r="A61" s="80" t="s">
        <v>101</v>
      </c>
      <c r="B61" s="81">
        <v>2193.75</v>
      </c>
      <c r="C61" s="83">
        <v>5.1599499699443721</v>
      </c>
      <c r="D61" s="82">
        <v>0.92123189123185656</v>
      </c>
    </row>
    <row r="62" spans="1:253" ht="15" customHeight="1" thickBot="1" x14ac:dyDescent="0.3">
      <c r="A62" s="504" t="s">
        <v>102</v>
      </c>
      <c r="B62" s="504"/>
      <c r="C62" s="14"/>
      <c r="D62" s="85">
        <v>0.47410637145019641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10">
        <v>2012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91</v>
      </c>
      <c r="B5" s="500"/>
      <c r="C5" s="1"/>
      <c r="D5" s="2"/>
    </row>
    <row r="6" spans="1:5" ht="15" customHeight="1" x14ac:dyDescent="0.25">
      <c r="A6" s="4" t="s">
        <v>3</v>
      </c>
      <c r="B6" s="5" t="s">
        <v>121</v>
      </c>
      <c r="E6" s="6"/>
    </row>
    <row r="7" spans="1:5" ht="15" customHeight="1" thickBot="1" x14ac:dyDescent="0.3">
      <c r="A7" s="4"/>
      <c r="B7" s="7">
        <v>418.62240000000008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2362.5</v>
      </c>
      <c r="C12" s="87">
        <v>5.5870181132135297</v>
      </c>
      <c r="D12" s="18">
        <v>0.43739451936869117</v>
      </c>
      <c r="E12" s="18">
        <v>0.54306151231683064</v>
      </c>
    </row>
    <row r="13" spans="1:5" ht="15" customHeight="1" x14ac:dyDescent="0.25">
      <c r="A13" s="16" t="s">
        <v>15</v>
      </c>
      <c r="B13" s="6">
        <v>0</v>
      </c>
      <c r="C13" s="8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700</v>
      </c>
      <c r="C14" s="87">
        <v>1.6554127742854903</v>
      </c>
      <c r="D14" s="18">
        <v>0.12959837610924183</v>
      </c>
      <c r="E14" s="18">
        <v>0.1609071147605424</v>
      </c>
    </row>
    <row r="15" spans="1:5" ht="15" customHeight="1" x14ac:dyDescent="0.25">
      <c r="A15" s="16" t="s">
        <v>17</v>
      </c>
      <c r="B15" s="6">
        <v>0</v>
      </c>
      <c r="C15" s="8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8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169.04999999999998</v>
      </c>
      <c r="C17" s="87">
        <v>0.39978218498994583</v>
      </c>
      <c r="D17" s="18">
        <v>3.1298007830381898E-2</v>
      </c>
      <c r="E17" s="18">
        <v>3.8859068214670986E-2</v>
      </c>
    </row>
    <row r="18" spans="1:5" ht="15" customHeight="1" x14ac:dyDescent="0.25">
      <c r="A18" s="16" t="s">
        <v>20</v>
      </c>
      <c r="B18" s="6">
        <v>0</v>
      </c>
      <c r="C18" s="8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8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432</v>
      </c>
      <c r="C20" s="87">
        <v>1.0216261692733311</v>
      </c>
      <c r="D20" s="18">
        <v>7.9980712113132096E-2</v>
      </c>
      <c r="E20" s="18">
        <v>9.9302676537934745E-2</v>
      </c>
    </row>
    <row r="21" spans="1:5" ht="15" customHeight="1" x14ac:dyDescent="0.25">
      <c r="A21" s="16" t="s">
        <v>23</v>
      </c>
      <c r="B21" s="6">
        <v>68.5</v>
      </c>
      <c r="C21" s="87">
        <v>0.16199396434079438</v>
      </c>
      <c r="D21" s="18">
        <v>1.2682126804975807E-2</v>
      </c>
      <c r="E21" s="18">
        <v>1.5745910515853077E-2</v>
      </c>
    </row>
    <row r="22" spans="1:5" ht="15" customHeight="1" x14ac:dyDescent="0.25">
      <c r="A22" s="16" t="s">
        <v>24</v>
      </c>
      <c r="B22" s="6">
        <v>0</v>
      </c>
      <c r="C22" s="8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8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8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8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8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168</v>
      </c>
      <c r="C27" s="87">
        <v>0.39729906582851771</v>
      </c>
      <c r="D27" s="18">
        <v>3.1103610266218037E-2</v>
      </c>
      <c r="E27" s="18">
        <v>3.8617707542530175E-2</v>
      </c>
    </row>
    <row r="28" spans="1:5" ht="15" customHeight="1" x14ac:dyDescent="0.25">
      <c r="A28" s="16" t="s">
        <v>30</v>
      </c>
      <c r="B28" s="6">
        <v>114.352</v>
      </c>
      <c r="C28" s="87">
        <v>0.27042823080727768</v>
      </c>
      <c r="D28" s="18">
        <v>2.1171190721205744E-2</v>
      </c>
      <c r="E28" s="18">
        <v>2.6285786267282209E-2</v>
      </c>
    </row>
    <row r="29" spans="1:5" s="19" customFormat="1" ht="15" customHeight="1" x14ac:dyDescent="0.25">
      <c r="A29" s="16" t="s">
        <v>31</v>
      </c>
      <c r="B29" s="6">
        <v>8.1</v>
      </c>
      <c r="C29" s="87">
        <v>1.9155490673874957E-2</v>
      </c>
      <c r="D29" s="18">
        <v>1.4996383521212267E-3</v>
      </c>
      <c r="E29" s="18">
        <v>1.8619251850862763E-3</v>
      </c>
    </row>
    <row r="30" spans="1:5" ht="15" customHeight="1" x14ac:dyDescent="0.25">
      <c r="A30" s="16" t="s">
        <v>32</v>
      </c>
      <c r="B30" s="6">
        <v>0</v>
      </c>
      <c r="C30" s="8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201.1251</v>
      </c>
      <c r="C31" s="87">
        <v>0.47563579967063807</v>
      </c>
      <c r="D31" s="18">
        <v>3.7236409078298394E-2</v>
      </c>
      <c r="E31" s="18">
        <v>4.6232085067036528E-2</v>
      </c>
    </row>
    <row r="32" spans="1:5" ht="15" customHeight="1" x14ac:dyDescent="0.25">
      <c r="A32" s="20" t="s">
        <v>34</v>
      </c>
      <c r="B32" s="21">
        <v>4223.6270999999997</v>
      </c>
      <c r="C32" s="21">
        <v>9.9883517930833996</v>
      </c>
      <c r="D32" s="88">
        <v>0.78196459064426616</v>
      </c>
      <c r="E32" s="88">
        <v>0.97087378640776689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126.70881299999999</v>
      </c>
      <c r="C34" s="26">
        <v>0.29965055379250194</v>
      </c>
      <c r="D34" s="27">
        <v>2.3458937719327985E-2</v>
      </c>
      <c r="E34" s="18">
        <v>2.9126213592233007E-2</v>
      </c>
    </row>
    <row r="35" spans="1:253" ht="15" customHeight="1" x14ac:dyDescent="0.25">
      <c r="A35" s="28" t="s">
        <v>37</v>
      </c>
      <c r="B35" s="29">
        <v>126.70881299999999</v>
      </c>
      <c r="C35" s="29">
        <v>0.29965055379250194</v>
      </c>
      <c r="D35" s="30">
        <v>2.3458937719327985E-2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4350.3359129999999</v>
      </c>
      <c r="C36" s="34">
        <v>10.288002346875901</v>
      </c>
      <c r="D36" s="36">
        <v>0.8054235283635941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453.10399999999998</v>
      </c>
      <c r="C38" s="6">
        <v>1.0715344995426468</v>
      </c>
      <c r="D38" s="27">
        <v>8.388791801228844E-2</v>
      </c>
    </row>
    <row r="39" spans="1:253" ht="15" customHeight="1" x14ac:dyDescent="0.25">
      <c r="A39" s="16" t="s">
        <v>41</v>
      </c>
      <c r="B39" s="6">
        <v>14.4</v>
      </c>
      <c r="C39" s="6">
        <v>3.4054205642444373E-2</v>
      </c>
      <c r="D39" s="27">
        <v>2.6660237371044036E-3</v>
      </c>
    </row>
    <row r="40" spans="1:253" ht="15" customHeight="1" x14ac:dyDescent="0.25">
      <c r="A40" s="16" t="s">
        <v>42</v>
      </c>
      <c r="B40" s="6">
        <v>140</v>
      </c>
      <c r="C40" s="6">
        <v>0.33108255485709803</v>
      </c>
      <c r="D40" s="27">
        <v>2.5919675221848366E-2</v>
      </c>
    </row>
    <row r="41" spans="1:253" ht="15" customHeight="1" x14ac:dyDescent="0.25">
      <c r="A41" s="16" t="s">
        <v>43</v>
      </c>
      <c r="B41" s="6">
        <v>207.33333333333334</v>
      </c>
      <c r="C41" s="6">
        <v>0.49031749790741663</v>
      </c>
      <c r="D41" s="27">
        <v>3.838580473330877E-2</v>
      </c>
    </row>
    <row r="42" spans="1:253" ht="15" customHeight="1" x14ac:dyDescent="0.25">
      <c r="A42" s="20" t="s">
        <v>44</v>
      </c>
      <c r="B42" s="21">
        <v>814.83733333333328</v>
      </c>
      <c r="C42" s="21">
        <v>1.9269887579496059</v>
      </c>
      <c r="D42" s="22">
        <v>0.15085942170454997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228.70400000000001</v>
      </c>
      <c r="C44" s="26">
        <v>0.54085646161455536</v>
      </c>
      <c r="D44" s="27">
        <v>4.2342381442411488E-2</v>
      </c>
    </row>
    <row r="45" spans="1:253" ht="15" customHeight="1" x14ac:dyDescent="0.25">
      <c r="A45" s="25" t="s">
        <v>47</v>
      </c>
      <c r="B45" s="26">
        <v>5.4</v>
      </c>
      <c r="C45" s="26">
        <v>1.2770327115916641E-2</v>
      </c>
      <c r="D45" s="27">
        <v>9.9975890141415133E-4</v>
      </c>
    </row>
    <row r="46" spans="1:253" ht="15" customHeight="1" x14ac:dyDescent="0.25">
      <c r="A46" s="38" t="s">
        <v>48</v>
      </c>
      <c r="B46" s="26">
        <v>0</v>
      </c>
      <c r="C46" s="2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2.0249999999999999</v>
      </c>
      <c r="C48" s="26">
        <v>4.7888726684687391E-3</v>
      </c>
      <c r="D48" s="27">
        <v>3.7490958803030667E-4</v>
      </c>
    </row>
    <row r="49" spans="1:253" s="39" customFormat="1" ht="15" customHeight="1" x14ac:dyDescent="0.25">
      <c r="A49" s="20" t="s">
        <v>51</v>
      </c>
      <c r="B49" s="21">
        <v>236.12900000000002</v>
      </c>
      <c r="C49" s="21">
        <v>0.55841566139894072</v>
      </c>
      <c r="D49" s="22">
        <v>4.3717049931855941E-2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1050.9663333333333</v>
      </c>
      <c r="C50" s="34">
        <v>2.4854044193485465</v>
      </c>
      <c r="D50" s="22">
        <v>0.19457647163640593</v>
      </c>
    </row>
    <row r="51" spans="1:253" ht="15" customHeight="1" x14ac:dyDescent="0.25">
      <c r="A51" s="33" t="s">
        <v>53</v>
      </c>
      <c r="B51" s="34">
        <v>5401.3022463333327</v>
      </c>
      <c r="C51" s="34">
        <v>12.773406766224447</v>
      </c>
      <c r="D51" s="36">
        <v>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850.62720000000002</v>
      </c>
      <c r="C53" s="26">
        <v>2.0116273329067123</v>
      </c>
      <c r="D53" s="27">
        <v>0.12749343452177481</v>
      </c>
    </row>
    <row r="54" spans="1:253" ht="15" hidden="1" customHeight="1" x14ac:dyDescent="0.25">
      <c r="A54" s="16" t="s">
        <v>56</v>
      </c>
      <c r="B54" s="6">
        <v>420</v>
      </c>
      <c r="C54" s="26">
        <v>0.9932476645712941</v>
      </c>
      <c r="D54" s="27">
        <v>6.2950305961466335E-2</v>
      </c>
    </row>
    <row r="55" spans="1:253" ht="15" hidden="1" customHeight="1" x14ac:dyDescent="0.25">
      <c r="A55" s="20" t="s">
        <v>57</v>
      </c>
      <c r="B55" s="21">
        <v>1270.6271999999999</v>
      </c>
      <c r="C55" s="21">
        <v>3.0048749974780065</v>
      </c>
      <c r="D55" s="22">
        <v>0.19044374048324114</v>
      </c>
    </row>
    <row r="56" spans="1:253" ht="15" hidden="1" customHeight="1" thickBot="1" x14ac:dyDescent="0.3">
      <c r="A56" s="42" t="s">
        <v>58</v>
      </c>
      <c r="B56" s="43">
        <v>6671.9294463333326</v>
      </c>
      <c r="C56" s="44">
        <v>15.778281763702454</v>
      </c>
      <c r="D56" s="45">
        <v>1.1904437404832411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2563.6251000000002</v>
      </c>
      <c r="C58" s="75">
        <v>6.0626539128841674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201.1251</v>
      </c>
      <c r="C60" s="81">
        <v>0.47563579967063807</v>
      </c>
      <c r="D60" s="82">
        <v>7.8453397885673681E-2</v>
      </c>
    </row>
    <row r="61" spans="1:253" ht="15" customHeight="1" x14ac:dyDescent="0.25">
      <c r="A61" s="80" t="s">
        <v>101</v>
      </c>
      <c r="B61" s="81">
        <v>2362.5</v>
      </c>
      <c r="C61" s="83">
        <v>5.5870181132135297</v>
      </c>
      <c r="D61" s="82">
        <v>0.92154660211432626</v>
      </c>
    </row>
    <row r="62" spans="1:253" ht="15" customHeight="1" thickBot="1" x14ac:dyDescent="0.3">
      <c r="A62" s="504" t="s">
        <v>102</v>
      </c>
      <c r="B62" s="504"/>
      <c r="C62" s="14"/>
      <c r="D62" s="85">
        <v>0.47463092844698962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3"/>
  <sheetViews>
    <sheetView showGridLines="0" zoomScale="80" workbookViewId="0">
      <selection sqref="A1:B1"/>
    </sheetView>
  </sheetViews>
  <sheetFormatPr defaultColWidth="13.140625" defaultRowHeight="15" customHeight="1" x14ac:dyDescent="0.25"/>
  <cols>
    <col min="1" max="1" width="58.42578125" style="153" bestFit="1" customWidth="1"/>
    <col min="2" max="2" width="14.140625" style="153" customWidth="1"/>
    <col min="3" max="3" width="10.42578125" style="153" customWidth="1"/>
    <col min="4" max="4" width="13.5703125" style="153" bestFit="1" customWidth="1"/>
    <col min="5" max="5" width="14.85546875" style="153" bestFit="1" customWidth="1"/>
    <col min="6" max="256" width="13.140625" style="153"/>
    <col min="257" max="257" width="58.42578125" style="153" bestFit="1" customWidth="1"/>
    <col min="258" max="258" width="14.140625" style="153" customWidth="1"/>
    <col min="259" max="259" width="10.42578125" style="153" customWidth="1"/>
    <col min="260" max="260" width="13.5703125" style="153" bestFit="1" customWidth="1"/>
    <col min="261" max="261" width="14.85546875" style="153" bestFit="1" customWidth="1"/>
    <col min="262" max="512" width="13.140625" style="153"/>
    <col min="513" max="513" width="58.42578125" style="153" bestFit="1" customWidth="1"/>
    <col min="514" max="514" width="14.140625" style="153" customWidth="1"/>
    <col min="515" max="515" width="10.42578125" style="153" customWidth="1"/>
    <col min="516" max="516" width="13.5703125" style="153" bestFit="1" customWidth="1"/>
    <col min="517" max="517" width="14.85546875" style="153" bestFit="1" customWidth="1"/>
    <col min="518" max="768" width="13.140625" style="153"/>
    <col min="769" max="769" width="58.42578125" style="153" bestFit="1" customWidth="1"/>
    <col min="770" max="770" width="14.140625" style="153" customWidth="1"/>
    <col min="771" max="771" width="10.42578125" style="153" customWidth="1"/>
    <col min="772" max="772" width="13.5703125" style="153" bestFit="1" customWidth="1"/>
    <col min="773" max="773" width="14.85546875" style="153" bestFit="1" customWidth="1"/>
    <col min="774" max="1024" width="13.140625" style="153"/>
    <col min="1025" max="1025" width="58.42578125" style="153" bestFit="1" customWidth="1"/>
    <col min="1026" max="1026" width="14.140625" style="153" customWidth="1"/>
    <col min="1027" max="1027" width="10.42578125" style="153" customWidth="1"/>
    <col min="1028" max="1028" width="13.5703125" style="153" bestFit="1" customWidth="1"/>
    <col min="1029" max="1029" width="14.85546875" style="153" bestFit="1" customWidth="1"/>
    <col min="1030" max="1280" width="13.140625" style="153"/>
    <col min="1281" max="1281" width="58.42578125" style="153" bestFit="1" customWidth="1"/>
    <col min="1282" max="1282" width="14.140625" style="153" customWidth="1"/>
    <col min="1283" max="1283" width="10.42578125" style="153" customWidth="1"/>
    <col min="1284" max="1284" width="13.5703125" style="153" bestFit="1" customWidth="1"/>
    <col min="1285" max="1285" width="14.85546875" style="153" bestFit="1" customWidth="1"/>
    <col min="1286" max="1536" width="13.140625" style="153"/>
    <col min="1537" max="1537" width="58.42578125" style="153" bestFit="1" customWidth="1"/>
    <col min="1538" max="1538" width="14.140625" style="153" customWidth="1"/>
    <col min="1539" max="1539" width="10.42578125" style="153" customWidth="1"/>
    <col min="1540" max="1540" width="13.5703125" style="153" bestFit="1" customWidth="1"/>
    <col min="1541" max="1541" width="14.85546875" style="153" bestFit="1" customWidth="1"/>
    <col min="1542" max="1792" width="13.140625" style="153"/>
    <col min="1793" max="1793" width="58.42578125" style="153" bestFit="1" customWidth="1"/>
    <col min="1794" max="1794" width="14.140625" style="153" customWidth="1"/>
    <col min="1795" max="1795" width="10.42578125" style="153" customWidth="1"/>
    <col min="1796" max="1796" width="13.5703125" style="153" bestFit="1" customWidth="1"/>
    <col min="1797" max="1797" width="14.85546875" style="153" bestFit="1" customWidth="1"/>
    <col min="1798" max="2048" width="13.140625" style="153"/>
    <col min="2049" max="2049" width="58.42578125" style="153" bestFit="1" customWidth="1"/>
    <col min="2050" max="2050" width="14.140625" style="153" customWidth="1"/>
    <col min="2051" max="2051" width="10.42578125" style="153" customWidth="1"/>
    <col min="2052" max="2052" width="13.5703125" style="153" bestFit="1" customWidth="1"/>
    <col min="2053" max="2053" width="14.85546875" style="153" bestFit="1" customWidth="1"/>
    <col min="2054" max="2304" width="13.140625" style="153"/>
    <col min="2305" max="2305" width="58.42578125" style="153" bestFit="1" customWidth="1"/>
    <col min="2306" max="2306" width="14.140625" style="153" customWidth="1"/>
    <col min="2307" max="2307" width="10.42578125" style="153" customWidth="1"/>
    <col min="2308" max="2308" width="13.5703125" style="153" bestFit="1" customWidth="1"/>
    <col min="2309" max="2309" width="14.85546875" style="153" bestFit="1" customWidth="1"/>
    <col min="2310" max="2560" width="13.140625" style="153"/>
    <col min="2561" max="2561" width="58.42578125" style="153" bestFit="1" customWidth="1"/>
    <col min="2562" max="2562" width="14.140625" style="153" customWidth="1"/>
    <col min="2563" max="2563" width="10.42578125" style="153" customWidth="1"/>
    <col min="2564" max="2564" width="13.5703125" style="153" bestFit="1" customWidth="1"/>
    <col min="2565" max="2565" width="14.85546875" style="153" bestFit="1" customWidth="1"/>
    <col min="2566" max="2816" width="13.140625" style="153"/>
    <col min="2817" max="2817" width="58.42578125" style="153" bestFit="1" customWidth="1"/>
    <col min="2818" max="2818" width="14.140625" style="153" customWidth="1"/>
    <col min="2819" max="2819" width="10.42578125" style="153" customWidth="1"/>
    <col min="2820" max="2820" width="13.5703125" style="153" bestFit="1" customWidth="1"/>
    <col min="2821" max="2821" width="14.85546875" style="153" bestFit="1" customWidth="1"/>
    <col min="2822" max="3072" width="13.140625" style="153"/>
    <col min="3073" max="3073" width="58.42578125" style="153" bestFit="1" customWidth="1"/>
    <col min="3074" max="3074" width="14.140625" style="153" customWidth="1"/>
    <col min="3075" max="3075" width="10.42578125" style="153" customWidth="1"/>
    <col min="3076" max="3076" width="13.5703125" style="153" bestFit="1" customWidth="1"/>
    <col min="3077" max="3077" width="14.85546875" style="153" bestFit="1" customWidth="1"/>
    <col min="3078" max="3328" width="13.140625" style="153"/>
    <col min="3329" max="3329" width="58.42578125" style="153" bestFit="1" customWidth="1"/>
    <col min="3330" max="3330" width="14.140625" style="153" customWidth="1"/>
    <col min="3331" max="3331" width="10.42578125" style="153" customWidth="1"/>
    <col min="3332" max="3332" width="13.5703125" style="153" bestFit="1" customWidth="1"/>
    <col min="3333" max="3333" width="14.85546875" style="153" bestFit="1" customWidth="1"/>
    <col min="3334" max="3584" width="13.140625" style="153"/>
    <col min="3585" max="3585" width="58.42578125" style="153" bestFit="1" customWidth="1"/>
    <col min="3586" max="3586" width="14.140625" style="153" customWidth="1"/>
    <col min="3587" max="3587" width="10.42578125" style="153" customWidth="1"/>
    <col min="3588" max="3588" width="13.5703125" style="153" bestFit="1" customWidth="1"/>
    <col min="3589" max="3589" width="14.85546875" style="153" bestFit="1" customWidth="1"/>
    <col min="3590" max="3840" width="13.140625" style="153"/>
    <col min="3841" max="3841" width="58.42578125" style="153" bestFit="1" customWidth="1"/>
    <col min="3842" max="3842" width="14.140625" style="153" customWidth="1"/>
    <col min="3843" max="3843" width="10.42578125" style="153" customWidth="1"/>
    <col min="3844" max="3844" width="13.5703125" style="153" bestFit="1" customWidth="1"/>
    <col min="3845" max="3845" width="14.85546875" style="153" bestFit="1" customWidth="1"/>
    <col min="3846" max="4096" width="13.140625" style="153"/>
    <col min="4097" max="4097" width="58.42578125" style="153" bestFit="1" customWidth="1"/>
    <col min="4098" max="4098" width="14.140625" style="153" customWidth="1"/>
    <col min="4099" max="4099" width="10.42578125" style="153" customWidth="1"/>
    <col min="4100" max="4100" width="13.5703125" style="153" bestFit="1" customWidth="1"/>
    <col min="4101" max="4101" width="14.85546875" style="153" bestFit="1" customWidth="1"/>
    <col min="4102" max="4352" width="13.140625" style="153"/>
    <col min="4353" max="4353" width="58.42578125" style="153" bestFit="1" customWidth="1"/>
    <col min="4354" max="4354" width="14.140625" style="153" customWidth="1"/>
    <col min="4355" max="4355" width="10.42578125" style="153" customWidth="1"/>
    <col min="4356" max="4356" width="13.5703125" style="153" bestFit="1" customWidth="1"/>
    <col min="4357" max="4357" width="14.85546875" style="153" bestFit="1" customWidth="1"/>
    <col min="4358" max="4608" width="13.140625" style="153"/>
    <col min="4609" max="4609" width="58.42578125" style="153" bestFit="1" customWidth="1"/>
    <col min="4610" max="4610" width="14.140625" style="153" customWidth="1"/>
    <col min="4611" max="4611" width="10.42578125" style="153" customWidth="1"/>
    <col min="4612" max="4612" width="13.5703125" style="153" bestFit="1" customWidth="1"/>
    <col min="4613" max="4613" width="14.85546875" style="153" bestFit="1" customWidth="1"/>
    <col min="4614" max="4864" width="13.140625" style="153"/>
    <col min="4865" max="4865" width="58.42578125" style="153" bestFit="1" customWidth="1"/>
    <col min="4866" max="4866" width="14.140625" style="153" customWidth="1"/>
    <col min="4867" max="4867" width="10.42578125" style="153" customWidth="1"/>
    <col min="4868" max="4868" width="13.5703125" style="153" bestFit="1" customWidth="1"/>
    <col min="4869" max="4869" width="14.85546875" style="153" bestFit="1" customWidth="1"/>
    <col min="4870" max="5120" width="13.140625" style="153"/>
    <col min="5121" max="5121" width="58.42578125" style="153" bestFit="1" customWidth="1"/>
    <col min="5122" max="5122" width="14.140625" style="153" customWidth="1"/>
    <col min="5123" max="5123" width="10.42578125" style="153" customWidth="1"/>
    <col min="5124" max="5124" width="13.5703125" style="153" bestFit="1" customWidth="1"/>
    <col min="5125" max="5125" width="14.85546875" style="153" bestFit="1" customWidth="1"/>
    <col min="5126" max="5376" width="13.140625" style="153"/>
    <col min="5377" max="5377" width="58.42578125" style="153" bestFit="1" customWidth="1"/>
    <col min="5378" max="5378" width="14.140625" style="153" customWidth="1"/>
    <col min="5379" max="5379" width="10.42578125" style="153" customWidth="1"/>
    <col min="5380" max="5380" width="13.5703125" style="153" bestFit="1" customWidth="1"/>
    <col min="5381" max="5381" width="14.85546875" style="153" bestFit="1" customWidth="1"/>
    <col min="5382" max="5632" width="13.140625" style="153"/>
    <col min="5633" max="5633" width="58.42578125" style="153" bestFit="1" customWidth="1"/>
    <col min="5634" max="5634" width="14.140625" style="153" customWidth="1"/>
    <col min="5635" max="5635" width="10.42578125" style="153" customWidth="1"/>
    <col min="5636" max="5636" width="13.5703125" style="153" bestFit="1" customWidth="1"/>
    <col min="5637" max="5637" width="14.85546875" style="153" bestFit="1" customWidth="1"/>
    <col min="5638" max="5888" width="13.140625" style="153"/>
    <col min="5889" max="5889" width="58.42578125" style="153" bestFit="1" customWidth="1"/>
    <col min="5890" max="5890" width="14.140625" style="153" customWidth="1"/>
    <col min="5891" max="5891" width="10.42578125" style="153" customWidth="1"/>
    <col min="5892" max="5892" width="13.5703125" style="153" bestFit="1" customWidth="1"/>
    <col min="5893" max="5893" width="14.85546875" style="153" bestFit="1" customWidth="1"/>
    <col min="5894" max="6144" width="13.140625" style="153"/>
    <col min="6145" max="6145" width="58.42578125" style="153" bestFit="1" customWidth="1"/>
    <col min="6146" max="6146" width="14.140625" style="153" customWidth="1"/>
    <col min="6147" max="6147" width="10.42578125" style="153" customWidth="1"/>
    <col min="6148" max="6148" width="13.5703125" style="153" bestFit="1" customWidth="1"/>
    <col min="6149" max="6149" width="14.85546875" style="153" bestFit="1" customWidth="1"/>
    <col min="6150" max="6400" width="13.140625" style="153"/>
    <col min="6401" max="6401" width="58.42578125" style="153" bestFit="1" customWidth="1"/>
    <col min="6402" max="6402" width="14.140625" style="153" customWidth="1"/>
    <col min="6403" max="6403" width="10.42578125" style="153" customWidth="1"/>
    <col min="6404" max="6404" width="13.5703125" style="153" bestFit="1" customWidth="1"/>
    <col min="6405" max="6405" width="14.85546875" style="153" bestFit="1" customWidth="1"/>
    <col min="6406" max="6656" width="13.140625" style="153"/>
    <col min="6657" max="6657" width="58.42578125" style="153" bestFit="1" customWidth="1"/>
    <col min="6658" max="6658" width="14.140625" style="153" customWidth="1"/>
    <col min="6659" max="6659" width="10.42578125" style="153" customWidth="1"/>
    <col min="6660" max="6660" width="13.5703125" style="153" bestFit="1" customWidth="1"/>
    <col min="6661" max="6661" width="14.85546875" style="153" bestFit="1" customWidth="1"/>
    <col min="6662" max="6912" width="13.140625" style="153"/>
    <col min="6913" max="6913" width="58.42578125" style="153" bestFit="1" customWidth="1"/>
    <col min="6914" max="6914" width="14.140625" style="153" customWidth="1"/>
    <col min="6915" max="6915" width="10.42578125" style="153" customWidth="1"/>
    <col min="6916" max="6916" width="13.5703125" style="153" bestFit="1" customWidth="1"/>
    <col min="6917" max="6917" width="14.85546875" style="153" bestFit="1" customWidth="1"/>
    <col min="6918" max="7168" width="13.140625" style="153"/>
    <col min="7169" max="7169" width="58.42578125" style="153" bestFit="1" customWidth="1"/>
    <col min="7170" max="7170" width="14.140625" style="153" customWidth="1"/>
    <col min="7171" max="7171" width="10.42578125" style="153" customWidth="1"/>
    <col min="7172" max="7172" width="13.5703125" style="153" bestFit="1" customWidth="1"/>
    <col min="7173" max="7173" width="14.85546875" style="153" bestFit="1" customWidth="1"/>
    <col min="7174" max="7424" width="13.140625" style="153"/>
    <col min="7425" max="7425" width="58.42578125" style="153" bestFit="1" customWidth="1"/>
    <col min="7426" max="7426" width="14.140625" style="153" customWidth="1"/>
    <col min="7427" max="7427" width="10.42578125" style="153" customWidth="1"/>
    <col min="7428" max="7428" width="13.5703125" style="153" bestFit="1" customWidth="1"/>
    <col min="7429" max="7429" width="14.85546875" style="153" bestFit="1" customWidth="1"/>
    <col min="7430" max="7680" width="13.140625" style="153"/>
    <col min="7681" max="7681" width="58.42578125" style="153" bestFit="1" customWidth="1"/>
    <col min="7682" max="7682" width="14.140625" style="153" customWidth="1"/>
    <col min="7683" max="7683" width="10.42578125" style="153" customWidth="1"/>
    <col min="7684" max="7684" width="13.5703125" style="153" bestFit="1" customWidth="1"/>
    <col min="7685" max="7685" width="14.85546875" style="153" bestFit="1" customWidth="1"/>
    <col min="7686" max="7936" width="13.140625" style="153"/>
    <col min="7937" max="7937" width="58.42578125" style="153" bestFit="1" customWidth="1"/>
    <col min="7938" max="7938" width="14.140625" style="153" customWidth="1"/>
    <col min="7939" max="7939" width="10.42578125" style="153" customWidth="1"/>
    <col min="7940" max="7940" width="13.5703125" style="153" bestFit="1" customWidth="1"/>
    <col min="7941" max="7941" width="14.85546875" style="153" bestFit="1" customWidth="1"/>
    <col min="7942" max="8192" width="13.140625" style="153"/>
    <col min="8193" max="8193" width="58.42578125" style="153" bestFit="1" customWidth="1"/>
    <col min="8194" max="8194" width="14.140625" style="153" customWidth="1"/>
    <col min="8195" max="8195" width="10.42578125" style="153" customWidth="1"/>
    <col min="8196" max="8196" width="13.5703125" style="153" bestFit="1" customWidth="1"/>
    <col min="8197" max="8197" width="14.85546875" style="153" bestFit="1" customWidth="1"/>
    <col min="8198" max="8448" width="13.140625" style="153"/>
    <col min="8449" max="8449" width="58.42578125" style="153" bestFit="1" customWidth="1"/>
    <col min="8450" max="8450" width="14.140625" style="153" customWidth="1"/>
    <col min="8451" max="8451" width="10.42578125" style="153" customWidth="1"/>
    <col min="8452" max="8452" width="13.5703125" style="153" bestFit="1" customWidth="1"/>
    <col min="8453" max="8453" width="14.85546875" style="153" bestFit="1" customWidth="1"/>
    <col min="8454" max="8704" width="13.140625" style="153"/>
    <col min="8705" max="8705" width="58.42578125" style="153" bestFit="1" customWidth="1"/>
    <col min="8706" max="8706" width="14.140625" style="153" customWidth="1"/>
    <col min="8707" max="8707" width="10.42578125" style="153" customWidth="1"/>
    <col min="8708" max="8708" width="13.5703125" style="153" bestFit="1" customWidth="1"/>
    <col min="8709" max="8709" width="14.85546875" style="153" bestFit="1" customWidth="1"/>
    <col min="8710" max="8960" width="13.140625" style="153"/>
    <col min="8961" max="8961" width="58.42578125" style="153" bestFit="1" customWidth="1"/>
    <col min="8962" max="8962" width="14.140625" style="153" customWidth="1"/>
    <col min="8963" max="8963" width="10.42578125" style="153" customWidth="1"/>
    <col min="8964" max="8964" width="13.5703125" style="153" bestFit="1" customWidth="1"/>
    <col min="8965" max="8965" width="14.85546875" style="153" bestFit="1" customWidth="1"/>
    <col min="8966" max="9216" width="13.140625" style="153"/>
    <col min="9217" max="9217" width="58.42578125" style="153" bestFit="1" customWidth="1"/>
    <col min="9218" max="9218" width="14.140625" style="153" customWidth="1"/>
    <col min="9219" max="9219" width="10.42578125" style="153" customWidth="1"/>
    <col min="9220" max="9220" width="13.5703125" style="153" bestFit="1" customWidth="1"/>
    <col min="9221" max="9221" width="14.85546875" style="153" bestFit="1" customWidth="1"/>
    <col min="9222" max="9472" width="13.140625" style="153"/>
    <col min="9473" max="9473" width="58.42578125" style="153" bestFit="1" customWidth="1"/>
    <col min="9474" max="9474" width="14.140625" style="153" customWidth="1"/>
    <col min="9475" max="9475" width="10.42578125" style="153" customWidth="1"/>
    <col min="9476" max="9476" width="13.5703125" style="153" bestFit="1" customWidth="1"/>
    <col min="9477" max="9477" width="14.85546875" style="153" bestFit="1" customWidth="1"/>
    <col min="9478" max="9728" width="13.140625" style="153"/>
    <col min="9729" max="9729" width="58.42578125" style="153" bestFit="1" customWidth="1"/>
    <col min="9730" max="9730" width="14.140625" style="153" customWidth="1"/>
    <col min="9731" max="9731" width="10.42578125" style="153" customWidth="1"/>
    <col min="9732" max="9732" width="13.5703125" style="153" bestFit="1" customWidth="1"/>
    <col min="9733" max="9733" width="14.85546875" style="153" bestFit="1" customWidth="1"/>
    <col min="9734" max="9984" width="13.140625" style="153"/>
    <col min="9985" max="9985" width="58.42578125" style="153" bestFit="1" customWidth="1"/>
    <col min="9986" max="9986" width="14.140625" style="153" customWidth="1"/>
    <col min="9987" max="9987" width="10.42578125" style="153" customWidth="1"/>
    <col min="9988" max="9988" width="13.5703125" style="153" bestFit="1" customWidth="1"/>
    <col min="9989" max="9989" width="14.85546875" style="153" bestFit="1" customWidth="1"/>
    <col min="9990" max="10240" width="13.140625" style="153"/>
    <col min="10241" max="10241" width="58.42578125" style="153" bestFit="1" customWidth="1"/>
    <col min="10242" max="10242" width="14.140625" style="153" customWidth="1"/>
    <col min="10243" max="10243" width="10.42578125" style="153" customWidth="1"/>
    <col min="10244" max="10244" width="13.5703125" style="153" bestFit="1" customWidth="1"/>
    <col min="10245" max="10245" width="14.85546875" style="153" bestFit="1" customWidth="1"/>
    <col min="10246" max="10496" width="13.140625" style="153"/>
    <col min="10497" max="10497" width="58.42578125" style="153" bestFit="1" customWidth="1"/>
    <col min="10498" max="10498" width="14.140625" style="153" customWidth="1"/>
    <col min="10499" max="10499" width="10.42578125" style="153" customWidth="1"/>
    <col min="10500" max="10500" width="13.5703125" style="153" bestFit="1" customWidth="1"/>
    <col min="10501" max="10501" width="14.85546875" style="153" bestFit="1" customWidth="1"/>
    <col min="10502" max="10752" width="13.140625" style="153"/>
    <col min="10753" max="10753" width="58.42578125" style="153" bestFit="1" customWidth="1"/>
    <col min="10754" max="10754" width="14.140625" style="153" customWidth="1"/>
    <col min="10755" max="10755" width="10.42578125" style="153" customWidth="1"/>
    <col min="10756" max="10756" width="13.5703125" style="153" bestFit="1" customWidth="1"/>
    <col min="10757" max="10757" width="14.85546875" style="153" bestFit="1" customWidth="1"/>
    <col min="10758" max="11008" width="13.140625" style="153"/>
    <col min="11009" max="11009" width="58.42578125" style="153" bestFit="1" customWidth="1"/>
    <col min="11010" max="11010" width="14.140625" style="153" customWidth="1"/>
    <col min="11011" max="11011" width="10.42578125" style="153" customWidth="1"/>
    <col min="11012" max="11012" width="13.5703125" style="153" bestFit="1" customWidth="1"/>
    <col min="11013" max="11013" width="14.85546875" style="153" bestFit="1" customWidth="1"/>
    <col min="11014" max="11264" width="13.140625" style="153"/>
    <col min="11265" max="11265" width="58.42578125" style="153" bestFit="1" customWidth="1"/>
    <col min="11266" max="11266" width="14.140625" style="153" customWidth="1"/>
    <col min="11267" max="11267" width="10.42578125" style="153" customWidth="1"/>
    <col min="11268" max="11268" width="13.5703125" style="153" bestFit="1" customWidth="1"/>
    <col min="11269" max="11269" width="14.85546875" style="153" bestFit="1" customWidth="1"/>
    <col min="11270" max="11520" width="13.140625" style="153"/>
    <col min="11521" max="11521" width="58.42578125" style="153" bestFit="1" customWidth="1"/>
    <col min="11522" max="11522" width="14.140625" style="153" customWidth="1"/>
    <col min="11523" max="11523" width="10.42578125" style="153" customWidth="1"/>
    <col min="11524" max="11524" width="13.5703125" style="153" bestFit="1" customWidth="1"/>
    <col min="11525" max="11525" width="14.85546875" style="153" bestFit="1" customWidth="1"/>
    <col min="11526" max="11776" width="13.140625" style="153"/>
    <col min="11777" max="11777" width="58.42578125" style="153" bestFit="1" customWidth="1"/>
    <col min="11778" max="11778" width="14.140625" style="153" customWidth="1"/>
    <col min="11779" max="11779" width="10.42578125" style="153" customWidth="1"/>
    <col min="11780" max="11780" width="13.5703125" style="153" bestFit="1" customWidth="1"/>
    <col min="11781" max="11781" width="14.85546875" style="153" bestFit="1" customWidth="1"/>
    <col min="11782" max="12032" width="13.140625" style="153"/>
    <col min="12033" max="12033" width="58.42578125" style="153" bestFit="1" customWidth="1"/>
    <col min="12034" max="12034" width="14.140625" style="153" customWidth="1"/>
    <col min="12035" max="12035" width="10.42578125" style="153" customWidth="1"/>
    <col min="12036" max="12036" width="13.5703125" style="153" bestFit="1" customWidth="1"/>
    <col min="12037" max="12037" width="14.85546875" style="153" bestFit="1" customWidth="1"/>
    <col min="12038" max="12288" width="13.140625" style="153"/>
    <col min="12289" max="12289" width="58.42578125" style="153" bestFit="1" customWidth="1"/>
    <col min="12290" max="12290" width="14.140625" style="153" customWidth="1"/>
    <col min="12291" max="12291" width="10.42578125" style="153" customWidth="1"/>
    <col min="12292" max="12292" width="13.5703125" style="153" bestFit="1" customWidth="1"/>
    <col min="12293" max="12293" width="14.85546875" style="153" bestFit="1" customWidth="1"/>
    <col min="12294" max="12544" width="13.140625" style="153"/>
    <col min="12545" max="12545" width="58.42578125" style="153" bestFit="1" customWidth="1"/>
    <col min="12546" max="12546" width="14.140625" style="153" customWidth="1"/>
    <col min="12547" max="12547" width="10.42578125" style="153" customWidth="1"/>
    <col min="12548" max="12548" width="13.5703125" style="153" bestFit="1" customWidth="1"/>
    <col min="12549" max="12549" width="14.85546875" style="153" bestFit="1" customWidth="1"/>
    <col min="12550" max="12800" width="13.140625" style="153"/>
    <col min="12801" max="12801" width="58.42578125" style="153" bestFit="1" customWidth="1"/>
    <col min="12802" max="12802" width="14.140625" style="153" customWidth="1"/>
    <col min="12803" max="12803" width="10.42578125" style="153" customWidth="1"/>
    <col min="12804" max="12804" width="13.5703125" style="153" bestFit="1" customWidth="1"/>
    <col min="12805" max="12805" width="14.85546875" style="153" bestFit="1" customWidth="1"/>
    <col min="12806" max="13056" width="13.140625" style="153"/>
    <col min="13057" max="13057" width="58.42578125" style="153" bestFit="1" customWidth="1"/>
    <col min="13058" max="13058" width="14.140625" style="153" customWidth="1"/>
    <col min="13059" max="13059" width="10.42578125" style="153" customWidth="1"/>
    <col min="13060" max="13060" width="13.5703125" style="153" bestFit="1" customWidth="1"/>
    <col min="13061" max="13061" width="14.85546875" style="153" bestFit="1" customWidth="1"/>
    <col min="13062" max="13312" width="13.140625" style="153"/>
    <col min="13313" max="13313" width="58.42578125" style="153" bestFit="1" customWidth="1"/>
    <col min="13314" max="13314" width="14.140625" style="153" customWidth="1"/>
    <col min="13315" max="13315" width="10.42578125" style="153" customWidth="1"/>
    <col min="13316" max="13316" width="13.5703125" style="153" bestFit="1" customWidth="1"/>
    <col min="13317" max="13317" width="14.85546875" style="153" bestFit="1" customWidth="1"/>
    <col min="13318" max="13568" width="13.140625" style="153"/>
    <col min="13569" max="13569" width="58.42578125" style="153" bestFit="1" customWidth="1"/>
    <col min="13570" max="13570" width="14.140625" style="153" customWidth="1"/>
    <col min="13571" max="13571" width="10.42578125" style="153" customWidth="1"/>
    <col min="13572" max="13572" width="13.5703125" style="153" bestFit="1" customWidth="1"/>
    <col min="13573" max="13573" width="14.85546875" style="153" bestFit="1" customWidth="1"/>
    <col min="13574" max="13824" width="13.140625" style="153"/>
    <col min="13825" max="13825" width="58.42578125" style="153" bestFit="1" customWidth="1"/>
    <col min="13826" max="13826" width="14.140625" style="153" customWidth="1"/>
    <col min="13827" max="13827" width="10.42578125" style="153" customWidth="1"/>
    <col min="13828" max="13828" width="13.5703125" style="153" bestFit="1" customWidth="1"/>
    <col min="13829" max="13829" width="14.85546875" style="153" bestFit="1" customWidth="1"/>
    <col min="13830" max="14080" width="13.140625" style="153"/>
    <col min="14081" max="14081" width="58.42578125" style="153" bestFit="1" customWidth="1"/>
    <col min="14082" max="14082" width="14.140625" style="153" customWidth="1"/>
    <col min="14083" max="14083" width="10.42578125" style="153" customWidth="1"/>
    <col min="14084" max="14084" width="13.5703125" style="153" bestFit="1" customWidth="1"/>
    <col min="14085" max="14085" width="14.85546875" style="153" bestFit="1" customWidth="1"/>
    <col min="14086" max="14336" width="13.140625" style="153"/>
    <col min="14337" max="14337" width="58.42578125" style="153" bestFit="1" customWidth="1"/>
    <col min="14338" max="14338" width="14.140625" style="153" customWidth="1"/>
    <col min="14339" max="14339" width="10.42578125" style="153" customWidth="1"/>
    <col min="14340" max="14340" width="13.5703125" style="153" bestFit="1" customWidth="1"/>
    <col min="14341" max="14341" width="14.85546875" style="153" bestFit="1" customWidth="1"/>
    <col min="14342" max="14592" width="13.140625" style="153"/>
    <col min="14593" max="14593" width="58.42578125" style="153" bestFit="1" customWidth="1"/>
    <col min="14594" max="14594" width="14.140625" style="153" customWidth="1"/>
    <col min="14595" max="14595" width="10.42578125" style="153" customWidth="1"/>
    <col min="14596" max="14596" width="13.5703125" style="153" bestFit="1" customWidth="1"/>
    <col min="14597" max="14597" width="14.85546875" style="153" bestFit="1" customWidth="1"/>
    <col min="14598" max="14848" width="13.140625" style="153"/>
    <col min="14849" max="14849" width="58.42578125" style="153" bestFit="1" customWidth="1"/>
    <col min="14850" max="14850" width="14.140625" style="153" customWidth="1"/>
    <col min="14851" max="14851" width="10.42578125" style="153" customWidth="1"/>
    <col min="14852" max="14852" width="13.5703125" style="153" bestFit="1" customWidth="1"/>
    <col min="14853" max="14853" width="14.85546875" style="153" bestFit="1" customWidth="1"/>
    <col min="14854" max="15104" width="13.140625" style="153"/>
    <col min="15105" max="15105" width="58.42578125" style="153" bestFit="1" customWidth="1"/>
    <col min="15106" max="15106" width="14.140625" style="153" customWidth="1"/>
    <col min="15107" max="15107" width="10.42578125" style="153" customWidth="1"/>
    <col min="15108" max="15108" width="13.5703125" style="153" bestFit="1" customWidth="1"/>
    <col min="15109" max="15109" width="14.85546875" style="153" bestFit="1" customWidth="1"/>
    <col min="15110" max="15360" width="13.140625" style="153"/>
    <col min="15361" max="15361" width="58.42578125" style="153" bestFit="1" customWidth="1"/>
    <col min="15362" max="15362" width="14.140625" style="153" customWidth="1"/>
    <col min="15363" max="15363" width="10.42578125" style="153" customWidth="1"/>
    <col min="15364" max="15364" width="13.5703125" style="153" bestFit="1" customWidth="1"/>
    <col min="15365" max="15365" width="14.85546875" style="153" bestFit="1" customWidth="1"/>
    <col min="15366" max="15616" width="13.140625" style="153"/>
    <col min="15617" max="15617" width="58.42578125" style="153" bestFit="1" customWidth="1"/>
    <col min="15618" max="15618" width="14.140625" style="153" customWidth="1"/>
    <col min="15619" max="15619" width="10.42578125" style="153" customWidth="1"/>
    <col min="15620" max="15620" width="13.5703125" style="153" bestFit="1" customWidth="1"/>
    <col min="15621" max="15621" width="14.85546875" style="153" bestFit="1" customWidth="1"/>
    <col min="15622" max="15872" width="13.140625" style="153"/>
    <col min="15873" max="15873" width="58.42578125" style="153" bestFit="1" customWidth="1"/>
    <col min="15874" max="15874" width="14.140625" style="153" customWidth="1"/>
    <col min="15875" max="15875" width="10.42578125" style="153" customWidth="1"/>
    <col min="15876" max="15876" width="13.5703125" style="153" bestFit="1" customWidth="1"/>
    <col min="15877" max="15877" width="14.85546875" style="153" bestFit="1" customWidth="1"/>
    <col min="15878" max="16128" width="13.140625" style="153"/>
    <col min="16129" max="16129" width="58.42578125" style="153" bestFit="1" customWidth="1"/>
    <col min="16130" max="16130" width="14.140625" style="153" customWidth="1"/>
    <col min="16131" max="16131" width="10.42578125" style="153" customWidth="1"/>
    <col min="16132" max="16132" width="13.5703125" style="153" bestFit="1" customWidth="1"/>
    <col min="16133" max="16133" width="14.85546875" style="153" bestFit="1" customWidth="1"/>
    <col min="16134" max="16384" width="13.140625" style="153"/>
  </cols>
  <sheetData>
    <row r="1" spans="1:7" ht="15" customHeight="1" x14ac:dyDescent="0.25">
      <c r="A1" s="517" t="s">
        <v>0</v>
      </c>
      <c r="B1" s="517"/>
      <c r="C1" s="152"/>
      <c r="D1" s="152"/>
    </row>
    <row r="2" spans="1:7" ht="15" customHeight="1" x14ac:dyDescent="0.25">
      <c r="A2" s="517" t="s">
        <v>1</v>
      </c>
      <c r="B2" s="517"/>
      <c r="C2" s="152"/>
      <c r="D2" s="152"/>
    </row>
    <row r="3" spans="1:7" ht="15" customHeight="1" x14ac:dyDescent="0.25">
      <c r="A3" s="518">
        <v>2012</v>
      </c>
      <c r="B3" s="518"/>
      <c r="C3" s="152"/>
      <c r="D3" s="152"/>
    </row>
    <row r="4" spans="1:7" ht="15" customHeight="1" x14ac:dyDescent="0.25">
      <c r="A4" s="517" t="s">
        <v>103</v>
      </c>
      <c r="B4" s="517"/>
      <c r="C4" s="151"/>
      <c r="D4" s="152"/>
    </row>
    <row r="5" spans="1:7" ht="15" customHeight="1" x14ac:dyDescent="0.25">
      <c r="A5" s="517" t="s">
        <v>91</v>
      </c>
      <c r="B5" s="517"/>
      <c r="C5" s="151"/>
      <c r="D5" s="152"/>
    </row>
    <row r="6" spans="1:7" ht="15" customHeight="1" x14ac:dyDescent="0.25">
      <c r="A6" s="154" t="s">
        <v>3</v>
      </c>
      <c r="B6" s="155" t="s">
        <v>131</v>
      </c>
      <c r="E6" s="156"/>
    </row>
    <row r="7" spans="1:7" ht="15" customHeight="1" thickBot="1" x14ac:dyDescent="0.3">
      <c r="A7" s="154"/>
      <c r="B7" s="157">
        <v>418.62240000000008</v>
      </c>
      <c r="C7" s="158" t="s">
        <v>4</v>
      </c>
      <c r="D7" s="152"/>
      <c r="G7" s="153" t="s">
        <v>134</v>
      </c>
    </row>
    <row r="8" spans="1:7" ht="15" customHeight="1" x14ac:dyDescent="0.25">
      <c r="A8" s="159"/>
      <c r="B8" s="160" t="s">
        <v>5</v>
      </c>
      <c r="C8" s="514" t="s">
        <v>6</v>
      </c>
      <c r="D8" s="160" t="s">
        <v>7</v>
      </c>
      <c r="E8" s="160" t="s">
        <v>7</v>
      </c>
    </row>
    <row r="9" spans="1:7" ht="15" customHeight="1" x14ac:dyDescent="0.25">
      <c r="A9" s="161" t="s">
        <v>8</v>
      </c>
      <c r="B9" s="158"/>
      <c r="C9" s="515"/>
      <c r="D9" s="158" t="s">
        <v>66</v>
      </c>
      <c r="E9" s="158" t="s">
        <v>5</v>
      </c>
    </row>
    <row r="10" spans="1:7" ht="15" customHeight="1" thickBot="1" x14ac:dyDescent="0.3">
      <c r="A10" s="162"/>
      <c r="B10" s="163" t="s">
        <v>67</v>
      </c>
      <c r="C10" s="163" t="s">
        <v>10</v>
      </c>
      <c r="D10" s="163" t="s">
        <v>11</v>
      </c>
      <c r="E10" s="163" t="s">
        <v>12</v>
      </c>
    </row>
    <row r="11" spans="1:7" ht="15" customHeight="1" x14ac:dyDescent="0.25">
      <c r="A11" s="161" t="s">
        <v>13</v>
      </c>
      <c r="B11" s="161"/>
      <c r="C11" s="161"/>
      <c r="D11" s="161"/>
    </row>
    <row r="12" spans="1:7" ht="15" customHeight="1" x14ac:dyDescent="0.25">
      <c r="A12" s="164" t="s">
        <v>93</v>
      </c>
      <c r="B12" s="156">
        <v>2700</v>
      </c>
      <c r="C12" s="165">
        <v>6.3851635579583199</v>
      </c>
      <c r="D12" s="166">
        <v>0.43421463534897969</v>
      </c>
      <c r="E12" s="166">
        <v>0.54392679157319301</v>
      </c>
    </row>
    <row r="13" spans="1:7" ht="15" customHeight="1" x14ac:dyDescent="0.25">
      <c r="A13" s="164" t="s">
        <v>15</v>
      </c>
      <c r="B13" s="156">
        <v>0</v>
      </c>
      <c r="C13" s="165">
        <v>0</v>
      </c>
      <c r="D13" s="166">
        <v>0</v>
      </c>
      <c r="E13" s="166">
        <v>0</v>
      </c>
    </row>
    <row r="14" spans="1:7" ht="15" customHeight="1" x14ac:dyDescent="0.25">
      <c r="A14" s="164" t="s">
        <v>16</v>
      </c>
      <c r="B14" s="156">
        <v>800</v>
      </c>
      <c r="C14" s="165">
        <v>1.8919003134691317</v>
      </c>
      <c r="D14" s="166">
        <v>0.12865618825154954</v>
      </c>
      <c r="E14" s="166">
        <v>0.1611634937994646</v>
      </c>
    </row>
    <row r="15" spans="1:7" ht="15" customHeight="1" x14ac:dyDescent="0.25">
      <c r="A15" s="164" t="s">
        <v>17</v>
      </c>
      <c r="B15" s="156">
        <v>0</v>
      </c>
      <c r="C15" s="165">
        <v>0</v>
      </c>
      <c r="D15" s="166">
        <v>0</v>
      </c>
      <c r="E15" s="166">
        <v>0</v>
      </c>
    </row>
    <row r="16" spans="1:7" ht="15" customHeight="1" x14ac:dyDescent="0.25">
      <c r="A16" s="164" t="s">
        <v>18</v>
      </c>
      <c r="B16" s="156">
        <v>0</v>
      </c>
      <c r="C16" s="165">
        <v>0</v>
      </c>
      <c r="D16" s="166">
        <v>0</v>
      </c>
      <c r="E16" s="166">
        <v>0</v>
      </c>
    </row>
    <row r="17" spans="1:5" ht="15" customHeight="1" x14ac:dyDescent="0.25">
      <c r="A17" s="164" t="s">
        <v>19</v>
      </c>
      <c r="B17" s="156">
        <v>198.3</v>
      </c>
      <c r="C17" s="165">
        <v>0.46895479020116099</v>
      </c>
      <c r="D17" s="166">
        <v>3.1890652662852841E-2</v>
      </c>
      <c r="E17" s="166">
        <v>3.9948401025542285E-2</v>
      </c>
    </row>
    <row r="18" spans="1:5" ht="15" customHeight="1" x14ac:dyDescent="0.25">
      <c r="A18" s="164" t="s">
        <v>20</v>
      </c>
      <c r="B18" s="156">
        <v>0</v>
      </c>
      <c r="C18" s="165">
        <v>0</v>
      </c>
      <c r="D18" s="166">
        <v>0</v>
      </c>
      <c r="E18" s="166">
        <v>0</v>
      </c>
    </row>
    <row r="19" spans="1:5" ht="15" customHeight="1" x14ac:dyDescent="0.25">
      <c r="A19" s="164" t="s">
        <v>69</v>
      </c>
      <c r="B19" s="156">
        <v>0</v>
      </c>
      <c r="C19" s="165">
        <v>0</v>
      </c>
      <c r="D19" s="166">
        <v>0</v>
      </c>
      <c r="E19" s="166">
        <v>0</v>
      </c>
    </row>
    <row r="20" spans="1:5" ht="15" customHeight="1" x14ac:dyDescent="0.25">
      <c r="A20" s="164" t="s">
        <v>22</v>
      </c>
      <c r="B20" s="156">
        <v>468</v>
      </c>
      <c r="C20" s="165">
        <v>1.106761683379442</v>
      </c>
      <c r="D20" s="166">
        <v>7.5263870127156476E-2</v>
      </c>
      <c r="E20" s="166">
        <v>9.4280643872686795E-2</v>
      </c>
    </row>
    <row r="21" spans="1:5" ht="15" customHeight="1" x14ac:dyDescent="0.25">
      <c r="A21" s="164" t="s">
        <v>23</v>
      </c>
      <c r="B21" s="156">
        <v>72.5</v>
      </c>
      <c r="C21" s="165">
        <v>0.17145346590814006</v>
      </c>
      <c r="D21" s="166">
        <v>1.1659467060296677E-2</v>
      </c>
      <c r="E21" s="166">
        <v>1.460544162557648E-2</v>
      </c>
    </row>
    <row r="22" spans="1:5" ht="15" customHeight="1" x14ac:dyDescent="0.25">
      <c r="A22" s="164" t="s">
        <v>24</v>
      </c>
      <c r="B22" s="156">
        <v>0</v>
      </c>
      <c r="C22" s="165">
        <v>0</v>
      </c>
      <c r="D22" s="166">
        <v>0</v>
      </c>
      <c r="E22" s="166">
        <v>0</v>
      </c>
    </row>
    <row r="23" spans="1:5" ht="15" customHeight="1" x14ac:dyDescent="0.25">
      <c r="A23" s="164" t="s">
        <v>70</v>
      </c>
      <c r="B23" s="156">
        <v>0</v>
      </c>
      <c r="C23" s="165">
        <v>0</v>
      </c>
      <c r="D23" s="166">
        <v>0</v>
      </c>
      <c r="E23" s="166">
        <v>0</v>
      </c>
    </row>
    <row r="24" spans="1:5" ht="15" customHeight="1" x14ac:dyDescent="0.25">
      <c r="A24" s="164" t="s">
        <v>90</v>
      </c>
      <c r="B24" s="156">
        <v>0</v>
      </c>
      <c r="C24" s="165">
        <v>0</v>
      </c>
      <c r="D24" s="166">
        <v>0</v>
      </c>
      <c r="E24" s="166">
        <v>0</v>
      </c>
    </row>
    <row r="25" spans="1:5" ht="15" customHeight="1" x14ac:dyDescent="0.25">
      <c r="A25" s="164" t="s">
        <v>27</v>
      </c>
      <c r="B25" s="156">
        <v>0</v>
      </c>
      <c r="C25" s="165">
        <v>0</v>
      </c>
      <c r="D25" s="166">
        <v>0</v>
      </c>
      <c r="E25" s="166">
        <v>0</v>
      </c>
    </row>
    <row r="26" spans="1:5" ht="15" customHeight="1" x14ac:dyDescent="0.25">
      <c r="A26" s="164" t="s">
        <v>28</v>
      </c>
      <c r="B26" s="156">
        <v>0</v>
      </c>
      <c r="C26" s="165">
        <v>0</v>
      </c>
      <c r="D26" s="166">
        <v>0</v>
      </c>
      <c r="E26" s="166">
        <v>0</v>
      </c>
    </row>
    <row r="27" spans="1:5" ht="15" customHeight="1" x14ac:dyDescent="0.25">
      <c r="A27" s="164" t="s">
        <v>29</v>
      </c>
      <c r="B27" s="156">
        <v>204</v>
      </c>
      <c r="C27" s="165">
        <v>0.48243457993462857</v>
      </c>
      <c r="D27" s="166">
        <v>3.2807328004145132E-2</v>
      </c>
      <c r="E27" s="166">
        <v>4.1096690918863477E-2</v>
      </c>
    </row>
    <row r="28" spans="1:5" ht="15" customHeight="1" x14ac:dyDescent="0.25">
      <c r="A28" s="164" t="s">
        <v>30</v>
      </c>
      <c r="B28" s="156">
        <v>138.93200000000002</v>
      </c>
      <c r="C28" s="165">
        <v>0.32855686793861683</v>
      </c>
      <c r="D28" s="166">
        <v>2.2343076932705354E-2</v>
      </c>
      <c r="E28" s="166">
        <v>2.7988458150684025E-2</v>
      </c>
    </row>
    <row r="29" spans="1:5" s="167" customFormat="1" ht="15" customHeight="1" x14ac:dyDescent="0.25">
      <c r="A29" s="164" t="s">
        <v>31</v>
      </c>
      <c r="B29" s="156">
        <v>8.1</v>
      </c>
      <c r="C29" s="165">
        <v>1.9155490673874957E-2</v>
      </c>
      <c r="D29" s="166">
        <v>1.3026439060469391E-3</v>
      </c>
      <c r="E29" s="166">
        <v>1.6317803747195791E-3</v>
      </c>
    </row>
    <row r="30" spans="1:5" ht="15" customHeight="1" x14ac:dyDescent="0.25">
      <c r="A30" s="164" t="s">
        <v>32</v>
      </c>
      <c r="B30" s="156">
        <v>0</v>
      </c>
      <c r="C30" s="165">
        <v>0</v>
      </c>
      <c r="D30" s="166">
        <v>0</v>
      </c>
      <c r="E30" s="166">
        <v>0</v>
      </c>
    </row>
    <row r="31" spans="1:5" ht="15" customHeight="1" x14ac:dyDescent="0.25">
      <c r="A31" s="164" t="s">
        <v>33</v>
      </c>
      <c r="B31" s="156">
        <v>229.49160000000003</v>
      </c>
      <c r="C31" s="165">
        <v>0.54271903747316574</v>
      </c>
      <c r="D31" s="166">
        <v>3.6906893114686638E-2</v>
      </c>
      <c r="E31" s="166">
        <v>4.6232085067036521E-2</v>
      </c>
    </row>
    <row r="32" spans="1:5" ht="15" customHeight="1" x14ac:dyDescent="0.25">
      <c r="A32" s="168" t="s">
        <v>34</v>
      </c>
      <c r="B32" s="169">
        <v>4819.3236000000006</v>
      </c>
      <c r="C32" s="169">
        <v>11.397099786936479</v>
      </c>
      <c r="D32" s="170">
        <v>0.77504475540841922</v>
      </c>
      <c r="E32" s="170">
        <v>0.970873786407767</v>
      </c>
    </row>
    <row r="33" spans="1:253" ht="15" customHeight="1" x14ac:dyDescent="0.25">
      <c r="A33" s="161" t="s">
        <v>35</v>
      </c>
      <c r="B33" s="154"/>
      <c r="C33" s="154"/>
      <c r="D33" s="171"/>
    </row>
    <row r="34" spans="1:253" ht="15" customHeight="1" x14ac:dyDescent="0.25">
      <c r="A34" s="172" t="s">
        <v>36</v>
      </c>
      <c r="B34" s="173">
        <v>144.57970800000001</v>
      </c>
      <c r="C34" s="173">
        <v>0.34191299360809446</v>
      </c>
      <c r="D34" s="174">
        <v>2.325134266225258E-2</v>
      </c>
      <c r="E34" s="166">
        <v>2.9126213592233007E-2</v>
      </c>
    </row>
    <row r="35" spans="1:253" ht="15" customHeight="1" x14ac:dyDescent="0.25">
      <c r="A35" s="175" t="s">
        <v>37</v>
      </c>
      <c r="B35" s="176">
        <v>144.57970800000001</v>
      </c>
      <c r="C35" s="176">
        <v>0.34191299360809446</v>
      </c>
      <c r="D35" s="177">
        <v>2.325134266225258E-2</v>
      </c>
      <c r="E35" s="178">
        <v>2.9126213592233007E-2</v>
      </c>
      <c r="F35" s="164"/>
      <c r="I35" s="179"/>
      <c r="J35" s="164"/>
      <c r="M35" s="179"/>
      <c r="N35" s="164"/>
      <c r="Q35" s="179"/>
      <c r="R35" s="164"/>
      <c r="U35" s="179"/>
      <c r="V35" s="164"/>
      <c r="Y35" s="179"/>
      <c r="Z35" s="164"/>
      <c r="AC35" s="179"/>
      <c r="AD35" s="164"/>
      <c r="AG35" s="179"/>
      <c r="AH35" s="164"/>
      <c r="AK35" s="179"/>
      <c r="AL35" s="164"/>
      <c r="AO35" s="179"/>
      <c r="AP35" s="164"/>
      <c r="AS35" s="179"/>
      <c r="AT35" s="164"/>
      <c r="AW35" s="179"/>
      <c r="AX35" s="164"/>
      <c r="BA35" s="179"/>
      <c r="BB35" s="164"/>
      <c r="BE35" s="179"/>
      <c r="BF35" s="164"/>
      <c r="BI35" s="179"/>
      <c r="BJ35" s="164"/>
      <c r="BM35" s="179"/>
      <c r="BN35" s="164"/>
      <c r="BQ35" s="179"/>
      <c r="BR35" s="164"/>
      <c r="BU35" s="179"/>
      <c r="BV35" s="164"/>
      <c r="BY35" s="179"/>
      <c r="BZ35" s="164"/>
      <c r="CC35" s="179"/>
      <c r="CD35" s="164"/>
      <c r="CG35" s="179"/>
      <c r="CH35" s="164"/>
      <c r="CK35" s="179"/>
      <c r="CL35" s="164"/>
      <c r="CO35" s="179"/>
      <c r="CP35" s="164"/>
      <c r="CS35" s="179"/>
      <c r="CT35" s="164"/>
      <c r="CW35" s="179"/>
      <c r="CX35" s="164"/>
      <c r="DA35" s="179"/>
      <c r="DB35" s="164"/>
      <c r="DE35" s="179"/>
      <c r="DF35" s="164"/>
      <c r="DI35" s="179"/>
      <c r="DJ35" s="164"/>
      <c r="DM35" s="179"/>
      <c r="DN35" s="164"/>
      <c r="DQ35" s="179"/>
      <c r="DR35" s="164"/>
      <c r="DU35" s="179"/>
      <c r="DV35" s="164"/>
      <c r="DY35" s="179"/>
      <c r="DZ35" s="164"/>
      <c r="EC35" s="179"/>
      <c r="ED35" s="164"/>
      <c r="EG35" s="179"/>
      <c r="EH35" s="164"/>
      <c r="EK35" s="179"/>
      <c r="EL35" s="164"/>
      <c r="EO35" s="179"/>
      <c r="EP35" s="164"/>
      <c r="ES35" s="179"/>
      <c r="ET35" s="164"/>
      <c r="EW35" s="179"/>
      <c r="EX35" s="164"/>
      <c r="FA35" s="179"/>
      <c r="FB35" s="164"/>
      <c r="FE35" s="179"/>
      <c r="FF35" s="164"/>
      <c r="FI35" s="179"/>
      <c r="FJ35" s="164"/>
      <c r="FM35" s="179"/>
      <c r="FN35" s="164"/>
      <c r="FQ35" s="179"/>
      <c r="FR35" s="164"/>
      <c r="FU35" s="179"/>
      <c r="FV35" s="164"/>
      <c r="FY35" s="179"/>
      <c r="FZ35" s="164"/>
      <c r="GC35" s="179"/>
      <c r="GD35" s="164"/>
      <c r="GG35" s="179"/>
      <c r="GH35" s="164"/>
      <c r="GK35" s="179"/>
      <c r="GL35" s="164"/>
      <c r="GO35" s="179"/>
      <c r="GP35" s="164"/>
      <c r="GS35" s="179"/>
      <c r="GT35" s="164"/>
      <c r="GW35" s="179"/>
      <c r="GX35" s="164"/>
      <c r="HA35" s="179"/>
      <c r="HB35" s="164"/>
      <c r="HE35" s="179"/>
      <c r="HF35" s="164"/>
      <c r="HI35" s="179"/>
      <c r="HJ35" s="164"/>
      <c r="HM35" s="179"/>
      <c r="HN35" s="164"/>
      <c r="HQ35" s="179"/>
      <c r="HR35" s="164"/>
      <c r="HU35" s="179"/>
      <c r="HV35" s="164"/>
      <c r="HY35" s="179"/>
      <c r="HZ35" s="164"/>
      <c r="IC35" s="179"/>
      <c r="ID35" s="164"/>
      <c r="IG35" s="179"/>
      <c r="IH35" s="164"/>
      <c r="IK35" s="179"/>
      <c r="IL35" s="164"/>
      <c r="IO35" s="179"/>
      <c r="IP35" s="164"/>
      <c r="IS35" s="179"/>
    </row>
    <row r="36" spans="1:253" ht="15" customHeight="1" x14ac:dyDescent="0.25">
      <c r="A36" s="180" t="s">
        <v>38</v>
      </c>
      <c r="B36" s="181">
        <v>4963.9033080000008</v>
      </c>
      <c r="C36" s="181">
        <v>11.739012780544574</v>
      </c>
      <c r="D36" s="182">
        <v>0.79829609807067181</v>
      </c>
      <c r="E36" s="182">
        <v>1</v>
      </c>
    </row>
    <row r="37" spans="1:253" ht="15" customHeight="1" x14ac:dyDescent="0.25">
      <c r="A37" s="161" t="s">
        <v>39</v>
      </c>
      <c r="B37" s="154"/>
      <c r="C37" s="154"/>
      <c r="D37" s="171"/>
    </row>
    <row r="38" spans="1:253" ht="15" customHeight="1" x14ac:dyDescent="0.25">
      <c r="A38" s="164" t="s">
        <v>40</v>
      </c>
      <c r="B38" s="156">
        <v>553.86400000000003</v>
      </c>
      <c r="C38" s="156">
        <v>1.3098193440240842</v>
      </c>
      <c r="D38" s="174">
        <v>8.9072538812195304E-2</v>
      </c>
    </row>
    <row r="39" spans="1:253" ht="15" customHeight="1" x14ac:dyDescent="0.25">
      <c r="A39" s="164" t="s">
        <v>41</v>
      </c>
      <c r="B39" s="156">
        <v>14.4</v>
      </c>
      <c r="C39" s="156">
        <v>3.4054205642444373E-2</v>
      </c>
      <c r="D39" s="174">
        <v>2.3158113885278918E-3</v>
      </c>
    </row>
    <row r="40" spans="1:253" ht="15" customHeight="1" x14ac:dyDescent="0.25">
      <c r="A40" s="164" t="s">
        <v>42</v>
      </c>
      <c r="B40" s="156">
        <v>166.66666666666666</v>
      </c>
      <c r="C40" s="156">
        <v>0.39414589863940241</v>
      </c>
      <c r="D40" s="174">
        <v>2.6803372552406151E-2</v>
      </c>
    </row>
    <row r="41" spans="1:253" ht="15" customHeight="1" x14ac:dyDescent="0.25">
      <c r="A41" s="164" t="s">
        <v>43</v>
      </c>
      <c r="B41" s="156">
        <v>234</v>
      </c>
      <c r="C41" s="156">
        <v>0.55338084168972101</v>
      </c>
      <c r="D41" s="174">
        <v>3.7631935063578238E-2</v>
      </c>
    </row>
    <row r="42" spans="1:253" ht="15" customHeight="1" x14ac:dyDescent="0.25">
      <c r="A42" s="168" t="s">
        <v>44</v>
      </c>
      <c r="B42" s="169">
        <v>968.93066666666664</v>
      </c>
      <c r="C42" s="169">
        <v>2.2914002899956518</v>
      </c>
      <c r="D42" s="183">
        <v>0.15582365781670759</v>
      </c>
      <c r="H42" s="164"/>
      <c r="L42" s="164"/>
      <c r="P42" s="164"/>
      <c r="T42" s="164"/>
      <c r="X42" s="164"/>
      <c r="AB42" s="164"/>
      <c r="AF42" s="164"/>
      <c r="AJ42" s="164"/>
      <c r="AN42" s="164"/>
      <c r="AR42" s="164"/>
      <c r="AV42" s="164"/>
      <c r="AZ42" s="164"/>
      <c r="BD42" s="164"/>
      <c r="BH42" s="164"/>
      <c r="BL42" s="164"/>
      <c r="BP42" s="164"/>
      <c r="BT42" s="164"/>
      <c r="BX42" s="164"/>
      <c r="CB42" s="164"/>
      <c r="CF42" s="164"/>
      <c r="CJ42" s="164"/>
      <c r="CN42" s="164"/>
      <c r="CR42" s="164"/>
      <c r="CV42" s="164"/>
      <c r="CZ42" s="164"/>
      <c r="DD42" s="164"/>
      <c r="DH42" s="164"/>
      <c r="DL42" s="164"/>
      <c r="DP42" s="164"/>
      <c r="DT42" s="164"/>
      <c r="DX42" s="164"/>
      <c r="EB42" s="164"/>
      <c r="EF42" s="164"/>
      <c r="EJ42" s="164"/>
      <c r="EN42" s="164"/>
      <c r="ER42" s="164"/>
      <c r="EV42" s="164"/>
      <c r="EZ42" s="164"/>
      <c r="FD42" s="164"/>
      <c r="FH42" s="164"/>
      <c r="FL42" s="164"/>
      <c r="FP42" s="164"/>
      <c r="FT42" s="164"/>
      <c r="FX42" s="164"/>
      <c r="GB42" s="164"/>
      <c r="GF42" s="164"/>
      <c r="GJ42" s="164"/>
      <c r="GN42" s="164"/>
      <c r="GR42" s="164"/>
      <c r="GV42" s="164"/>
      <c r="GZ42" s="164"/>
      <c r="HD42" s="164"/>
      <c r="HH42" s="164"/>
      <c r="HL42" s="164"/>
      <c r="HP42" s="164"/>
      <c r="HT42" s="164"/>
      <c r="HX42" s="164"/>
      <c r="IB42" s="164"/>
      <c r="IF42" s="164"/>
      <c r="IJ42" s="164"/>
      <c r="IN42" s="164"/>
    </row>
    <row r="43" spans="1:253" s="167" customFormat="1" ht="15" customHeight="1" x14ac:dyDescent="0.25">
      <c r="A43" s="161" t="s">
        <v>45</v>
      </c>
      <c r="B43" s="154"/>
      <c r="C43" s="154"/>
      <c r="D43" s="171"/>
    </row>
    <row r="44" spans="1:253" ht="15" customHeight="1" x14ac:dyDescent="0.25">
      <c r="A44" s="172" t="s">
        <v>46</v>
      </c>
      <c r="B44" s="173">
        <v>277.86400000000003</v>
      </c>
      <c r="C44" s="173">
        <v>0.65711373587723365</v>
      </c>
      <c r="D44" s="174">
        <v>4.4686153865410708E-2</v>
      </c>
    </row>
    <row r="45" spans="1:253" ht="15" customHeight="1" x14ac:dyDescent="0.25">
      <c r="A45" s="172" t="s">
        <v>47</v>
      </c>
      <c r="B45" s="173">
        <v>5.4</v>
      </c>
      <c r="C45" s="173">
        <v>1.2770327115916641E-2</v>
      </c>
      <c r="D45" s="174">
        <v>8.6842927069795948E-4</v>
      </c>
    </row>
    <row r="46" spans="1:253" ht="15" customHeight="1" x14ac:dyDescent="0.25">
      <c r="A46" s="184" t="s">
        <v>48</v>
      </c>
      <c r="B46" s="173">
        <v>0</v>
      </c>
      <c r="C46" s="173">
        <v>0</v>
      </c>
      <c r="D46" s="174">
        <v>0</v>
      </c>
      <c r="E46" s="185"/>
    </row>
    <row r="47" spans="1:253" ht="15" customHeight="1" x14ac:dyDescent="0.25">
      <c r="A47" s="172" t="s">
        <v>49</v>
      </c>
      <c r="B47" s="173">
        <v>0</v>
      </c>
      <c r="C47" s="173">
        <v>0</v>
      </c>
      <c r="D47" s="174">
        <v>0</v>
      </c>
    </row>
    <row r="48" spans="1:253" ht="15" customHeight="1" x14ac:dyDescent="0.25">
      <c r="A48" s="172" t="s">
        <v>50</v>
      </c>
      <c r="B48" s="156">
        <v>2.0249999999999999</v>
      </c>
      <c r="C48" s="173">
        <v>4.7888726684687391E-3</v>
      </c>
      <c r="D48" s="174">
        <v>3.2566097651173478E-4</v>
      </c>
    </row>
    <row r="49" spans="1:253" s="186" customFormat="1" ht="15" customHeight="1" x14ac:dyDescent="0.25">
      <c r="A49" s="168" t="s">
        <v>51</v>
      </c>
      <c r="B49" s="169">
        <v>285.28899999999999</v>
      </c>
      <c r="C49" s="169">
        <v>0.67467293566161901</v>
      </c>
      <c r="D49" s="183">
        <v>4.5880244112620407E-2</v>
      </c>
      <c r="F49" s="187"/>
      <c r="I49" s="188"/>
      <c r="J49" s="187"/>
      <c r="M49" s="188"/>
      <c r="N49" s="187"/>
      <c r="Q49" s="188"/>
      <c r="R49" s="187"/>
      <c r="U49" s="188"/>
      <c r="V49" s="187"/>
      <c r="Y49" s="188"/>
      <c r="Z49" s="187"/>
      <c r="AC49" s="188"/>
      <c r="AD49" s="187"/>
      <c r="AG49" s="188"/>
      <c r="AH49" s="187"/>
      <c r="AK49" s="188"/>
      <c r="AL49" s="187"/>
      <c r="AO49" s="188"/>
      <c r="AP49" s="187"/>
      <c r="AS49" s="188"/>
      <c r="AT49" s="187"/>
      <c r="AW49" s="188"/>
      <c r="AX49" s="187"/>
      <c r="BA49" s="188"/>
      <c r="BB49" s="187"/>
      <c r="BE49" s="188"/>
      <c r="BF49" s="187"/>
      <c r="BI49" s="188"/>
      <c r="BJ49" s="187"/>
      <c r="BM49" s="188"/>
      <c r="BN49" s="187"/>
      <c r="BQ49" s="188"/>
      <c r="BR49" s="187"/>
      <c r="BU49" s="188"/>
      <c r="BV49" s="187"/>
      <c r="BY49" s="188"/>
      <c r="BZ49" s="187"/>
      <c r="CC49" s="188"/>
      <c r="CD49" s="187"/>
      <c r="CG49" s="188"/>
      <c r="CH49" s="187"/>
      <c r="CK49" s="188"/>
      <c r="CL49" s="187"/>
      <c r="CO49" s="188"/>
      <c r="CP49" s="187"/>
      <c r="CS49" s="188"/>
      <c r="CT49" s="187"/>
      <c r="CW49" s="188"/>
      <c r="CX49" s="187"/>
      <c r="DA49" s="188"/>
      <c r="DB49" s="187"/>
      <c r="DE49" s="188"/>
      <c r="DF49" s="187"/>
      <c r="DI49" s="188"/>
      <c r="DJ49" s="187"/>
      <c r="DM49" s="188"/>
      <c r="DN49" s="187"/>
      <c r="DQ49" s="188"/>
      <c r="DR49" s="187"/>
      <c r="DU49" s="188"/>
      <c r="DV49" s="187"/>
      <c r="DY49" s="188"/>
      <c r="DZ49" s="187"/>
      <c r="EC49" s="188"/>
      <c r="ED49" s="187"/>
      <c r="EG49" s="188"/>
      <c r="EH49" s="187"/>
      <c r="EK49" s="188"/>
      <c r="EL49" s="187"/>
      <c r="EO49" s="188"/>
      <c r="EP49" s="187"/>
      <c r="ES49" s="188"/>
      <c r="ET49" s="187"/>
      <c r="EW49" s="188"/>
      <c r="EX49" s="187"/>
      <c r="FA49" s="188"/>
      <c r="FB49" s="187"/>
      <c r="FE49" s="188"/>
      <c r="FF49" s="187"/>
      <c r="FI49" s="188"/>
      <c r="FJ49" s="187"/>
      <c r="FM49" s="188"/>
      <c r="FN49" s="187"/>
      <c r="FQ49" s="188"/>
      <c r="FR49" s="187"/>
      <c r="FU49" s="188"/>
      <c r="FV49" s="187"/>
      <c r="FY49" s="188"/>
      <c r="FZ49" s="187"/>
      <c r="GC49" s="188"/>
      <c r="GD49" s="187"/>
      <c r="GG49" s="188"/>
      <c r="GH49" s="187"/>
      <c r="GK49" s="188"/>
      <c r="GL49" s="187"/>
      <c r="GO49" s="188"/>
      <c r="GP49" s="187"/>
      <c r="GS49" s="188"/>
      <c r="GT49" s="187"/>
      <c r="GW49" s="188"/>
      <c r="GX49" s="187"/>
      <c r="HA49" s="188"/>
      <c r="HB49" s="187"/>
      <c r="HE49" s="188"/>
      <c r="HF49" s="187"/>
      <c r="HI49" s="188"/>
      <c r="HJ49" s="187"/>
      <c r="HM49" s="188"/>
      <c r="HN49" s="187"/>
      <c r="HQ49" s="188"/>
      <c r="HR49" s="187"/>
      <c r="HU49" s="188"/>
      <c r="HV49" s="187"/>
      <c r="HY49" s="188"/>
      <c r="HZ49" s="187"/>
      <c r="IC49" s="188"/>
      <c r="ID49" s="187"/>
      <c r="IG49" s="188"/>
      <c r="IH49" s="187"/>
      <c r="IK49" s="188"/>
      <c r="IL49" s="187"/>
      <c r="IO49" s="188"/>
      <c r="IP49" s="187"/>
      <c r="IS49" s="188"/>
    </row>
    <row r="50" spans="1:253" s="167" customFormat="1" ht="15" customHeight="1" x14ac:dyDescent="0.25">
      <c r="A50" s="180" t="s">
        <v>52</v>
      </c>
      <c r="B50" s="181">
        <v>1254.2196666666666</v>
      </c>
      <c r="C50" s="181">
        <v>2.9660732256572708</v>
      </c>
      <c r="D50" s="183">
        <v>0.20170390192932797</v>
      </c>
    </row>
    <row r="51" spans="1:253" ht="15" customHeight="1" x14ac:dyDescent="0.25">
      <c r="A51" s="180" t="s">
        <v>53</v>
      </c>
      <c r="B51" s="181">
        <v>6218.1229746666677</v>
      </c>
      <c r="C51" s="181">
        <v>14.705086006201844</v>
      </c>
      <c r="D51" s="182">
        <v>1</v>
      </c>
    </row>
    <row r="52" spans="1:253" ht="15" hidden="1" customHeight="1" x14ac:dyDescent="0.25">
      <c r="A52" s="161" t="s">
        <v>54</v>
      </c>
      <c r="B52" s="154"/>
      <c r="C52" s="154"/>
      <c r="D52" s="171"/>
    </row>
    <row r="53" spans="1:253" ht="15" hidden="1" customHeight="1" x14ac:dyDescent="0.25">
      <c r="A53" s="164" t="s">
        <v>55</v>
      </c>
      <c r="B53" s="173">
        <v>1059.0155999999999</v>
      </c>
      <c r="C53" s="173">
        <v>2.5044399320108757</v>
      </c>
      <c r="D53" s="174">
        <v>0.13758562220582884</v>
      </c>
    </row>
    <row r="54" spans="1:253" ht="15" hidden="1" customHeight="1" x14ac:dyDescent="0.25">
      <c r="A54" s="164" t="s">
        <v>56</v>
      </c>
      <c r="B54" s="156">
        <v>420</v>
      </c>
      <c r="C54" s="173">
        <v>0.9932476645712941</v>
      </c>
      <c r="D54" s="174">
        <v>5.4565731917875539E-2</v>
      </c>
    </row>
    <row r="55" spans="1:253" ht="15" hidden="1" customHeight="1" x14ac:dyDescent="0.25">
      <c r="A55" s="168" t="s">
        <v>57</v>
      </c>
      <c r="B55" s="169">
        <v>1479.0155999999999</v>
      </c>
      <c r="C55" s="169">
        <v>3.4976875965821699</v>
      </c>
      <c r="D55" s="183">
        <v>0.19215135412370438</v>
      </c>
    </row>
    <row r="56" spans="1:253" ht="15" hidden="1" customHeight="1" thickBot="1" x14ac:dyDescent="0.3">
      <c r="A56" s="189" t="s">
        <v>58</v>
      </c>
      <c r="B56" s="190">
        <v>7697.1385746666674</v>
      </c>
      <c r="C56" s="191">
        <v>18.202773602784013</v>
      </c>
      <c r="D56" s="192">
        <v>1.1921513541237041</v>
      </c>
    </row>
    <row r="57" spans="1:253" ht="15" customHeight="1" thickBot="1" x14ac:dyDescent="0.3">
      <c r="A57" s="193"/>
      <c r="B57" s="194"/>
      <c r="C57" s="195"/>
      <c r="D57" s="196"/>
    </row>
    <row r="58" spans="1:253" ht="15" customHeight="1" thickBot="1" x14ac:dyDescent="0.3">
      <c r="A58" s="197" t="s">
        <v>98</v>
      </c>
      <c r="B58" s="198">
        <v>2929.4915999999998</v>
      </c>
      <c r="C58" s="198">
        <v>6.9278825954314858</v>
      </c>
      <c r="D58" s="199">
        <v>1</v>
      </c>
    </row>
    <row r="59" spans="1:253" ht="15" customHeight="1" x14ac:dyDescent="0.25">
      <c r="A59" s="200" t="s">
        <v>99</v>
      </c>
      <c r="B59" s="201">
        <v>0</v>
      </c>
      <c r="C59" s="201">
        <v>0</v>
      </c>
      <c r="D59" s="202">
        <v>0</v>
      </c>
    </row>
    <row r="60" spans="1:253" ht="15" customHeight="1" x14ac:dyDescent="0.25">
      <c r="A60" s="203" t="s">
        <v>100</v>
      </c>
      <c r="B60" s="204">
        <v>229.49160000000003</v>
      </c>
      <c r="C60" s="204">
        <v>0.54271903747316574</v>
      </c>
      <c r="D60" s="205">
        <v>7.8338371067525864E-2</v>
      </c>
    </row>
    <row r="61" spans="1:253" ht="15" customHeight="1" x14ac:dyDescent="0.25">
      <c r="A61" s="203" t="s">
        <v>101</v>
      </c>
      <c r="B61" s="204">
        <v>2700</v>
      </c>
      <c r="C61" s="206">
        <v>6.3851635579583199</v>
      </c>
      <c r="D61" s="205">
        <v>0.92166162893247416</v>
      </c>
    </row>
    <row r="62" spans="1:253" ht="15" customHeight="1" thickBot="1" x14ac:dyDescent="0.3">
      <c r="A62" s="516" t="s">
        <v>102</v>
      </c>
      <c r="B62" s="516"/>
      <c r="C62" s="162"/>
      <c r="D62" s="207">
        <v>0.47112152846366628</v>
      </c>
    </row>
    <row r="63" spans="1:253" ht="15" customHeight="1" x14ac:dyDescent="0.25">
      <c r="A63" s="208" t="s">
        <v>59</v>
      </c>
      <c r="B63" s="209"/>
      <c r="C63" s="209"/>
      <c r="D63" s="209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0" t="s">
        <v>92</v>
      </c>
      <c r="B3" s="500"/>
      <c r="C3" s="2"/>
      <c r="D3" s="2"/>
    </row>
    <row r="4" spans="1:5" ht="15" customHeight="1" x14ac:dyDescent="0.25">
      <c r="A4" s="1" t="s">
        <v>94</v>
      </c>
      <c r="B4" s="1"/>
      <c r="C4" s="1"/>
      <c r="D4" s="2"/>
    </row>
    <row r="5" spans="1:5" ht="15" customHeight="1" x14ac:dyDescent="0.25">
      <c r="A5" s="4" t="s">
        <v>3</v>
      </c>
      <c r="B5" s="5">
        <v>40118</v>
      </c>
      <c r="E5" s="6"/>
    </row>
    <row r="6" spans="1:5" ht="15" customHeight="1" thickBot="1" x14ac:dyDescent="0.3">
      <c r="A6" s="4"/>
      <c r="B6" s="7">
        <v>397.94371874999996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/>
      <c r="E8" s="8"/>
    </row>
    <row r="9" spans="1:5" ht="15" customHeight="1" thickBot="1" x14ac:dyDescent="0.3">
      <c r="A9" s="14"/>
      <c r="B9" s="15" t="s">
        <v>67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93</v>
      </c>
      <c r="B11" s="6">
        <v>1350</v>
      </c>
      <c r="C11" s="17">
        <v>3.3924395244647898</v>
      </c>
      <c r="D11" s="18">
        <v>0.35005487524238965</v>
      </c>
      <c r="E11" s="18">
        <v>0.58438441613993508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17</v>
      </c>
      <c r="B14" s="6">
        <v>200</v>
      </c>
      <c r="C14" s="17">
        <v>0.50258363325404298</v>
      </c>
      <c r="D14" s="18">
        <v>5.185998151739106E-2</v>
      </c>
      <c r="E14" s="18">
        <v>8.6575469057768153E-2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102.6</v>
      </c>
      <c r="C16" s="17">
        <v>0.25782540385932401</v>
      </c>
      <c r="D16" s="18">
        <v>2.6604170518421615E-2</v>
      </c>
      <c r="E16" s="18">
        <v>4.4413215626635062E-2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69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216</v>
      </c>
      <c r="C19" s="17">
        <v>0.54279032391436643</v>
      </c>
      <c r="D19" s="18">
        <v>5.6008780038782346E-2</v>
      </c>
      <c r="E19" s="18">
        <v>9.3501506582389607E-2</v>
      </c>
    </row>
    <row r="20" spans="1:5" ht="15" customHeight="1" x14ac:dyDescent="0.25">
      <c r="A20" s="16" t="s">
        <v>23</v>
      </c>
      <c r="B20" s="6">
        <v>66.806250000000006</v>
      </c>
      <c r="C20" s="17">
        <v>0.16787863924538957</v>
      </c>
      <c r="D20" s="18">
        <v>1.7322854451231034E-2</v>
      </c>
      <c r="E20" s="18">
        <v>2.8918912148702621E-2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70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90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112.93</v>
      </c>
      <c r="C26" s="17">
        <v>0.28378384851689537</v>
      </c>
      <c r="D26" s="18">
        <v>2.9282738563794864E-2</v>
      </c>
      <c r="E26" s="18">
        <v>4.8884838603468789E-2</v>
      </c>
    </row>
    <row r="27" spans="1:5" ht="15" customHeight="1" x14ac:dyDescent="0.25">
      <c r="A27" s="16" t="s">
        <v>30</v>
      </c>
      <c r="B27" s="6">
        <v>65.2</v>
      </c>
      <c r="C27" s="17">
        <v>0.16384226444081801</v>
      </c>
      <c r="D27" s="18">
        <v>1.6906353974669486E-2</v>
      </c>
      <c r="E27" s="18">
        <v>2.8223602912832418E-2</v>
      </c>
    </row>
    <row r="28" spans="1:5" s="19" customFormat="1" ht="15" customHeight="1" x14ac:dyDescent="0.25">
      <c r="A28" s="16" t="s">
        <v>31</v>
      </c>
      <c r="B28" s="6">
        <v>22.5</v>
      </c>
      <c r="C28" s="17">
        <v>5.654065874107983E-2</v>
      </c>
      <c r="D28" s="18">
        <v>5.8342479207064944E-3</v>
      </c>
      <c r="E28" s="18">
        <v>9.7397402689989171E-3</v>
      </c>
    </row>
    <row r="29" spans="1:5" ht="15" customHeight="1" x14ac:dyDescent="0.25">
      <c r="A29" s="16" t="s">
        <v>32</v>
      </c>
      <c r="B29" s="6">
        <v>0</v>
      </c>
      <c r="C29" s="17">
        <v>0</v>
      </c>
      <c r="D29" s="18">
        <v>0</v>
      </c>
      <c r="E29" s="18">
        <v>0</v>
      </c>
    </row>
    <row r="30" spans="1:5" ht="15" customHeight="1" x14ac:dyDescent="0.25">
      <c r="A30" s="16" t="s">
        <v>33</v>
      </c>
      <c r="B30" s="6">
        <v>106.80181249999998</v>
      </c>
      <c r="C30" s="17">
        <v>0.26838421482183528</v>
      </c>
      <c r="D30" s="18">
        <v>2.7693700111369325E-2</v>
      </c>
      <c r="E30" s="18">
        <v>4.6232085067036521E-2</v>
      </c>
    </row>
    <row r="31" spans="1:5" ht="15" customHeight="1" x14ac:dyDescent="0.25">
      <c r="A31" s="20" t="s">
        <v>34</v>
      </c>
      <c r="B31" s="21">
        <v>2242.8380624999995</v>
      </c>
      <c r="C31" s="21">
        <v>5.636068511258542</v>
      </c>
      <c r="D31" s="22">
        <v>0.58156770233875577</v>
      </c>
      <c r="E31" s="23">
        <v>0.97087378640776689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67.285141874999979</v>
      </c>
      <c r="C33" s="26">
        <v>0.16908205533775619</v>
      </c>
      <c r="D33" s="27">
        <v>1.7447031070162673E-2</v>
      </c>
      <c r="E33" s="18">
        <v>2.9126213592233004E-2</v>
      </c>
    </row>
    <row r="34" spans="1:251" ht="15" customHeight="1" x14ac:dyDescent="0.25">
      <c r="A34" s="28" t="s">
        <v>37</v>
      </c>
      <c r="B34" s="29">
        <v>67.285141874999979</v>
      </c>
      <c r="C34" s="29">
        <v>0.16908205533775619</v>
      </c>
      <c r="D34" s="30">
        <v>1.7447031070162673E-2</v>
      </c>
      <c r="E34" s="31">
        <v>2.9126213592233004E-2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2310.1232043749997</v>
      </c>
      <c r="C35" s="35">
        <v>5.8051505665962981</v>
      </c>
      <c r="D35" s="36">
        <v>0.59901473340891842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347.2</v>
      </c>
      <c r="C37" s="6">
        <v>0.87248518732901859</v>
      </c>
      <c r="D37" s="18">
        <v>9.0028927914190884E-2</v>
      </c>
    </row>
    <row r="38" spans="1:251" ht="15" customHeight="1" x14ac:dyDescent="0.25">
      <c r="A38" s="16" t="s">
        <v>41</v>
      </c>
      <c r="B38" s="6">
        <v>30</v>
      </c>
      <c r="C38" s="6">
        <v>7.5387544988106445E-2</v>
      </c>
      <c r="D38" s="18">
        <v>7.7789972276086595E-3</v>
      </c>
    </row>
    <row r="39" spans="1:251" ht="15" customHeight="1" x14ac:dyDescent="0.25">
      <c r="A39" s="16" t="s">
        <v>42</v>
      </c>
      <c r="B39" s="6">
        <v>80</v>
      </c>
      <c r="C39" s="6">
        <v>0.20103345330161718</v>
      </c>
      <c r="D39" s="18">
        <v>2.0743992606956425E-2</v>
      </c>
    </row>
    <row r="40" spans="1:251" ht="15" customHeight="1" x14ac:dyDescent="0.25">
      <c r="A40" s="16" t="s">
        <v>43</v>
      </c>
      <c r="B40" s="6">
        <v>60</v>
      </c>
      <c r="C40" s="6">
        <v>0.15077508997621289</v>
      </c>
      <c r="D40" s="18">
        <v>1.5557994455217319E-2</v>
      </c>
    </row>
    <row r="41" spans="1:251" ht="15" customHeight="1" x14ac:dyDescent="0.25">
      <c r="A41" s="20" t="s">
        <v>44</v>
      </c>
      <c r="B41" s="21">
        <v>517.20000000000005</v>
      </c>
      <c r="C41" s="21">
        <v>1.2996812755949549</v>
      </c>
      <c r="D41" s="22">
        <v>0.13410991220397331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130.4</v>
      </c>
      <c r="C43" s="26">
        <v>0.32768452888163602</v>
      </c>
      <c r="D43" s="37">
        <v>3.3812707949338973E-2</v>
      </c>
    </row>
    <row r="44" spans="1:251" ht="15" customHeight="1" x14ac:dyDescent="0.25">
      <c r="A44" s="25" t="s">
        <v>47</v>
      </c>
      <c r="B44" s="26">
        <v>15</v>
      </c>
      <c r="C44" s="26">
        <v>3.7693772494053222E-2</v>
      </c>
      <c r="D44" s="37">
        <v>3.8894986138043298E-3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5.625</v>
      </c>
      <c r="C47" s="26">
        <v>1.4135164685269958E-2</v>
      </c>
      <c r="D47" s="27">
        <v>1.4585619801766236E-3</v>
      </c>
    </row>
    <row r="48" spans="1:251" s="39" customFormat="1" ht="15" customHeight="1" x14ac:dyDescent="0.25">
      <c r="A48" s="20" t="s">
        <v>51</v>
      </c>
      <c r="B48" s="21">
        <v>151.02500000000001</v>
      </c>
      <c r="C48" s="21">
        <v>0.37951346606095915</v>
      </c>
      <c r="D48" s="22">
        <v>3.9160768543319929E-2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668.22500000000002</v>
      </c>
      <c r="C49" s="34">
        <v>1.6791947416559141</v>
      </c>
      <c r="D49" s="22">
        <v>0.17327068074729321</v>
      </c>
    </row>
    <row r="50" spans="1:4" ht="15" customHeight="1" x14ac:dyDescent="0.25">
      <c r="A50" s="33" t="s">
        <v>53</v>
      </c>
      <c r="B50" s="34">
        <v>2978.3482043749996</v>
      </c>
      <c r="C50" s="34">
        <v>7.4843453082522124</v>
      </c>
      <c r="D50" s="36">
        <v>0.77228541415621166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728.19</v>
      </c>
      <c r="C52" s="26">
        <v>1.8298818794963079</v>
      </c>
      <c r="D52" s="27">
        <v>0.18881959970574499</v>
      </c>
    </row>
    <row r="53" spans="1:4" ht="15" customHeight="1" x14ac:dyDescent="0.25">
      <c r="A53" s="16" t="s">
        <v>56</v>
      </c>
      <c r="B53" s="6">
        <v>150</v>
      </c>
      <c r="C53" s="26">
        <v>0.37693772494053224</v>
      </c>
      <c r="D53" s="27">
        <v>3.8894986138043298E-2</v>
      </c>
    </row>
    <row r="54" spans="1:4" ht="15" customHeight="1" x14ac:dyDescent="0.25">
      <c r="A54" s="20" t="s">
        <v>57</v>
      </c>
      <c r="B54" s="21">
        <v>878.19</v>
      </c>
      <c r="C54" s="21">
        <v>2.20681960443684</v>
      </c>
      <c r="D54" s="22">
        <v>0.22771458584378829</v>
      </c>
    </row>
    <row r="55" spans="1:4" ht="15" customHeight="1" thickBot="1" x14ac:dyDescent="0.3">
      <c r="A55" s="42" t="s">
        <v>58</v>
      </c>
      <c r="B55" s="43">
        <v>3856.5382043749996</v>
      </c>
      <c r="C55" s="44">
        <v>9.691164912689052</v>
      </c>
      <c r="D55" s="45">
        <v>1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4">
    <mergeCell ref="A1:B1"/>
    <mergeCell ref="A2:B2"/>
    <mergeCell ref="A3:B3"/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10">
        <v>2010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94</v>
      </c>
      <c r="B5" s="500"/>
      <c r="C5" s="1"/>
      <c r="D5" s="2"/>
    </row>
    <row r="6" spans="1:5" ht="15" customHeight="1" x14ac:dyDescent="0.25">
      <c r="A6" s="4" t="s">
        <v>3</v>
      </c>
      <c r="B6" s="5">
        <v>40299</v>
      </c>
      <c r="E6" s="6"/>
    </row>
    <row r="7" spans="1:5" ht="15" customHeight="1" thickBot="1" x14ac:dyDescent="0.3">
      <c r="A7" s="4"/>
      <c r="B7" s="7">
        <v>397.94371874999996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66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1350</v>
      </c>
      <c r="C12" s="6">
        <v>3.3924395244647898</v>
      </c>
      <c r="D12" s="27">
        <v>0.44356123489663141</v>
      </c>
      <c r="E12" s="18">
        <v>0.58438441613993508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200</v>
      </c>
      <c r="C15" s="6">
        <v>0.50258363325404298</v>
      </c>
      <c r="D15" s="27">
        <v>6.5712775540241686E-2</v>
      </c>
      <c r="E15" s="18">
        <v>8.6575469057768153E-2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102.6</v>
      </c>
      <c r="C17" s="6">
        <v>0.25782540385932401</v>
      </c>
      <c r="D17" s="27">
        <v>3.3710653852143987E-2</v>
      </c>
      <c r="E17" s="18">
        <v>4.4413215626635062E-2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216</v>
      </c>
      <c r="C20" s="6">
        <v>0.54279032391436643</v>
      </c>
      <c r="D20" s="27">
        <v>7.0969797583461017E-2</v>
      </c>
      <c r="E20" s="18">
        <v>9.3501506582389607E-2</v>
      </c>
    </row>
    <row r="21" spans="1:5" ht="15" customHeight="1" x14ac:dyDescent="0.25">
      <c r="A21" s="16" t="s">
        <v>23</v>
      </c>
      <c r="B21" s="6">
        <v>66.806250000000006</v>
      </c>
      <c r="C21" s="6">
        <v>0.16787863924538957</v>
      </c>
      <c r="D21" s="27">
        <v>2.1950120554676357E-2</v>
      </c>
      <c r="E21" s="18">
        <v>2.8918912148702621E-2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112.93</v>
      </c>
      <c r="C27" s="6">
        <v>0.28378384851689537</v>
      </c>
      <c r="D27" s="27">
        <v>3.7104718708797474E-2</v>
      </c>
      <c r="E27" s="18">
        <v>4.8884838603468789E-2</v>
      </c>
    </row>
    <row r="28" spans="1:5" ht="15" customHeight="1" x14ac:dyDescent="0.25">
      <c r="A28" s="16" t="s">
        <v>30</v>
      </c>
      <c r="B28" s="6">
        <v>65.2</v>
      </c>
      <c r="C28" s="17">
        <v>0.16384226444081801</v>
      </c>
      <c r="D28" s="18">
        <v>1.6625281087672909E-2</v>
      </c>
      <c r="E28" s="18">
        <v>2.8223602912832418E-2</v>
      </c>
    </row>
    <row r="29" spans="1:5" s="19" customFormat="1" ht="15" customHeight="1" x14ac:dyDescent="0.25">
      <c r="A29" s="16" t="s">
        <v>31</v>
      </c>
      <c r="B29" s="6">
        <v>22.5</v>
      </c>
      <c r="C29" s="6">
        <v>5.654065874107983E-2</v>
      </c>
      <c r="D29" s="37">
        <v>7.3926872482771898E-3</v>
      </c>
      <c r="E29" s="69">
        <v>9.7397402689989171E-3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106.80181249999998</v>
      </c>
      <c r="C31" s="6">
        <v>0.26838421482183528</v>
      </c>
      <c r="D31" s="27">
        <v>3.5091217660517392E-2</v>
      </c>
      <c r="E31" s="18">
        <v>4.6232085067036521E-2</v>
      </c>
    </row>
    <row r="32" spans="1:5" ht="15" customHeight="1" x14ac:dyDescent="0.25">
      <c r="A32" s="20" t="s">
        <v>34</v>
      </c>
      <c r="B32" s="21">
        <v>2242.8380624999995</v>
      </c>
      <c r="C32" s="21">
        <v>5.636068511258542</v>
      </c>
      <c r="D32" s="22">
        <v>0.73211848713241956</v>
      </c>
      <c r="E32" s="23">
        <v>0.97087378640776689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67.285141874999979</v>
      </c>
      <c r="C34" s="26">
        <v>0.16908205533775619</v>
      </c>
      <c r="D34" s="27">
        <v>2.2107467126125952E-2</v>
      </c>
      <c r="E34" s="18">
        <v>2.9126213592233004E-2</v>
      </c>
    </row>
    <row r="35" spans="1:253" ht="15" customHeight="1" x14ac:dyDescent="0.25">
      <c r="A35" s="28" t="s">
        <v>37</v>
      </c>
      <c r="B35" s="29">
        <v>67.285141874999979</v>
      </c>
      <c r="C35" s="29">
        <v>0.16908205533775619</v>
      </c>
      <c r="D35" s="30">
        <v>2.2107467126125952E-2</v>
      </c>
      <c r="E35" s="31">
        <v>2.9126213592233004E-2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2310.1232043749997</v>
      </c>
      <c r="C36" s="34">
        <v>5.8051505665962981</v>
      </c>
      <c r="D36" s="36">
        <v>0.75422595425854555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347.2</v>
      </c>
      <c r="C38" s="6">
        <v>0.87248518732901859</v>
      </c>
      <c r="D38" s="27">
        <v>0.11407737833785957</v>
      </c>
    </row>
    <row r="39" spans="1:253" ht="15" customHeight="1" x14ac:dyDescent="0.25">
      <c r="A39" s="16" t="s">
        <v>41</v>
      </c>
      <c r="B39" s="6">
        <v>30</v>
      </c>
      <c r="C39" s="6">
        <v>7.5387544988106445E-2</v>
      </c>
      <c r="D39" s="27">
        <v>9.8569163310362525E-3</v>
      </c>
    </row>
    <row r="40" spans="1:253" ht="15" customHeight="1" x14ac:dyDescent="0.25">
      <c r="A40" s="16" t="s">
        <v>42</v>
      </c>
      <c r="B40" s="6">
        <v>80</v>
      </c>
      <c r="C40" s="6">
        <v>0.20103345330161718</v>
      </c>
      <c r="D40" s="27">
        <v>2.6285110216096676E-2</v>
      </c>
    </row>
    <row r="41" spans="1:253" ht="15" customHeight="1" x14ac:dyDescent="0.25">
      <c r="A41" s="16" t="s">
        <v>43</v>
      </c>
      <c r="B41" s="6">
        <v>60</v>
      </c>
      <c r="C41" s="6">
        <v>0.15077508997621289</v>
      </c>
      <c r="D41" s="27">
        <v>1.9713832662072505E-2</v>
      </c>
    </row>
    <row r="42" spans="1:253" ht="15" customHeight="1" x14ac:dyDescent="0.25">
      <c r="A42" s="20" t="s">
        <v>44</v>
      </c>
      <c r="B42" s="21">
        <v>517.20000000000005</v>
      </c>
      <c r="C42" s="21">
        <v>1.2996812755949549</v>
      </c>
      <c r="D42" s="22">
        <v>0.16993323754706499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195.6</v>
      </c>
      <c r="C44" s="26">
        <v>0.49152679332245408</v>
      </c>
      <c r="D44" s="27">
        <v>6.4267094478356379E-2</v>
      </c>
    </row>
    <row r="45" spans="1:253" ht="15" customHeight="1" x14ac:dyDescent="0.25">
      <c r="A45" s="25" t="s">
        <v>47</v>
      </c>
      <c r="B45" s="26">
        <v>15</v>
      </c>
      <c r="C45" s="26">
        <v>3.7693772494053222E-2</v>
      </c>
      <c r="D45" s="27">
        <v>4.9284581655181263E-3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5.625</v>
      </c>
      <c r="C48" s="26">
        <v>1.4135164685269958E-2</v>
      </c>
      <c r="D48" s="27">
        <v>1.8481718120692975E-3</v>
      </c>
    </row>
    <row r="49" spans="1:253" s="39" customFormat="1" ht="15" customHeight="1" x14ac:dyDescent="0.25">
      <c r="A49" s="20" t="s">
        <v>51</v>
      </c>
      <c r="B49" s="21">
        <v>216.22499999999999</v>
      </c>
      <c r="C49" s="21">
        <v>0.54335573050177732</v>
      </c>
      <c r="D49" s="22">
        <v>7.1043724455943799E-2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733.42499999999995</v>
      </c>
      <c r="C50" s="34">
        <v>1.8430370060967323</v>
      </c>
      <c r="D50" s="22">
        <v>0.24097696200300883</v>
      </c>
    </row>
    <row r="51" spans="1:253" ht="15" customHeight="1" x14ac:dyDescent="0.25">
      <c r="A51" s="33" t="s">
        <v>53</v>
      </c>
      <c r="B51" s="34">
        <v>3043.5482043749998</v>
      </c>
      <c r="C51" s="34">
        <v>7.6481875726930308</v>
      </c>
      <c r="D51" s="36">
        <v>0.99520291626155433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728.19</v>
      </c>
      <c r="C53" s="26">
        <v>1.8298818794963079</v>
      </c>
      <c r="D53" s="27">
        <v>0.1856804207857751</v>
      </c>
    </row>
    <row r="54" spans="1:253" ht="15" hidden="1" customHeight="1" x14ac:dyDescent="0.25">
      <c r="A54" s="16" t="s">
        <v>56</v>
      </c>
      <c r="B54" s="6">
        <v>150</v>
      </c>
      <c r="C54" s="26">
        <v>0.37693772494053224</v>
      </c>
      <c r="D54" s="27">
        <v>3.8248346060597183E-2</v>
      </c>
    </row>
    <row r="55" spans="1:253" ht="15" hidden="1" customHeight="1" x14ac:dyDescent="0.25">
      <c r="A55" s="20" t="s">
        <v>57</v>
      </c>
      <c r="B55" s="21">
        <v>878.19</v>
      </c>
      <c r="C55" s="21">
        <v>2.20681960443684</v>
      </c>
      <c r="D55" s="22">
        <v>0.22392876684637228</v>
      </c>
    </row>
    <row r="56" spans="1:253" ht="15" hidden="1" customHeight="1" thickBot="1" x14ac:dyDescent="0.3">
      <c r="A56" s="42" t="s">
        <v>58</v>
      </c>
      <c r="B56" s="43">
        <v>3921.7382043749999</v>
      </c>
      <c r="C56" s="44">
        <v>9.8550071771298704</v>
      </c>
      <c r="D56" s="45">
        <v>1.2191316831079266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1456.8018124999999</v>
      </c>
      <c r="C58" s="75">
        <v>3.660823739286625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106.80181249999998</v>
      </c>
      <c r="C60" s="81">
        <v>0.26838421482183528</v>
      </c>
      <c r="D60" s="82">
        <v>7.3312520332960526E-2</v>
      </c>
    </row>
    <row r="61" spans="1:253" ht="15" customHeight="1" x14ac:dyDescent="0.25">
      <c r="A61" s="80" t="s">
        <v>101</v>
      </c>
      <c r="B61" s="81">
        <v>1350</v>
      </c>
      <c r="C61" s="83">
        <v>3.3924395244647898</v>
      </c>
      <c r="D61" s="82">
        <v>0.92668747966703957</v>
      </c>
    </row>
    <row r="62" spans="1:253" ht="15" customHeight="1" thickBot="1" x14ac:dyDescent="0.3">
      <c r="A62" s="504" t="s">
        <v>102</v>
      </c>
      <c r="B62" s="504"/>
      <c r="C62" s="14"/>
      <c r="D62" s="85">
        <v>0.47865245255714872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10">
        <v>2010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94</v>
      </c>
      <c r="B5" s="500"/>
      <c r="C5" s="1"/>
      <c r="D5" s="2"/>
    </row>
    <row r="6" spans="1:5" ht="15" customHeight="1" x14ac:dyDescent="0.25">
      <c r="A6" s="4" t="s">
        <v>3</v>
      </c>
      <c r="B6" s="5">
        <v>40694</v>
      </c>
      <c r="E6" s="6"/>
    </row>
    <row r="7" spans="1:5" ht="15" customHeight="1" thickBot="1" x14ac:dyDescent="0.3">
      <c r="A7" s="4"/>
      <c r="B7" s="7">
        <v>397.94371874999996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66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1485</v>
      </c>
      <c r="C12" s="6">
        <v>3.731683476911269</v>
      </c>
      <c r="D12" s="27">
        <v>0.4591781176721027</v>
      </c>
      <c r="E12" s="18">
        <v>0.59467059903312369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200</v>
      </c>
      <c r="C15" s="6">
        <v>0.50258363325404298</v>
      </c>
      <c r="D15" s="27">
        <v>6.1842170730249522E-2</v>
      </c>
      <c r="E15" s="18">
        <v>8.0090316368097478E-2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110.1</v>
      </c>
      <c r="C17" s="6">
        <v>0.27667229010635064</v>
      </c>
      <c r="D17" s="27">
        <v>3.4044114987002362E-2</v>
      </c>
      <c r="E17" s="18">
        <v>4.4089719160637655E-2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237.6</v>
      </c>
      <c r="C20" s="6">
        <v>0.59706935630580305</v>
      </c>
      <c r="D20" s="27">
        <v>7.3468498827536435E-2</v>
      </c>
      <c r="E20" s="18">
        <v>9.5147295845299809E-2</v>
      </c>
    </row>
    <row r="21" spans="1:5" ht="15" customHeight="1" x14ac:dyDescent="0.25">
      <c r="A21" s="16" t="s">
        <v>23</v>
      </c>
      <c r="B21" s="6">
        <v>75.367500000000007</v>
      </c>
      <c r="C21" s="6">
        <v>0.18939235989637043</v>
      </c>
      <c r="D21" s="27">
        <v>2.3304449012560405E-2</v>
      </c>
      <c r="E21" s="18">
        <v>3.0181034594362936E-2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112.93</v>
      </c>
      <c r="C27" s="6">
        <v>0.28378384851689537</v>
      </c>
      <c r="D27" s="27">
        <v>3.4919181702835395E-2</v>
      </c>
      <c r="E27" s="18">
        <v>4.5222997137246243E-2</v>
      </c>
    </row>
    <row r="28" spans="1:5" ht="15" customHeight="1" x14ac:dyDescent="0.25">
      <c r="A28" s="16" t="s">
        <v>30</v>
      </c>
      <c r="B28" s="6">
        <v>65.5</v>
      </c>
      <c r="C28" s="17">
        <v>0.16459613989069907</v>
      </c>
      <c r="D28" s="18">
        <v>1.5717915944235248E-2</v>
      </c>
      <c r="E28" s="18">
        <v>2.6229578610551921E-2</v>
      </c>
    </row>
    <row r="29" spans="1:5" s="19" customFormat="1" ht="15" customHeight="1" x14ac:dyDescent="0.25">
      <c r="A29" s="16" t="s">
        <v>31</v>
      </c>
      <c r="B29" s="6">
        <v>22.5</v>
      </c>
      <c r="C29" s="6">
        <v>5.654065874107983E-2</v>
      </c>
      <c r="D29" s="37">
        <v>6.9572442071530712E-3</v>
      </c>
      <c r="E29" s="69">
        <v>9.010160591410965E-3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115.44987499999998</v>
      </c>
      <c r="C31" s="6">
        <v>0.29011608818112544</v>
      </c>
      <c r="D31" s="27">
        <v>3.5698354402679822E-2</v>
      </c>
      <c r="E31" s="18">
        <v>4.6232085067036528E-2</v>
      </c>
    </row>
    <row r="32" spans="1:5" ht="15" customHeight="1" x14ac:dyDescent="0.25">
      <c r="A32" s="20" t="s">
        <v>34</v>
      </c>
      <c r="B32" s="21">
        <v>2424.4473749999993</v>
      </c>
      <c r="C32" s="21">
        <v>6.0924378518036368</v>
      </c>
      <c r="D32" s="22">
        <v>0.74513004748635492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72.733421249999978</v>
      </c>
      <c r="C34" s="26">
        <v>0.18277313555410901</v>
      </c>
      <c r="D34" s="27">
        <v>2.2489963273688286E-2</v>
      </c>
      <c r="E34" s="18">
        <v>2.9126213592233011E-2</v>
      </c>
    </row>
    <row r="35" spans="1:253" ht="15" customHeight="1" x14ac:dyDescent="0.25">
      <c r="A35" s="28" t="s">
        <v>37</v>
      </c>
      <c r="B35" s="29">
        <v>72.733421249999978</v>
      </c>
      <c r="C35" s="29">
        <v>0.18277313555410901</v>
      </c>
      <c r="D35" s="30">
        <v>2.2489963273688286E-2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2497.1807962499993</v>
      </c>
      <c r="C36" s="34">
        <v>6.2752109873577462</v>
      </c>
      <c r="D36" s="36">
        <v>0.76762001076004316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348.4</v>
      </c>
      <c r="C38" s="6">
        <v>0.87550068912854273</v>
      </c>
      <c r="D38" s="27">
        <v>0.10772906141209466</v>
      </c>
    </row>
    <row r="39" spans="1:253" ht="15" customHeight="1" x14ac:dyDescent="0.25">
      <c r="A39" s="16" t="s">
        <v>41</v>
      </c>
      <c r="B39" s="6">
        <v>30</v>
      </c>
      <c r="C39" s="6">
        <v>7.5387544988106445E-2</v>
      </c>
      <c r="D39" s="27">
        <v>9.2763256095374277E-3</v>
      </c>
    </row>
    <row r="40" spans="1:253" ht="15" customHeight="1" x14ac:dyDescent="0.25">
      <c r="A40" s="16" t="s">
        <v>42</v>
      </c>
      <c r="B40" s="6">
        <v>81.333333333333329</v>
      </c>
      <c r="C40" s="6">
        <v>0.20438401085664412</v>
      </c>
      <c r="D40" s="27">
        <v>2.5149149430301471E-2</v>
      </c>
    </row>
    <row r="41" spans="1:253" ht="15" customHeight="1" x14ac:dyDescent="0.25">
      <c r="A41" s="16" t="s">
        <v>43</v>
      </c>
      <c r="B41" s="6">
        <v>60</v>
      </c>
      <c r="C41" s="6">
        <v>0.15077508997621289</v>
      </c>
      <c r="D41" s="27">
        <v>1.8552651219074855E-2</v>
      </c>
    </row>
    <row r="42" spans="1:253" ht="15" customHeight="1" x14ac:dyDescent="0.25">
      <c r="A42" s="20" t="s">
        <v>44</v>
      </c>
      <c r="B42" s="21">
        <v>519.73333333333335</v>
      </c>
      <c r="C42" s="21">
        <v>1.3060473349495061</v>
      </c>
      <c r="D42" s="22">
        <v>0.16070718767100839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196.5</v>
      </c>
      <c r="C44" s="26">
        <v>0.49378841967209719</v>
      </c>
      <c r="D44" s="27">
        <v>6.0759932742470157E-2</v>
      </c>
    </row>
    <row r="45" spans="1:253" ht="15" customHeight="1" x14ac:dyDescent="0.25">
      <c r="A45" s="25" t="s">
        <v>47</v>
      </c>
      <c r="B45" s="26">
        <v>15</v>
      </c>
      <c r="C45" s="26">
        <v>3.7693772494053222E-2</v>
      </c>
      <c r="D45" s="27">
        <v>4.6381628047687138E-3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5.625</v>
      </c>
      <c r="C48" s="26">
        <v>1.4135164685269958E-2</v>
      </c>
      <c r="D48" s="27">
        <v>1.7393110517882678E-3</v>
      </c>
    </row>
    <row r="49" spans="1:253" s="39" customFormat="1" ht="15" customHeight="1" x14ac:dyDescent="0.25">
      <c r="A49" s="20" t="s">
        <v>51</v>
      </c>
      <c r="B49" s="21">
        <v>217.125</v>
      </c>
      <c r="C49" s="21">
        <v>0.54561735685142043</v>
      </c>
      <c r="D49" s="22">
        <v>6.713740659902713E-2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736.85833333333335</v>
      </c>
      <c r="C50" s="34">
        <v>1.8516646918009265</v>
      </c>
      <c r="D50" s="22">
        <v>0.22784459427003556</v>
      </c>
    </row>
    <row r="51" spans="1:253" ht="15" customHeight="1" x14ac:dyDescent="0.25">
      <c r="A51" s="33" t="s">
        <v>53</v>
      </c>
      <c r="B51" s="34">
        <v>3234.0391295833324</v>
      </c>
      <c r="C51" s="34">
        <v>8.1268756791586725</v>
      </c>
      <c r="D51" s="36">
        <v>0.99546460503007872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783.18</v>
      </c>
      <c r="C53" s="26">
        <v>1.9680672494595066</v>
      </c>
      <c r="D53" s="27">
        <v>0.18793828105658261</v>
      </c>
    </row>
    <row r="54" spans="1:253" ht="15" hidden="1" customHeight="1" x14ac:dyDescent="0.25">
      <c r="A54" s="16" t="s">
        <v>56</v>
      </c>
      <c r="B54" s="6">
        <v>150</v>
      </c>
      <c r="C54" s="26">
        <v>0.37693772494053224</v>
      </c>
      <c r="D54" s="27">
        <v>3.5995227353210493E-2</v>
      </c>
    </row>
    <row r="55" spans="1:253" ht="15" hidden="1" customHeight="1" x14ac:dyDescent="0.25">
      <c r="A55" s="20" t="s">
        <v>57</v>
      </c>
      <c r="B55" s="21">
        <v>933.18</v>
      </c>
      <c r="C55" s="21">
        <v>2.3450049744000387</v>
      </c>
      <c r="D55" s="22">
        <v>0.22393350840979309</v>
      </c>
    </row>
    <row r="56" spans="1:253" ht="15" hidden="1" customHeight="1" thickBot="1" x14ac:dyDescent="0.3">
      <c r="A56" s="42" t="s">
        <v>58</v>
      </c>
      <c r="B56" s="43">
        <v>4167.2191295833327</v>
      </c>
      <c r="C56" s="44">
        <v>10.471880653558712</v>
      </c>
      <c r="D56" s="45">
        <v>1.2193981134398717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1600.449875</v>
      </c>
      <c r="C58" s="75">
        <v>4.0217995650923948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115.44987499999998</v>
      </c>
      <c r="C60" s="81">
        <v>0.29011608818112544</v>
      </c>
      <c r="D60" s="82">
        <v>7.2135889291753033E-2</v>
      </c>
    </row>
    <row r="61" spans="1:253" ht="15" customHeight="1" x14ac:dyDescent="0.25">
      <c r="A61" s="80" t="s">
        <v>101</v>
      </c>
      <c r="B61" s="81">
        <v>1485</v>
      </c>
      <c r="C61" s="83">
        <v>3.731683476911269</v>
      </c>
      <c r="D61" s="82">
        <v>0.92786411070824693</v>
      </c>
    </row>
    <row r="62" spans="1:253" ht="15" customHeight="1" thickBot="1" x14ac:dyDescent="0.3">
      <c r="A62" s="504" t="s">
        <v>102</v>
      </c>
      <c r="B62" s="504"/>
      <c r="C62" s="14"/>
      <c r="D62" s="85">
        <v>0.49487647207478253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10">
        <v>2012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94</v>
      </c>
      <c r="B5" s="500"/>
      <c r="C5" s="1"/>
      <c r="D5" s="2"/>
    </row>
    <row r="6" spans="1:5" ht="15" customHeight="1" x14ac:dyDescent="0.25">
      <c r="A6" s="4" t="s">
        <v>3</v>
      </c>
      <c r="B6" s="5" t="s">
        <v>111</v>
      </c>
      <c r="E6" s="6"/>
    </row>
    <row r="7" spans="1:5" ht="15" customHeight="1" thickBot="1" x14ac:dyDescent="0.3">
      <c r="A7" s="4"/>
      <c r="B7" s="7">
        <v>397.94371874999996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66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1687.5</v>
      </c>
      <c r="C12" s="6">
        <v>4.2405494055809871</v>
      </c>
      <c r="D12" s="27">
        <v>0.41772600337292859</v>
      </c>
      <c r="E12" s="18">
        <v>0.56525479574337389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250</v>
      </c>
      <c r="C15" s="6">
        <v>0.62822954156755373</v>
      </c>
      <c r="D15" s="27">
        <v>6.1885333833026461E-2</v>
      </c>
      <c r="E15" s="18">
        <v>8.374145122124059E-2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130.42500000000001</v>
      </c>
      <c r="C17" s="6">
        <v>0.32774735183579273</v>
      </c>
      <c r="D17" s="27">
        <v>3.2285578660689901E-2</v>
      </c>
      <c r="E17" s="18">
        <v>4.3687915102121208E-2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345.6</v>
      </c>
      <c r="C20" s="6">
        <v>0.86846451826298632</v>
      </c>
      <c r="D20" s="27">
        <v>8.5550285490775785E-2</v>
      </c>
      <c r="E20" s="18">
        <v>0.115764182168243</v>
      </c>
    </row>
    <row r="21" spans="1:5" ht="15" customHeight="1" x14ac:dyDescent="0.25">
      <c r="A21" s="16" t="s">
        <v>23</v>
      </c>
      <c r="B21" s="6">
        <v>107.05125</v>
      </c>
      <c r="C21" s="6">
        <v>0.26901103084693434</v>
      </c>
      <c r="D21" s="27">
        <v>2.6499609373971098E-2</v>
      </c>
      <c r="E21" s="18">
        <v>3.5858508120191326E-2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112.93</v>
      </c>
      <c r="C27" s="6">
        <v>0.28378384851689537</v>
      </c>
      <c r="D27" s="27">
        <v>2.7954842999054715E-2</v>
      </c>
      <c r="E27" s="18">
        <v>3.7827688345658798E-2</v>
      </c>
    </row>
    <row r="28" spans="1:5" ht="15" customHeight="1" x14ac:dyDescent="0.25">
      <c r="A28" s="16" t="s">
        <v>30</v>
      </c>
      <c r="B28" s="6">
        <v>103.5</v>
      </c>
      <c r="C28" s="17">
        <v>0.26008703020896723</v>
      </c>
      <c r="D28" s="18">
        <v>1.9962199658286561E-2</v>
      </c>
      <c r="E28" s="18">
        <v>3.4668960805593604E-2</v>
      </c>
    </row>
    <row r="29" spans="1:5" s="19" customFormat="1" ht="15" customHeight="1" x14ac:dyDescent="0.25">
      <c r="A29" s="16" t="s">
        <v>31</v>
      </c>
      <c r="B29" s="6">
        <v>23.4</v>
      </c>
      <c r="C29" s="6">
        <v>5.8802285090723022E-2</v>
      </c>
      <c r="D29" s="37">
        <v>5.7924672467712761E-3</v>
      </c>
      <c r="E29" s="69">
        <v>7.8381998343081179E-3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138.02031249999999</v>
      </c>
      <c r="C31" s="6">
        <v>0.34683375059554206</v>
      </c>
      <c r="D31" s="27">
        <v>3.4165732459204547E-2</v>
      </c>
      <c r="E31" s="18">
        <v>4.6232085067036535E-2</v>
      </c>
    </row>
    <row r="32" spans="1:5" ht="15" customHeight="1" x14ac:dyDescent="0.25">
      <c r="A32" s="20" t="s">
        <v>34</v>
      </c>
      <c r="B32" s="21">
        <v>2898.4265624999998</v>
      </c>
      <c r="C32" s="21">
        <v>7.2835087625063828</v>
      </c>
      <c r="D32" s="22">
        <v>0.71182205309470903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86.95279687499999</v>
      </c>
      <c r="C34" s="26">
        <v>0.21850526287519145</v>
      </c>
      <c r="D34" s="27">
        <v>2.1524411449298859E-2</v>
      </c>
      <c r="E34" s="18">
        <v>2.9126213592233011E-2</v>
      </c>
    </row>
    <row r="35" spans="1:253" ht="15" customHeight="1" x14ac:dyDescent="0.25">
      <c r="A35" s="28" t="s">
        <v>37</v>
      </c>
      <c r="B35" s="29">
        <v>86.95279687499999</v>
      </c>
      <c r="C35" s="29">
        <v>0.21850526287519145</v>
      </c>
      <c r="D35" s="30">
        <v>2.1524411449298859E-2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2985.3793593749997</v>
      </c>
      <c r="C36" s="34">
        <v>7.5020140253815741</v>
      </c>
      <c r="D36" s="36">
        <v>0.73334646454400787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535.20000000000005</v>
      </c>
      <c r="C38" s="6">
        <v>1.3449138025878191</v>
      </c>
      <c r="D38" s="27">
        <v>0.13248412266974305</v>
      </c>
    </row>
    <row r="39" spans="1:253" ht="15" customHeight="1" x14ac:dyDescent="0.25">
      <c r="A39" s="16" t="s">
        <v>41</v>
      </c>
      <c r="B39" s="6">
        <v>31.2</v>
      </c>
      <c r="C39" s="6">
        <v>7.8403046787630701E-2</v>
      </c>
      <c r="D39" s="27">
        <v>7.7232896623617023E-3</v>
      </c>
    </row>
    <row r="40" spans="1:253" ht="15" customHeight="1" x14ac:dyDescent="0.25">
      <c r="A40" s="16" t="s">
        <v>42</v>
      </c>
      <c r="B40" s="6">
        <v>90</v>
      </c>
      <c r="C40" s="6">
        <v>0.22616263496431932</v>
      </c>
      <c r="D40" s="27">
        <v>2.2278720179889525E-2</v>
      </c>
    </row>
    <row r="41" spans="1:253" ht="15" customHeight="1" x14ac:dyDescent="0.25">
      <c r="A41" s="16" t="s">
        <v>43</v>
      </c>
      <c r="B41" s="6">
        <v>66</v>
      </c>
      <c r="C41" s="6">
        <v>0.16585259897383417</v>
      </c>
      <c r="D41" s="27">
        <v>1.6337728131918985E-2</v>
      </c>
    </row>
    <row r="42" spans="1:253" ht="15" customHeight="1" x14ac:dyDescent="0.25">
      <c r="A42" s="20" t="s">
        <v>44</v>
      </c>
      <c r="B42" s="21">
        <v>722.4</v>
      </c>
      <c r="C42" s="21">
        <v>1.8153320833136033</v>
      </c>
      <c r="D42" s="22">
        <v>0.17882386064391326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310.5</v>
      </c>
      <c r="C44" s="26">
        <v>0.78026109062690174</v>
      </c>
      <c r="D44" s="27">
        <v>7.6861584620618859E-2</v>
      </c>
    </row>
    <row r="45" spans="1:253" ht="15" customHeight="1" x14ac:dyDescent="0.25">
      <c r="A45" s="25" t="s">
        <v>47</v>
      </c>
      <c r="B45" s="26">
        <v>15.6</v>
      </c>
      <c r="C45" s="26">
        <v>3.920152339381535E-2</v>
      </c>
      <c r="D45" s="27">
        <v>3.8616448311808512E-3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5.85</v>
      </c>
      <c r="C48" s="26">
        <v>1.4700571272680756E-2</v>
      </c>
      <c r="D48" s="27">
        <v>1.448116811692819E-3</v>
      </c>
    </row>
    <row r="49" spans="1:253" s="39" customFormat="1" ht="15" customHeight="1" x14ac:dyDescent="0.25">
      <c r="A49" s="20" t="s">
        <v>51</v>
      </c>
      <c r="B49" s="21">
        <v>331.95</v>
      </c>
      <c r="C49" s="21">
        <v>0.83416318529339784</v>
      </c>
      <c r="D49" s="22">
        <v>8.217134626349254E-2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1054.3499999999999</v>
      </c>
      <c r="C50" s="34">
        <v>2.649495268607001</v>
      </c>
      <c r="D50" s="22">
        <v>0.26099520690740585</v>
      </c>
    </row>
    <row r="51" spans="1:253" ht="15" customHeight="1" x14ac:dyDescent="0.25">
      <c r="A51" s="33" t="s">
        <v>53</v>
      </c>
      <c r="B51" s="34">
        <v>4039.7293593750001</v>
      </c>
      <c r="C51" s="34">
        <v>10.151509293988575</v>
      </c>
      <c r="D51" s="36">
        <v>0.99434167145141372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995.07</v>
      </c>
      <c r="C53" s="26">
        <v>2.5005294797105027</v>
      </c>
      <c r="D53" s="27">
        <v>0.19192063781614693</v>
      </c>
    </row>
    <row r="54" spans="1:253" ht="15" hidden="1" customHeight="1" x14ac:dyDescent="0.25">
      <c r="A54" s="16" t="s">
        <v>56</v>
      </c>
      <c r="B54" s="6">
        <v>150</v>
      </c>
      <c r="C54" s="26">
        <v>0.37693772494053224</v>
      </c>
      <c r="D54" s="27">
        <v>2.893072414244429E-2</v>
      </c>
    </row>
    <row r="55" spans="1:253" ht="15" hidden="1" customHeight="1" x14ac:dyDescent="0.25">
      <c r="A55" s="20" t="s">
        <v>57</v>
      </c>
      <c r="B55" s="21">
        <v>1145.07</v>
      </c>
      <c r="C55" s="21">
        <v>2.877467204651035</v>
      </c>
      <c r="D55" s="22">
        <v>0.22085136195859123</v>
      </c>
    </row>
    <row r="56" spans="1:253" ht="15" hidden="1" customHeight="1" thickBot="1" x14ac:dyDescent="0.3">
      <c r="A56" s="42" t="s">
        <v>58</v>
      </c>
      <c r="B56" s="43">
        <v>5184.7993593749998</v>
      </c>
      <c r="C56" s="44">
        <v>13.02897649863961</v>
      </c>
      <c r="D56" s="45">
        <v>1.215193033410005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1825.5203125</v>
      </c>
      <c r="C58" s="75">
        <v>4.5873831561765295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138.02031249999999</v>
      </c>
      <c r="C60" s="81">
        <v>0.34683375059554206</v>
      </c>
      <c r="D60" s="82">
        <v>7.5606013011701292E-2</v>
      </c>
    </row>
    <row r="61" spans="1:253" ht="15" customHeight="1" x14ac:dyDescent="0.25">
      <c r="A61" s="80" t="s">
        <v>101</v>
      </c>
      <c r="B61" s="81">
        <v>1687.5</v>
      </c>
      <c r="C61" s="83">
        <v>4.2405494055809871</v>
      </c>
      <c r="D61" s="82">
        <v>0.92439398698829867</v>
      </c>
    </row>
    <row r="62" spans="1:253" ht="15" customHeight="1" thickBot="1" x14ac:dyDescent="0.3">
      <c r="A62" s="504" t="s">
        <v>102</v>
      </c>
      <c r="B62" s="504"/>
      <c r="C62" s="14"/>
      <c r="D62" s="85">
        <v>0.45189173583213316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10">
        <v>2012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94</v>
      </c>
      <c r="B5" s="500"/>
      <c r="C5" s="1"/>
      <c r="D5" s="2"/>
    </row>
    <row r="6" spans="1:5" ht="15" customHeight="1" x14ac:dyDescent="0.25">
      <c r="A6" s="4" t="s">
        <v>3</v>
      </c>
      <c r="B6" s="5" t="s">
        <v>114</v>
      </c>
      <c r="E6" s="6"/>
    </row>
    <row r="7" spans="1:5" ht="15" customHeight="1" thickBot="1" x14ac:dyDescent="0.3">
      <c r="A7" s="4"/>
      <c r="B7" s="7">
        <v>397.94371874999996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66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1822.5</v>
      </c>
      <c r="C12" s="6">
        <v>4.5797933580274668</v>
      </c>
      <c r="D12" s="27">
        <v>0.42720195267976652</v>
      </c>
      <c r="E12" s="18">
        <v>0.56969316414094973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270</v>
      </c>
      <c r="C15" s="6">
        <v>0.67848790489295796</v>
      </c>
      <c r="D15" s="27">
        <v>6.328917817478022E-2</v>
      </c>
      <c r="E15" s="18">
        <v>8.4398987280140697E-2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140.1</v>
      </c>
      <c r="C17" s="6">
        <v>0.3520598350944571</v>
      </c>
      <c r="D17" s="27">
        <v>3.284005134180263E-2</v>
      </c>
      <c r="E17" s="18">
        <v>4.3793696733139667E-2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360</v>
      </c>
      <c r="C20" s="6">
        <v>0.90465053985727728</v>
      </c>
      <c r="D20" s="27">
        <v>8.4385570899706969E-2</v>
      </c>
      <c r="E20" s="18">
        <v>0.11253198304018759</v>
      </c>
    </row>
    <row r="21" spans="1:5" ht="15" customHeight="1" x14ac:dyDescent="0.25">
      <c r="A21" s="16" t="s">
        <v>23</v>
      </c>
      <c r="B21" s="6">
        <v>115.6125</v>
      </c>
      <c r="C21" s="6">
        <v>0.29052475149791523</v>
      </c>
      <c r="D21" s="27">
        <v>2.7100074487895479E-2</v>
      </c>
      <c r="E21" s="18">
        <v>3.6139177470093584E-2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122</v>
      </c>
      <c r="C27" s="6">
        <v>0.30657601628496622</v>
      </c>
      <c r="D27" s="27">
        <v>2.8597332360456251E-2</v>
      </c>
      <c r="E27" s="18">
        <v>3.8135838696952459E-2</v>
      </c>
    </row>
    <row r="28" spans="1:5" ht="15" customHeight="1" x14ac:dyDescent="0.25">
      <c r="A28" s="16" t="s">
        <v>30</v>
      </c>
      <c r="B28" s="6">
        <v>103.5</v>
      </c>
      <c r="C28" s="17">
        <v>0.26008703020896723</v>
      </c>
      <c r="D28" s="18">
        <v>1.9009374004826218E-2</v>
      </c>
      <c r="E28" s="18">
        <v>3.2352945124053935E-2</v>
      </c>
    </row>
    <row r="29" spans="1:5" s="19" customFormat="1" ht="15" customHeight="1" x14ac:dyDescent="0.25">
      <c r="A29" s="16" t="s">
        <v>31</v>
      </c>
      <c r="B29" s="6">
        <v>24.3</v>
      </c>
      <c r="C29" s="6">
        <v>6.1063911440366221E-2</v>
      </c>
      <c r="D29" s="37">
        <v>5.6960260357302207E-3</v>
      </c>
      <c r="E29" s="69">
        <v>7.595908855212663E-3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147.90062499999999</v>
      </c>
      <c r="C31" s="6">
        <v>0.37166216736521873</v>
      </c>
      <c r="D31" s="27">
        <v>3.4668551880690207E-2</v>
      </c>
      <c r="E31" s="18">
        <v>4.6232085067036521E-2</v>
      </c>
    </row>
    <row r="32" spans="1:5" ht="15" customHeight="1" x14ac:dyDescent="0.25">
      <c r="A32" s="20" t="s">
        <v>34</v>
      </c>
      <c r="B32" s="21">
        <v>3105.9131250000005</v>
      </c>
      <c r="C32" s="21">
        <v>7.8049055146695938</v>
      </c>
      <c r="D32" s="22">
        <v>0.72278811186565484</v>
      </c>
      <c r="E32" s="23">
        <v>0.97087378640776689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93.177393750000007</v>
      </c>
      <c r="C34" s="26">
        <v>0.23414716544008779</v>
      </c>
      <c r="D34" s="27">
        <v>2.1841187684834829E-2</v>
      </c>
      <c r="E34" s="18">
        <v>2.9126213592233007E-2</v>
      </c>
    </row>
    <row r="35" spans="1:253" ht="15" customHeight="1" x14ac:dyDescent="0.25">
      <c r="A35" s="28" t="s">
        <v>37</v>
      </c>
      <c r="B35" s="29">
        <v>93.177393750000007</v>
      </c>
      <c r="C35" s="29">
        <v>0.23414716544008779</v>
      </c>
      <c r="D35" s="30">
        <v>2.1841187684834829E-2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3199.0905187500007</v>
      </c>
      <c r="C36" s="34">
        <v>8.0390526801096822</v>
      </c>
      <c r="D36" s="36">
        <v>0.74462929955048962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535.20000000000005</v>
      </c>
      <c r="C38" s="6">
        <v>1.3449138025878191</v>
      </c>
      <c r="D38" s="27">
        <v>0.12545321540423104</v>
      </c>
    </row>
    <row r="39" spans="1:253" ht="15" customHeight="1" x14ac:dyDescent="0.25">
      <c r="A39" s="16" t="s">
        <v>41</v>
      </c>
      <c r="B39" s="6">
        <v>32.4</v>
      </c>
      <c r="C39" s="6">
        <v>8.1418548587154957E-2</v>
      </c>
      <c r="D39" s="27">
        <v>7.5947013809736265E-3</v>
      </c>
    </row>
    <row r="40" spans="1:253" ht="15" customHeight="1" x14ac:dyDescent="0.25">
      <c r="A40" s="16" t="s">
        <v>42</v>
      </c>
      <c r="B40" s="6">
        <v>98.666666666666671</v>
      </c>
      <c r="C40" s="6">
        <v>0.24794125907199455</v>
      </c>
      <c r="D40" s="27">
        <v>2.3127897209549317E-2</v>
      </c>
    </row>
    <row r="41" spans="1:253" ht="15" customHeight="1" x14ac:dyDescent="0.25">
      <c r="A41" s="16" t="s">
        <v>43</v>
      </c>
      <c r="B41" s="6">
        <v>68</v>
      </c>
      <c r="C41" s="6">
        <v>0.17087843530637462</v>
      </c>
      <c r="D41" s="27">
        <v>1.5939496725500206E-2</v>
      </c>
    </row>
    <row r="42" spans="1:253" ht="15" customHeight="1" x14ac:dyDescent="0.25">
      <c r="A42" s="20" t="s">
        <v>44</v>
      </c>
      <c r="B42" s="21">
        <v>734.26666666666665</v>
      </c>
      <c r="C42" s="21">
        <v>1.8451520455533432</v>
      </c>
      <c r="D42" s="22">
        <v>0.17211531072025421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310.5</v>
      </c>
      <c r="C44" s="26">
        <v>0.78026109062690174</v>
      </c>
      <c r="D44" s="27">
        <v>7.2782554900997262E-2</v>
      </c>
    </row>
    <row r="45" spans="1:253" ht="15" customHeight="1" x14ac:dyDescent="0.25">
      <c r="A45" s="25" t="s">
        <v>47</v>
      </c>
      <c r="B45" s="26">
        <v>16.2</v>
      </c>
      <c r="C45" s="26">
        <v>4.0709274293577478E-2</v>
      </c>
      <c r="D45" s="27">
        <v>3.7973506904868132E-3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6.0750000000000002</v>
      </c>
      <c r="C48" s="26">
        <v>1.5265977860091555E-2</v>
      </c>
      <c r="D48" s="27">
        <v>1.4240065089325552E-3</v>
      </c>
    </row>
    <row r="49" spans="1:253" s="39" customFormat="1" ht="15" customHeight="1" x14ac:dyDescent="0.25">
      <c r="A49" s="20" t="s">
        <v>51</v>
      </c>
      <c r="B49" s="21">
        <v>332.77499999999998</v>
      </c>
      <c r="C49" s="21">
        <v>0.8362363427805708</v>
      </c>
      <c r="D49" s="22">
        <v>7.8003912100416628E-2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1067.0416666666665</v>
      </c>
      <c r="C50" s="34">
        <v>2.681388388333914</v>
      </c>
      <c r="D50" s="22">
        <v>0.25011922282067078</v>
      </c>
    </row>
    <row r="51" spans="1:253" ht="15" customHeight="1" x14ac:dyDescent="0.25">
      <c r="A51" s="33" t="s">
        <v>53</v>
      </c>
      <c r="B51" s="34">
        <v>4266.1321854166672</v>
      </c>
      <c r="C51" s="34">
        <v>10.720441068443597</v>
      </c>
      <c r="D51" s="36">
        <v>0.9947485223711604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1010.55</v>
      </c>
      <c r="C53" s="26">
        <v>2.5394294529243653</v>
      </c>
      <c r="D53" s="27">
        <v>0.18560311981233946</v>
      </c>
    </row>
    <row r="54" spans="1:253" ht="15" hidden="1" customHeight="1" x14ac:dyDescent="0.25">
      <c r="A54" s="16" t="s">
        <v>56</v>
      </c>
      <c r="B54" s="6">
        <v>168</v>
      </c>
      <c r="C54" s="26">
        <v>0.42217025193339608</v>
      </c>
      <c r="D54" s="27">
        <v>3.0855795486094732E-2</v>
      </c>
    </row>
    <row r="55" spans="1:253" ht="15" hidden="1" customHeight="1" x14ac:dyDescent="0.25">
      <c r="A55" s="20" t="s">
        <v>57</v>
      </c>
      <c r="B55" s="21">
        <v>1178.55</v>
      </c>
      <c r="C55" s="21">
        <v>2.9615997048577611</v>
      </c>
      <c r="D55" s="22">
        <v>0.2164589152984342</v>
      </c>
    </row>
    <row r="56" spans="1:253" ht="15" hidden="1" customHeight="1" thickBot="1" x14ac:dyDescent="0.3">
      <c r="A56" s="42" t="s">
        <v>58</v>
      </c>
      <c r="B56" s="43">
        <v>5444.6821854166674</v>
      </c>
      <c r="C56" s="44">
        <v>13.682040773301358</v>
      </c>
      <c r="D56" s="45">
        <v>1.2112074376695947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1970.400625</v>
      </c>
      <c r="C58" s="75">
        <v>4.9514555253926851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147.90062499999999</v>
      </c>
      <c r="C60" s="81">
        <v>0.37166216736521873</v>
      </c>
      <c r="D60" s="82">
        <v>7.5061194725311267E-2</v>
      </c>
    </row>
    <row r="61" spans="1:253" ht="15" customHeight="1" x14ac:dyDescent="0.25">
      <c r="A61" s="80" t="s">
        <v>101</v>
      </c>
      <c r="B61" s="81">
        <v>1822.5</v>
      </c>
      <c r="C61" s="83">
        <v>4.5797933580274668</v>
      </c>
      <c r="D61" s="82">
        <v>0.92493880527468875</v>
      </c>
    </row>
    <row r="62" spans="1:253" ht="15" customHeight="1" thickBot="1" x14ac:dyDescent="0.3">
      <c r="A62" s="504" t="s">
        <v>102</v>
      </c>
      <c r="B62" s="504"/>
      <c r="C62" s="14"/>
      <c r="D62" s="85">
        <v>0.4618705045604567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10" t="s">
        <v>117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94</v>
      </c>
      <c r="B5" s="500"/>
      <c r="C5" s="1"/>
      <c r="D5" s="2"/>
    </row>
    <row r="6" spans="1:5" ht="15" customHeight="1" x14ac:dyDescent="0.25">
      <c r="A6" s="4" t="s">
        <v>3</v>
      </c>
      <c r="B6" s="5" t="s">
        <v>117</v>
      </c>
      <c r="E6" s="6"/>
    </row>
    <row r="7" spans="1:5" ht="15" customHeight="1" thickBot="1" x14ac:dyDescent="0.3">
      <c r="A7" s="4"/>
      <c r="B7" s="7">
        <v>397.94371874999996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66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2193.75</v>
      </c>
      <c r="C12" s="6">
        <v>5.5127142272552838</v>
      </c>
      <c r="D12" s="27">
        <v>0.430007038933783</v>
      </c>
      <c r="E12" s="18">
        <v>0.56571845344046245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325</v>
      </c>
      <c r="C15" s="6">
        <v>0.81669840403781979</v>
      </c>
      <c r="D15" s="27">
        <v>6.3704746508708596E-2</v>
      </c>
      <c r="E15" s="18">
        <v>8.3810141250438883E-2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173.77500000000001</v>
      </c>
      <c r="C17" s="6">
        <v>0.43668235434360658</v>
      </c>
      <c r="D17" s="27">
        <v>3.4062437921694881E-2</v>
      </c>
      <c r="E17" s="18">
        <v>4.4812637833215437E-2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446.4</v>
      </c>
      <c r="C20" s="6">
        <v>1.1217666694230239</v>
      </c>
      <c r="D20" s="27">
        <v>8.7500919512269279E-2</v>
      </c>
      <c r="E20" s="18">
        <v>0.11511645247444899</v>
      </c>
    </row>
    <row r="21" spans="1:5" ht="15" customHeight="1" x14ac:dyDescent="0.25">
      <c r="A21" s="16" t="s">
        <v>23</v>
      </c>
      <c r="B21" s="6">
        <v>159.28200000000001</v>
      </c>
      <c r="C21" s="6">
        <v>0.40026263135985241</v>
      </c>
      <c r="D21" s="27">
        <v>3.1221598256615763E-2</v>
      </c>
      <c r="E21" s="18">
        <v>4.1075221288161254E-2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147</v>
      </c>
      <c r="C27" s="6">
        <v>0.3693989704417216</v>
      </c>
      <c r="D27" s="27">
        <v>2.8814146882400502E-2</v>
      </c>
      <c r="E27" s="18">
        <v>3.7907971580967738E-2</v>
      </c>
    </row>
    <row r="28" spans="1:5" ht="15" customHeight="1" x14ac:dyDescent="0.25">
      <c r="A28" s="16" t="s">
        <v>30</v>
      </c>
      <c r="B28" s="6">
        <v>113.2</v>
      </c>
      <c r="C28" s="17">
        <v>0.28446233642178831</v>
      </c>
      <c r="D28" s="18">
        <v>1.7546588083652601E-2</v>
      </c>
      <c r="E28" s="18">
        <v>2.9191716890922096E-2</v>
      </c>
    </row>
    <row r="29" spans="1:5" s="19" customFormat="1" ht="15" customHeight="1" x14ac:dyDescent="0.25">
      <c r="A29" s="16" t="s">
        <v>31</v>
      </c>
      <c r="B29" s="6">
        <v>27.18</v>
      </c>
      <c r="C29" s="6">
        <v>6.8301115759224443E-2</v>
      </c>
      <c r="D29" s="37">
        <v>5.3276769541744599E-3</v>
      </c>
      <c r="E29" s="69">
        <v>7.0091065821136266E-3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179.27935000000002</v>
      </c>
      <c r="C31" s="6">
        <v>0.45051433545211611</v>
      </c>
      <c r="D31" s="27">
        <v>3.5141370910757065E-2</v>
      </c>
      <c r="E31" s="18">
        <v>4.6232085067036528E-2</v>
      </c>
    </row>
    <row r="32" spans="1:5" ht="15" customHeight="1" x14ac:dyDescent="0.25">
      <c r="A32" s="20" t="s">
        <v>34</v>
      </c>
      <c r="B32" s="21">
        <v>3764.8663500000002</v>
      </c>
      <c r="C32" s="21">
        <v>9.4608010444944366</v>
      </c>
      <c r="D32" s="22">
        <v>0.73332652396405607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112.94599050000001</v>
      </c>
      <c r="C34" s="26">
        <v>0.28382403133483314</v>
      </c>
      <c r="D34" s="27">
        <v>2.2139063673776951E-2</v>
      </c>
      <c r="E34" s="18">
        <v>2.9126213592233011E-2</v>
      </c>
    </row>
    <row r="35" spans="1:253" ht="15" customHeight="1" x14ac:dyDescent="0.25">
      <c r="A35" s="28" t="s">
        <v>37</v>
      </c>
      <c r="B35" s="29">
        <v>112.94599050000001</v>
      </c>
      <c r="C35" s="29">
        <v>0.28382403133483314</v>
      </c>
      <c r="D35" s="30">
        <v>2.2139063673776951E-2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3877.8123405000001</v>
      </c>
      <c r="C36" s="34">
        <v>9.7446250758292692</v>
      </c>
      <c r="D36" s="36">
        <v>0.755465587637833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609.76</v>
      </c>
      <c r="C38" s="6">
        <v>1.5322769810649262</v>
      </c>
      <c r="D38" s="27">
        <v>0.11952186532661585</v>
      </c>
    </row>
    <row r="39" spans="1:253" ht="15" customHeight="1" x14ac:dyDescent="0.25">
      <c r="A39" s="16" t="s">
        <v>41</v>
      </c>
      <c r="B39" s="6">
        <v>36.24</v>
      </c>
      <c r="C39" s="6">
        <v>9.106815434563259E-2</v>
      </c>
      <c r="D39" s="27">
        <v>7.1035692722326137E-3</v>
      </c>
    </row>
    <row r="40" spans="1:253" ht="15" customHeight="1" x14ac:dyDescent="0.25">
      <c r="A40" s="16" t="s">
        <v>42</v>
      </c>
      <c r="B40" s="6">
        <v>113.33333333333333</v>
      </c>
      <c r="C40" s="6">
        <v>0.284797392177291</v>
      </c>
      <c r="D40" s="27">
        <v>2.2214988526113765E-2</v>
      </c>
    </row>
    <row r="41" spans="1:253" ht="15" customHeight="1" x14ac:dyDescent="0.25">
      <c r="A41" s="16" t="s">
        <v>43</v>
      </c>
      <c r="B41" s="6">
        <v>100</v>
      </c>
      <c r="C41" s="6">
        <v>0.25129181662702149</v>
      </c>
      <c r="D41" s="27">
        <v>1.960146046421803E-2</v>
      </c>
    </row>
    <row r="42" spans="1:253" ht="15" customHeight="1" x14ac:dyDescent="0.25">
      <c r="A42" s="20" t="s">
        <v>44</v>
      </c>
      <c r="B42" s="21">
        <v>859.33333333333337</v>
      </c>
      <c r="C42" s="21">
        <v>2.1594343442148713</v>
      </c>
      <c r="D42" s="22">
        <v>0.16844188358918025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339.6</v>
      </c>
      <c r="C44" s="26">
        <v>0.85338700926536504</v>
      </c>
      <c r="D44" s="27">
        <v>6.6566559736484426E-2</v>
      </c>
    </row>
    <row r="45" spans="1:253" ht="15" customHeight="1" x14ac:dyDescent="0.25">
      <c r="A45" s="25" t="s">
        <v>47</v>
      </c>
      <c r="B45" s="26">
        <v>18.12</v>
      </c>
      <c r="C45" s="26">
        <v>4.5534077172816295E-2</v>
      </c>
      <c r="D45" s="27">
        <v>3.5517846361163069E-3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6.7949999999999999</v>
      </c>
      <c r="C48" s="26">
        <v>1.7075278939806111E-2</v>
      </c>
      <c r="D48" s="27">
        <v>1.331919238543615E-3</v>
      </c>
    </row>
    <row r="49" spans="1:253" s="39" customFormat="1" ht="15" customHeight="1" x14ac:dyDescent="0.25">
      <c r="A49" s="20" t="s">
        <v>51</v>
      </c>
      <c r="B49" s="21">
        <v>364.51499999999999</v>
      </c>
      <c r="C49" s="21">
        <v>0.91599636537798745</v>
      </c>
      <c r="D49" s="22">
        <v>7.1450263611144343E-2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1223.8483333333334</v>
      </c>
      <c r="C50" s="34">
        <v>3.075430709592859</v>
      </c>
      <c r="D50" s="22">
        <v>0.23989214720032462</v>
      </c>
    </row>
    <row r="51" spans="1:253" ht="15" customHeight="1" x14ac:dyDescent="0.25">
      <c r="A51" s="33" t="s">
        <v>53</v>
      </c>
      <c r="B51" s="34">
        <v>5101.6606738333339</v>
      </c>
      <c r="C51" s="34">
        <v>12.820055785422127</v>
      </c>
      <c r="D51" s="36">
        <v>0.99535773483815759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1169.7359999999999</v>
      </c>
      <c r="C53" s="26">
        <v>2.9394508441402558</v>
      </c>
      <c r="D53" s="27">
        <v>0.18131515687826374</v>
      </c>
    </row>
    <row r="54" spans="1:253" ht="15" hidden="1" customHeight="1" x14ac:dyDescent="0.25">
      <c r="A54" s="16" t="s">
        <v>56</v>
      </c>
      <c r="B54" s="6">
        <v>180</v>
      </c>
      <c r="C54" s="26">
        <v>0.45232526992863864</v>
      </c>
      <c r="D54" s="27">
        <v>2.7900935115348659E-2</v>
      </c>
    </row>
    <row r="55" spans="1:253" ht="15" hidden="1" customHeight="1" x14ac:dyDescent="0.25">
      <c r="A55" s="20" t="s">
        <v>57</v>
      </c>
      <c r="B55" s="21">
        <v>1349.7359999999999</v>
      </c>
      <c r="C55" s="21">
        <v>3.3917761140688945</v>
      </c>
      <c r="D55" s="22">
        <v>0.20921609199361241</v>
      </c>
    </row>
    <row r="56" spans="1:253" ht="15" hidden="1" customHeight="1" thickBot="1" x14ac:dyDescent="0.3">
      <c r="A56" s="42" t="s">
        <v>58</v>
      </c>
      <c r="B56" s="43">
        <v>6451.3966738333338</v>
      </c>
      <c r="C56" s="44">
        <v>16.21183189949102</v>
      </c>
      <c r="D56" s="45">
        <v>1.2045738268317701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2373.0293499999998</v>
      </c>
      <c r="C58" s="75">
        <v>5.9632285627073998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179.27935000000002</v>
      </c>
      <c r="C60" s="81">
        <v>0.45051433545211611</v>
      </c>
      <c r="D60" s="82">
        <v>7.5548728463893641E-2</v>
      </c>
    </row>
    <row r="61" spans="1:253" ht="15" customHeight="1" x14ac:dyDescent="0.25">
      <c r="A61" s="80" t="s">
        <v>101</v>
      </c>
      <c r="B61" s="81">
        <v>2193.75</v>
      </c>
      <c r="C61" s="83">
        <v>5.5127142272552838</v>
      </c>
      <c r="D61" s="82">
        <v>0.9244512715361064</v>
      </c>
    </row>
    <row r="62" spans="1:253" ht="15" customHeight="1" thickBot="1" x14ac:dyDescent="0.3">
      <c r="A62" s="504" t="s">
        <v>102</v>
      </c>
      <c r="B62" s="504"/>
      <c r="C62" s="14"/>
      <c r="D62" s="85">
        <v>0.46514840984454003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10" t="s">
        <v>121</v>
      </c>
      <c r="B3" s="510"/>
      <c r="C3" s="2"/>
      <c r="D3" s="2"/>
    </row>
    <row r="4" spans="1:5" ht="15" customHeight="1" x14ac:dyDescent="0.25">
      <c r="A4" s="500" t="s">
        <v>103</v>
      </c>
      <c r="B4" s="500"/>
      <c r="C4" s="1"/>
      <c r="D4" s="2"/>
    </row>
    <row r="5" spans="1:5" ht="15" customHeight="1" x14ac:dyDescent="0.25">
      <c r="A5" s="500" t="s">
        <v>94</v>
      </c>
      <c r="B5" s="500"/>
      <c r="C5" s="1"/>
      <c r="D5" s="2"/>
    </row>
    <row r="6" spans="1:5" ht="15" customHeight="1" x14ac:dyDescent="0.25">
      <c r="A6" s="4" t="s">
        <v>3</v>
      </c>
      <c r="B6" s="5" t="s">
        <v>121</v>
      </c>
      <c r="E6" s="6"/>
    </row>
    <row r="7" spans="1:5" ht="15" customHeight="1" thickBot="1" x14ac:dyDescent="0.3">
      <c r="A7" s="4"/>
      <c r="B7" s="7">
        <v>397.94371874999996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66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2362.5</v>
      </c>
      <c r="C12" s="6">
        <v>5.9367691678133827</v>
      </c>
      <c r="D12" s="27">
        <v>0.4272873220002088</v>
      </c>
      <c r="E12" s="18">
        <v>0.56593380904572299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350</v>
      </c>
      <c r="C15" s="6">
        <v>0.87952135819457522</v>
      </c>
      <c r="D15" s="27">
        <v>6.3301825481512419E-2</v>
      </c>
      <c r="E15" s="18">
        <v>8.3842045784551553E-2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183.15</v>
      </c>
      <c r="C17" s="6">
        <v>0.46024096215238985</v>
      </c>
      <c r="D17" s="27">
        <v>3.3124940962682856E-2</v>
      </c>
      <c r="E17" s="18">
        <v>4.3873344815544627E-2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504.00000000000011</v>
      </c>
      <c r="C20" s="6">
        <v>1.2665107558001885</v>
      </c>
      <c r="D20" s="27">
        <v>9.1154628693377898E-2</v>
      </c>
      <c r="E20" s="18">
        <v>0.12073254592975427</v>
      </c>
    </row>
    <row r="21" spans="1:5" ht="15" customHeight="1" x14ac:dyDescent="0.25">
      <c r="A21" s="16" t="s">
        <v>23</v>
      </c>
      <c r="B21" s="6">
        <v>161.28200000000001</v>
      </c>
      <c r="C21" s="6">
        <v>0.4052884676923928</v>
      </c>
      <c r="D21" s="27">
        <v>2.9169842906597958E-2</v>
      </c>
      <c r="E21" s="18">
        <v>3.8634893794925844E-2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147</v>
      </c>
      <c r="C27" s="6">
        <v>0.3693989704417216</v>
      </c>
      <c r="D27" s="27">
        <v>2.6586766702235212E-2</v>
      </c>
      <c r="E27" s="18">
        <v>3.5213659229511654E-2</v>
      </c>
    </row>
    <row r="28" spans="1:5" ht="15" customHeight="1" x14ac:dyDescent="0.25">
      <c r="A28" s="16" t="s">
        <v>30</v>
      </c>
      <c r="B28" s="6">
        <v>125</v>
      </c>
      <c r="C28" s="17">
        <v>0.31411477078377686</v>
      </c>
      <c r="D28" s="18">
        <v>1.7589242467037327E-2</v>
      </c>
      <c r="E28" s="18">
        <v>2.9943587780196984E-2</v>
      </c>
    </row>
    <row r="29" spans="1:5" s="19" customFormat="1" ht="15" customHeight="1" x14ac:dyDescent="0.25">
      <c r="A29" s="16" t="s">
        <v>31</v>
      </c>
      <c r="B29" s="6">
        <v>27</v>
      </c>
      <c r="C29" s="6">
        <v>6.7848790489295804E-2</v>
      </c>
      <c r="D29" s="37">
        <v>4.8832836800023864E-3</v>
      </c>
      <c r="E29" s="69">
        <v>6.4678149605225483E-3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192.99660000000003</v>
      </c>
      <c r="C31" s="6">
        <v>0.4849846621683862</v>
      </c>
      <c r="D31" s="27">
        <v>3.4905820262072174E-2</v>
      </c>
      <c r="E31" s="18">
        <v>4.6232085067036528E-2</v>
      </c>
    </row>
    <row r="32" spans="1:5" ht="15" customHeight="1" x14ac:dyDescent="0.25">
      <c r="A32" s="20" t="s">
        <v>34</v>
      </c>
      <c r="B32" s="21">
        <v>4052.9286000000002</v>
      </c>
      <c r="C32" s="21">
        <v>10.184677905536107</v>
      </c>
      <c r="D32" s="22">
        <v>0.72800367315572689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121.587858</v>
      </c>
      <c r="C34" s="26">
        <v>0.30554033716608325</v>
      </c>
      <c r="D34" s="27">
        <v>2.1990666765105464E-2</v>
      </c>
      <c r="E34" s="18">
        <v>2.9126213592233007E-2</v>
      </c>
    </row>
    <row r="35" spans="1:253" ht="15" customHeight="1" x14ac:dyDescent="0.25">
      <c r="A35" s="28" t="s">
        <v>37</v>
      </c>
      <c r="B35" s="29">
        <v>121.587858</v>
      </c>
      <c r="C35" s="29">
        <v>0.30554033716608325</v>
      </c>
      <c r="D35" s="30">
        <v>2.1990666765105464E-2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4174.5164580000001</v>
      </c>
      <c r="C36" s="34">
        <v>10.490218242702191</v>
      </c>
      <c r="D36" s="36">
        <v>0.74999433992083231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708.8</v>
      </c>
      <c r="C38" s="6">
        <v>1.7811563962523282</v>
      </c>
      <c r="D38" s="27">
        <v>0.12819523971798855</v>
      </c>
    </row>
    <row r="39" spans="1:253" ht="15" customHeight="1" x14ac:dyDescent="0.25">
      <c r="A39" s="16" t="s">
        <v>41</v>
      </c>
      <c r="B39" s="6">
        <v>36</v>
      </c>
      <c r="C39" s="6">
        <v>9.0465053985727739E-2</v>
      </c>
      <c r="D39" s="27">
        <v>6.5110449066698483E-3</v>
      </c>
    </row>
    <row r="40" spans="1:253" ht="15" customHeight="1" x14ac:dyDescent="0.25">
      <c r="A40" s="16" t="s">
        <v>42</v>
      </c>
      <c r="B40" s="6">
        <v>110</v>
      </c>
      <c r="C40" s="6">
        <v>0.27642099828972361</v>
      </c>
      <c r="D40" s="27">
        <v>1.9894859437046757E-2</v>
      </c>
    </row>
    <row r="41" spans="1:253" ht="15" customHeight="1" x14ac:dyDescent="0.25">
      <c r="A41" s="16" t="s">
        <v>43</v>
      </c>
      <c r="B41" s="6">
        <v>100</v>
      </c>
      <c r="C41" s="6">
        <v>0.25129181662702149</v>
      </c>
      <c r="D41" s="27">
        <v>1.8086235851860689E-2</v>
      </c>
    </row>
    <row r="42" spans="1:253" ht="15" customHeight="1" x14ac:dyDescent="0.25">
      <c r="A42" s="20" t="s">
        <v>44</v>
      </c>
      <c r="B42" s="21">
        <v>954.8</v>
      </c>
      <c r="C42" s="21">
        <v>2.3993342651548009</v>
      </c>
      <c r="D42" s="22">
        <v>0.17268737991356584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375</v>
      </c>
      <c r="C44" s="26">
        <v>0.94234431235133054</v>
      </c>
      <c r="D44" s="27">
        <v>6.782338444447758E-2</v>
      </c>
    </row>
    <row r="45" spans="1:253" ht="15" customHeight="1" x14ac:dyDescent="0.25">
      <c r="A45" s="25" t="s">
        <v>47</v>
      </c>
      <c r="B45" s="26">
        <v>18</v>
      </c>
      <c r="C45" s="26">
        <v>4.523252699286387E-2</v>
      </c>
      <c r="D45" s="27">
        <v>3.2555224533349241E-3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6.75</v>
      </c>
      <c r="C48" s="26">
        <v>1.6962197622323951E-2</v>
      </c>
      <c r="D48" s="27">
        <v>1.2208209200005966E-3</v>
      </c>
    </row>
    <row r="49" spans="1:253" s="39" customFormat="1" ht="15" customHeight="1" x14ac:dyDescent="0.25">
      <c r="A49" s="20" t="s">
        <v>51</v>
      </c>
      <c r="B49" s="21">
        <v>399.75</v>
      </c>
      <c r="C49" s="21">
        <v>1.0045390369665184</v>
      </c>
      <c r="D49" s="22">
        <v>7.2299727817813103E-2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1354.55</v>
      </c>
      <c r="C50" s="34">
        <v>3.403873302121319</v>
      </c>
      <c r="D50" s="22">
        <v>0.24498710773137897</v>
      </c>
    </row>
    <row r="51" spans="1:253" ht="15" customHeight="1" x14ac:dyDescent="0.25">
      <c r="A51" s="33" t="s">
        <v>53</v>
      </c>
      <c r="B51" s="34">
        <v>5529.0664580000002</v>
      </c>
      <c r="C51" s="34">
        <v>13.89409154482351</v>
      </c>
      <c r="D51" s="36">
        <v>0.9949814476522113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1397.55</v>
      </c>
      <c r="C53" s="26">
        <v>3.5119287832709385</v>
      </c>
      <c r="D53" s="27">
        <v>0.19665476647846414</v>
      </c>
    </row>
    <row r="54" spans="1:253" ht="15" hidden="1" customHeight="1" x14ac:dyDescent="0.25">
      <c r="A54" s="16" t="s">
        <v>56</v>
      </c>
      <c r="B54" s="6">
        <v>180</v>
      </c>
      <c r="C54" s="26">
        <v>0.45232526992863864</v>
      </c>
      <c r="D54" s="27">
        <v>2.5328509152533752E-2</v>
      </c>
    </row>
    <row r="55" spans="1:253" ht="15" hidden="1" customHeight="1" x14ac:dyDescent="0.25">
      <c r="A55" s="20" t="s">
        <v>57</v>
      </c>
      <c r="B55" s="21">
        <v>1577.55</v>
      </c>
      <c r="C55" s="21">
        <v>3.9642540531995771</v>
      </c>
      <c r="D55" s="22">
        <v>0.2219832756309979</v>
      </c>
    </row>
    <row r="56" spans="1:253" ht="15" hidden="1" customHeight="1" thickBot="1" x14ac:dyDescent="0.3">
      <c r="A56" s="42" t="s">
        <v>58</v>
      </c>
      <c r="B56" s="43">
        <v>7106.6164580000004</v>
      </c>
      <c r="C56" s="44">
        <v>17.858345598023089</v>
      </c>
      <c r="D56" s="45">
        <v>1.2169647232832093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2555.4965999999999</v>
      </c>
      <c r="C58" s="75">
        <v>6.4217538299817694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192.99660000000003</v>
      </c>
      <c r="C60" s="81">
        <v>0.4849846621683862</v>
      </c>
      <c r="D60" s="82">
        <v>7.5522150958839088E-2</v>
      </c>
    </row>
    <row r="61" spans="1:253" ht="15" customHeight="1" x14ac:dyDescent="0.25">
      <c r="A61" s="80" t="s">
        <v>101</v>
      </c>
      <c r="B61" s="81">
        <v>2362.5</v>
      </c>
      <c r="C61" s="83">
        <v>5.9367691678133827</v>
      </c>
      <c r="D61" s="82">
        <v>0.92447784904116093</v>
      </c>
    </row>
    <row r="62" spans="1:253" ht="15" customHeight="1" thickBot="1" x14ac:dyDescent="0.3">
      <c r="A62" s="504" t="s">
        <v>102</v>
      </c>
      <c r="B62" s="504"/>
      <c r="C62" s="14"/>
      <c r="D62" s="85">
        <v>0.46219314226228098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workbookViewId="0">
      <selection sqref="A1:B1"/>
    </sheetView>
  </sheetViews>
  <sheetFormatPr defaultColWidth="13.140625" defaultRowHeight="15" customHeight="1" x14ac:dyDescent="0.25"/>
  <cols>
    <col min="1" max="1" width="58.42578125" style="212" bestFit="1" customWidth="1"/>
    <col min="2" max="2" width="14.140625" style="212" customWidth="1"/>
    <col min="3" max="3" width="10.42578125" style="212" customWidth="1"/>
    <col min="4" max="4" width="13.5703125" style="212" bestFit="1" customWidth="1"/>
    <col min="5" max="5" width="14.85546875" style="212" bestFit="1" customWidth="1"/>
    <col min="6" max="256" width="13.140625" style="212"/>
    <col min="257" max="257" width="58.42578125" style="212" bestFit="1" customWidth="1"/>
    <col min="258" max="258" width="14.140625" style="212" customWidth="1"/>
    <col min="259" max="259" width="10.42578125" style="212" customWidth="1"/>
    <col min="260" max="260" width="13.5703125" style="212" bestFit="1" customWidth="1"/>
    <col min="261" max="261" width="14.85546875" style="212" bestFit="1" customWidth="1"/>
    <col min="262" max="512" width="13.140625" style="212"/>
    <col min="513" max="513" width="58.42578125" style="212" bestFit="1" customWidth="1"/>
    <col min="514" max="514" width="14.140625" style="212" customWidth="1"/>
    <col min="515" max="515" width="10.42578125" style="212" customWidth="1"/>
    <col min="516" max="516" width="13.5703125" style="212" bestFit="1" customWidth="1"/>
    <col min="517" max="517" width="14.85546875" style="212" bestFit="1" customWidth="1"/>
    <col min="518" max="768" width="13.140625" style="212"/>
    <col min="769" max="769" width="58.42578125" style="212" bestFit="1" customWidth="1"/>
    <col min="770" max="770" width="14.140625" style="212" customWidth="1"/>
    <col min="771" max="771" width="10.42578125" style="212" customWidth="1"/>
    <col min="772" max="772" width="13.5703125" style="212" bestFit="1" customWidth="1"/>
    <col min="773" max="773" width="14.85546875" style="212" bestFit="1" customWidth="1"/>
    <col min="774" max="1024" width="13.140625" style="212"/>
    <col min="1025" max="1025" width="58.42578125" style="212" bestFit="1" customWidth="1"/>
    <col min="1026" max="1026" width="14.140625" style="212" customWidth="1"/>
    <col min="1027" max="1027" width="10.42578125" style="212" customWidth="1"/>
    <col min="1028" max="1028" width="13.5703125" style="212" bestFit="1" customWidth="1"/>
    <col min="1029" max="1029" width="14.85546875" style="212" bestFit="1" customWidth="1"/>
    <col min="1030" max="1280" width="13.140625" style="212"/>
    <col min="1281" max="1281" width="58.42578125" style="212" bestFit="1" customWidth="1"/>
    <col min="1282" max="1282" width="14.140625" style="212" customWidth="1"/>
    <col min="1283" max="1283" width="10.42578125" style="212" customWidth="1"/>
    <col min="1284" max="1284" width="13.5703125" style="212" bestFit="1" customWidth="1"/>
    <col min="1285" max="1285" width="14.85546875" style="212" bestFit="1" customWidth="1"/>
    <col min="1286" max="1536" width="13.140625" style="212"/>
    <col min="1537" max="1537" width="58.42578125" style="212" bestFit="1" customWidth="1"/>
    <col min="1538" max="1538" width="14.140625" style="212" customWidth="1"/>
    <col min="1539" max="1539" width="10.42578125" style="212" customWidth="1"/>
    <col min="1540" max="1540" width="13.5703125" style="212" bestFit="1" customWidth="1"/>
    <col min="1541" max="1541" width="14.85546875" style="212" bestFit="1" customWidth="1"/>
    <col min="1542" max="1792" width="13.140625" style="212"/>
    <col min="1793" max="1793" width="58.42578125" style="212" bestFit="1" customWidth="1"/>
    <col min="1794" max="1794" width="14.140625" style="212" customWidth="1"/>
    <col min="1795" max="1795" width="10.42578125" style="212" customWidth="1"/>
    <col min="1796" max="1796" width="13.5703125" style="212" bestFit="1" customWidth="1"/>
    <col min="1797" max="1797" width="14.85546875" style="212" bestFit="1" customWidth="1"/>
    <col min="1798" max="2048" width="13.140625" style="212"/>
    <col min="2049" max="2049" width="58.42578125" style="212" bestFit="1" customWidth="1"/>
    <col min="2050" max="2050" width="14.140625" style="212" customWidth="1"/>
    <col min="2051" max="2051" width="10.42578125" style="212" customWidth="1"/>
    <col min="2052" max="2052" width="13.5703125" style="212" bestFit="1" customWidth="1"/>
    <col min="2053" max="2053" width="14.85546875" style="212" bestFit="1" customWidth="1"/>
    <col min="2054" max="2304" width="13.140625" style="212"/>
    <col min="2305" max="2305" width="58.42578125" style="212" bestFit="1" customWidth="1"/>
    <col min="2306" max="2306" width="14.140625" style="212" customWidth="1"/>
    <col min="2307" max="2307" width="10.42578125" style="212" customWidth="1"/>
    <col min="2308" max="2308" width="13.5703125" style="212" bestFit="1" customWidth="1"/>
    <col min="2309" max="2309" width="14.85546875" style="212" bestFit="1" customWidth="1"/>
    <col min="2310" max="2560" width="13.140625" style="212"/>
    <col min="2561" max="2561" width="58.42578125" style="212" bestFit="1" customWidth="1"/>
    <col min="2562" max="2562" width="14.140625" style="212" customWidth="1"/>
    <col min="2563" max="2563" width="10.42578125" style="212" customWidth="1"/>
    <col min="2564" max="2564" width="13.5703125" style="212" bestFit="1" customWidth="1"/>
    <col min="2565" max="2565" width="14.85546875" style="212" bestFit="1" customWidth="1"/>
    <col min="2566" max="2816" width="13.140625" style="212"/>
    <col min="2817" max="2817" width="58.42578125" style="212" bestFit="1" customWidth="1"/>
    <col min="2818" max="2818" width="14.140625" style="212" customWidth="1"/>
    <col min="2819" max="2819" width="10.42578125" style="212" customWidth="1"/>
    <col min="2820" max="2820" width="13.5703125" style="212" bestFit="1" customWidth="1"/>
    <col min="2821" max="2821" width="14.85546875" style="212" bestFit="1" customWidth="1"/>
    <col min="2822" max="3072" width="13.140625" style="212"/>
    <col min="3073" max="3073" width="58.42578125" style="212" bestFit="1" customWidth="1"/>
    <col min="3074" max="3074" width="14.140625" style="212" customWidth="1"/>
    <col min="3075" max="3075" width="10.42578125" style="212" customWidth="1"/>
    <col min="3076" max="3076" width="13.5703125" style="212" bestFit="1" customWidth="1"/>
    <col min="3077" max="3077" width="14.85546875" style="212" bestFit="1" customWidth="1"/>
    <col min="3078" max="3328" width="13.140625" style="212"/>
    <col min="3329" max="3329" width="58.42578125" style="212" bestFit="1" customWidth="1"/>
    <col min="3330" max="3330" width="14.140625" style="212" customWidth="1"/>
    <col min="3331" max="3331" width="10.42578125" style="212" customWidth="1"/>
    <col min="3332" max="3332" width="13.5703125" style="212" bestFit="1" customWidth="1"/>
    <col min="3333" max="3333" width="14.85546875" style="212" bestFit="1" customWidth="1"/>
    <col min="3334" max="3584" width="13.140625" style="212"/>
    <col min="3585" max="3585" width="58.42578125" style="212" bestFit="1" customWidth="1"/>
    <col min="3586" max="3586" width="14.140625" style="212" customWidth="1"/>
    <col min="3587" max="3587" width="10.42578125" style="212" customWidth="1"/>
    <col min="3588" max="3588" width="13.5703125" style="212" bestFit="1" customWidth="1"/>
    <col min="3589" max="3589" width="14.85546875" style="212" bestFit="1" customWidth="1"/>
    <col min="3590" max="3840" width="13.140625" style="212"/>
    <col min="3841" max="3841" width="58.42578125" style="212" bestFit="1" customWidth="1"/>
    <col min="3842" max="3842" width="14.140625" style="212" customWidth="1"/>
    <col min="3843" max="3843" width="10.42578125" style="212" customWidth="1"/>
    <col min="3844" max="3844" width="13.5703125" style="212" bestFit="1" customWidth="1"/>
    <col min="3845" max="3845" width="14.85546875" style="212" bestFit="1" customWidth="1"/>
    <col min="3846" max="4096" width="13.140625" style="212"/>
    <col min="4097" max="4097" width="58.42578125" style="212" bestFit="1" customWidth="1"/>
    <col min="4098" max="4098" width="14.140625" style="212" customWidth="1"/>
    <col min="4099" max="4099" width="10.42578125" style="212" customWidth="1"/>
    <col min="4100" max="4100" width="13.5703125" style="212" bestFit="1" customWidth="1"/>
    <col min="4101" max="4101" width="14.85546875" style="212" bestFit="1" customWidth="1"/>
    <col min="4102" max="4352" width="13.140625" style="212"/>
    <col min="4353" max="4353" width="58.42578125" style="212" bestFit="1" customWidth="1"/>
    <col min="4354" max="4354" width="14.140625" style="212" customWidth="1"/>
    <col min="4355" max="4355" width="10.42578125" style="212" customWidth="1"/>
    <col min="4356" max="4356" width="13.5703125" style="212" bestFit="1" customWidth="1"/>
    <col min="4357" max="4357" width="14.85546875" style="212" bestFit="1" customWidth="1"/>
    <col min="4358" max="4608" width="13.140625" style="212"/>
    <col min="4609" max="4609" width="58.42578125" style="212" bestFit="1" customWidth="1"/>
    <col min="4610" max="4610" width="14.140625" style="212" customWidth="1"/>
    <col min="4611" max="4611" width="10.42578125" style="212" customWidth="1"/>
    <col min="4612" max="4612" width="13.5703125" style="212" bestFit="1" customWidth="1"/>
    <col min="4613" max="4613" width="14.85546875" style="212" bestFit="1" customWidth="1"/>
    <col min="4614" max="4864" width="13.140625" style="212"/>
    <col min="4865" max="4865" width="58.42578125" style="212" bestFit="1" customWidth="1"/>
    <col min="4866" max="4866" width="14.140625" style="212" customWidth="1"/>
    <col min="4867" max="4867" width="10.42578125" style="212" customWidth="1"/>
    <col min="4868" max="4868" width="13.5703125" style="212" bestFit="1" customWidth="1"/>
    <col min="4869" max="4869" width="14.85546875" style="212" bestFit="1" customWidth="1"/>
    <col min="4870" max="5120" width="13.140625" style="212"/>
    <col min="5121" max="5121" width="58.42578125" style="212" bestFit="1" customWidth="1"/>
    <col min="5122" max="5122" width="14.140625" style="212" customWidth="1"/>
    <col min="5123" max="5123" width="10.42578125" style="212" customWidth="1"/>
    <col min="5124" max="5124" width="13.5703125" style="212" bestFit="1" customWidth="1"/>
    <col min="5125" max="5125" width="14.85546875" style="212" bestFit="1" customWidth="1"/>
    <col min="5126" max="5376" width="13.140625" style="212"/>
    <col min="5377" max="5377" width="58.42578125" style="212" bestFit="1" customWidth="1"/>
    <col min="5378" max="5378" width="14.140625" style="212" customWidth="1"/>
    <col min="5379" max="5379" width="10.42578125" style="212" customWidth="1"/>
    <col min="5380" max="5380" width="13.5703125" style="212" bestFit="1" customWidth="1"/>
    <col min="5381" max="5381" width="14.85546875" style="212" bestFit="1" customWidth="1"/>
    <col min="5382" max="5632" width="13.140625" style="212"/>
    <col min="5633" max="5633" width="58.42578125" style="212" bestFit="1" customWidth="1"/>
    <col min="5634" max="5634" width="14.140625" style="212" customWidth="1"/>
    <col min="5635" max="5635" width="10.42578125" style="212" customWidth="1"/>
    <col min="5636" max="5636" width="13.5703125" style="212" bestFit="1" customWidth="1"/>
    <col min="5637" max="5637" width="14.85546875" style="212" bestFit="1" customWidth="1"/>
    <col min="5638" max="5888" width="13.140625" style="212"/>
    <col min="5889" max="5889" width="58.42578125" style="212" bestFit="1" customWidth="1"/>
    <col min="5890" max="5890" width="14.140625" style="212" customWidth="1"/>
    <col min="5891" max="5891" width="10.42578125" style="212" customWidth="1"/>
    <col min="5892" max="5892" width="13.5703125" style="212" bestFit="1" customWidth="1"/>
    <col min="5893" max="5893" width="14.85546875" style="212" bestFit="1" customWidth="1"/>
    <col min="5894" max="6144" width="13.140625" style="212"/>
    <col min="6145" max="6145" width="58.42578125" style="212" bestFit="1" customWidth="1"/>
    <col min="6146" max="6146" width="14.140625" style="212" customWidth="1"/>
    <col min="6147" max="6147" width="10.42578125" style="212" customWidth="1"/>
    <col min="6148" max="6148" width="13.5703125" style="212" bestFit="1" customWidth="1"/>
    <col min="6149" max="6149" width="14.85546875" style="212" bestFit="1" customWidth="1"/>
    <col min="6150" max="6400" width="13.140625" style="212"/>
    <col min="6401" max="6401" width="58.42578125" style="212" bestFit="1" customWidth="1"/>
    <col min="6402" max="6402" width="14.140625" style="212" customWidth="1"/>
    <col min="6403" max="6403" width="10.42578125" style="212" customWidth="1"/>
    <col min="6404" max="6404" width="13.5703125" style="212" bestFit="1" customWidth="1"/>
    <col min="6405" max="6405" width="14.85546875" style="212" bestFit="1" customWidth="1"/>
    <col min="6406" max="6656" width="13.140625" style="212"/>
    <col min="6657" max="6657" width="58.42578125" style="212" bestFit="1" customWidth="1"/>
    <col min="6658" max="6658" width="14.140625" style="212" customWidth="1"/>
    <col min="6659" max="6659" width="10.42578125" style="212" customWidth="1"/>
    <col min="6660" max="6660" width="13.5703125" style="212" bestFit="1" customWidth="1"/>
    <col min="6661" max="6661" width="14.85546875" style="212" bestFit="1" customWidth="1"/>
    <col min="6662" max="6912" width="13.140625" style="212"/>
    <col min="6913" max="6913" width="58.42578125" style="212" bestFit="1" customWidth="1"/>
    <col min="6914" max="6914" width="14.140625" style="212" customWidth="1"/>
    <col min="6915" max="6915" width="10.42578125" style="212" customWidth="1"/>
    <col min="6916" max="6916" width="13.5703125" style="212" bestFit="1" customWidth="1"/>
    <col min="6917" max="6917" width="14.85546875" style="212" bestFit="1" customWidth="1"/>
    <col min="6918" max="7168" width="13.140625" style="212"/>
    <col min="7169" max="7169" width="58.42578125" style="212" bestFit="1" customWidth="1"/>
    <col min="7170" max="7170" width="14.140625" style="212" customWidth="1"/>
    <col min="7171" max="7171" width="10.42578125" style="212" customWidth="1"/>
    <col min="7172" max="7172" width="13.5703125" style="212" bestFit="1" customWidth="1"/>
    <col min="7173" max="7173" width="14.85546875" style="212" bestFit="1" customWidth="1"/>
    <col min="7174" max="7424" width="13.140625" style="212"/>
    <col min="7425" max="7425" width="58.42578125" style="212" bestFit="1" customWidth="1"/>
    <col min="7426" max="7426" width="14.140625" style="212" customWidth="1"/>
    <col min="7427" max="7427" width="10.42578125" style="212" customWidth="1"/>
    <col min="7428" max="7428" width="13.5703125" style="212" bestFit="1" customWidth="1"/>
    <col min="7429" max="7429" width="14.85546875" style="212" bestFit="1" customWidth="1"/>
    <col min="7430" max="7680" width="13.140625" style="212"/>
    <col min="7681" max="7681" width="58.42578125" style="212" bestFit="1" customWidth="1"/>
    <col min="7682" max="7682" width="14.140625" style="212" customWidth="1"/>
    <col min="7683" max="7683" width="10.42578125" style="212" customWidth="1"/>
    <col min="7684" max="7684" width="13.5703125" style="212" bestFit="1" customWidth="1"/>
    <col min="7685" max="7685" width="14.85546875" style="212" bestFit="1" customWidth="1"/>
    <col min="7686" max="7936" width="13.140625" style="212"/>
    <col min="7937" max="7937" width="58.42578125" style="212" bestFit="1" customWidth="1"/>
    <col min="7938" max="7938" width="14.140625" style="212" customWidth="1"/>
    <col min="7939" max="7939" width="10.42578125" style="212" customWidth="1"/>
    <col min="7940" max="7940" width="13.5703125" style="212" bestFit="1" customWidth="1"/>
    <col min="7941" max="7941" width="14.85546875" style="212" bestFit="1" customWidth="1"/>
    <col min="7942" max="8192" width="13.140625" style="212"/>
    <col min="8193" max="8193" width="58.42578125" style="212" bestFit="1" customWidth="1"/>
    <col min="8194" max="8194" width="14.140625" style="212" customWidth="1"/>
    <col min="8195" max="8195" width="10.42578125" style="212" customWidth="1"/>
    <col min="8196" max="8196" width="13.5703125" style="212" bestFit="1" customWidth="1"/>
    <col min="8197" max="8197" width="14.85546875" style="212" bestFit="1" customWidth="1"/>
    <col min="8198" max="8448" width="13.140625" style="212"/>
    <col min="8449" max="8449" width="58.42578125" style="212" bestFit="1" customWidth="1"/>
    <col min="8450" max="8450" width="14.140625" style="212" customWidth="1"/>
    <col min="8451" max="8451" width="10.42578125" style="212" customWidth="1"/>
    <col min="8452" max="8452" width="13.5703125" style="212" bestFit="1" customWidth="1"/>
    <col min="8453" max="8453" width="14.85546875" style="212" bestFit="1" customWidth="1"/>
    <col min="8454" max="8704" width="13.140625" style="212"/>
    <col min="8705" max="8705" width="58.42578125" style="212" bestFit="1" customWidth="1"/>
    <col min="8706" max="8706" width="14.140625" style="212" customWidth="1"/>
    <col min="8707" max="8707" width="10.42578125" style="212" customWidth="1"/>
    <col min="8708" max="8708" width="13.5703125" style="212" bestFit="1" customWidth="1"/>
    <col min="8709" max="8709" width="14.85546875" style="212" bestFit="1" customWidth="1"/>
    <col min="8710" max="8960" width="13.140625" style="212"/>
    <col min="8961" max="8961" width="58.42578125" style="212" bestFit="1" customWidth="1"/>
    <col min="8962" max="8962" width="14.140625" style="212" customWidth="1"/>
    <col min="8963" max="8963" width="10.42578125" style="212" customWidth="1"/>
    <col min="8964" max="8964" width="13.5703125" style="212" bestFit="1" customWidth="1"/>
    <col min="8965" max="8965" width="14.85546875" style="212" bestFit="1" customWidth="1"/>
    <col min="8966" max="9216" width="13.140625" style="212"/>
    <col min="9217" max="9217" width="58.42578125" style="212" bestFit="1" customWidth="1"/>
    <col min="9218" max="9218" width="14.140625" style="212" customWidth="1"/>
    <col min="9219" max="9219" width="10.42578125" style="212" customWidth="1"/>
    <col min="9220" max="9220" width="13.5703125" style="212" bestFit="1" customWidth="1"/>
    <col min="9221" max="9221" width="14.85546875" style="212" bestFit="1" customWidth="1"/>
    <col min="9222" max="9472" width="13.140625" style="212"/>
    <col min="9473" max="9473" width="58.42578125" style="212" bestFit="1" customWidth="1"/>
    <col min="9474" max="9474" width="14.140625" style="212" customWidth="1"/>
    <col min="9475" max="9475" width="10.42578125" style="212" customWidth="1"/>
    <col min="9476" max="9476" width="13.5703125" style="212" bestFit="1" customWidth="1"/>
    <col min="9477" max="9477" width="14.85546875" style="212" bestFit="1" customWidth="1"/>
    <col min="9478" max="9728" width="13.140625" style="212"/>
    <col min="9729" max="9729" width="58.42578125" style="212" bestFit="1" customWidth="1"/>
    <col min="9730" max="9730" width="14.140625" style="212" customWidth="1"/>
    <col min="9731" max="9731" width="10.42578125" style="212" customWidth="1"/>
    <col min="9732" max="9732" width="13.5703125" style="212" bestFit="1" customWidth="1"/>
    <col min="9733" max="9733" width="14.85546875" style="212" bestFit="1" customWidth="1"/>
    <col min="9734" max="9984" width="13.140625" style="212"/>
    <col min="9985" max="9985" width="58.42578125" style="212" bestFit="1" customWidth="1"/>
    <col min="9986" max="9986" width="14.140625" style="212" customWidth="1"/>
    <col min="9987" max="9987" width="10.42578125" style="212" customWidth="1"/>
    <col min="9988" max="9988" width="13.5703125" style="212" bestFit="1" customWidth="1"/>
    <col min="9989" max="9989" width="14.85546875" style="212" bestFit="1" customWidth="1"/>
    <col min="9990" max="10240" width="13.140625" style="212"/>
    <col min="10241" max="10241" width="58.42578125" style="212" bestFit="1" customWidth="1"/>
    <col min="10242" max="10242" width="14.140625" style="212" customWidth="1"/>
    <col min="10243" max="10243" width="10.42578125" style="212" customWidth="1"/>
    <col min="10244" max="10244" width="13.5703125" style="212" bestFit="1" customWidth="1"/>
    <col min="10245" max="10245" width="14.85546875" style="212" bestFit="1" customWidth="1"/>
    <col min="10246" max="10496" width="13.140625" style="212"/>
    <col min="10497" max="10497" width="58.42578125" style="212" bestFit="1" customWidth="1"/>
    <col min="10498" max="10498" width="14.140625" style="212" customWidth="1"/>
    <col min="10499" max="10499" width="10.42578125" style="212" customWidth="1"/>
    <col min="10500" max="10500" width="13.5703125" style="212" bestFit="1" customWidth="1"/>
    <col min="10501" max="10501" width="14.85546875" style="212" bestFit="1" customWidth="1"/>
    <col min="10502" max="10752" width="13.140625" style="212"/>
    <col min="10753" max="10753" width="58.42578125" style="212" bestFit="1" customWidth="1"/>
    <col min="10754" max="10754" width="14.140625" style="212" customWidth="1"/>
    <col min="10755" max="10755" width="10.42578125" style="212" customWidth="1"/>
    <col min="10756" max="10756" width="13.5703125" style="212" bestFit="1" customWidth="1"/>
    <col min="10757" max="10757" width="14.85546875" style="212" bestFit="1" customWidth="1"/>
    <col min="10758" max="11008" width="13.140625" style="212"/>
    <col min="11009" max="11009" width="58.42578125" style="212" bestFit="1" customWidth="1"/>
    <col min="11010" max="11010" width="14.140625" style="212" customWidth="1"/>
    <col min="11011" max="11011" width="10.42578125" style="212" customWidth="1"/>
    <col min="11012" max="11012" width="13.5703125" style="212" bestFit="1" customWidth="1"/>
    <col min="11013" max="11013" width="14.85546875" style="212" bestFit="1" customWidth="1"/>
    <col min="11014" max="11264" width="13.140625" style="212"/>
    <col min="11265" max="11265" width="58.42578125" style="212" bestFit="1" customWidth="1"/>
    <col min="11266" max="11266" width="14.140625" style="212" customWidth="1"/>
    <col min="11267" max="11267" width="10.42578125" style="212" customWidth="1"/>
    <col min="11268" max="11268" width="13.5703125" style="212" bestFit="1" customWidth="1"/>
    <col min="11269" max="11269" width="14.85546875" style="212" bestFit="1" customWidth="1"/>
    <col min="11270" max="11520" width="13.140625" style="212"/>
    <col min="11521" max="11521" width="58.42578125" style="212" bestFit="1" customWidth="1"/>
    <col min="11522" max="11522" width="14.140625" style="212" customWidth="1"/>
    <col min="11523" max="11523" width="10.42578125" style="212" customWidth="1"/>
    <col min="11524" max="11524" width="13.5703125" style="212" bestFit="1" customWidth="1"/>
    <col min="11525" max="11525" width="14.85546875" style="212" bestFit="1" customWidth="1"/>
    <col min="11526" max="11776" width="13.140625" style="212"/>
    <col min="11777" max="11777" width="58.42578125" style="212" bestFit="1" customWidth="1"/>
    <col min="11778" max="11778" width="14.140625" style="212" customWidth="1"/>
    <col min="11779" max="11779" width="10.42578125" style="212" customWidth="1"/>
    <col min="11780" max="11780" width="13.5703125" style="212" bestFit="1" customWidth="1"/>
    <col min="11781" max="11781" width="14.85546875" style="212" bestFit="1" customWidth="1"/>
    <col min="11782" max="12032" width="13.140625" style="212"/>
    <col min="12033" max="12033" width="58.42578125" style="212" bestFit="1" customWidth="1"/>
    <col min="12034" max="12034" width="14.140625" style="212" customWidth="1"/>
    <col min="12035" max="12035" width="10.42578125" style="212" customWidth="1"/>
    <col min="12036" max="12036" width="13.5703125" style="212" bestFit="1" customWidth="1"/>
    <col min="12037" max="12037" width="14.85546875" style="212" bestFit="1" customWidth="1"/>
    <col min="12038" max="12288" width="13.140625" style="212"/>
    <col min="12289" max="12289" width="58.42578125" style="212" bestFit="1" customWidth="1"/>
    <col min="12290" max="12290" width="14.140625" style="212" customWidth="1"/>
    <col min="12291" max="12291" width="10.42578125" style="212" customWidth="1"/>
    <col min="12292" max="12292" width="13.5703125" style="212" bestFit="1" customWidth="1"/>
    <col min="12293" max="12293" width="14.85546875" style="212" bestFit="1" customWidth="1"/>
    <col min="12294" max="12544" width="13.140625" style="212"/>
    <col min="12545" max="12545" width="58.42578125" style="212" bestFit="1" customWidth="1"/>
    <col min="12546" max="12546" width="14.140625" style="212" customWidth="1"/>
    <col min="12547" max="12547" width="10.42578125" style="212" customWidth="1"/>
    <col min="12548" max="12548" width="13.5703125" style="212" bestFit="1" customWidth="1"/>
    <col min="12549" max="12549" width="14.85546875" style="212" bestFit="1" customWidth="1"/>
    <col min="12550" max="12800" width="13.140625" style="212"/>
    <col min="12801" max="12801" width="58.42578125" style="212" bestFit="1" customWidth="1"/>
    <col min="12802" max="12802" width="14.140625" style="212" customWidth="1"/>
    <col min="12803" max="12803" width="10.42578125" style="212" customWidth="1"/>
    <col min="12804" max="12804" width="13.5703125" style="212" bestFit="1" customWidth="1"/>
    <col min="12805" max="12805" width="14.85546875" style="212" bestFit="1" customWidth="1"/>
    <col min="12806" max="13056" width="13.140625" style="212"/>
    <col min="13057" max="13057" width="58.42578125" style="212" bestFit="1" customWidth="1"/>
    <col min="13058" max="13058" width="14.140625" style="212" customWidth="1"/>
    <col min="13059" max="13059" width="10.42578125" style="212" customWidth="1"/>
    <col min="13060" max="13060" width="13.5703125" style="212" bestFit="1" customWidth="1"/>
    <col min="13061" max="13061" width="14.85546875" style="212" bestFit="1" customWidth="1"/>
    <col min="13062" max="13312" width="13.140625" style="212"/>
    <col min="13313" max="13313" width="58.42578125" style="212" bestFit="1" customWidth="1"/>
    <col min="13314" max="13314" width="14.140625" style="212" customWidth="1"/>
    <col min="13315" max="13315" width="10.42578125" style="212" customWidth="1"/>
    <col min="13316" max="13316" width="13.5703125" style="212" bestFit="1" customWidth="1"/>
    <col min="13317" max="13317" width="14.85546875" style="212" bestFit="1" customWidth="1"/>
    <col min="13318" max="13568" width="13.140625" style="212"/>
    <col min="13569" max="13569" width="58.42578125" style="212" bestFit="1" customWidth="1"/>
    <col min="13570" max="13570" width="14.140625" style="212" customWidth="1"/>
    <col min="13571" max="13571" width="10.42578125" style="212" customWidth="1"/>
    <col min="13572" max="13572" width="13.5703125" style="212" bestFit="1" customWidth="1"/>
    <col min="13573" max="13573" width="14.85546875" style="212" bestFit="1" customWidth="1"/>
    <col min="13574" max="13824" width="13.140625" style="212"/>
    <col min="13825" max="13825" width="58.42578125" style="212" bestFit="1" customWidth="1"/>
    <col min="13826" max="13826" width="14.140625" style="212" customWidth="1"/>
    <col min="13827" max="13827" width="10.42578125" style="212" customWidth="1"/>
    <col min="13828" max="13828" width="13.5703125" style="212" bestFit="1" customWidth="1"/>
    <col min="13829" max="13829" width="14.85546875" style="212" bestFit="1" customWidth="1"/>
    <col min="13830" max="14080" width="13.140625" style="212"/>
    <col min="14081" max="14081" width="58.42578125" style="212" bestFit="1" customWidth="1"/>
    <col min="14082" max="14082" width="14.140625" style="212" customWidth="1"/>
    <col min="14083" max="14083" width="10.42578125" style="212" customWidth="1"/>
    <col min="14084" max="14084" width="13.5703125" style="212" bestFit="1" customWidth="1"/>
    <col min="14085" max="14085" width="14.85546875" style="212" bestFit="1" customWidth="1"/>
    <col min="14086" max="14336" width="13.140625" style="212"/>
    <col min="14337" max="14337" width="58.42578125" style="212" bestFit="1" customWidth="1"/>
    <col min="14338" max="14338" width="14.140625" style="212" customWidth="1"/>
    <col min="14339" max="14339" width="10.42578125" style="212" customWidth="1"/>
    <col min="14340" max="14340" width="13.5703125" style="212" bestFit="1" customWidth="1"/>
    <col min="14341" max="14341" width="14.85546875" style="212" bestFit="1" customWidth="1"/>
    <col min="14342" max="14592" width="13.140625" style="212"/>
    <col min="14593" max="14593" width="58.42578125" style="212" bestFit="1" customWidth="1"/>
    <col min="14594" max="14594" width="14.140625" style="212" customWidth="1"/>
    <col min="14595" max="14595" width="10.42578125" style="212" customWidth="1"/>
    <col min="14596" max="14596" width="13.5703125" style="212" bestFit="1" customWidth="1"/>
    <col min="14597" max="14597" width="14.85546875" style="212" bestFit="1" customWidth="1"/>
    <col min="14598" max="14848" width="13.140625" style="212"/>
    <col min="14849" max="14849" width="58.42578125" style="212" bestFit="1" customWidth="1"/>
    <col min="14850" max="14850" width="14.140625" style="212" customWidth="1"/>
    <col min="14851" max="14851" width="10.42578125" style="212" customWidth="1"/>
    <col min="14852" max="14852" width="13.5703125" style="212" bestFit="1" customWidth="1"/>
    <col min="14853" max="14853" width="14.85546875" style="212" bestFit="1" customWidth="1"/>
    <col min="14854" max="15104" width="13.140625" style="212"/>
    <col min="15105" max="15105" width="58.42578125" style="212" bestFit="1" customWidth="1"/>
    <col min="15106" max="15106" width="14.140625" style="212" customWidth="1"/>
    <col min="15107" max="15107" width="10.42578125" style="212" customWidth="1"/>
    <col min="15108" max="15108" width="13.5703125" style="212" bestFit="1" customWidth="1"/>
    <col min="15109" max="15109" width="14.85546875" style="212" bestFit="1" customWidth="1"/>
    <col min="15110" max="15360" width="13.140625" style="212"/>
    <col min="15361" max="15361" width="58.42578125" style="212" bestFit="1" customWidth="1"/>
    <col min="15362" max="15362" width="14.140625" style="212" customWidth="1"/>
    <col min="15363" max="15363" width="10.42578125" style="212" customWidth="1"/>
    <col min="15364" max="15364" width="13.5703125" style="212" bestFit="1" customWidth="1"/>
    <col min="15365" max="15365" width="14.85546875" style="212" bestFit="1" customWidth="1"/>
    <col min="15366" max="15616" width="13.140625" style="212"/>
    <col min="15617" max="15617" width="58.42578125" style="212" bestFit="1" customWidth="1"/>
    <col min="15618" max="15618" width="14.140625" style="212" customWidth="1"/>
    <col min="15619" max="15619" width="10.42578125" style="212" customWidth="1"/>
    <col min="15620" max="15620" width="13.5703125" style="212" bestFit="1" customWidth="1"/>
    <col min="15621" max="15621" width="14.85546875" style="212" bestFit="1" customWidth="1"/>
    <col min="15622" max="15872" width="13.140625" style="212"/>
    <col min="15873" max="15873" width="58.42578125" style="212" bestFit="1" customWidth="1"/>
    <col min="15874" max="15874" width="14.140625" style="212" customWidth="1"/>
    <col min="15875" max="15875" width="10.42578125" style="212" customWidth="1"/>
    <col min="15876" max="15876" width="13.5703125" style="212" bestFit="1" customWidth="1"/>
    <col min="15877" max="15877" width="14.85546875" style="212" bestFit="1" customWidth="1"/>
    <col min="15878" max="16128" width="13.140625" style="212"/>
    <col min="16129" max="16129" width="58.42578125" style="212" bestFit="1" customWidth="1"/>
    <col min="16130" max="16130" width="14.140625" style="212" customWidth="1"/>
    <col min="16131" max="16131" width="10.42578125" style="212" customWidth="1"/>
    <col min="16132" max="16132" width="13.5703125" style="212" bestFit="1" customWidth="1"/>
    <col min="16133" max="16133" width="14.85546875" style="212" bestFit="1" customWidth="1"/>
    <col min="16134" max="16384" width="13.140625" style="212"/>
  </cols>
  <sheetData>
    <row r="1" spans="1:7" ht="15" customHeight="1" x14ac:dyDescent="0.25">
      <c r="A1" s="522" t="s">
        <v>0</v>
      </c>
      <c r="B1" s="522"/>
      <c r="C1" s="211"/>
      <c r="D1" s="211"/>
    </row>
    <row r="2" spans="1:7" ht="15" customHeight="1" x14ac:dyDescent="0.25">
      <c r="A2" s="522" t="s">
        <v>65</v>
      </c>
      <c r="B2" s="522"/>
      <c r="C2" s="211"/>
      <c r="D2" s="211"/>
    </row>
    <row r="3" spans="1:7" ht="15" customHeight="1" x14ac:dyDescent="0.25">
      <c r="A3" s="523" t="s">
        <v>131</v>
      </c>
      <c r="B3" s="523"/>
      <c r="C3" s="211"/>
      <c r="D3" s="211"/>
    </row>
    <row r="4" spans="1:7" ht="15" customHeight="1" x14ac:dyDescent="0.25">
      <c r="A4" s="522" t="s">
        <v>103</v>
      </c>
      <c r="B4" s="522"/>
      <c r="C4" s="210"/>
      <c r="D4" s="211"/>
    </row>
    <row r="5" spans="1:7" ht="15" customHeight="1" x14ac:dyDescent="0.25">
      <c r="A5" s="522" t="s">
        <v>94</v>
      </c>
      <c r="B5" s="522"/>
      <c r="C5" s="210"/>
      <c r="D5" s="211"/>
    </row>
    <row r="6" spans="1:7" ht="15" customHeight="1" x14ac:dyDescent="0.25">
      <c r="A6" s="213" t="s">
        <v>3</v>
      </c>
      <c r="B6" s="214" t="s">
        <v>131</v>
      </c>
      <c r="E6" s="215"/>
    </row>
    <row r="7" spans="1:7" ht="15" customHeight="1" thickBot="1" x14ac:dyDescent="0.3">
      <c r="A7" s="213"/>
      <c r="B7" s="216">
        <v>397.94371874999996</v>
      </c>
      <c r="C7" s="217" t="s">
        <v>4</v>
      </c>
      <c r="D7" s="211"/>
      <c r="G7" s="212" t="s">
        <v>134</v>
      </c>
    </row>
    <row r="8" spans="1:7" ht="15" customHeight="1" x14ac:dyDescent="0.25">
      <c r="A8" s="218"/>
      <c r="B8" s="219" t="s">
        <v>5</v>
      </c>
      <c r="C8" s="519" t="s">
        <v>6</v>
      </c>
      <c r="D8" s="219" t="s">
        <v>7</v>
      </c>
      <c r="E8" s="219" t="s">
        <v>7</v>
      </c>
    </row>
    <row r="9" spans="1:7" ht="15" customHeight="1" x14ac:dyDescent="0.25">
      <c r="A9" s="220" t="s">
        <v>8</v>
      </c>
      <c r="B9" s="217"/>
      <c r="C9" s="520"/>
      <c r="D9" s="217" t="s">
        <v>66</v>
      </c>
      <c r="E9" s="217" t="s">
        <v>66</v>
      </c>
    </row>
    <row r="10" spans="1:7" ht="15" customHeight="1" thickBot="1" x14ac:dyDescent="0.3">
      <c r="A10" s="221"/>
      <c r="B10" s="222" t="s">
        <v>67</v>
      </c>
      <c r="C10" s="222" t="s">
        <v>10</v>
      </c>
      <c r="D10" s="222" t="s">
        <v>11</v>
      </c>
      <c r="E10" s="222" t="s">
        <v>12</v>
      </c>
    </row>
    <row r="11" spans="1:7" ht="15" customHeight="1" x14ac:dyDescent="0.25">
      <c r="A11" s="220" t="s">
        <v>13</v>
      </c>
      <c r="B11" s="220"/>
      <c r="C11" s="220"/>
      <c r="D11" s="220"/>
    </row>
    <row r="12" spans="1:7" ht="15" customHeight="1" x14ac:dyDescent="0.25">
      <c r="A12" s="223" t="s">
        <v>93</v>
      </c>
      <c r="B12" s="215">
        <v>2700</v>
      </c>
      <c r="C12" s="215">
        <v>6.7848790489295796</v>
      </c>
      <c r="D12" s="224">
        <v>0.4432041901313804</v>
      </c>
      <c r="E12" s="225">
        <v>0.58327720494595137</v>
      </c>
    </row>
    <row r="13" spans="1:7" ht="15" customHeight="1" x14ac:dyDescent="0.25">
      <c r="A13" s="223" t="s">
        <v>15</v>
      </c>
      <c r="B13" s="215">
        <v>0</v>
      </c>
      <c r="C13" s="215">
        <v>0</v>
      </c>
      <c r="D13" s="224">
        <v>0</v>
      </c>
      <c r="E13" s="225">
        <v>0</v>
      </c>
    </row>
    <row r="14" spans="1:7" ht="15" customHeight="1" x14ac:dyDescent="0.25">
      <c r="A14" s="223" t="s">
        <v>16</v>
      </c>
      <c r="B14" s="215">
        <v>0</v>
      </c>
      <c r="C14" s="215">
        <v>0</v>
      </c>
      <c r="D14" s="224">
        <v>0</v>
      </c>
      <c r="E14" s="225">
        <v>0</v>
      </c>
    </row>
    <row r="15" spans="1:7" ht="15" customHeight="1" x14ac:dyDescent="0.25">
      <c r="A15" s="223" t="s">
        <v>17</v>
      </c>
      <c r="B15" s="215">
        <v>400</v>
      </c>
      <c r="C15" s="215">
        <v>1.005167266508086</v>
      </c>
      <c r="D15" s="224">
        <v>6.5659880019463768E-2</v>
      </c>
      <c r="E15" s="225">
        <v>8.6411437769770574E-2</v>
      </c>
    </row>
    <row r="16" spans="1:7" ht="15" customHeight="1" x14ac:dyDescent="0.25">
      <c r="A16" s="223" t="s">
        <v>18</v>
      </c>
      <c r="B16" s="215">
        <v>0</v>
      </c>
      <c r="C16" s="215">
        <v>0</v>
      </c>
      <c r="D16" s="224">
        <v>0</v>
      </c>
      <c r="E16" s="225">
        <v>0</v>
      </c>
    </row>
    <row r="17" spans="1:5" ht="15" customHeight="1" x14ac:dyDescent="0.25">
      <c r="A17" s="223" t="s">
        <v>19</v>
      </c>
      <c r="B17" s="215">
        <v>203.4</v>
      </c>
      <c r="C17" s="215">
        <v>0.51112755501936169</v>
      </c>
      <c r="D17" s="224">
        <v>3.338804898989732E-2</v>
      </c>
      <c r="E17" s="225">
        <v>4.394021610592834E-2</v>
      </c>
    </row>
    <row r="18" spans="1:5" ht="15" customHeight="1" x14ac:dyDescent="0.25">
      <c r="A18" s="223" t="s">
        <v>20</v>
      </c>
      <c r="B18" s="215">
        <v>0</v>
      </c>
      <c r="C18" s="215">
        <v>0</v>
      </c>
      <c r="D18" s="224">
        <v>0</v>
      </c>
      <c r="E18" s="225">
        <v>0</v>
      </c>
    </row>
    <row r="19" spans="1:5" ht="15" customHeight="1" x14ac:dyDescent="0.25">
      <c r="A19" s="223" t="s">
        <v>69</v>
      </c>
      <c r="B19" s="215">
        <v>0</v>
      </c>
      <c r="C19" s="215">
        <v>0</v>
      </c>
      <c r="D19" s="224">
        <v>0</v>
      </c>
      <c r="E19" s="225">
        <v>0</v>
      </c>
    </row>
    <row r="20" spans="1:5" ht="15" customHeight="1" x14ac:dyDescent="0.25">
      <c r="A20" s="223" t="s">
        <v>22</v>
      </c>
      <c r="B20" s="215">
        <v>504</v>
      </c>
      <c r="C20" s="215">
        <v>1.2665107558001885</v>
      </c>
      <c r="D20" s="224">
        <v>8.2731448824524365E-2</v>
      </c>
      <c r="E20" s="225">
        <v>0.10887841158991095</v>
      </c>
    </row>
    <row r="21" spans="1:5" ht="15" customHeight="1" x14ac:dyDescent="0.25">
      <c r="A21" s="223" t="s">
        <v>23</v>
      </c>
      <c r="B21" s="215">
        <v>161.28200000000001</v>
      </c>
      <c r="C21" s="215">
        <v>0.4052884676923928</v>
      </c>
      <c r="D21" s="224">
        <v>2.6474391923247888E-2</v>
      </c>
      <c r="E21" s="225">
        <v>3.4841523765960343E-2</v>
      </c>
    </row>
    <row r="22" spans="1:5" ht="15" customHeight="1" x14ac:dyDescent="0.25">
      <c r="A22" s="223" t="s">
        <v>24</v>
      </c>
      <c r="B22" s="215">
        <v>0</v>
      </c>
      <c r="C22" s="215">
        <v>0</v>
      </c>
      <c r="D22" s="224">
        <v>0</v>
      </c>
      <c r="E22" s="225">
        <v>0</v>
      </c>
    </row>
    <row r="23" spans="1:5" ht="15" customHeight="1" x14ac:dyDescent="0.25">
      <c r="A23" s="223" t="s">
        <v>70</v>
      </c>
      <c r="B23" s="215">
        <v>0</v>
      </c>
      <c r="C23" s="215">
        <v>0</v>
      </c>
      <c r="D23" s="224">
        <v>0</v>
      </c>
      <c r="E23" s="225">
        <v>0</v>
      </c>
    </row>
    <row r="24" spans="1:5" ht="15" customHeight="1" x14ac:dyDescent="0.25">
      <c r="A24" s="223" t="s">
        <v>90</v>
      </c>
      <c r="B24" s="215">
        <v>0</v>
      </c>
      <c r="C24" s="215">
        <v>0</v>
      </c>
      <c r="D24" s="224">
        <v>0</v>
      </c>
      <c r="E24" s="225">
        <v>0</v>
      </c>
    </row>
    <row r="25" spans="1:5" ht="15" customHeight="1" x14ac:dyDescent="0.25">
      <c r="A25" s="223" t="s">
        <v>27</v>
      </c>
      <c r="B25" s="215">
        <v>0</v>
      </c>
      <c r="C25" s="215">
        <v>0</v>
      </c>
      <c r="D25" s="224">
        <v>0</v>
      </c>
      <c r="E25" s="225">
        <v>0</v>
      </c>
    </row>
    <row r="26" spans="1:5" ht="15" customHeight="1" x14ac:dyDescent="0.25">
      <c r="A26" s="223" t="s">
        <v>28</v>
      </c>
      <c r="B26" s="215">
        <v>0</v>
      </c>
      <c r="C26" s="215">
        <v>0</v>
      </c>
      <c r="D26" s="224">
        <v>0</v>
      </c>
      <c r="E26" s="225">
        <v>0</v>
      </c>
    </row>
    <row r="27" spans="1:5" ht="15" customHeight="1" x14ac:dyDescent="0.25">
      <c r="A27" s="223" t="s">
        <v>29</v>
      </c>
      <c r="B27" s="215">
        <v>147</v>
      </c>
      <c r="C27" s="215">
        <v>0.3693989704417216</v>
      </c>
      <c r="D27" s="224">
        <v>2.4130005907152932E-2</v>
      </c>
      <c r="E27" s="225">
        <v>3.1756203380390688E-2</v>
      </c>
    </row>
    <row r="28" spans="1:5" ht="15" customHeight="1" x14ac:dyDescent="0.25">
      <c r="A28" s="223" t="s">
        <v>30</v>
      </c>
      <c r="B28" s="215">
        <v>137.5</v>
      </c>
      <c r="C28" s="226">
        <v>0.34552624786215452</v>
      </c>
      <c r="D28" s="225">
        <v>1.7739989426869107E-2</v>
      </c>
      <c r="E28" s="225">
        <v>2.9703931733358634E-2</v>
      </c>
    </row>
    <row r="29" spans="1:5" s="229" customFormat="1" ht="15" customHeight="1" x14ac:dyDescent="0.25">
      <c r="A29" s="223" t="s">
        <v>31</v>
      </c>
      <c r="B29" s="215">
        <v>27</v>
      </c>
      <c r="C29" s="215">
        <v>6.7848790489295804E-2</v>
      </c>
      <c r="D29" s="227">
        <v>4.4320419013138043E-3</v>
      </c>
      <c r="E29" s="228">
        <v>5.8327720494595137E-3</v>
      </c>
    </row>
    <row r="30" spans="1:5" ht="15" customHeight="1" x14ac:dyDescent="0.25">
      <c r="A30" s="223" t="s">
        <v>32</v>
      </c>
      <c r="B30" s="215">
        <v>0</v>
      </c>
      <c r="C30" s="215">
        <v>0</v>
      </c>
      <c r="D30" s="224">
        <v>0</v>
      </c>
      <c r="E30" s="225">
        <v>0</v>
      </c>
    </row>
    <row r="31" spans="1:5" ht="15" customHeight="1" x14ac:dyDescent="0.25">
      <c r="A31" s="223" t="s">
        <v>33</v>
      </c>
      <c r="B31" s="215">
        <v>214.00910000000005</v>
      </c>
      <c r="C31" s="215">
        <v>0.53778735513713916</v>
      </c>
      <c r="D31" s="224">
        <v>3.512952957268356E-2</v>
      </c>
      <c r="E31" s="225">
        <v>4.6232085067036528E-2</v>
      </c>
    </row>
    <row r="32" spans="1:5" ht="15" customHeight="1" x14ac:dyDescent="0.25">
      <c r="A32" s="230" t="s">
        <v>34</v>
      </c>
      <c r="B32" s="231">
        <v>4494.1911000000009</v>
      </c>
      <c r="C32" s="231">
        <v>11.29353445787992</v>
      </c>
      <c r="D32" s="232">
        <v>0.73288952669653318</v>
      </c>
      <c r="E32" s="233">
        <v>0.97087378640776711</v>
      </c>
    </row>
    <row r="33" spans="1:253" ht="15" customHeight="1" x14ac:dyDescent="0.25">
      <c r="A33" s="220" t="s">
        <v>35</v>
      </c>
      <c r="B33" s="213"/>
      <c r="C33" s="213"/>
      <c r="D33" s="234"/>
    </row>
    <row r="34" spans="1:253" ht="15" customHeight="1" x14ac:dyDescent="0.25">
      <c r="A34" s="235" t="s">
        <v>36</v>
      </c>
      <c r="B34" s="236">
        <v>134.82573300000001</v>
      </c>
      <c r="C34" s="236">
        <v>0.33880603373639762</v>
      </c>
      <c r="D34" s="224">
        <v>2.2131603630790642E-2</v>
      </c>
      <c r="E34" s="225">
        <v>2.9126213592233011E-2</v>
      </c>
    </row>
    <row r="35" spans="1:253" ht="15" customHeight="1" x14ac:dyDescent="0.25">
      <c r="A35" s="237" t="s">
        <v>37</v>
      </c>
      <c r="B35" s="238">
        <v>134.82573300000001</v>
      </c>
      <c r="C35" s="238">
        <v>0.33880603373639762</v>
      </c>
      <c r="D35" s="239">
        <v>2.2131603630790642E-2</v>
      </c>
      <c r="E35" s="240">
        <v>2.9126213592233011E-2</v>
      </c>
      <c r="F35" s="223"/>
      <c r="I35" s="241"/>
      <c r="J35" s="223"/>
      <c r="M35" s="241"/>
      <c r="N35" s="223"/>
      <c r="Q35" s="241"/>
      <c r="R35" s="223"/>
      <c r="U35" s="241"/>
      <c r="V35" s="223"/>
      <c r="Y35" s="241"/>
      <c r="Z35" s="223"/>
      <c r="AC35" s="241"/>
      <c r="AD35" s="223"/>
      <c r="AG35" s="241"/>
      <c r="AH35" s="223"/>
      <c r="AK35" s="241"/>
      <c r="AL35" s="223"/>
      <c r="AO35" s="241"/>
      <c r="AP35" s="223"/>
      <c r="AS35" s="241"/>
      <c r="AT35" s="223"/>
      <c r="AW35" s="241"/>
      <c r="AX35" s="223"/>
      <c r="BA35" s="241"/>
      <c r="BB35" s="223"/>
      <c r="BE35" s="241"/>
      <c r="BF35" s="223"/>
      <c r="BI35" s="241"/>
      <c r="BJ35" s="223"/>
      <c r="BM35" s="241"/>
      <c r="BN35" s="223"/>
      <c r="BQ35" s="241"/>
      <c r="BR35" s="223"/>
      <c r="BU35" s="241"/>
      <c r="BV35" s="223"/>
      <c r="BY35" s="241"/>
      <c r="BZ35" s="223"/>
      <c r="CC35" s="241"/>
      <c r="CD35" s="223"/>
      <c r="CG35" s="241"/>
      <c r="CH35" s="223"/>
      <c r="CK35" s="241"/>
      <c r="CL35" s="223"/>
      <c r="CO35" s="241"/>
      <c r="CP35" s="223"/>
      <c r="CS35" s="241"/>
      <c r="CT35" s="223"/>
      <c r="CW35" s="241"/>
      <c r="CX35" s="223"/>
      <c r="DA35" s="241"/>
      <c r="DB35" s="223"/>
      <c r="DE35" s="241"/>
      <c r="DF35" s="223"/>
      <c r="DI35" s="241"/>
      <c r="DJ35" s="223"/>
      <c r="DM35" s="241"/>
      <c r="DN35" s="223"/>
      <c r="DQ35" s="241"/>
      <c r="DR35" s="223"/>
      <c r="DU35" s="241"/>
      <c r="DV35" s="223"/>
      <c r="DY35" s="241"/>
      <c r="DZ35" s="223"/>
      <c r="EC35" s="241"/>
      <c r="ED35" s="223"/>
      <c r="EG35" s="241"/>
      <c r="EH35" s="223"/>
      <c r="EK35" s="241"/>
      <c r="EL35" s="223"/>
      <c r="EO35" s="241"/>
      <c r="EP35" s="223"/>
      <c r="ES35" s="241"/>
      <c r="ET35" s="223"/>
      <c r="EW35" s="241"/>
      <c r="EX35" s="223"/>
      <c r="FA35" s="241"/>
      <c r="FB35" s="223"/>
      <c r="FE35" s="241"/>
      <c r="FF35" s="223"/>
      <c r="FI35" s="241"/>
      <c r="FJ35" s="223"/>
      <c r="FM35" s="241"/>
      <c r="FN35" s="223"/>
      <c r="FQ35" s="241"/>
      <c r="FR35" s="223"/>
      <c r="FU35" s="241"/>
      <c r="FV35" s="223"/>
      <c r="FY35" s="241"/>
      <c r="FZ35" s="223"/>
      <c r="GC35" s="241"/>
      <c r="GD35" s="223"/>
      <c r="GG35" s="241"/>
      <c r="GH35" s="223"/>
      <c r="GK35" s="241"/>
      <c r="GL35" s="223"/>
      <c r="GO35" s="241"/>
      <c r="GP35" s="223"/>
      <c r="GS35" s="241"/>
      <c r="GT35" s="223"/>
      <c r="GW35" s="241"/>
      <c r="GX35" s="223"/>
      <c r="HA35" s="241"/>
      <c r="HB35" s="223"/>
      <c r="HE35" s="241"/>
      <c r="HF35" s="223"/>
      <c r="HI35" s="241"/>
      <c r="HJ35" s="223"/>
      <c r="HM35" s="241"/>
      <c r="HN35" s="223"/>
      <c r="HQ35" s="241"/>
      <c r="HR35" s="223"/>
      <c r="HU35" s="241"/>
      <c r="HV35" s="223"/>
      <c r="HY35" s="241"/>
      <c r="HZ35" s="223"/>
      <c r="IC35" s="241"/>
      <c r="ID35" s="223"/>
      <c r="IG35" s="241"/>
      <c r="IH35" s="223"/>
      <c r="IK35" s="241"/>
      <c r="IL35" s="223"/>
      <c r="IO35" s="241"/>
      <c r="IP35" s="223"/>
      <c r="IS35" s="241"/>
    </row>
    <row r="36" spans="1:253" ht="15" customHeight="1" x14ac:dyDescent="0.25">
      <c r="A36" s="242" t="s">
        <v>38</v>
      </c>
      <c r="B36" s="243">
        <v>4629.0168330000006</v>
      </c>
      <c r="C36" s="243">
        <v>11.632340491616318</v>
      </c>
      <c r="D36" s="244">
        <v>0.75502113032732376</v>
      </c>
      <c r="E36" s="244">
        <v>1</v>
      </c>
    </row>
    <row r="37" spans="1:253" ht="15" customHeight="1" x14ac:dyDescent="0.25">
      <c r="A37" s="220" t="s">
        <v>39</v>
      </c>
      <c r="B37" s="213"/>
      <c r="C37" s="213"/>
      <c r="D37" s="234"/>
    </row>
    <row r="38" spans="1:253" ht="15" customHeight="1" x14ac:dyDescent="0.25">
      <c r="A38" s="223" t="s">
        <v>40</v>
      </c>
      <c r="B38" s="215">
        <v>774.4</v>
      </c>
      <c r="C38" s="215">
        <v>1.9460038279596543</v>
      </c>
      <c r="D38" s="224">
        <v>0.12711752771768184</v>
      </c>
    </row>
    <row r="39" spans="1:253" ht="15" customHeight="1" x14ac:dyDescent="0.25">
      <c r="A39" s="223" t="s">
        <v>41</v>
      </c>
      <c r="B39" s="215">
        <v>36</v>
      </c>
      <c r="C39" s="215">
        <v>9.0465053985727739E-2</v>
      </c>
      <c r="D39" s="224">
        <v>5.9093892017517387E-3</v>
      </c>
    </row>
    <row r="40" spans="1:253" ht="15" customHeight="1" x14ac:dyDescent="0.25">
      <c r="A40" s="223" t="s">
        <v>42</v>
      </c>
      <c r="B40" s="215">
        <v>113.33333333333333</v>
      </c>
      <c r="C40" s="215">
        <v>0.284797392177291</v>
      </c>
      <c r="D40" s="224">
        <v>1.8603632672181399E-2</v>
      </c>
    </row>
    <row r="41" spans="1:253" ht="15" customHeight="1" x14ac:dyDescent="0.25">
      <c r="A41" s="223" t="s">
        <v>43</v>
      </c>
      <c r="B41" s="215">
        <v>102</v>
      </c>
      <c r="C41" s="215">
        <v>0.25631765295956194</v>
      </c>
      <c r="D41" s="224">
        <v>1.6743269404963259E-2</v>
      </c>
    </row>
    <row r="42" spans="1:253" ht="15" customHeight="1" x14ac:dyDescent="0.25">
      <c r="A42" s="230" t="s">
        <v>44</v>
      </c>
      <c r="B42" s="231">
        <v>1025.7333333333333</v>
      </c>
      <c r="C42" s="231">
        <v>2.5775839270822352</v>
      </c>
      <c r="D42" s="232">
        <v>0.16837381899657825</v>
      </c>
      <c r="H42" s="223"/>
      <c r="L42" s="223"/>
      <c r="P42" s="223"/>
      <c r="T42" s="223"/>
      <c r="X42" s="223"/>
      <c r="AB42" s="223"/>
      <c r="AF42" s="223"/>
      <c r="AJ42" s="223"/>
      <c r="AN42" s="223"/>
      <c r="AR42" s="223"/>
      <c r="AV42" s="223"/>
      <c r="AZ42" s="223"/>
      <c r="BD42" s="223"/>
      <c r="BH42" s="223"/>
      <c r="BL42" s="223"/>
      <c r="BP42" s="223"/>
      <c r="BT42" s="223"/>
      <c r="BX42" s="223"/>
      <c r="CB42" s="223"/>
      <c r="CF42" s="223"/>
      <c r="CJ42" s="223"/>
      <c r="CN42" s="223"/>
      <c r="CR42" s="223"/>
      <c r="CV42" s="223"/>
      <c r="CZ42" s="223"/>
      <c r="DD42" s="223"/>
      <c r="DH42" s="223"/>
      <c r="DL42" s="223"/>
      <c r="DP42" s="223"/>
      <c r="DT42" s="223"/>
      <c r="DX42" s="223"/>
      <c r="EB42" s="223"/>
      <c r="EF42" s="223"/>
      <c r="EJ42" s="223"/>
      <c r="EN42" s="223"/>
      <c r="ER42" s="223"/>
      <c r="EV42" s="223"/>
      <c r="EZ42" s="223"/>
      <c r="FD42" s="223"/>
      <c r="FH42" s="223"/>
      <c r="FL42" s="223"/>
      <c r="FP42" s="223"/>
      <c r="FT42" s="223"/>
      <c r="FX42" s="223"/>
      <c r="GB42" s="223"/>
      <c r="GF42" s="223"/>
      <c r="GJ42" s="223"/>
      <c r="GN42" s="223"/>
      <c r="GR42" s="223"/>
      <c r="GV42" s="223"/>
      <c r="GZ42" s="223"/>
      <c r="HD42" s="223"/>
      <c r="HH42" s="223"/>
      <c r="HL42" s="223"/>
      <c r="HP42" s="223"/>
      <c r="HT42" s="223"/>
      <c r="HX42" s="223"/>
      <c r="IB42" s="223"/>
      <c r="IF42" s="223"/>
      <c r="IJ42" s="223"/>
      <c r="IN42" s="223"/>
    </row>
    <row r="43" spans="1:253" s="229" customFormat="1" ht="15" customHeight="1" x14ac:dyDescent="0.25">
      <c r="A43" s="220" t="s">
        <v>45</v>
      </c>
      <c r="B43" s="213"/>
      <c r="C43" s="213"/>
      <c r="D43" s="234"/>
    </row>
    <row r="44" spans="1:253" ht="15" customHeight="1" x14ac:dyDescent="0.25">
      <c r="A44" s="235" t="s">
        <v>46</v>
      </c>
      <c r="B44" s="236">
        <v>412.5</v>
      </c>
      <c r="C44" s="236">
        <v>1.0365787435864635</v>
      </c>
      <c r="D44" s="224">
        <v>6.7711751270072007E-2</v>
      </c>
    </row>
    <row r="45" spans="1:253" ht="15" customHeight="1" x14ac:dyDescent="0.25">
      <c r="A45" s="235" t="s">
        <v>47</v>
      </c>
      <c r="B45" s="236">
        <v>18</v>
      </c>
      <c r="C45" s="236">
        <v>4.523252699286387E-2</v>
      </c>
      <c r="D45" s="224">
        <v>2.9546946008758694E-3</v>
      </c>
    </row>
    <row r="46" spans="1:253" ht="15" customHeight="1" x14ac:dyDescent="0.25">
      <c r="A46" s="245" t="s">
        <v>48</v>
      </c>
      <c r="B46" s="215">
        <v>0</v>
      </c>
      <c r="C46" s="215">
        <v>0</v>
      </c>
      <c r="D46" s="224">
        <v>0</v>
      </c>
      <c r="E46" s="228"/>
    </row>
    <row r="47" spans="1:253" ht="15" customHeight="1" x14ac:dyDescent="0.25">
      <c r="A47" s="235" t="s">
        <v>49</v>
      </c>
      <c r="B47" s="236">
        <v>0</v>
      </c>
      <c r="C47" s="236">
        <v>0</v>
      </c>
      <c r="D47" s="224">
        <v>0</v>
      </c>
    </row>
    <row r="48" spans="1:253" ht="15" customHeight="1" x14ac:dyDescent="0.25">
      <c r="A48" s="235" t="s">
        <v>50</v>
      </c>
      <c r="B48" s="215">
        <v>6.75</v>
      </c>
      <c r="C48" s="236">
        <v>1.6962197622323951E-2</v>
      </c>
      <c r="D48" s="224">
        <v>1.1080104753284511E-3</v>
      </c>
    </row>
    <row r="49" spans="1:253" s="246" customFormat="1" ht="15" customHeight="1" x14ac:dyDescent="0.25">
      <c r="A49" s="230" t="s">
        <v>51</v>
      </c>
      <c r="B49" s="231">
        <v>437.25</v>
      </c>
      <c r="C49" s="231">
        <v>1.0987734682016514</v>
      </c>
      <c r="D49" s="232">
        <v>7.1774456346276327E-2</v>
      </c>
      <c r="F49" s="247"/>
      <c r="I49" s="248"/>
      <c r="J49" s="247"/>
      <c r="M49" s="248"/>
      <c r="N49" s="247"/>
      <c r="Q49" s="248"/>
      <c r="R49" s="247"/>
      <c r="U49" s="248"/>
      <c r="V49" s="247"/>
      <c r="Y49" s="248"/>
      <c r="Z49" s="247"/>
      <c r="AC49" s="248"/>
      <c r="AD49" s="247"/>
      <c r="AG49" s="248"/>
      <c r="AH49" s="247"/>
      <c r="AK49" s="248"/>
      <c r="AL49" s="247"/>
      <c r="AO49" s="248"/>
      <c r="AP49" s="247"/>
      <c r="AS49" s="248"/>
      <c r="AT49" s="247"/>
      <c r="AW49" s="248"/>
      <c r="AX49" s="247"/>
      <c r="BA49" s="248"/>
      <c r="BB49" s="247"/>
      <c r="BE49" s="248"/>
      <c r="BF49" s="247"/>
      <c r="BI49" s="248"/>
      <c r="BJ49" s="247"/>
      <c r="BM49" s="248"/>
      <c r="BN49" s="247"/>
      <c r="BQ49" s="248"/>
      <c r="BR49" s="247"/>
      <c r="BU49" s="248"/>
      <c r="BV49" s="247"/>
      <c r="BY49" s="248"/>
      <c r="BZ49" s="247"/>
      <c r="CC49" s="248"/>
      <c r="CD49" s="247"/>
      <c r="CG49" s="248"/>
      <c r="CH49" s="247"/>
      <c r="CK49" s="248"/>
      <c r="CL49" s="247"/>
      <c r="CO49" s="248"/>
      <c r="CP49" s="247"/>
      <c r="CS49" s="248"/>
      <c r="CT49" s="247"/>
      <c r="CW49" s="248"/>
      <c r="CX49" s="247"/>
      <c r="DA49" s="248"/>
      <c r="DB49" s="247"/>
      <c r="DE49" s="248"/>
      <c r="DF49" s="247"/>
      <c r="DI49" s="248"/>
      <c r="DJ49" s="247"/>
      <c r="DM49" s="248"/>
      <c r="DN49" s="247"/>
      <c r="DQ49" s="248"/>
      <c r="DR49" s="247"/>
      <c r="DU49" s="248"/>
      <c r="DV49" s="247"/>
      <c r="DY49" s="248"/>
      <c r="DZ49" s="247"/>
      <c r="EC49" s="248"/>
      <c r="ED49" s="247"/>
      <c r="EG49" s="248"/>
      <c r="EH49" s="247"/>
      <c r="EK49" s="248"/>
      <c r="EL49" s="247"/>
      <c r="EO49" s="248"/>
      <c r="EP49" s="247"/>
      <c r="ES49" s="248"/>
      <c r="ET49" s="247"/>
      <c r="EW49" s="248"/>
      <c r="EX49" s="247"/>
      <c r="FA49" s="248"/>
      <c r="FB49" s="247"/>
      <c r="FE49" s="248"/>
      <c r="FF49" s="247"/>
      <c r="FI49" s="248"/>
      <c r="FJ49" s="247"/>
      <c r="FM49" s="248"/>
      <c r="FN49" s="247"/>
      <c r="FQ49" s="248"/>
      <c r="FR49" s="247"/>
      <c r="FU49" s="248"/>
      <c r="FV49" s="247"/>
      <c r="FY49" s="248"/>
      <c r="FZ49" s="247"/>
      <c r="GC49" s="248"/>
      <c r="GD49" s="247"/>
      <c r="GG49" s="248"/>
      <c r="GH49" s="247"/>
      <c r="GK49" s="248"/>
      <c r="GL49" s="247"/>
      <c r="GO49" s="248"/>
      <c r="GP49" s="247"/>
      <c r="GS49" s="248"/>
      <c r="GT49" s="247"/>
      <c r="GW49" s="248"/>
      <c r="GX49" s="247"/>
      <c r="HA49" s="248"/>
      <c r="HB49" s="247"/>
      <c r="HE49" s="248"/>
      <c r="HF49" s="247"/>
      <c r="HI49" s="248"/>
      <c r="HJ49" s="247"/>
      <c r="HM49" s="248"/>
      <c r="HN49" s="247"/>
      <c r="HQ49" s="248"/>
      <c r="HR49" s="247"/>
      <c r="HU49" s="248"/>
      <c r="HV49" s="247"/>
      <c r="HY49" s="248"/>
      <c r="HZ49" s="247"/>
      <c r="IC49" s="248"/>
      <c r="ID49" s="247"/>
      <c r="IG49" s="248"/>
      <c r="IH49" s="247"/>
      <c r="IK49" s="248"/>
      <c r="IL49" s="247"/>
      <c r="IO49" s="248"/>
      <c r="IP49" s="247"/>
      <c r="IS49" s="248"/>
    </row>
    <row r="50" spans="1:253" s="229" customFormat="1" ht="15" customHeight="1" x14ac:dyDescent="0.25">
      <c r="A50" s="242" t="s">
        <v>52</v>
      </c>
      <c r="B50" s="243">
        <v>1462.9833333333333</v>
      </c>
      <c r="C50" s="243">
        <v>3.6763573952838868</v>
      </c>
      <c r="D50" s="232">
        <v>0.24014827534285457</v>
      </c>
    </row>
    <row r="51" spans="1:253" ht="15" customHeight="1" x14ac:dyDescent="0.25">
      <c r="A51" s="242" t="s">
        <v>53</v>
      </c>
      <c r="B51" s="243">
        <v>6092.0001663333342</v>
      </c>
      <c r="C51" s="243">
        <v>15.308697886900205</v>
      </c>
      <c r="D51" s="244">
        <v>0.99516940567017831</v>
      </c>
    </row>
    <row r="52" spans="1:253" ht="15" hidden="1" customHeight="1" x14ac:dyDescent="0.25">
      <c r="A52" s="220" t="s">
        <v>54</v>
      </c>
      <c r="B52" s="213"/>
      <c r="C52" s="213"/>
      <c r="D52" s="234"/>
    </row>
    <row r="53" spans="1:253" ht="15" hidden="1" customHeight="1" x14ac:dyDescent="0.25">
      <c r="A53" s="223" t="s">
        <v>55</v>
      </c>
      <c r="B53" s="236">
        <v>1478.85</v>
      </c>
      <c r="C53" s="236">
        <v>3.7162290301887069</v>
      </c>
      <c r="D53" s="224">
        <v>0.19079842446491183</v>
      </c>
    </row>
    <row r="54" spans="1:253" ht="15" hidden="1" customHeight="1" x14ac:dyDescent="0.25">
      <c r="A54" s="223" t="s">
        <v>56</v>
      </c>
      <c r="B54" s="215">
        <v>180</v>
      </c>
      <c r="C54" s="236">
        <v>0.45232526992863864</v>
      </c>
      <c r="D54" s="224">
        <v>2.3223258886083196E-2</v>
      </c>
    </row>
    <row r="55" spans="1:253" ht="15" hidden="1" customHeight="1" x14ac:dyDescent="0.25">
      <c r="A55" s="230" t="s">
        <v>57</v>
      </c>
      <c r="B55" s="231">
        <v>1658.85</v>
      </c>
      <c r="C55" s="231">
        <v>4.1685543001173455</v>
      </c>
      <c r="D55" s="232">
        <v>0.21402168335099503</v>
      </c>
    </row>
    <row r="56" spans="1:253" ht="15" hidden="1" customHeight="1" thickBot="1" x14ac:dyDescent="0.3">
      <c r="A56" s="249" t="s">
        <v>58</v>
      </c>
      <c r="B56" s="250">
        <v>7750.8501663333336</v>
      </c>
      <c r="C56" s="251">
        <v>19.477252187017552</v>
      </c>
      <c r="D56" s="252">
        <v>1.2091910890211732</v>
      </c>
    </row>
    <row r="57" spans="1:253" ht="15" customHeight="1" thickBot="1" x14ac:dyDescent="0.3">
      <c r="A57" s="253"/>
      <c r="B57" s="254"/>
      <c r="C57" s="255"/>
      <c r="D57" s="256"/>
    </row>
    <row r="58" spans="1:253" ht="15" customHeight="1" thickBot="1" x14ac:dyDescent="0.3">
      <c r="A58" s="257" t="s">
        <v>98</v>
      </c>
      <c r="B58" s="258">
        <v>2914.0091000000002</v>
      </c>
      <c r="C58" s="258">
        <v>7.3226664040667186</v>
      </c>
      <c r="D58" s="259">
        <v>1</v>
      </c>
    </row>
    <row r="59" spans="1:253" ht="15" customHeight="1" x14ac:dyDescent="0.25">
      <c r="A59" s="260" t="s">
        <v>99</v>
      </c>
      <c r="B59" s="261">
        <v>0</v>
      </c>
      <c r="C59" s="261">
        <v>0</v>
      </c>
      <c r="D59" s="262">
        <v>0</v>
      </c>
    </row>
    <row r="60" spans="1:253" ht="15" customHeight="1" x14ac:dyDescent="0.25">
      <c r="A60" s="263" t="s">
        <v>100</v>
      </c>
      <c r="B60" s="264">
        <v>214.00910000000005</v>
      </c>
      <c r="C60" s="264">
        <v>0.53778735513713916</v>
      </c>
      <c r="D60" s="265">
        <v>7.3441465917179205E-2</v>
      </c>
    </row>
    <row r="61" spans="1:253" ht="15" customHeight="1" x14ac:dyDescent="0.25">
      <c r="A61" s="263" t="s">
        <v>101</v>
      </c>
      <c r="B61" s="264">
        <v>2700</v>
      </c>
      <c r="C61" s="266">
        <v>6.7848790489295796</v>
      </c>
      <c r="D61" s="265">
        <v>0.92655853408282074</v>
      </c>
    </row>
    <row r="62" spans="1:253" ht="15" customHeight="1" thickBot="1" x14ac:dyDescent="0.3">
      <c r="A62" s="521" t="s">
        <v>102</v>
      </c>
      <c r="B62" s="521"/>
      <c r="C62" s="221"/>
      <c r="D62" s="267">
        <v>0.47833371970406396</v>
      </c>
    </row>
    <row r="63" spans="1:253" ht="15" customHeight="1" x14ac:dyDescent="0.25">
      <c r="A63" s="268" t="s">
        <v>59</v>
      </c>
      <c r="B63" s="269"/>
      <c r="C63" s="269"/>
      <c r="D63" s="269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143</v>
      </c>
      <c r="B2" s="500"/>
      <c r="C2" s="2"/>
      <c r="D2" s="2"/>
    </row>
    <row r="3" spans="1:5" ht="15" customHeight="1" x14ac:dyDescent="0.25">
      <c r="A3" s="501" t="s">
        <v>145</v>
      </c>
      <c r="B3" s="501"/>
      <c r="C3" s="2"/>
      <c r="D3" s="2"/>
    </row>
    <row r="4" spans="1:5" ht="15" customHeight="1" x14ac:dyDescent="0.25">
      <c r="A4" s="1" t="s">
        <v>146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 t="s">
        <v>145</v>
      </c>
      <c r="E6" s="6"/>
    </row>
    <row r="7" spans="1:5" ht="15" customHeight="1" thickBot="1" x14ac:dyDescent="0.3">
      <c r="A7" s="4"/>
      <c r="B7" s="7">
        <v>755.32500000000005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4.4682752457551382</v>
      </c>
      <c r="D12" s="18">
        <v>0.45994992500063475</v>
      </c>
      <c r="E12" s="18">
        <v>0.66203759515688854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144</v>
      </c>
      <c r="B20" s="6">
        <v>1313.9639999999999</v>
      </c>
      <c r="C20" s="17">
        <v>1.7396008340780458</v>
      </c>
      <c r="D20" s="18">
        <v>0.17906893133438045</v>
      </c>
      <c r="E20" s="18">
        <v>0.2577462419800669</v>
      </c>
    </row>
    <row r="21" spans="1:5" ht="15" customHeight="1" x14ac:dyDescent="0.25">
      <c r="A21" s="16" t="s">
        <v>23</v>
      </c>
      <c r="B21" s="6">
        <v>64.84</v>
      </c>
      <c r="C21" s="17">
        <v>8.5843842054744643E-2</v>
      </c>
      <c r="D21" s="18">
        <v>8.836489818382566E-3</v>
      </c>
      <c r="E21" s="18">
        <v>1.2718968198510417E-2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76.2</v>
      </c>
      <c r="C28" s="17">
        <v>0.10088372554860491</v>
      </c>
      <c r="D28" s="18">
        <v>1.0384647195569887E-2</v>
      </c>
      <c r="E28" s="18">
        <v>1.494733770398664E-2</v>
      </c>
    </row>
    <row r="29" spans="1:5" s="19" customFormat="1" ht="15" customHeight="1" x14ac:dyDescent="0.25">
      <c r="A29" s="16" t="s">
        <v>31</v>
      </c>
      <c r="B29" s="6">
        <v>10.5</v>
      </c>
      <c r="C29" s="17">
        <v>1.3901300764571542E-2</v>
      </c>
      <c r="D29" s="18">
        <v>1.430955322224197E-3</v>
      </c>
      <c r="E29" s="18">
        <v>2.0596725182658753E-3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145.21511999999998</v>
      </c>
      <c r="C31" s="17">
        <v>0.19225514844603314</v>
      </c>
      <c r="D31" s="18">
        <v>1.9790128460135753E-2</v>
      </c>
      <c r="E31" s="18">
        <v>2.8485294466731551E-2</v>
      </c>
    </row>
    <row r="32" spans="1:5" ht="15" customHeight="1" x14ac:dyDescent="0.25">
      <c r="A32" s="20" t="s">
        <v>34</v>
      </c>
      <c r="B32" s="21">
        <v>4985.7191199999997</v>
      </c>
      <c r="C32" s="21">
        <v>6.6007600966471385</v>
      </c>
      <c r="D32" s="22">
        <v>0.67946107713132753</v>
      </c>
      <c r="E32" s="23">
        <v>0.97799511002444994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112.17868019999999</v>
      </c>
      <c r="C34" s="26">
        <v>0.1485171021745606</v>
      </c>
      <c r="D34" s="27">
        <v>1.5287874235454871E-2</v>
      </c>
      <c r="E34" s="18">
        <v>2.2004889975550123E-2</v>
      </c>
    </row>
    <row r="35" spans="1:251" ht="15" customHeight="1" x14ac:dyDescent="0.25">
      <c r="A35" s="28" t="s">
        <v>37</v>
      </c>
      <c r="B35" s="29">
        <v>112.17868019999999</v>
      </c>
      <c r="C35" s="29">
        <v>0.1485171021745606</v>
      </c>
      <c r="D35" s="30">
        <v>1.5287874235454871E-2</v>
      </c>
      <c r="E35" s="31">
        <v>2.2004889975550123E-2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5097.8978001999994</v>
      </c>
      <c r="C36" s="35">
        <v>6.7492771988216989</v>
      </c>
      <c r="D36" s="36">
        <v>0.69474895136678239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603.84</v>
      </c>
      <c r="C38" s="6">
        <v>0.79944394796941709</v>
      </c>
      <c r="D38" s="18">
        <v>8.229219635922469E-2</v>
      </c>
    </row>
    <row r="39" spans="1:251" ht="15" customHeight="1" x14ac:dyDescent="0.25">
      <c r="A39" s="16" t="s">
        <v>41</v>
      </c>
      <c r="B39" s="6">
        <v>28</v>
      </c>
      <c r="C39" s="6">
        <v>3.7070135372190775E-2</v>
      </c>
      <c r="D39" s="18">
        <v>3.8158808592645256E-3</v>
      </c>
    </row>
    <row r="40" spans="1:251" ht="15" customHeight="1" x14ac:dyDescent="0.25">
      <c r="A40" s="16" t="s">
        <v>42</v>
      </c>
      <c r="B40" s="6">
        <v>125</v>
      </c>
      <c r="C40" s="6">
        <v>0.16549167576870882</v>
      </c>
      <c r="D40" s="18">
        <v>1.7035182407430918E-2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756.84</v>
      </c>
      <c r="C42" s="21">
        <v>1.0020057591103166</v>
      </c>
      <c r="D42" s="22">
        <v>0.10314325962592014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152.4</v>
      </c>
      <c r="C44" s="26">
        <v>0.20176745109720981</v>
      </c>
      <c r="D44" s="37">
        <v>2.0769294391139774E-2</v>
      </c>
    </row>
    <row r="45" spans="1:251" ht="15" customHeight="1" x14ac:dyDescent="0.25">
      <c r="A45" s="25" t="s">
        <v>47</v>
      </c>
      <c r="B45" s="26">
        <v>7</v>
      </c>
      <c r="C45" s="26">
        <v>9.2675338430476938E-3</v>
      </c>
      <c r="D45" s="37">
        <v>9.5397021481613141E-4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2.625</v>
      </c>
      <c r="C48" s="26">
        <v>3.4753251911428854E-3</v>
      </c>
      <c r="D48" s="27">
        <v>3.5773883055604925E-4</v>
      </c>
    </row>
    <row r="49" spans="1:251" s="39" customFormat="1" ht="15" customHeight="1" x14ac:dyDescent="0.25">
      <c r="A49" s="20" t="s">
        <v>51</v>
      </c>
      <c r="B49" s="21">
        <v>162.02500000000001</v>
      </c>
      <c r="C49" s="21">
        <v>0.21451031013140037</v>
      </c>
      <c r="D49" s="22">
        <v>2.2081003436511957E-2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918.86500000000001</v>
      </c>
      <c r="C50" s="34">
        <v>1.216516069241717</v>
      </c>
      <c r="D50" s="22">
        <v>0.12522426306243209</v>
      </c>
    </row>
    <row r="51" spans="1:251" ht="15" customHeight="1" x14ac:dyDescent="0.25">
      <c r="A51" s="33" t="s">
        <v>53</v>
      </c>
      <c r="B51" s="34">
        <v>6016.7628001999992</v>
      </c>
      <c r="C51" s="34">
        <v>7.9657932680634156</v>
      </c>
      <c r="D51" s="36">
        <v>0.81997321442921445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752.86750000000006</v>
      </c>
      <c r="C53" s="26">
        <v>0.9967464336543872</v>
      </c>
      <c r="D53" s="27">
        <v>0.10260188152901198</v>
      </c>
    </row>
    <row r="54" spans="1:251" ht="15" customHeight="1" x14ac:dyDescent="0.25">
      <c r="A54" s="16" t="s">
        <v>56</v>
      </c>
      <c r="B54" s="6">
        <v>568.125</v>
      </c>
      <c r="C54" s="26">
        <v>0.75215966636878162</v>
      </c>
      <c r="D54" s="27">
        <v>7.7424904041773518E-2</v>
      </c>
    </row>
    <row r="55" spans="1:251" ht="15" customHeight="1" x14ac:dyDescent="0.25">
      <c r="A55" s="20" t="s">
        <v>57</v>
      </c>
      <c r="B55" s="21">
        <v>1320.9925000000001</v>
      </c>
      <c r="C55" s="21">
        <v>1.7489061000231687</v>
      </c>
      <c r="D55" s="22">
        <v>0.1800267855707855</v>
      </c>
    </row>
    <row r="56" spans="1:251" ht="15" customHeight="1" thickBot="1" x14ac:dyDescent="0.3">
      <c r="A56" s="42" t="s">
        <v>58</v>
      </c>
      <c r="B56" s="43">
        <v>7337.7553001999995</v>
      </c>
      <c r="C56" s="44">
        <v>9.7146993680865847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143</v>
      </c>
      <c r="B2" s="500"/>
      <c r="C2" s="2"/>
      <c r="D2" s="2"/>
    </row>
    <row r="3" spans="1:5" ht="15" customHeight="1" x14ac:dyDescent="0.25">
      <c r="A3" s="501">
        <v>43525</v>
      </c>
      <c r="B3" s="501"/>
      <c r="C3" s="2"/>
      <c r="D3" s="2"/>
    </row>
    <row r="4" spans="1:5" ht="15" customHeight="1" x14ac:dyDescent="0.25">
      <c r="A4" s="1" t="s">
        <v>146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>
        <v>43525</v>
      </c>
      <c r="E6" s="6"/>
    </row>
    <row r="7" spans="1:5" ht="15" customHeight="1" thickBot="1" x14ac:dyDescent="0.3">
      <c r="A7" s="4"/>
      <c r="B7" s="7">
        <v>755.32500000000005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4.4682752457551382</v>
      </c>
      <c r="D12" s="18">
        <v>0.41705923736986045</v>
      </c>
      <c r="E12" s="18">
        <v>0.66857623807201827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144</v>
      </c>
      <c r="B20" s="6">
        <v>1313.9639999999999</v>
      </c>
      <c r="C20" s="17">
        <v>1.7396008340780458</v>
      </c>
      <c r="D20" s="18">
        <v>0.16237061445080039</v>
      </c>
      <c r="E20" s="18">
        <v>0.26029188387616636</v>
      </c>
    </row>
    <row r="21" spans="1:5" ht="15" customHeight="1" x14ac:dyDescent="0.25">
      <c r="A21" s="16" t="s">
        <v>23</v>
      </c>
      <c r="B21" s="6">
        <v>64.84</v>
      </c>
      <c r="C21" s="17">
        <v>8.5843842054744643E-2</v>
      </c>
      <c r="D21" s="18">
        <v>8.012480281796075E-3</v>
      </c>
      <c r="E21" s="18">
        <v>1.2844587637508049E-2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76.2</v>
      </c>
      <c r="C28" s="17">
        <v>0.10088372554860491</v>
      </c>
      <c r="D28" s="18">
        <v>9.4162707815061836E-3</v>
      </c>
      <c r="E28" s="18">
        <v>1.509496573069268E-2</v>
      </c>
    </row>
    <row r="29" spans="1:5" s="19" customFormat="1" ht="15" customHeight="1" x14ac:dyDescent="0.25">
      <c r="A29" s="16" t="s">
        <v>31</v>
      </c>
      <c r="B29" s="6">
        <v>10.5</v>
      </c>
      <c r="C29" s="17">
        <v>1.3901300764571542E-2</v>
      </c>
      <c r="D29" s="18">
        <v>1.2975176273728993E-3</v>
      </c>
      <c r="E29" s="18">
        <v>2.0800149628907236E-3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145.21511999999998</v>
      </c>
      <c r="C31" s="17">
        <v>0.19225514844603314</v>
      </c>
      <c r="D31" s="18">
        <v>1.7944683615340077E-2</v>
      </c>
      <c r="E31" s="18">
        <v>2.8766630708378281E-2</v>
      </c>
    </row>
    <row r="32" spans="1:5" ht="15" customHeight="1" x14ac:dyDescent="0.25">
      <c r="A32" s="20" t="s">
        <v>34</v>
      </c>
      <c r="B32" s="21">
        <v>4985.7191199999997</v>
      </c>
      <c r="C32" s="21">
        <v>6.6007600966471385</v>
      </c>
      <c r="D32" s="22">
        <v>0.616100804126676</v>
      </c>
      <c r="E32" s="23">
        <v>0.98765432098765438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62.321489</v>
      </c>
      <c r="C34" s="26">
        <v>8.2509501208089225E-2</v>
      </c>
      <c r="D34" s="27">
        <v>7.7012600515834508E-3</v>
      </c>
      <c r="E34" s="18">
        <v>1.234567901234568E-2</v>
      </c>
    </row>
    <row r="35" spans="1:251" ht="15" customHeight="1" x14ac:dyDescent="0.25">
      <c r="A35" s="28" t="s">
        <v>37</v>
      </c>
      <c r="B35" s="29">
        <v>62.321489</v>
      </c>
      <c r="C35" s="29">
        <v>8.2509501208089225E-2</v>
      </c>
      <c r="D35" s="30">
        <v>7.7012600515834508E-3</v>
      </c>
      <c r="E35" s="31">
        <v>1.234567901234568E-2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5048.0406089999997</v>
      </c>
      <c r="C36" s="35">
        <v>6.6832695978552277</v>
      </c>
      <c r="D36" s="36">
        <v>0.62380206417825945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603.84</v>
      </c>
      <c r="C38" s="6">
        <v>0.79944394796941709</v>
      </c>
      <c r="D38" s="18">
        <v>7.4618385153604902E-2</v>
      </c>
    </row>
    <row r="39" spans="1:251" ht="15" customHeight="1" x14ac:dyDescent="0.25">
      <c r="A39" s="16" t="s">
        <v>41</v>
      </c>
      <c r="B39" s="6">
        <v>28</v>
      </c>
      <c r="C39" s="6">
        <v>3.7070135372190775E-2</v>
      </c>
      <c r="D39" s="18">
        <v>3.4600470063277313E-3</v>
      </c>
    </row>
    <row r="40" spans="1:251" ht="15" customHeight="1" x14ac:dyDescent="0.25">
      <c r="A40" s="16" t="s">
        <v>42</v>
      </c>
      <c r="B40" s="6">
        <v>125</v>
      </c>
      <c r="C40" s="6">
        <v>0.16549167576870882</v>
      </c>
      <c r="D40" s="18">
        <v>1.5446638421105944E-2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756.84</v>
      </c>
      <c r="C42" s="21">
        <v>1.0020057591103166</v>
      </c>
      <c r="D42" s="22">
        <v>9.352507058103858E-2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152.4</v>
      </c>
      <c r="C44" s="26">
        <v>0.20176745109720981</v>
      </c>
      <c r="D44" s="37">
        <v>1.8832541563012367E-2</v>
      </c>
    </row>
    <row r="45" spans="1:251" ht="15" customHeight="1" x14ac:dyDescent="0.25">
      <c r="A45" s="25" t="s">
        <v>47</v>
      </c>
      <c r="B45" s="26">
        <v>7</v>
      </c>
      <c r="C45" s="26">
        <v>9.2675338430476938E-3</v>
      </c>
      <c r="D45" s="37">
        <v>8.6501175158193281E-4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2.625</v>
      </c>
      <c r="C48" s="26">
        <v>3.4753251911428854E-3</v>
      </c>
      <c r="D48" s="27">
        <v>3.2437940684322482E-4</v>
      </c>
    </row>
    <row r="49" spans="1:251" s="39" customFormat="1" ht="15" customHeight="1" x14ac:dyDescent="0.25">
      <c r="A49" s="20" t="s">
        <v>51</v>
      </c>
      <c r="B49" s="21">
        <v>162.02500000000001</v>
      </c>
      <c r="C49" s="21">
        <v>0.21451031013140037</v>
      </c>
      <c r="D49" s="22">
        <v>2.0021932721437527E-2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918.86500000000001</v>
      </c>
      <c r="C50" s="34">
        <v>1.216516069241717</v>
      </c>
      <c r="D50" s="22">
        <v>0.11354700330247609</v>
      </c>
    </row>
    <row r="51" spans="1:251" ht="15" customHeight="1" x14ac:dyDescent="0.25">
      <c r="A51" s="33" t="s">
        <v>53</v>
      </c>
      <c r="B51" s="34">
        <v>5966.9056089999995</v>
      </c>
      <c r="C51" s="34">
        <v>7.8997856670969444</v>
      </c>
      <c r="D51" s="36">
        <v>0.73734906748073559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1367.97</v>
      </c>
      <c r="C53" s="26">
        <v>1.8111011816105649</v>
      </c>
      <c r="D53" s="27">
        <v>0.16904430368736237</v>
      </c>
    </row>
    <row r="54" spans="1:251" ht="15" customHeight="1" x14ac:dyDescent="0.25">
      <c r="A54" s="16" t="s">
        <v>56</v>
      </c>
      <c r="B54" s="6">
        <v>757.5</v>
      </c>
      <c r="C54" s="26">
        <v>1.0028795551583756</v>
      </c>
      <c r="D54" s="27">
        <v>9.3606628831902017E-2</v>
      </c>
    </row>
    <row r="55" spans="1:251" ht="15" customHeight="1" x14ac:dyDescent="0.25">
      <c r="A55" s="20" t="s">
        <v>57</v>
      </c>
      <c r="B55" s="21">
        <v>2125.4700000000003</v>
      </c>
      <c r="C55" s="21">
        <v>2.8139807367689404</v>
      </c>
      <c r="D55" s="22">
        <v>0.26265093251926441</v>
      </c>
    </row>
    <row r="56" spans="1:251" ht="15" customHeight="1" thickBot="1" x14ac:dyDescent="0.3">
      <c r="A56" s="42" t="s">
        <v>58</v>
      </c>
      <c r="B56" s="43">
        <v>8092.3756089999997</v>
      </c>
      <c r="C56" s="44">
        <v>10.713766403865884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143</v>
      </c>
      <c r="B2" s="500"/>
      <c r="C2" s="2"/>
      <c r="D2" s="2"/>
    </row>
    <row r="3" spans="1:5" ht="15" customHeight="1" x14ac:dyDescent="0.25">
      <c r="A3" s="501">
        <v>43891</v>
      </c>
      <c r="B3" s="501"/>
      <c r="C3" s="2"/>
      <c r="D3" s="2"/>
    </row>
    <row r="4" spans="1:5" ht="15" customHeight="1" x14ac:dyDescent="0.25">
      <c r="A4" s="1" t="s">
        <v>146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>
        <v>43891</v>
      </c>
      <c r="E6" s="6"/>
    </row>
    <row r="7" spans="1:5" ht="15" customHeight="1" thickBot="1" x14ac:dyDescent="0.3">
      <c r="A7" s="4"/>
      <c r="B7" s="7">
        <v>755.32500000000005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3712.5</v>
      </c>
      <c r="C12" s="17">
        <v>4.9151027703306518</v>
      </c>
      <c r="D12" s="18">
        <v>0.49599784901493926</v>
      </c>
      <c r="E12" s="18">
        <v>0.6687821991352928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144</v>
      </c>
      <c r="B20" s="6">
        <v>1426.4639999999999</v>
      </c>
      <c r="C20" s="17">
        <v>1.8885433422698836</v>
      </c>
      <c r="D20" s="18">
        <v>0.19057860624841652</v>
      </c>
      <c r="E20" s="18">
        <v>0.25696800832520572</v>
      </c>
    </row>
    <row r="21" spans="1:5" ht="15" customHeight="1" x14ac:dyDescent="0.25">
      <c r="A21" s="16" t="s">
        <v>23</v>
      </c>
      <c r="B21" s="6">
        <v>76.64</v>
      </c>
      <c r="C21" s="17">
        <v>0.10146625624731076</v>
      </c>
      <c r="D21" s="18">
        <v>1.0239266033267325E-2</v>
      </c>
      <c r="E21" s="18">
        <v>1.3806186597098679E-2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83.7</v>
      </c>
      <c r="C28" s="17">
        <v>0.11081322609472744</v>
      </c>
      <c r="D28" s="18">
        <v>1.118249695960954E-2</v>
      </c>
      <c r="E28" s="18">
        <v>1.5077998671413876E-2</v>
      </c>
    </row>
    <row r="29" spans="1:5" s="19" customFormat="1" ht="15" customHeight="1" x14ac:dyDescent="0.25">
      <c r="A29" s="16" t="s">
        <v>31</v>
      </c>
      <c r="B29" s="6">
        <v>10.5</v>
      </c>
      <c r="C29" s="17">
        <v>1.3901300764571542E-2</v>
      </c>
      <c r="D29" s="18">
        <v>1.4028221992341717E-3</v>
      </c>
      <c r="E29" s="18">
        <v>1.8915052096755757E-3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159.29411999999999</v>
      </c>
      <c r="C31" s="17">
        <v>0.21089480687121437</v>
      </c>
      <c r="D31" s="18">
        <v>2.1282031213664003E-2</v>
      </c>
      <c r="E31" s="18">
        <v>2.8695776938160601E-2</v>
      </c>
    </row>
    <row r="32" spans="1:5" ht="15" customHeight="1" x14ac:dyDescent="0.25">
      <c r="A32" s="20" t="s">
        <v>34</v>
      </c>
      <c r="B32" s="21">
        <v>5469.0981199999997</v>
      </c>
      <c r="C32" s="21">
        <v>7.2407217025783588</v>
      </c>
      <c r="D32" s="22">
        <v>0.73068307166913071</v>
      </c>
      <c r="E32" s="23">
        <v>0.98522167487684731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82.036471799999987</v>
      </c>
      <c r="C34" s="26">
        <v>0.10861082553867538</v>
      </c>
      <c r="D34" s="27">
        <v>1.0960246075036961E-2</v>
      </c>
      <c r="E34" s="18">
        <v>1.4778325123152707E-2</v>
      </c>
    </row>
    <row r="35" spans="1:251" ht="15" customHeight="1" x14ac:dyDescent="0.25">
      <c r="A35" s="28" t="s">
        <v>37</v>
      </c>
      <c r="B35" s="29">
        <v>82.036471799999987</v>
      </c>
      <c r="C35" s="29">
        <v>0.10861082553867538</v>
      </c>
      <c r="D35" s="30">
        <v>1.0960246075036961E-2</v>
      </c>
      <c r="E35" s="31">
        <v>1.4778325123152707E-2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5551.1345917999997</v>
      </c>
      <c r="C36" s="35">
        <v>7.3493325281170341</v>
      </c>
      <c r="D36" s="36">
        <v>0.7416433177441677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663.84</v>
      </c>
      <c r="C38" s="6">
        <v>0.87887995233839733</v>
      </c>
      <c r="D38" s="18">
        <v>8.8690427499010724E-2</v>
      </c>
    </row>
    <row r="39" spans="1:251" ht="15" customHeight="1" x14ac:dyDescent="0.25">
      <c r="A39" s="16" t="s">
        <v>41</v>
      </c>
      <c r="B39" s="6">
        <v>28</v>
      </c>
      <c r="C39" s="6">
        <v>3.7070135372190775E-2</v>
      </c>
      <c r="D39" s="18">
        <v>3.7408591979577912E-3</v>
      </c>
    </row>
    <row r="40" spans="1:251" ht="15" customHeight="1" x14ac:dyDescent="0.25">
      <c r="A40" s="16" t="s">
        <v>42</v>
      </c>
      <c r="B40" s="6">
        <v>125</v>
      </c>
      <c r="C40" s="6">
        <v>0.16549167576870882</v>
      </c>
      <c r="D40" s="18">
        <v>1.6700264276597283E-2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816.84</v>
      </c>
      <c r="C42" s="21">
        <v>1.081441763479297</v>
      </c>
      <c r="D42" s="22">
        <v>0.10913155097356579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167.4</v>
      </c>
      <c r="C44" s="26">
        <v>0.22162645218945487</v>
      </c>
      <c r="D44" s="37">
        <v>2.2364993919219079E-2</v>
      </c>
    </row>
    <row r="45" spans="1:251" ht="15" customHeight="1" x14ac:dyDescent="0.25">
      <c r="A45" s="25" t="s">
        <v>47</v>
      </c>
      <c r="B45" s="26">
        <v>7</v>
      </c>
      <c r="C45" s="26">
        <v>9.2675338430476938E-3</v>
      </c>
      <c r="D45" s="37">
        <v>9.3521479948944781E-4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2.625</v>
      </c>
      <c r="C48" s="26">
        <v>3.4753251911428854E-3</v>
      </c>
      <c r="D48" s="27">
        <v>3.5070554980854292E-4</v>
      </c>
    </row>
    <row r="49" spans="1:251" s="39" customFormat="1" ht="15" customHeight="1" x14ac:dyDescent="0.25">
      <c r="A49" s="20" t="s">
        <v>51</v>
      </c>
      <c r="B49" s="21">
        <v>177.02500000000001</v>
      </c>
      <c r="C49" s="21">
        <v>0.23436931122364543</v>
      </c>
      <c r="D49" s="22">
        <v>2.3650914268517068E-2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993.86500000000001</v>
      </c>
      <c r="C50" s="34">
        <v>1.3158110747029423</v>
      </c>
      <c r="D50" s="22">
        <v>0.13278246524208287</v>
      </c>
    </row>
    <row r="51" spans="1:251" ht="15" customHeight="1" x14ac:dyDescent="0.25">
      <c r="A51" s="33" t="s">
        <v>53</v>
      </c>
      <c r="B51" s="34">
        <v>6544.9995917999995</v>
      </c>
      <c r="C51" s="34">
        <v>8.6651436028199758</v>
      </c>
      <c r="D51" s="36">
        <v>0.87442578298625051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609.13690000000008</v>
      </c>
      <c r="C53" s="26">
        <v>0.80645669082845139</v>
      </c>
      <c r="D53" s="27">
        <v>8.1381977685017703E-2</v>
      </c>
    </row>
    <row r="54" spans="1:251" ht="15" customHeight="1" x14ac:dyDescent="0.25">
      <c r="A54" s="16" t="s">
        <v>56</v>
      </c>
      <c r="B54" s="6">
        <v>330.77500000000003</v>
      </c>
      <c r="C54" s="26">
        <v>0.43792407241915732</v>
      </c>
      <c r="D54" s="27">
        <v>4.4192239328731731E-2</v>
      </c>
    </row>
    <row r="55" spans="1:251" ht="15" customHeight="1" x14ac:dyDescent="0.25">
      <c r="A55" s="20" t="s">
        <v>57</v>
      </c>
      <c r="B55" s="21">
        <v>939.91190000000006</v>
      </c>
      <c r="C55" s="21">
        <v>1.2443807632476087</v>
      </c>
      <c r="D55" s="22">
        <v>0.12557421701374943</v>
      </c>
    </row>
    <row r="56" spans="1:251" ht="15" customHeight="1" thickBot="1" x14ac:dyDescent="0.3">
      <c r="A56" s="42" t="s">
        <v>58</v>
      </c>
      <c r="B56" s="43">
        <v>7484.9114917999996</v>
      </c>
      <c r="C56" s="44">
        <v>9.9095243660675845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2.75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143</v>
      </c>
      <c r="B2" s="500"/>
      <c r="C2" s="2"/>
      <c r="D2" s="2"/>
    </row>
    <row r="3" spans="1:5" ht="15" customHeight="1" x14ac:dyDescent="0.25">
      <c r="A3" s="501">
        <v>44256</v>
      </c>
      <c r="B3" s="501"/>
      <c r="C3" s="2"/>
      <c r="D3" s="2"/>
    </row>
    <row r="4" spans="1:5" ht="15" customHeight="1" x14ac:dyDescent="0.25">
      <c r="A4" s="1" t="s">
        <v>146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>
        <v>44256</v>
      </c>
      <c r="E6" s="6"/>
    </row>
    <row r="7" spans="1:5" ht="15" customHeight="1" thickBot="1" x14ac:dyDescent="0.3">
      <c r="A7" s="4"/>
      <c r="B7" s="7">
        <v>755.32500000000005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4050</v>
      </c>
      <c r="C12" s="17">
        <v>5.3619302949061662</v>
      </c>
      <c r="D12" s="415">
        <v>0.43722807608283365</v>
      </c>
      <c r="E12" s="415">
        <v>0.58472993488052272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415">
        <v>0</v>
      </c>
      <c r="E13" s="415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415">
        <v>0</v>
      </c>
      <c r="E14" s="415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415">
        <v>0</v>
      </c>
      <c r="E15" s="415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415">
        <v>0</v>
      </c>
      <c r="E16" s="415">
        <v>0</v>
      </c>
    </row>
    <row r="17" spans="1:5" ht="15" customHeight="1" x14ac:dyDescent="0.25">
      <c r="A17" s="16" t="s">
        <v>68</v>
      </c>
      <c r="B17" s="6">
        <v>0</v>
      </c>
      <c r="C17" s="17">
        <v>0</v>
      </c>
      <c r="D17" s="415">
        <v>0</v>
      </c>
      <c r="E17" s="415">
        <v>0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415">
        <v>0</v>
      </c>
      <c r="E18" s="415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415">
        <v>0</v>
      </c>
      <c r="E19" s="415">
        <v>0</v>
      </c>
    </row>
    <row r="20" spans="1:5" ht="15" customHeight="1" x14ac:dyDescent="0.25">
      <c r="A20" s="16" t="s">
        <v>144</v>
      </c>
      <c r="B20" s="6">
        <v>2334.96</v>
      </c>
      <c r="C20" s="17">
        <v>3.0913315460232349</v>
      </c>
      <c r="D20" s="415">
        <v>0.25207656013095636</v>
      </c>
      <c r="E20" s="415">
        <v>0.33711629845645069</v>
      </c>
    </row>
    <row r="21" spans="1:5" ht="15" customHeight="1" x14ac:dyDescent="0.25">
      <c r="A21" s="16" t="s">
        <v>23</v>
      </c>
      <c r="B21" s="6">
        <v>138.87</v>
      </c>
      <c r="C21" s="17">
        <v>0.18385463211200476</v>
      </c>
      <c r="D21" s="415">
        <v>1.499206491990694E-2</v>
      </c>
      <c r="E21" s="415">
        <v>2.0049739767125478E-2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415">
        <v>0</v>
      </c>
      <c r="E22" s="415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415">
        <v>0</v>
      </c>
      <c r="E23" s="415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415">
        <v>0</v>
      </c>
      <c r="E24" s="415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415">
        <v>0</v>
      </c>
      <c r="E25" s="415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415">
        <v>0</v>
      </c>
      <c r="E26" s="415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415">
        <v>0</v>
      </c>
      <c r="E27" s="415">
        <v>0</v>
      </c>
    </row>
    <row r="28" spans="1:5" ht="15" customHeight="1" x14ac:dyDescent="0.25">
      <c r="A28" s="16" t="s">
        <v>30</v>
      </c>
      <c r="B28" s="6">
        <v>93</v>
      </c>
      <c r="C28" s="17">
        <v>0.12312580677191937</v>
      </c>
      <c r="D28" s="415">
        <v>1.0040052117457661E-2</v>
      </c>
      <c r="E28" s="415">
        <v>1.3427131837997187E-2</v>
      </c>
    </row>
    <row r="29" spans="1:5" s="19" customFormat="1" ht="15" customHeight="1" x14ac:dyDescent="0.25">
      <c r="A29" s="16" t="s">
        <v>31</v>
      </c>
      <c r="B29" s="6">
        <v>16.5</v>
      </c>
      <c r="C29" s="17">
        <v>2.1844901201469563E-2</v>
      </c>
      <c r="D29" s="415">
        <v>1.7812995692263593E-3</v>
      </c>
      <c r="E29" s="415">
        <v>2.3822330680317591E-3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415">
        <v>0</v>
      </c>
      <c r="E30" s="415">
        <v>0</v>
      </c>
    </row>
    <row r="31" spans="1:5" ht="15" customHeight="1" x14ac:dyDescent="0.25">
      <c r="A31" s="16" t="s">
        <v>140</v>
      </c>
      <c r="B31" s="6">
        <v>198.9999</v>
      </c>
      <c r="C31" s="17">
        <v>0.2634626154304438</v>
      </c>
      <c r="D31" s="415">
        <v>2.1483541584611427E-2</v>
      </c>
      <c r="E31" s="415">
        <v>2.8731160140303833E-2</v>
      </c>
    </row>
    <row r="32" spans="1:5" ht="15" customHeight="1" x14ac:dyDescent="0.25">
      <c r="A32" s="20" t="s">
        <v>34</v>
      </c>
      <c r="B32" s="21">
        <v>6832.3298999999997</v>
      </c>
      <c r="C32" s="21">
        <v>9.0455497964452363</v>
      </c>
      <c r="D32" s="416">
        <v>0.73760159440499229</v>
      </c>
      <c r="E32" s="417">
        <v>0.98643649815043155</v>
      </c>
    </row>
    <row r="33" spans="1:251" ht="15" customHeight="1" x14ac:dyDescent="0.25">
      <c r="A33" s="12" t="s">
        <v>35</v>
      </c>
      <c r="B33" s="4"/>
      <c r="C33" s="4"/>
      <c r="D33" s="418"/>
    </row>
    <row r="34" spans="1:251" ht="15" customHeight="1" x14ac:dyDescent="0.25">
      <c r="A34" s="25" t="s">
        <v>36</v>
      </c>
      <c r="B34" s="26">
        <v>93.944536124999999</v>
      </c>
      <c r="C34" s="26">
        <v>0.12437630970112203</v>
      </c>
      <c r="D34" s="419">
        <v>1.0142021923068645E-2</v>
      </c>
      <c r="E34" s="415">
        <v>1.3563501849568435E-2</v>
      </c>
    </row>
    <row r="35" spans="1:251" ht="15" customHeight="1" x14ac:dyDescent="0.25">
      <c r="A35" s="28" t="s">
        <v>37</v>
      </c>
      <c r="B35" s="29">
        <v>93.944536124999999</v>
      </c>
      <c r="C35" s="29">
        <v>0.12437630970112203</v>
      </c>
      <c r="D35" s="420">
        <v>1.0142021923068645E-2</v>
      </c>
      <c r="E35" s="421">
        <v>1.3563501849568435E-2</v>
      </c>
      <c r="G35" s="422"/>
      <c r="H35" s="16"/>
      <c r="K35" s="422"/>
      <c r="L35" s="16"/>
      <c r="O35" s="422"/>
      <c r="P35" s="16"/>
      <c r="S35" s="422"/>
      <c r="T35" s="16"/>
      <c r="W35" s="422"/>
      <c r="X35" s="16"/>
      <c r="AA35" s="422"/>
      <c r="AB35" s="16"/>
      <c r="AE35" s="422"/>
      <c r="AF35" s="16"/>
      <c r="AI35" s="422"/>
      <c r="AJ35" s="16"/>
      <c r="AM35" s="422"/>
      <c r="AN35" s="16"/>
      <c r="AQ35" s="422"/>
      <c r="AR35" s="16"/>
      <c r="AU35" s="422"/>
      <c r="AV35" s="16"/>
      <c r="AY35" s="422"/>
      <c r="AZ35" s="16"/>
      <c r="BC35" s="422"/>
      <c r="BD35" s="16"/>
      <c r="BG35" s="422"/>
      <c r="BH35" s="16"/>
      <c r="BK35" s="422"/>
      <c r="BL35" s="16"/>
      <c r="BO35" s="422"/>
      <c r="BP35" s="16"/>
      <c r="BS35" s="422"/>
      <c r="BT35" s="16"/>
      <c r="BW35" s="422"/>
      <c r="BX35" s="16"/>
      <c r="CA35" s="422"/>
      <c r="CB35" s="16"/>
      <c r="CE35" s="422"/>
      <c r="CF35" s="16"/>
      <c r="CI35" s="422"/>
      <c r="CJ35" s="16"/>
      <c r="CM35" s="422"/>
      <c r="CN35" s="16"/>
      <c r="CQ35" s="422"/>
      <c r="CR35" s="16"/>
      <c r="CU35" s="422"/>
      <c r="CV35" s="16"/>
      <c r="CY35" s="422"/>
      <c r="CZ35" s="16"/>
      <c r="DC35" s="422"/>
      <c r="DD35" s="16"/>
      <c r="DG35" s="422"/>
      <c r="DH35" s="16"/>
      <c r="DK35" s="422"/>
      <c r="DL35" s="16"/>
      <c r="DO35" s="422"/>
      <c r="DP35" s="16"/>
      <c r="DS35" s="422"/>
      <c r="DT35" s="16"/>
      <c r="DW35" s="422"/>
      <c r="DX35" s="16"/>
      <c r="EA35" s="422"/>
      <c r="EB35" s="16"/>
      <c r="EE35" s="422"/>
      <c r="EF35" s="16"/>
      <c r="EI35" s="422"/>
      <c r="EJ35" s="16"/>
      <c r="EM35" s="422"/>
      <c r="EN35" s="16"/>
      <c r="EQ35" s="422"/>
      <c r="ER35" s="16"/>
      <c r="EU35" s="422"/>
      <c r="EV35" s="16"/>
      <c r="EY35" s="422"/>
      <c r="EZ35" s="16"/>
      <c r="FC35" s="422"/>
      <c r="FD35" s="16"/>
      <c r="FG35" s="422"/>
      <c r="FH35" s="16"/>
      <c r="FK35" s="422"/>
      <c r="FL35" s="16"/>
      <c r="FO35" s="422"/>
      <c r="FP35" s="16"/>
      <c r="FS35" s="422"/>
      <c r="FT35" s="16"/>
      <c r="FW35" s="422"/>
      <c r="FX35" s="16"/>
      <c r="GA35" s="422"/>
      <c r="GB35" s="16"/>
      <c r="GE35" s="422"/>
      <c r="GF35" s="16"/>
      <c r="GI35" s="422"/>
      <c r="GJ35" s="16"/>
      <c r="GM35" s="422"/>
      <c r="GN35" s="16"/>
      <c r="GQ35" s="422"/>
      <c r="GR35" s="16"/>
      <c r="GU35" s="422"/>
      <c r="GV35" s="16"/>
      <c r="GY35" s="422"/>
      <c r="GZ35" s="16"/>
      <c r="HC35" s="422"/>
      <c r="HD35" s="16"/>
      <c r="HG35" s="422"/>
      <c r="HH35" s="16"/>
      <c r="HK35" s="422"/>
      <c r="HL35" s="16"/>
      <c r="HO35" s="422"/>
      <c r="HP35" s="16"/>
      <c r="HS35" s="422"/>
      <c r="HT35" s="16"/>
      <c r="HW35" s="422"/>
      <c r="HX35" s="16"/>
      <c r="IA35" s="422"/>
      <c r="IB35" s="16"/>
      <c r="IE35" s="422"/>
      <c r="IF35" s="16"/>
      <c r="II35" s="422"/>
      <c r="IJ35" s="16"/>
      <c r="IM35" s="422"/>
      <c r="IN35" s="16"/>
      <c r="IQ35" s="422"/>
    </row>
    <row r="36" spans="1:251" ht="15" customHeight="1" x14ac:dyDescent="0.25">
      <c r="A36" s="33" t="s">
        <v>38</v>
      </c>
      <c r="B36" s="34">
        <v>6926.2744361249997</v>
      </c>
      <c r="C36" s="35">
        <v>9.1699261061463577</v>
      </c>
      <c r="D36" s="423">
        <v>0.74774361632806097</v>
      </c>
      <c r="E36" s="423">
        <v>1</v>
      </c>
    </row>
    <row r="37" spans="1:251" ht="15" customHeight="1" x14ac:dyDescent="0.25">
      <c r="A37" s="12" t="s">
        <v>39</v>
      </c>
      <c r="B37" s="4"/>
      <c r="C37" s="4"/>
      <c r="D37" s="418"/>
    </row>
    <row r="38" spans="1:251" ht="15" customHeight="1" x14ac:dyDescent="0.25">
      <c r="A38" s="16" t="s">
        <v>40</v>
      </c>
      <c r="B38" s="6">
        <v>729.6</v>
      </c>
      <c r="C38" s="6">
        <v>0.96594181312679972</v>
      </c>
      <c r="D38" s="415">
        <v>7.8765828224700102E-2</v>
      </c>
    </row>
    <row r="39" spans="1:251" ht="15" customHeight="1" x14ac:dyDescent="0.25">
      <c r="A39" s="16" t="s">
        <v>41</v>
      </c>
      <c r="B39" s="6">
        <v>44</v>
      </c>
      <c r="C39" s="6">
        <v>5.8253069870585504E-2</v>
      </c>
      <c r="D39" s="415">
        <v>4.7501321846036247E-3</v>
      </c>
    </row>
    <row r="40" spans="1:251" ht="15" customHeight="1" x14ac:dyDescent="0.25">
      <c r="A40" s="16" t="s">
        <v>42</v>
      </c>
      <c r="B40" s="6">
        <v>212.5</v>
      </c>
      <c r="C40" s="6">
        <v>0.28133584880680501</v>
      </c>
      <c r="D40" s="415">
        <v>2.2940979300642504E-2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415">
        <v>0</v>
      </c>
    </row>
    <row r="42" spans="1:251" ht="15" customHeight="1" x14ac:dyDescent="0.25">
      <c r="A42" s="20" t="s">
        <v>44</v>
      </c>
      <c r="B42" s="21">
        <v>986.1</v>
      </c>
      <c r="C42" s="21">
        <v>1.3055307318041902</v>
      </c>
      <c r="D42" s="416">
        <v>0.10645693970994624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418"/>
    </row>
    <row r="44" spans="1:251" ht="15" customHeight="1" x14ac:dyDescent="0.25">
      <c r="A44" s="25" t="s">
        <v>46</v>
      </c>
      <c r="B44" s="26">
        <v>186</v>
      </c>
      <c r="C44" s="26">
        <v>0.24625161354383873</v>
      </c>
      <c r="D44" s="424">
        <v>2.0080104234915321E-2</v>
      </c>
    </row>
    <row r="45" spans="1:251" ht="15" customHeight="1" x14ac:dyDescent="0.25">
      <c r="A45" s="25" t="s">
        <v>47</v>
      </c>
      <c r="B45" s="26">
        <v>11</v>
      </c>
      <c r="C45" s="26">
        <v>1.4563267467646376E-2</v>
      </c>
      <c r="D45" s="424">
        <v>1.1875330461509062E-3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424">
        <v>0</v>
      </c>
      <c r="E46" s="415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419">
        <v>0</v>
      </c>
    </row>
    <row r="48" spans="1:251" ht="15" customHeight="1" x14ac:dyDescent="0.25">
      <c r="A48" s="25" t="s">
        <v>50</v>
      </c>
      <c r="B48" s="6">
        <v>4.125</v>
      </c>
      <c r="C48" s="26">
        <v>5.4612253003673908E-3</v>
      </c>
      <c r="D48" s="419">
        <v>4.4532489230658982E-4</v>
      </c>
    </row>
    <row r="49" spans="1:251" s="39" customFormat="1" ht="15" customHeight="1" x14ac:dyDescent="0.25">
      <c r="A49" s="20" t="s">
        <v>51</v>
      </c>
      <c r="B49" s="21">
        <v>201.125</v>
      </c>
      <c r="C49" s="21">
        <v>0.2662761063118525</v>
      </c>
      <c r="D49" s="416">
        <v>2.1712962173372818E-2</v>
      </c>
      <c r="G49" s="425"/>
      <c r="H49" s="41"/>
      <c r="K49" s="425"/>
      <c r="L49" s="41"/>
      <c r="O49" s="425"/>
      <c r="P49" s="41"/>
      <c r="S49" s="425"/>
      <c r="T49" s="41"/>
      <c r="W49" s="425"/>
      <c r="X49" s="41"/>
      <c r="AA49" s="425"/>
      <c r="AB49" s="41"/>
      <c r="AE49" s="425"/>
      <c r="AF49" s="41"/>
      <c r="AI49" s="425"/>
      <c r="AJ49" s="41"/>
      <c r="AM49" s="425"/>
      <c r="AN49" s="41"/>
      <c r="AQ49" s="425"/>
      <c r="AR49" s="41"/>
      <c r="AU49" s="425"/>
      <c r="AV49" s="41"/>
      <c r="AY49" s="425"/>
      <c r="AZ49" s="41"/>
      <c r="BC49" s="425"/>
      <c r="BD49" s="41"/>
      <c r="BG49" s="425"/>
      <c r="BH49" s="41"/>
      <c r="BK49" s="425"/>
      <c r="BL49" s="41"/>
      <c r="BO49" s="425"/>
      <c r="BP49" s="41"/>
      <c r="BS49" s="425"/>
      <c r="BT49" s="41"/>
      <c r="BW49" s="425"/>
      <c r="BX49" s="41"/>
      <c r="CA49" s="425"/>
      <c r="CB49" s="41"/>
      <c r="CE49" s="425"/>
      <c r="CF49" s="41"/>
      <c r="CI49" s="425"/>
      <c r="CJ49" s="41"/>
      <c r="CM49" s="425"/>
      <c r="CN49" s="41"/>
      <c r="CQ49" s="425"/>
      <c r="CR49" s="41"/>
      <c r="CU49" s="425"/>
      <c r="CV49" s="41"/>
      <c r="CY49" s="425"/>
      <c r="CZ49" s="41"/>
      <c r="DC49" s="425"/>
      <c r="DD49" s="41"/>
      <c r="DG49" s="425"/>
      <c r="DH49" s="41"/>
      <c r="DK49" s="425"/>
      <c r="DL49" s="41"/>
      <c r="DO49" s="425"/>
      <c r="DP49" s="41"/>
      <c r="DS49" s="425"/>
      <c r="DT49" s="41"/>
      <c r="DW49" s="425"/>
      <c r="DX49" s="41"/>
      <c r="EA49" s="425"/>
      <c r="EB49" s="41"/>
      <c r="EE49" s="425"/>
      <c r="EF49" s="41"/>
      <c r="EI49" s="425"/>
      <c r="EJ49" s="41"/>
      <c r="EM49" s="425"/>
      <c r="EN49" s="41"/>
      <c r="EQ49" s="425"/>
      <c r="ER49" s="41"/>
      <c r="EU49" s="425"/>
      <c r="EV49" s="41"/>
      <c r="EY49" s="425"/>
      <c r="EZ49" s="41"/>
      <c r="FC49" s="425"/>
      <c r="FD49" s="41"/>
      <c r="FG49" s="425"/>
      <c r="FH49" s="41"/>
      <c r="FK49" s="425"/>
      <c r="FL49" s="41"/>
      <c r="FO49" s="425"/>
      <c r="FP49" s="41"/>
      <c r="FS49" s="425"/>
      <c r="FT49" s="41"/>
      <c r="FW49" s="425"/>
      <c r="FX49" s="41"/>
      <c r="GA49" s="425"/>
      <c r="GB49" s="41"/>
      <c r="GE49" s="425"/>
      <c r="GF49" s="41"/>
      <c r="GI49" s="425"/>
      <c r="GJ49" s="41"/>
      <c r="GM49" s="425"/>
      <c r="GN49" s="41"/>
      <c r="GQ49" s="425"/>
      <c r="GR49" s="41"/>
      <c r="GU49" s="425"/>
      <c r="GV49" s="41"/>
      <c r="GY49" s="425"/>
      <c r="GZ49" s="41"/>
      <c r="HC49" s="425"/>
      <c r="HD49" s="41"/>
      <c r="HG49" s="425"/>
      <c r="HH49" s="41"/>
      <c r="HK49" s="425"/>
      <c r="HL49" s="41"/>
      <c r="HO49" s="425"/>
      <c r="HP49" s="41"/>
      <c r="HS49" s="425"/>
      <c r="HT49" s="41"/>
      <c r="HW49" s="425"/>
      <c r="HX49" s="41"/>
      <c r="IA49" s="425"/>
      <c r="IB49" s="41"/>
      <c r="IE49" s="425"/>
      <c r="IF49" s="41"/>
      <c r="II49" s="425"/>
      <c r="IJ49" s="41"/>
      <c r="IM49" s="425"/>
      <c r="IN49" s="41"/>
      <c r="IQ49" s="425"/>
    </row>
    <row r="50" spans="1:251" s="19" customFormat="1" ht="15" customHeight="1" x14ac:dyDescent="0.25">
      <c r="A50" s="33" t="s">
        <v>52</v>
      </c>
      <c r="B50" s="34">
        <v>1187.2249999999999</v>
      </c>
      <c r="C50" s="34">
        <v>1.5718068381160428</v>
      </c>
      <c r="D50" s="416">
        <v>0.12816990188331903</v>
      </c>
    </row>
    <row r="51" spans="1:251" ht="15" customHeight="1" x14ac:dyDescent="0.25">
      <c r="A51" s="33" t="s">
        <v>53</v>
      </c>
      <c r="B51" s="34">
        <v>8113.4994361249992</v>
      </c>
      <c r="C51" s="34">
        <v>10.741732944262401</v>
      </c>
      <c r="D51" s="423">
        <v>0.87591351821137997</v>
      </c>
    </row>
    <row r="52" spans="1:251" ht="15" customHeight="1" x14ac:dyDescent="0.25">
      <c r="A52" s="12" t="s">
        <v>54</v>
      </c>
      <c r="B52" s="4"/>
      <c r="C52" s="4"/>
      <c r="D52" s="418"/>
    </row>
    <row r="53" spans="1:251" ht="15" customHeight="1" x14ac:dyDescent="0.25">
      <c r="A53" s="16" t="s">
        <v>55</v>
      </c>
      <c r="B53" s="26">
        <v>637.33068749999995</v>
      </c>
      <c r="C53" s="26">
        <v>0.84378338794558627</v>
      </c>
      <c r="D53" s="419">
        <v>6.8804659339302382E-2</v>
      </c>
    </row>
    <row r="54" spans="1:251" ht="15" customHeight="1" x14ac:dyDescent="0.25">
      <c r="A54" s="16" t="s">
        <v>56</v>
      </c>
      <c r="B54" s="6">
        <v>512.06999999999994</v>
      </c>
      <c r="C54" s="26">
        <v>0.6779465792870617</v>
      </c>
      <c r="D54" s="419">
        <v>5.5281822449317675E-2</v>
      </c>
    </row>
    <row r="55" spans="1:251" ht="15" customHeight="1" x14ac:dyDescent="0.25">
      <c r="A55" s="20" t="s">
        <v>57</v>
      </c>
      <c r="B55" s="21">
        <v>1149.4006875</v>
      </c>
      <c r="C55" s="21">
        <v>1.5217299672326479</v>
      </c>
      <c r="D55" s="416">
        <v>0.12408648178862006</v>
      </c>
    </row>
    <row r="56" spans="1:251" ht="15" customHeight="1" thickBot="1" x14ac:dyDescent="0.3">
      <c r="A56" s="42" t="s">
        <v>58</v>
      </c>
      <c r="B56" s="43">
        <v>9262.9001236249987</v>
      </c>
      <c r="C56" s="44">
        <v>12.263462911495049</v>
      </c>
      <c r="D56" s="426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143</v>
      </c>
      <c r="B2" s="500"/>
      <c r="C2" s="2"/>
      <c r="D2" s="2"/>
    </row>
    <row r="3" spans="1:5" ht="15" customHeight="1" x14ac:dyDescent="0.25">
      <c r="A3" s="501">
        <v>44805</v>
      </c>
      <c r="B3" s="501"/>
      <c r="C3" s="2"/>
      <c r="D3" s="2"/>
    </row>
    <row r="4" spans="1:5" ht="15" customHeight="1" x14ac:dyDescent="0.25">
      <c r="A4" s="1" t="s">
        <v>146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>
        <v>44805</v>
      </c>
      <c r="E6" s="6"/>
    </row>
    <row r="7" spans="1:5" ht="15" customHeight="1" thickBot="1" x14ac:dyDescent="0.3">
      <c r="A7" s="4"/>
      <c r="B7" s="7">
        <v>755.32500000000005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4725</v>
      </c>
      <c r="C12" s="17">
        <v>6.2555853440571934</v>
      </c>
      <c r="D12" s="18">
        <v>0.31842399793358556</v>
      </c>
      <c r="E12" s="18">
        <v>0.5993387450722778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144</v>
      </c>
      <c r="B20" s="6">
        <v>2415.672</v>
      </c>
      <c r="C20" s="17">
        <v>3.1981888591003873</v>
      </c>
      <c r="D20" s="18">
        <v>0.16279533035687205</v>
      </c>
      <c r="E20" s="18">
        <v>0.30641393121401894</v>
      </c>
    </row>
    <row r="21" spans="1:5" ht="15" customHeight="1" x14ac:dyDescent="0.25">
      <c r="A21" s="16" t="s">
        <v>23</v>
      </c>
      <c r="B21" s="6">
        <v>200.45999999999998</v>
      </c>
      <c r="C21" s="17">
        <v>0.26539569059676293</v>
      </c>
      <c r="D21" s="18">
        <v>1.3509264471061704E-2</v>
      </c>
      <c r="E21" s="18">
        <v>2.5427184092526728E-2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109</v>
      </c>
      <c r="C28" s="17">
        <v>0.14430874127031409</v>
      </c>
      <c r="D28" s="18">
        <v>7.3456541322245127E-3</v>
      </c>
      <c r="E28" s="18">
        <v>1.3826015494789054E-2</v>
      </c>
    </row>
    <row r="29" spans="1:5" s="19" customFormat="1" ht="15" customHeight="1" x14ac:dyDescent="0.25">
      <c r="A29" s="16" t="s">
        <v>31</v>
      </c>
      <c r="B29" s="6">
        <v>17.25</v>
      </c>
      <c r="C29" s="17">
        <v>2.2837851256081818E-2</v>
      </c>
      <c r="D29" s="18">
        <v>1.1625003099162646E-3</v>
      </c>
      <c r="E29" s="18">
        <v>2.1880620851845063E-3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224.02146000000002</v>
      </c>
      <c r="C31" s="17">
        <v>0.29658949458842221</v>
      </c>
      <c r="D31" s="18">
        <v>1.5097102416109804E-2</v>
      </c>
      <c r="E31" s="18">
        <v>2.8415818138763912E-2</v>
      </c>
    </row>
    <row r="32" spans="1:5" ht="15" customHeight="1" x14ac:dyDescent="0.25">
      <c r="A32" s="20" t="s">
        <v>34</v>
      </c>
      <c r="B32" s="21">
        <v>7691.4034600000005</v>
      </c>
      <c r="C32" s="21">
        <v>10.182905980869162</v>
      </c>
      <c r="D32" s="22">
        <v>0.51833384961976992</v>
      </c>
      <c r="E32" s="23">
        <v>0.97560975609756095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192.28508650000003</v>
      </c>
      <c r="C34" s="26">
        <v>0.25457264952172909</v>
      </c>
      <c r="D34" s="27">
        <v>1.2958346240494249E-2</v>
      </c>
      <c r="E34" s="18">
        <v>2.4390243902439029E-2</v>
      </c>
    </row>
    <row r="35" spans="1:251" ht="15" customHeight="1" x14ac:dyDescent="0.25">
      <c r="A35" s="28" t="s">
        <v>37</v>
      </c>
      <c r="B35" s="29">
        <v>192.28508650000003</v>
      </c>
      <c r="C35" s="29">
        <v>0.25457264952172909</v>
      </c>
      <c r="D35" s="30">
        <v>1.2958346240494249E-2</v>
      </c>
      <c r="E35" s="31">
        <v>2.4390243902439029E-2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7883.6885465000005</v>
      </c>
      <c r="C36" s="35">
        <v>10.43747863039089</v>
      </c>
      <c r="D36" s="36">
        <v>0.53129219586026422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852.8</v>
      </c>
      <c r="C38" s="6">
        <v>1.1290504087644391</v>
      </c>
      <c r="D38" s="18">
        <v>5.7471319669367561E-2</v>
      </c>
    </row>
    <row r="39" spans="1:251" ht="15" customHeight="1" x14ac:dyDescent="0.25">
      <c r="A39" s="16" t="s">
        <v>41</v>
      </c>
      <c r="B39" s="6">
        <v>46</v>
      </c>
      <c r="C39" s="6">
        <v>6.0900936682884849E-2</v>
      </c>
      <c r="D39" s="18">
        <v>3.1000008264433724E-3</v>
      </c>
    </row>
    <row r="40" spans="1:251" ht="15" customHeight="1" x14ac:dyDescent="0.25">
      <c r="A40" s="16" t="s">
        <v>42</v>
      </c>
      <c r="B40" s="6">
        <v>325</v>
      </c>
      <c r="C40" s="6">
        <v>0.43027835699864292</v>
      </c>
      <c r="D40" s="18">
        <v>2.1902179752045565E-2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1223.8</v>
      </c>
      <c r="C42" s="21">
        <v>1.6202297024459669</v>
      </c>
      <c r="D42" s="22">
        <v>8.247350024785649E-2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218</v>
      </c>
      <c r="C44" s="26">
        <v>0.28861748254062819</v>
      </c>
      <c r="D44" s="37">
        <v>1.4691308264449025E-2</v>
      </c>
    </row>
    <row r="45" spans="1:251" ht="15" customHeight="1" x14ac:dyDescent="0.25">
      <c r="A45" s="25" t="s">
        <v>47</v>
      </c>
      <c r="B45" s="26">
        <v>11.5</v>
      </c>
      <c r="C45" s="26">
        <v>1.5225234170721212E-2</v>
      </c>
      <c r="D45" s="37">
        <v>7.750002066108431E-4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4.3125</v>
      </c>
      <c r="C48" s="26">
        <v>5.7094628140204546E-3</v>
      </c>
      <c r="D48" s="27">
        <v>2.9062507747906616E-4</v>
      </c>
    </row>
    <row r="49" spans="1:251" s="39" customFormat="1" ht="15" customHeight="1" x14ac:dyDescent="0.25">
      <c r="A49" s="20" t="s">
        <v>51</v>
      </c>
      <c r="B49" s="21">
        <v>233.8125</v>
      </c>
      <c r="C49" s="21">
        <v>0.30955217952536984</v>
      </c>
      <c r="D49" s="22">
        <v>1.5756933548538934E-2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1457.6125</v>
      </c>
      <c r="C50" s="34">
        <v>1.9297818819713366</v>
      </c>
      <c r="D50" s="22">
        <v>9.8230433796395442E-2</v>
      </c>
    </row>
    <row r="51" spans="1:251" ht="15" customHeight="1" x14ac:dyDescent="0.25">
      <c r="A51" s="33" t="s">
        <v>53</v>
      </c>
      <c r="B51" s="34">
        <v>9341.3010465000007</v>
      </c>
      <c r="C51" s="34">
        <v>12.367260512362227</v>
      </c>
      <c r="D51" s="36">
        <v>0.62952262965665962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3268.5871750000001</v>
      </c>
      <c r="C53" s="26">
        <v>4.3273917518948792</v>
      </c>
      <c r="D53" s="27">
        <v>0.22027441182178714</v>
      </c>
    </row>
    <row r="54" spans="1:251" ht="15" customHeight="1" x14ac:dyDescent="0.25">
      <c r="A54" s="16" t="s">
        <v>56</v>
      </c>
      <c r="B54" s="6">
        <v>2228.8175000000001</v>
      </c>
      <c r="C54" s="26">
        <v>2.9508059444609938</v>
      </c>
      <c r="D54" s="27">
        <v>0.1502029585215533</v>
      </c>
    </row>
    <row r="55" spans="1:251" ht="15" customHeight="1" x14ac:dyDescent="0.25">
      <c r="A55" s="20" t="s">
        <v>57</v>
      </c>
      <c r="B55" s="21">
        <v>5497.4046749999998</v>
      </c>
      <c r="C55" s="21">
        <v>7.278197696355873</v>
      </c>
      <c r="D55" s="22">
        <v>0.37047737034334044</v>
      </c>
    </row>
    <row r="56" spans="1:251" ht="15" customHeight="1" thickBot="1" x14ac:dyDescent="0.3">
      <c r="A56" s="42" t="s">
        <v>58</v>
      </c>
      <c r="B56" s="43">
        <v>14838.7057215</v>
      </c>
      <c r="C56" s="44">
        <v>19.6454582087181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11" t="s">
        <v>0</v>
      </c>
      <c r="B1" s="511"/>
      <c r="C1" s="2"/>
      <c r="D1" s="2"/>
    </row>
    <row r="2" spans="1:5" ht="15" customHeight="1" x14ac:dyDescent="0.25">
      <c r="A2" s="511" t="s">
        <v>143</v>
      </c>
      <c r="B2" s="511"/>
      <c r="C2" s="2"/>
      <c r="D2" s="2"/>
    </row>
    <row r="3" spans="1:5" ht="15" customHeight="1" x14ac:dyDescent="0.25">
      <c r="A3" s="524">
        <v>45170</v>
      </c>
      <c r="B3" s="524"/>
      <c r="C3" s="2"/>
      <c r="D3" s="2"/>
    </row>
    <row r="4" spans="1:5" ht="15" customHeight="1" x14ac:dyDescent="0.25">
      <c r="A4" s="433" t="s">
        <v>146</v>
      </c>
      <c r="B4" s="428"/>
      <c r="C4" s="428"/>
      <c r="D4" s="2"/>
    </row>
    <row r="5" spans="1:5" ht="15" customHeight="1" x14ac:dyDescent="0.25">
      <c r="A5" s="433" t="s">
        <v>122</v>
      </c>
      <c r="B5" s="428"/>
      <c r="C5" s="428"/>
      <c r="D5" s="2"/>
    </row>
    <row r="6" spans="1:5" ht="15" customHeight="1" x14ac:dyDescent="0.25">
      <c r="A6" s="4" t="s">
        <v>3</v>
      </c>
      <c r="B6" s="5">
        <v>45170</v>
      </c>
      <c r="E6" s="6"/>
    </row>
    <row r="7" spans="1:5" ht="15" customHeight="1" thickBot="1" x14ac:dyDescent="0.3">
      <c r="A7" s="4"/>
      <c r="B7" s="434">
        <v>755.32500000000005</v>
      </c>
      <c r="C7" s="435" t="s">
        <v>4</v>
      </c>
      <c r="D7" s="2"/>
    </row>
    <row r="8" spans="1:5" ht="15" customHeight="1" x14ac:dyDescent="0.25">
      <c r="A8" s="9"/>
      <c r="B8" s="436" t="s">
        <v>5</v>
      </c>
      <c r="C8" s="502" t="s">
        <v>6</v>
      </c>
      <c r="D8" s="437" t="s">
        <v>7</v>
      </c>
      <c r="E8" s="437" t="s">
        <v>7</v>
      </c>
    </row>
    <row r="9" spans="1:5" ht="15" customHeight="1" x14ac:dyDescent="0.25">
      <c r="A9" s="438" t="s">
        <v>8</v>
      </c>
      <c r="B9" s="8"/>
      <c r="C9" s="513"/>
      <c r="D9" s="439" t="s">
        <v>66</v>
      </c>
      <c r="E9" s="439" t="s">
        <v>5</v>
      </c>
    </row>
    <row r="10" spans="1:5" ht="15" customHeight="1" thickBot="1" x14ac:dyDescent="0.3">
      <c r="A10" s="14"/>
      <c r="B10" s="440" t="s">
        <v>67</v>
      </c>
      <c r="C10" s="440" t="s">
        <v>10</v>
      </c>
      <c r="D10" s="441" t="s">
        <v>11</v>
      </c>
      <c r="E10" s="441" t="s">
        <v>12</v>
      </c>
    </row>
    <row r="11" spans="1:5" ht="15" customHeight="1" x14ac:dyDescent="0.25">
      <c r="A11" s="438" t="s">
        <v>13</v>
      </c>
      <c r="B11" s="438"/>
      <c r="C11" s="438"/>
      <c r="D11" s="438"/>
    </row>
    <row r="12" spans="1:5" ht="15" customHeight="1" x14ac:dyDescent="0.25">
      <c r="A12" s="442" t="s">
        <v>14</v>
      </c>
      <c r="B12" s="443">
        <v>5400</v>
      </c>
      <c r="C12" s="444">
        <v>7.1492403932082214</v>
      </c>
      <c r="D12" s="18">
        <v>0.35802446052883408</v>
      </c>
      <c r="E12" s="18">
        <v>0.68496192614398799</v>
      </c>
    </row>
    <row r="13" spans="1:5" ht="15" customHeight="1" x14ac:dyDescent="0.25">
      <c r="A13" s="442" t="s">
        <v>15</v>
      </c>
      <c r="B13" s="443">
        <v>0</v>
      </c>
      <c r="C13" s="444">
        <v>0</v>
      </c>
      <c r="D13" s="18">
        <v>0</v>
      </c>
      <c r="E13" s="18">
        <v>0</v>
      </c>
    </row>
    <row r="14" spans="1:5" ht="15" customHeight="1" x14ac:dyDescent="0.25">
      <c r="A14" s="442" t="s">
        <v>16</v>
      </c>
      <c r="B14" s="443">
        <v>0</v>
      </c>
      <c r="C14" s="444">
        <v>0</v>
      </c>
      <c r="D14" s="18">
        <v>0</v>
      </c>
      <c r="E14" s="18">
        <v>0</v>
      </c>
    </row>
    <row r="15" spans="1:5" ht="15" customHeight="1" x14ac:dyDescent="0.25">
      <c r="A15" s="442" t="s">
        <v>17</v>
      </c>
      <c r="B15" s="443">
        <v>0</v>
      </c>
      <c r="C15" s="444">
        <v>0</v>
      </c>
      <c r="D15" s="18">
        <v>0</v>
      </c>
      <c r="E15" s="18">
        <v>0</v>
      </c>
    </row>
    <row r="16" spans="1:5" ht="15" customHeight="1" x14ac:dyDescent="0.25">
      <c r="A16" s="442" t="s">
        <v>18</v>
      </c>
      <c r="B16" s="443">
        <v>0</v>
      </c>
      <c r="C16" s="444">
        <v>0</v>
      </c>
      <c r="D16" s="18">
        <v>0</v>
      </c>
      <c r="E16" s="18">
        <v>0</v>
      </c>
    </row>
    <row r="17" spans="1:5" ht="15" customHeight="1" x14ac:dyDescent="0.25">
      <c r="A17" s="442" t="s">
        <v>68</v>
      </c>
      <c r="B17" s="443">
        <v>0</v>
      </c>
      <c r="C17" s="444">
        <v>0</v>
      </c>
      <c r="D17" s="18">
        <v>0</v>
      </c>
      <c r="E17" s="18">
        <v>0</v>
      </c>
    </row>
    <row r="18" spans="1:5" ht="15" customHeight="1" x14ac:dyDescent="0.25">
      <c r="A18" s="442" t="s">
        <v>20</v>
      </c>
      <c r="B18" s="443">
        <v>0</v>
      </c>
      <c r="C18" s="444">
        <v>0</v>
      </c>
      <c r="D18" s="18">
        <v>0</v>
      </c>
      <c r="E18" s="18">
        <v>0</v>
      </c>
    </row>
    <row r="19" spans="1:5" ht="15" customHeight="1" x14ac:dyDescent="0.25">
      <c r="A19" s="442" t="s">
        <v>69</v>
      </c>
      <c r="B19" s="443">
        <v>0</v>
      </c>
      <c r="C19" s="444">
        <v>0</v>
      </c>
      <c r="D19" s="18">
        <v>0</v>
      </c>
      <c r="E19" s="18">
        <v>0</v>
      </c>
    </row>
    <row r="20" spans="1:5" ht="15" customHeight="1" x14ac:dyDescent="0.25">
      <c r="A20" s="442" t="s">
        <v>144</v>
      </c>
      <c r="B20" s="443">
        <v>1766.16</v>
      </c>
      <c r="C20" s="444">
        <v>2.3382782246053022</v>
      </c>
      <c r="D20" s="18">
        <v>0.11709786689029733</v>
      </c>
      <c r="E20" s="18">
        <v>0.22402821397749367</v>
      </c>
    </row>
    <row r="21" spans="1:5" ht="15" customHeight="1" x14ac:dyDescent="0.25">
      <c r="A21" s="442" t="s">
        <v>23</v>
      </c>
      <c r="B21" s="443">
        <v>216.44</v>
      </c>
      <c r="C21" s="444">
        <v>0.28655214642703469</v>
      </c>
      <c r="D21" s="18">
        <v>1.435015078460386E-2</v>
      </c>
      <c r="E21" s="18">
        <v>2.7454288758260139E-2</v>
      </c>
    </row>
    <row r="22" spans="1:5" ht="15" customHeight="1" x14ac:dyDescent="0.25">
      <c r="A22" s="442" t="s">
        <v>24</v>
      </c>
      <c r="B22" s="443">
        <v>0</v>
      </c>
      <c r="C22" s="444">
        <v>0</v>
      </c>
      <c r="D22" s="18">
        <v>0</v>
      </c>
      <c r="E22" s="18">
        <v>0</v>
      </c>
    </row>
    <row r="23" spans="1:5" ht="15" customHeight="1" x14ac:dyDescent="0.25">
      <c r="A23" s="442" t="s">
        <v>70</v>
      </c>
      <c r="B23" s="443">
        <v>0</v>
      </c>
      <c r="C23" s="444">
        <v>0</v>
      </c>
      <c r="D23" s="18">
        <v>0</v>
      </c>
      <c r="E23" s="18">
        <v>0</v>
      </c>
    </row>
    <row r="24" spans="1:5" ht="15" customHeight="1" x14ac:dyDescent="0.25">
      <c r="A24" s="442" t="s">
        <v>71</v>
      </c>
      <c r="B24" s="443">
        <v>0</v>
      </c>
      <c r="C24" s="444">
        <v>0</v>
      </c>
      <c r="D24" s="18">
        <v>0</v>
      </c>
      <c r="E24" s="18">
        <v>0</v>
      </c>
    </row>
    <row r="25" spans="1:5" ht="15" customHeight="1" x14ac:dyDescent="0.25">
      <c r="A25" s="442" t="s">
        <v>27</v>
      </c>
      <c r="B25" s="443">
        <v>0</v>
      </c>
      <c r="C25" s="444">
        <v>0</v>
      </c>
      <c r="D25" s="18">
        <v>0</v>
      </c>
      <c r="E25" s="18">
        <v>0</v>
      </c>
    </row>
    <row r="26" spans="1:5" s="445" customFormat="1" ht="15" customHeight="1" x14ac:dyDescent="0.25">
      <c r="A26" s="442" t="s">
        <v>28</v>
      </c>
      <c r="B26" s="443">
        <v>0</v>
      </c>
      <c r="C26" s="444">
        <v>0</v>
      </c>
      <c r="D26" s="18">
        <v>0</v>
      </c>
      <c r="E26" s="18">
        <v>0</v>
      </c>
    </row>
    <row r="27" spans="1:5" s="445" customFormat="1" ht="15" customHeight="1" x14ac:dyDescent="0.25">
      <c r="A27" s="442" t="s">
        <v>29</v>
      </c>
      <c r="B27" s="443">
        <v>0</v>
      </c>
      <c r="C27" s="444">
        <v>0</v>
      </c>
      <c r="D27" s="18">
        <v>0</v>
      </c>
      <c r="E27" s="18">
        <v>0</v>
      </c>
    </row>
    <row r="28" spans="1:5" s="445" customFormat="1" ht="15" customHeight="1" x14ac:dyDescent="0.25">
      <c r="A28" s="442" t="s">
        <v>30</v>
      </c>
      <c r="B28" s="443">
        <v>101.10000000000001</v>
      </c>
      <c r="C28" s="444">
        <v>0.13384966736173171</v>
      </c>
      <c r="D28" s="18">
        <v>6.7030135110120606E-3</v>
      </c>
      <c r="E28" s="18">
        <v>1.2824009395029109E-2</v>
      </c>
    </row>
    <row r="29" spans="1:5" s="446" customFormat="1" ht="15" customHeight="1" x14ac:dyDescent="0.25">
      <c r="A29" s="442" t="s">
        <v>31</v>
      </c>
      <c r="B29" s="443">
        <v>20.25</v>
      </c>
      <c r="C29" s="444">
        <v>2.6809651474530828E-2</v>
      </c>
      <c r="D29" s="18">
        <v>1.3425917269831277E-3</v>
      </c>
      <c r="E29" s="18">
        <v>2.5686072230399551E-3</v>
      </c>
    </row>
    <row r="30" spans="1:5" s="445" customFormat="1" ht="15" customHeight="1" x14ac:dyDescent="0.25">
      <c r="A30" s="442" t="s">
        <v>32</v>
      </c>
      <c r="B30" s="443">
        <v>0</v>
      </c>
      <c r="C30" s="444">
        <v>0</v>
      </c>
      <c r="D30" s="18">
        <v>0</v>
      </c>
      <c r="E30" s="18">
        <v>0</v>
      </c>
    </row>
    <row r="31" spans="1:5" s="445" customFormat="1" ht="15" customHeight="1" x14ac:dyDescent="0.25">
      <c r="A31" s="447" t="s">
        <v>140</v>
      </c>
      <c r="B31" s="443">
        <v>225.11849999999998</v>
      </c>
      <c r="C31" s="444">
        <v>0.29804190249230461</v>
      </c>
      <c r="D31" s="18">
        <v>1.4925542503251912E-2</v>
      </c>
      <c r="E31" s="18">
        <v>2.8555111364934323E-2</v>
      </c>
    </row>
    <row r="32" spans="1:5" s="445" customFormat="1" ht="15" customHeight="1" x14ac:dyDescent="0.25">
      <c r="A32" s="448" t="s">
        <v>34</v>
      </c>
      <c r="B32" s="449">
        <v>7729.0684999999994</v>
      </c>
      <c r="C32" s="450">
        <v>10.232771985569126</v>
      </c>
      <c r="D32" s="22">
        <v>0.51244362594498238</v>
      </c>
      <c r="E32" s="23">
        <v>0.98039215686274506</v>
      </c>
    </row>
    <row r="33" spans="1:251" s="445" customFormat="1" ht="15" customHeight="1" x14ac:dyDescent="0.25">
      <c r="A33" s="438" t="s">
        <v>35</v>
      </c>
      <c r="B33" s="451"/>
      <c r="C33" s="451"/>
      <c r="D33" s="24"/>
    </row>
    <row r="34" spans="1:251" s="445" customFormat="1" ht="15" customHeight="1" x14ac:dyDescent="0.25">
      <c r="A34" s="452" t="s">
        <v>36</v>
      </c>
      <c r="B34" s="453">
        <v>154.58136999999999</v>
      </c>
      <c r="C34" s="453">
        <v>0.2046554397113825</v>
      </c>
      <c r="D34" s="27">
        <v>1.0248872518899646E-2</v>
      </c>
      <c r="E34" s="18">
        <v>1.9607843137254902E-2</v>
      </c>
    </row>
    <row r="35" spans="1:251" s="445" customFormat="1" ht="15" customHeight="1" x14ac:dyDescent="0.25">
      <c r="A35" s="454" t="s">
        <v>37</v>
      </c>
      <c r="B35" s="455">
        <v>154.58136999999999</v>
      </c>
      <c r="C35" s="455">
        <v>0.2046554397113825</v>
      </c>
      <c r="D35" s="30">
        <v>1.0248872518899646E-2</v>
      </c>
      <c r="E35" s="31">
        <v>1.9607843137254902E-2</v>
      </c>
      <c r="F35" s="456"/>
      <c r="G35" s="32"/>
      <c r="H35" s="447"/>
      <c r="I35" s="456"/>
      <c r="J35" s="456"/>
      <c r="K35" s="32"/>
      <c r="L35" s="447"/>
      <c r="M35" s="456"/>
      <c r="N35" s="456"/>
      <c r="O35" s="32"/>
      <c r="P35" s="447"/>
      <c r="Q35" s="456"/>
      <c r="R35" s="456"/>
      <c r="S35" s="32"/>
      <c r="T35" s="447"/>
      <c r="U35" s="456"/>
      <c r="V35" s="456"/>
      <c r="W35" s="32"/>
      <c r="X35" s="447"/>
      <c r="Y35" s="456"/>
      <c r="Z35" s="456"/>
      <c r="AA35" s="32"/>
      <c r="AB35" s="447"/>
      <c r="AC35" s="456"/>
      <c r="AD35" s="456"/>
      <c r="AE35" s="32"/>
      <c r="AF35" s="447"/>
      <c r="AG35" s="456"/>
      <c r="AH35" s="456"/>
      <c r="AI35" s="32"/>
      <c r="AJ35" s="447"/>
      <c r="AK35" s="456"/>
      <c r="AL35" s="456"/>
      <c r="AM35" s="32"/>
      <c r="AN35" s="447"/>
      <c r="AO35" s="456"/>
      <c r="AP35" s="456"/>
      <c r="AQ35" s="32"/>
      <c r="AR35" s="447"/>
      <c r="AS35" s="456"/>
      <c r="AT35" s="456"/>
      <c r="AU35" s="32"/>
      <c r="AV35" s="447"/>
      <c r="AW35" s="456"/>
      <c r="AX35" s="456"/>
      <c r="AY35" s="32"/>
      <c r="AZ35" s="447"/>
      <c r="BA35" s="456"/>
      <c r="BB35" s="456"/>
      <c r="BC35" s="32"/>
      <c r="BD35" s="447"/>
      <c r="BE35" s="456"/>
      <c r="BF35" s="456"/>
      <c r="BG35" s="32"/>
      <c r="BH35" s="447"/>
      <c r="BI35" s="456"/>
      <c r="BJ35" s="456"/>
      <c r="BK35" s="32"/>
      <c r="BL35" s="447"/>
      <c r="BM35" s="456"/>
      <c r="BN35" s="456"/>
      <c r="BO35" s="32"/>
      <c r="BP35" s="447"/>
      <c r="BQ35" s="456"/>
      <c r="BR35" s="456"/>
      <c r="BS35" s="32"/>
      <c r="BT35" s="447"/>
      <c r="BU35" s="456"/>
      <c r="BV35" s="456"/>
      <c r="BW35" s="32"/>
      <c r="BX35" s="447"/>
      <c r="BY35" s="456"/>
      <c r="BZ35" s="456"/>
      <c r="CA35" s="32"/>
      <c r="CB35" s="447"/>
      <c r="CC35" s="456"/>
      <c r="CD35" s="456"/>
      <c r="CE35" s="32"/>
      <c r="CF35" s="447"/>
      <c r="CG35" s="456"/>
      <c r="CH35" s="456"/>
      <c r="CI35" s="32"/>
      <c r="CJ35" s="447"/>
      <c r="CK35" s="456"/>
      <c r="CL35" s="456"/>
      <c r="CM35" s="32"/>
      <c r="CN35" s="447"/>
      <c r="CO35" s="456"/>
      <c r="CP35" s="456"/>
      <c r="CQ35" s="32"/>
      <c r="CR35" s="447"/>
      <c r="CS35" s="456"/>
      <c r="CT35" s="456"/>
      <c r="CU35" s="32"/>
      <c r="CV35" s="447"/>
      <c r="CW35" s="456"/>
      <c r="CX35" s="456"/>
      <c r="CY35" s="32"/>
      <c r="CZ35" s="447"/>
      <c r="DA35" s="456"/>
      <c r="DB35" s="456"/>
      <c r="DC35" s="32"/>
      <c r="DD35" s="447"/>
      <c r="DE35" s="456"/>
      <c r="DF35" s="456"/>
      <c r="DG35" s="32"/>
      <c r="DH35" s="447"/>
      <c r="DI35" s="456"/>
      <c r="DJ35" s="456"/>
      <c r="DK35" s="32"/>
      <c r="DL35" s="447"/>
      <c r="DM35" s="456"/>
      <c r="DN35" s="456"/>
      <c r="DO35" s="32"/>
      <c r="DP35" s="447"/>
      <c r="DQ35" s="456"/>
      <c r="DR35" s="456"/>
      <c r="DS35" s="32"/>
      <c r="DT35" s="447"/>
      <c r="DU35" s="456"/>
      <c r="DV35" s="456"/>
      <c r="DW35" s="32"/>
      <c r="DX35" s="447"/>
      <c r="DY35" s="456"/>
      <c r="DZ35" s="456"/>
      <c r="EA35" s="32"/>
      <c r="EB35" s="447"/>
      <c r="EC35" s="456"/>
      <c r="ED35" s="456"/>
      <c r="EE35" s="32"/>
      <c r="EF35" s="447"/>
      <c r="EG35" s="456"/>
      <c r="EH35" s="456"/>
      <c r="EI35" s="32"/>
      <c r="EJ35" s="447"/>
      <c r="EK35" s="456"/>
      <c r="EL35" s="456"/>
      <c r="EM35" s="32"/>
      <c r="EN35" s="447"/>
      <c r="EO35" s="456"/>
      <c r="EP35" s="456"/>
      <c r="EQ35" s="32"/>
      <c r="ER35" s="447"/>
      <c r="ES35" s="456"/>
      <c r="ET35" s="456"/>
      <c r="EU35" s="32"/>
      <c r="EV35" s="447"/>
      <c r="EW35" s="456"/>
      <c r="EX35" s="456"/>
      <c r="EY35" s="32"/>
      <c r="EZ35" s="447"/>
      <c r="FA35" s="456"/>
      <c r="FB35" s="456"/>
      <c r="FC35" s="32"/>
      <c r="FD35" s="447"/>
      <c r="FE35" s="456"/>
      <c r="FF35" s="456"/>
      <c r="FG35" s="32"/>
      <c r="FH35" s="447"/>
      <c r="FI35" s="456"/>
      <c r="FJ35" s="456"/>
      <c r="FK35" s="32"/>
      <c r="FL35" s="447"/>
      <c r="FM35" s="456"/>
      <c r="FN35" s="456"/>
      <c r="FO35" s="32"/>
      <c r="FP35" s="447"/>
      <c r="FQ35" s="456"/>
      <c r="FR35" s="456"/>
      <c r="FS35" s="32"/>
      <c r="FT35" s="447"/>
      <c r="FU35" s="456"/>
      <c r="FV35" s="456"/>
      <c r="FW35" s="32"/>
      <c r="FX35" s="447"/>
      <c r="FY35" s="456"/>
      <c r="FZ35" s="456"/>
      <c r="GA35" s="32"/>
      <c r="GB35" s="447"/>
      <c r="GC35" s="456"/>
      <c r="GD35" s="456"/>
      <c r="GE35" s="32"/>
      <c r="GF35" s="447"/>
      <c r="GG35" s="456"/>
      <c r="GH35" s="456"/>
      <c r="GI35" s="32"/>
      <c r="GJ35" s="447"/>
      <c r="GK35" s="456"/>
      <c r="GL35" s="456"/>
      <c r="GM35" s="32"/>
      <c r="GN35" s="447"/>
      <c r="GO35" s="456"/>
      <c r="GP35" s="456"/>
      <c r="GQ35" s="32"/>
      <c r="GR35" s="447"/>
      <c r="GS35" s="456"/>
      <c r="GT35" s="456"/>
      <c r="GU35" s="32"/>
      <c r="GV35" s="447"/>
      <c r="GW35" s="456"/>
      <c r="GX35" s="456"/>
      <c r="GY35" s="32"/>
      <c r="GZ35" s="447"/>
      <c r="HA35" s="456"/>
      <c r="HB35" s="456"/>
      <c r="HC35" s="32"/>
      <c r="HD35" s="447"/>
      <c r="HE35" s="456"/>
      <c r="HF35" s="456"/>
      <c r="HG35" s="32"/>
      <c r="HH35" s="447"/>
      <c r="HI35" s="456"/>
      <c r="HJ35" s="456"/>
      <c r="HK35" s="32"/>
      <c r="HL35" s="447"/>
      <c r="HM35" s="456"/>
      <c r="HN35" s="456"/>
      <c r="HO35" s="32"/>
      <c r="HP35" s="447"/>
      <c r="HQ35" s="456"/>
      <c r="HR35" s="456"/>
      <c r="HS35" s="32"/>
      <c r="HT35" s="447"/>
      <c r="HU35" s="456"/>
      <c r="HV35" s="456"/>
      <c r="HW35" s="32"/>
      <c r="HX35" s="447"/>
      <c r="HY35" s="456"/>
      <c r="HZ35" s="456"/>
      <c r="IA35" s="32"/>
      <c r="IB35" s="447"/>
      <c r="IC35" s="456"/>
      <c r="ID35" s="456"/>
      <c r="IE35" s="32"/>
      <c r="IF35" s="447"/>
      <c r="IG35" s="456"/>
      <c r="IH35" s="456"/>
      <c r="II35" s="32"/>
      <c r="IJ35" s="447"/>
      <c r="IK35" s="456"/>
      <c r="IL35" s="456"/>
      <c r="IM35" s="32"/>
      <c r="IN35" s="447"/>
      <c r="IO35" s="456"/>
      <c r="IP35" s="456"/>
      <c r="IQ35" s="32"/>
    </row>
    <row r="36" spans="1:251" s="445" customFormat="1" ht="15" customHeight="1" x14ac:dyDescent="0.25">
      <c r="A36" s="457" t="s">
        <v>38</v>
      </c>
      <c r="B36" s="458">
        <v>7883.6498699999993</v>
      </c>
      <c r="C36" s="459">
        <v>10.437427425280509</v>
      </c>
      <c r="D36" s="36">
        <v>0.52269249846388199</v>
      </c>
      <c r="E36" s="36">
        <v>1</v>
      </c>
    </row>
    <row r="37" spans="1:251" s="445" customFormat="1" ht="15" customHeight="1" x14ac:dyDescent="0.25">
      <c r="A37" s="438" t="s">
        <v>39</v>
      </c>
      <c r="B37" s="451"/>
      <c r="C37" s="451"/>
      <c r="D37" s="24"/>
    </row>
    <row r="38" spans="1:251" s="445" customFormat="1" ht="15" customHeight="1" x14ac:dyDescent="0.25">
      <c r="A38" s="442" t="s">
        <v>40</v>
      </c>
      <c r="B38" s="443">
        <v>791.52</v>
      </c>
      <c r="C38" s="443">
        <v>1.0479197696355873</v>
      </c>
      <c r="D38" s="18">
        <v>5.2478429814404211E-2</v>
      </c>
    </row>
    <row r="39" spans="1:251" s="445" customFormat="1" ht="15" customHeight="1" x14ac:dyDescent="0.25">
      <c r="A39" s="442" t="s">
        <v>41</v>
      </c>
      <c r="B39" s="443">
        <v>54</v>
      </c>
      <c r="C39" s="443">
        <v>7.1492403932082213E-2</v>
      </c>
      <c r="D39" s="18">
        <v>3.5802446052883409E-3</v>
      </c>
    </row>
    <row r="40" spans="1:251" s="445" customFormat="1" ht="15" customHeight="1" x14ac:dyDescent="0.25">
      <c r="A40" s="442" t="s">
        <v>42</v>
      </c>
      <c r="B40" s="443">
        <v>250</v>
      </c>
      <c r="C40" s="443">
        <v>0.33098335153741765</v>
      </c>
      <c r="D40" s="18">
        <v>1.657520650596454E-2</v>
      </c>
    </row>
    <row r="41" spans="1:251" s="445" customFormat="1" ht="15" customHeight="1" x14ac:dyDescent="0.25">
      <c r="A41" s="442" t="s">
        <v>43</v>
      </c>
      <c r="B41" s="443">
        <v>0</v>
      </c>
      <c r="C41" s="443">
        <v>0</v>
      </c>
      <c r="D41" s="18">
        <v>0</v>
      </c>
    </row>
    <row r="42" spans="1:251" s="445" customFormat="1" ht="15" customHeight="1" x14ac:dyDescent="0.25">
      <c r="A42" s="448" t="s">
        <v>44</v>
      </c>
      <c r="B42" s="449">
        <v>1095.52</v>
      </c>
      <c r="C42" s="449">
        <v>1.4503955251050871</v>
      </c>
      <c r="D42" s="22">
        <v>7.2633880925657091E-2</v>
      </c>
      <c r="E42" s="456"/>
      <c r="F42" s="447"/>
      <c r="G42" s="456"/>
      <c r="H42" s="456"/>
      <c r="I42" s="456"/>
      <c r="J42" s="447"/>
      <c r="K42" s="456"/>
      <c r="L42" s="456"/>
      <c r="M42" s="456"/>
      <c r="N42" s="447"/>
      <c r="O42" s="456"/>
      <c r="P42" s="456"/>
      <c r="Q42" s="456"/>
      <c r="R42" s="447"/>
      <c r="S42" s="456"/>
      <c r="T42" s="456"/>
      <c r="U42" s="456"/>
      <c r="V42" s="447"/>
      <c r="W42" s="456"/>
      <c r="X42" s="456"/>
      <c r="Y42" s="456"/>
      <c r="Z42" s="447"/>
      <c r="AA42" s="456"/>
      <c r="AB42" s="456"/>
      <c r="AC42" s="456"/>
      <c r="AD42" s="447"/>
      <c r="AE42" s="456"/>
      <c r="AF42" s="456"/>
      <c r="AG42" s="456"/>
      <c r="AH42" s="447"/>
      <c r="AI42" s="456"/>
      <c r="AJ42" s="456"/>
      <c r="AK42" s="456"/>
      <c r="AL42" s="447"/>
      <c r="AM42" s="456"/>
      <c r="AN42" s="456"/>
      <c r="AO42" s="456"/>
      <c r="AP42" s="447"/>
      <c r="AQ42" s="456"/>
      <c r="AR42" s="456"/>
      <c r="AS42" s="456"/>
      <c r="AT42" s="447"/>
      <c r="AU42" s="456"/>
      <c r="AV42" s="456"/>
      <c r="AW42" s="456"/>
      <c r="AX42" s="447"/>
      <c r="AY42" s="456"/>
      <c r="AZ42" s="456"/>
      <c r="BA42" s="456"/>
      <c r="BB42" s="447"/>
      <c r="BC42" s="456"/>
      <c r="BD42" s="456"/>
      <c r="BE42" s="456"/>
      <c r="BF42" s="447"/>
      <c r="BG42" s="456"/>
      <c r="BH42" s="456"/>
      <c r="BI42" s="456"/>
      <c r="BJ42" s="447"/>
      <c r="BK42" s="456"/>
      <c r="BL42" s="456"/>
      <c r="BM42" s="456"/>
      <c r="BN42" s="447"/>
      <c r="BO42" s="456"/>
      <c r="BP42" s="456"/>
      <c r="BQ42" s="456"/>
      <c r="BR42" s="447"/>
      <c r="BS42" s="456"/>
      <c r="BT42" s="456"/>
      <c r="BU42" s="456"/>
      <c r="BV42" s="447"/>
      <c r="BW42" s="456"/>
      <c r="BX42" s="456"/>
      <c r="BY42" s="456"/>
      <c r="BZ42" s="447"/>
      <c r="CA42" s="456"/>
      <c r="CB42" s="456"/>
      <c r="CC42" s="456"/>
      <c r="CD42" s="447"/>
      <c r="CE42" s="456"/>
      <c r="CF42" s="456"/>
      <c r="CG42" s="456"/>
      <c r="CH42" s="447"/>
      <c r="CI42" s="456"/>
      <c r="CJ42" s="456"/>
      <c r="CK42" s="456"/>
      <c r="CL42" s="447"/>
      <c r="CM42" s="456"/>
      <c r="CN42" s="456"/>
      <c r="CO42" s="456"/>
      <c r="CP42" s="447"/>
      <c r="CQ42" s="456"/>
      <c r="CR42" s="456"/>
      <c r="CS42" s="456"/>
      <c r="CT42" s="447"/>
      <c r="CU42" s="456"/>
      <c r="CV42" s="456"/>
      <c r="CW42" s="456"/>
      <c r="CX42" s="447"/>
      <c r="CY42" s="456"/>
      <c r="CZ42" s="456"/>
      <c r="DA42" s="456"/>
      <c r="DB42" s="447"/>
      <c r="DC42" s="456"/>
      <c r="DD42" s="456"/>
      <c r="DE42" s="456"/>
      <c r="DF42" s="447"/>
      <c r="DG42" s="456"/>
      <c r="DH42" s="456"/>
      <c r="DI42" s="456"/>
      <c r="DJ42" s="447"/>
      <c r="DK42" s="456"/>
      <c r="DL42" s="456"/>
      <c r="DM42" s="456"/>
      <c r="DN42" s="447"/>
      <c r="DO42" s="456"/>
      <c r="DP42" s="456"/>
      <c r="DQ42" s="456"/>
      <c r="DR42" s="447"/>
      <c r="DS42" s="456"/>
      <c r="DT42" s="456"/>
      <c r="DU42" s="456"/>
      <c r="DV42" s="447"/>
      <c r="DW42" s="456"/>
      <c r="DX42" s="456"/>
      <c r="DY42" s="456"/>
      <c r="DZ42" s="447"/>
      <c r="EA42" s="456"/>
      <c r="EB42" s="456"/>
      <c r="EC42" s="456"/>
      <c r="ED42" s="447"/>
      <c r="EE42" s="456"/>
      <c r="EF42" s="456"/>
      <c r="EG42" s="456"/>
      <c r="EH42" s="447"/>
      <c r="EI42" s="456"/>
      <c r="EJ42" s="456"/>
      <c r="EK42" s="456"/>
      <c r="EL42" s="447"/>
      <c r="EM42" s="456"/>
      <c r="EN42" s="456"/>
      <c r="EO42" s="456"/>
      <c r="EP42" s="447"/>
      <c r="EQ42" s="456"/>
      <c r="ER42" s="456"/>
      <c r="ES42" s="456"/>
      <c r="ET42" s="447"/>
      <c r="EU42" s="456"/>
      <c r="EV42" s="456"/>
      <c r="EW42" s="456"/>
      <c r="EX42" s="447"/>
      <c r="EY42" s="456"/>
      <c r="EZ42" s="456"/>
      <c r="FA42" s="456"/>
      <c r="FB42" s="447"/>
      <c r="FC42" s="456"/>
      <c r="FD42" s="456"/>
      <c r="FE42" s="456"/>
      <c r="FF42" s="447"/>
      <c r="FG42" s="456"/>
      <c r="FH42" s="456"/>
      <c r="FI42" s="456"/>
      <c r="FJ42" s="447"/>
      <c r="FK42" s="456"/>
      <c r="FL42" s="456"/>
      <c r="FM42" s="456"/>
      <c r="FN42" s="447"/>
      <c r="FO42" s="456"/>
      <c r="FP42" s="456"/>
      <c r="FQ42" s="456"/>
      <c r="FR42" s="447"/>
      <c r="FS42" s="456"/>
      <c r="FT42" s="456"/>
      <c r="FU42" s="456"/>
      <c r="FV42" s="447"/>
      <c r="FW42" s="456"/>
      <c r="FX42" s="456"/>
      <c r="FY42" s="456"/>
      <c r="FZ42" s="447"/>
      <c r="GA42" s="456"/>
      <c r="GB42" s="456"/>
      <c r="GC42" s="456"/>
      <c r="GD42" s="447"/>
      <c r="GE42" s="456"/>
      <c r="GF42" s="456"/>
      <c r="GG42" s="456"/>
      <c r="GH42" s="447"/>
      <c r="GI42" s="456"/>
      <c r="GJ42" s="456"/>
      <c r="GK42" s="456"/>
      <c r="GL42" s="447"/>
      <c r="GM42" s="456"/>
      <c r="GN42" s="456"/>
      <c r="GO42" s="456"/>
      <c r="GP42" s="447"/>
      <c r="GQ42" s="456"/>
      <c r="GR42" s="456"/>
      <c r="GS42" s="456"/>
      <c r="GT42" s="447"/>
      <c r="GU42" s="456"/>
      <c r="GV42" s="456"/>
      <c r="GW42" s="456"/>
      <c r="GX42" s="447"/>
      <c r="GY42" s="456"/>
      <c r="GZ42" s="456"/>
      <c r="HA42" s="456"/>
      <c r="HB42" s="447"/>
      <c r="HC42" s="456"/>
      <c r="HD42" s="456"/>
      <c r="HE42" s="456"/>
      <c r="HF42" s="447"/>
      <c r="HG42" s="456"/>
      <c r="HH42" s="456"/>
      <c r="HI42" s="456"/>
      <c r="HJ42" s="447"/>
      <c r="HK42" s="456"/>
      <c r="HL42" s="456"/>
      <c r="HM42" s="456"/>
      <c r="HN42" s="447"/>
      <c r="HO42" s="456"/>
      <c r="HP42" s="456"/>
      <c r="HQ42" s="456"/>
      <c r="HR42" s="447"/>
      <c r="HS42" s="456"/>
      <c r="HT42" s="456"/>
      <c r="HU42" s="456"/>
      <c r="HV42" s="447"/>
      <c r="HW42" s="456"/>
      <c r="HX42" s="456"/>
      <c r="HY42" s="456"/>
      <c r="HZ42" s="447"/>
      <c r="IA42" s="456"/>
      <c r="IB42" s="456"/>
      <c r="IC42" s="456"/>
      <c r="ID42" s="447"/>
      <c r="IE42" s="456"/>
      <c r="IF42" s="456"/>
      <c r="IG42" s="456"/>
      <c r="IH42" s="447"/>
      <c r="II42" s="456"/>
      <c r="IJ42" s="456"/>
      <c r="IK42" s="456"/>
      <c r="IL42" s="447"/>
      <c r="IM42" s="456"/>
      <c r="IN42" s="456"/>
      <c r="IO42" s="456"/>
    </row>
    <row r="43" spans="1:251" s="446" customFormat="1" ht="15" customHeight="1" x14ac:dyDescent="0.25">
      <c r="A43" s="438" t="s">
        <v>45</v>
      </c>
      <c r="B43" s="451"/>
      <c r="C43" s="451"/>
      <c r="D43" s="24"/>
    </row>
    <row r="44" spans="1:251" s="445" customFormat="1" ht="15" customHeight="1" x14ac:dyDescent="0.25">
      <c r="A44" s="460" t="s">
        <v>46</v>
      </c>
      <c r="B44" s="461">
        <v>202.20000000000002</v>
      </c>
      <c r="C44" s="461">
        <v>0.26769933472346341</v>
      </c>
      <c r="D44" s="37">
        <v>1.3406027022024121E-2</v>
      </c>
    </row>
    <row r="45" spans="1:251" s="445" customFormat="1" ht="15" customHeight="1" x14ac:dyDescent="0.25">
      <c r="A45" s="460" t="s">
        <v>47</v>
      </c>
      <c r="B45" s="461">
        <v>13.5</v>
      </c>
      <c r="C45" s="461">
        <v>1.7873100983020553E-2</v>
      </c>
      <c r="D45" s="37">
        <v>8.9506115132208523E-4</v>
      </c>
    </row>
    <row r="46" spans="1:251" s="445" customFormat="1" ht="15" customHeight="1" x14ac:dyDescent="0.25">
      <c r="A46" s="462" t="s">
        <v>48</v>
      </c>
      <c r="B46" s="461">
        <v>0</v>
      </c>
      <c r="C46" s="461">
        <v>0</v>
      </c>
      <c r="D46" s="37">
        <v>0</v>
      </c>
      <c r="E46" s="18"/>
    </row>
    <row r="47" spans="1:251" s="445" customFormat="1" ht="15" customHeight="1" x14ac:dyDescent="0.25">
      <c r="A47" s="452" t="s">
        <v>49</v>
      </c>
      <c r="B47" s="453">
        <v>0</v>
      </c>
      <c r="C47" s="453">
        <v>0</v>
      </c>
      <c r="D47" s="27">
        <v>0</v>
      </c>
    </row>
    <row r="48" spans="1:251" s="445" customFormat="1" ht="15" customHeight="1" x14ac:dyDescent="0.25">
      <c r="A48" s="452" t="s">
        <v>50</v>
      </c>
      <c r="B48" s="463">
        <v>5.0625</v>
      </c>
      <c r="C48" s="453">
        <v>6.702412868632707E-3</v>
      </c>
      <c r="D48" s="27">
        <v>3.3564793174578194E-4</v>
      </c>
    </row>
    <row r="49" spans="1:251" s="466" customFormat="1" ht="15" customHeight="1" x14ac:dyDescent="0.25">
      <c r="A49" s="448" t="s">
        <v>51</v>
      </c>
      <c r="B49" s="449">
        <v>220.76250000000002</v>
      </c>
      <c r="C49" s="449">
        <v>0.29227484857511665</v>
      </c>
      <c r="D49" s="22">
        <v>1.463673610509199E-2</v>
      </c>
      <c r="E49" s="464"/>
      <c r="F49" s="464"/>
      <c r="G49" s="40"/>
      <c r="H49" s="465"/>
      <c r="I49" s="464"/>
      <c r="J49" s="464"/>
      <c r="K49" s="40"/>
      <c r="L49" s="465"/>
      <c r="M49" s="464"/>
      <c r="N49" s="464"/>
      <c r="O49" s="40"/>
      <c r="P49" s="465"/>
      <c r="Q49" s="464"/>
      <c r="R49" s="464"/>
      <c r="S49" s="40"/>
      <c r="T49" s="465"/>
      <c r="U49" s="464"/>
      <c r="V49" s="464"/>
      <c r="W49" s="40"/>
      <c r="X49" s="465"/>
      <c r="Y49" s="464"/>
      <c r="Z49" s="464"/>
      <c r="AA49" s="40"/>
      <c r="AB49" s="465"/>
      <c r="AC49" s="464"/>
      <c r="AD49" s="464"/>
      <c r="AE49" s="40"/>
      <c r="AF49" s="465"/>
      <c r="AG49" s="464"/>
      <c r="AH49" s="464"/>
      <c r="AI49" s="40"/>
      <c r="AJ49" s="465"/>
      <c r="AK49" s="464"/>
      <c r="AL49" s="464"/>
      <c r="AM49" s="40"/>
      <c r="AN49" s="465"/>
      <c r="AO49" s="464"/>
      <c r="AP49" s="464"/>
      <c r="AQ49" s="40"/>
      <c r="AR49" s="465"/>
      <c r="AS49" s="464"/>
      <c r="AT49" s="464"/>
      <c r="AU49" s="40"/>
      <c r="AV49" s="465"/>
      <c r="AW49" s="464"/>
      <c r="AX49" s="464"/>
      <c r="AY49" s="40"/>
      <c r="AZ49" s="465"/>
      <c r="BA49" s="464"/>
      <c r="BB49" s="464"/>
      <c r="BC49" s="40"/>
      <c r="BD49" s="465"/>
      <c r="BE49" s="464"/>
      <c r="BF49" s="464"/>
      <c r="BG49" s="40"/>
      <c r="BH49" s="465"/>
      <c r="BI49" s="464"/>
      <c r="BJ49" s="464"/>
      <c r="BK49" s="40"/>
      <c r="BL49" s="465"/>
      <c r="BM49" s="464"/>
      <c r="BN49" s="464"/>
      <c r="BO49" s="40"/>
      <c r="BP49" s="465"/>
      <c r="BQ49" s="464"/>
      <c r="BR49" s="464"/>
      <c r="BS49" s="40"/>
      <c r="BT49" s="465"/>
      <c r="BU49" s="464"/>
      <c r="BV49" s="464"/>
      <c r="BW49" s="40"/>
      <c r="BX49" s="465"/>
      <c r="BY49" s="464"/>
      <c r="BZ49" s="464"/>
      <c r="CA49" s="40"/>
      <c r="CB49" s="465"/>
      <c r="CC49" s="464"/>
      <c r="CD49" s="464"/>
      <c r="CE49" s="40"/>
      <c r="CF49" s="465"/>
      <c r="CG49" s="464"/>
      <c r="CH49" s="464"/>
      <c r="CI49" s="40"/>
      <c r="CJ49" s="465"/>
      <c r="CK49" s="464"/>
      <c r="CL49" s="464"/>
      <c r="CM49" s="40"/>
      <c r="CN49" s="465"/>
      <c r="CO49" s="464"/>
      <c r="CP49" s="464"/>
      <c r="CQ49" s="40"/>
      <c r="CR49" s="465"/>
      <c r="CS49" s="464"/>
      <c r="CT49" s="464"/>
      <c r="CU49" s="40"/>
      <c r="CV49" s="465"/>
      <c r="CW49" s="464"/>
      <c r="CX49" s="464"/>
      <c r="CY49" s="40"/>
      <c r="CZ49" s="465"/>
      <c r="DA49" s="464"/>
      <c r="DB49" s="464"/>
      <c r="DC49" s="40"/>
      <c r="DD49" s="465"/>
      <c r="DE49" s="464"/>
      <c r="DF49" s="464"/>
      <c r="DG49" s="40"/>
      <c r="DH49" s="465"/>
      <c r="DI49" s="464"/>
      <c r="DJ49" s="464"/>
      <c r="DK49" s="40"/>
      <c r="DL49" s="465"/>
      <c r="DM49" s="464"/>
      <c r="DN49" s="464"/>
      <c r="DO49" s="40"/>
      <c r="DP49" s="465"/>
      <c r="DQ49" s="464"/>
      <c r="DR49" s="464"/>
      <c r="DS49" s="40"/>
      <c r="DT49" s="465"/>
      <c r="DU49" s="464"/>
      <c r="DV49" s="464"/>
      <c r="DW49" s="40"/>
      <c r="DX49" s="465"/>
      <c r="DY49" s="464"/>
      <c r="DZ49" s="464"/>
      <c r="EA49" s="40"/>
      <c r="EB49" s="465"/>
      <c r="EC49" s="464"/>
      <c r="ED49" s="464"/>
      <c r="EE49" s="40"/>
      <c r="EF49" s="465"/>
      <c r="EG49" s="464"/>
      <c r="EH49" s="464"/>
      <c r="EI49" s="40"/>
      <c r="EJ49" s="465"/>
      <c r="EK49" s="464"/>
      <c r="EL49" s="464"/>
      <c r="EM49" s="40"/>
      <c r="EN49" s="465"/>
      <c r="EO49" s="464"/>
      <c r="EP49" s="464"/>
      <c r="EQ49" s="40"/>
      <c r="ER49" s="465"/>
      <c r="ES49" s="464"/>
      <c r="ET49" s="464"/>
      <c r="EU49" s="40"/>
      <c r="EV49" s="465"/>
      <c r="EW49" s="464"/>
      <c r="EX49" s="464"/>
      <c r="EY49" s="40"/>
      <c r="EZ49" s="465"/>
      <c r="FA49" s="464"/>
      <c r="FB49" s="464"/>
      <c r="FC49" s="40"/>
      <c r="FD49" s="465"/>
      <c r="FE49" s="464"/>
      <c r="FF49" s="464"/>
      <c r="FG49" s="40"/>
      <c r="FH49" s="465"/>
      <c r="FI49" s="464"/>
      <c r="FJ49" s="464"/>
      <c r="FK49" s="40"/>
      <c r="FL49" s="465"/>
      <c r="FM49" s="464"/>
      <c r="FN49" s="464"/>
      <c r="FO49" s="40"/>
      <c r="FP49" s="465"/>
      <c r="FQ49" s="464"/>
      <c r="FR49" s="464"/>
      <c r="FS49" s="40"/>
      <c r="FT49" s="465"/>
      <c r="FU49" s="464"/>
      <c r="FV49" s="464"/>
      <c r="FW49" s="40"/>
      <c r="FX49" s="465"/>
      <c r="FY49" s="464"/>
      <c r="FZ49" s="464"/>
      <c r="GA49" s="40"/>
      <c r="GB49" s="465"/>
      <c r="GC49" s="464"/>
      <c r="GD49" s="464"/>
      <c r="GE49" s="40"/>
      <c r="GF49" s="465"/>
      <c r="GG49" s="464"/>
      <c r="GH49" s="464"/>
      <c r="GI49" s="40"/>
      <c r="GJ49" s="465"/>
      <c r="GK49" s="464"/>
      <c r="GL49" s="464"/>
      <c r="GM49" s="40"/>
      <c r="GN49" s="465"/>
      <c r="GO49" s="464"/>
      <c r="GP49" s="464"/>
      <c r="GQ49" s="40"/>
      <c r="GR49" s="465"/>
      <c r="GS49" s="464"/>
      <c r="GT49" s="464"/>
      <c r="GU49" s="40"/>
      <c r="GV49" s="465"/>
      <c r="GW49" s="464"/>
      <c r="GX49" s="464"/>
      <c r="GY49" s="40"/>
      <c r="GZ49" s="465"/>
      <c r="HA49" s="464"/>
      <c r="HB49" s="464"/>
      <c r="HC49" s="40"/>
      <c r="HD49" s="465"/>
      <c r="HE49" s="464"/>
      <c r="HF49" s="464"/>
      <c r="HG49" s="40"/>
      <c r="HH49" s="465"/>
      <c r="HI49" s="464"/>
      <c r="HJ49" s="464"/>
      <c r="HK49" s="40"/>
      <c r="HL49" s="465"/>
      <c r="HM49" s="464"/>
      <c r="HN49" s="464"/>
      <c r="HO49" s="40"/>
      <c r="HP49" s="465"/>
      <c r="HQ49" s="464"/>
      <c r="HR49" s="464"/>
      <c r="HS49" s="40"/>
      <c r="HT49" s="465"/>
      <c r="HU49" s="464"/>
      <c r="HV49" s="464"/>
      <c r="HW49" s="40"/>
      <c r="HX49" s="465"/>
      <c r="HY49" s="464"/>
      <c r="HZ49" s="464"/>
      <c r="IA49" s="40"/>
      <c r="IB49" s="465"/>
      <c r="IC49" s="464"/>
      <c r="ID49" s="464"/>
      <c r="IE49" s="40"/>
      <c r="IF49" s="465"/>
      <c r="IG49" s="464"/>
      <c r="IH49" s="464"/>
      <c r="II49" s="40"/>
      <c r="IJ49" s="465"/>
      <c r="IK49" s="464"/>
      <c r="IL49" s="464"/>
      <c r="IM49" s="40"/>
      <c r="IN49" s="465"/>
      <c r="IO49" s="464"/>
      <c r="IP49" s="464"/>
      <c r="IQ49" s="40"/>
    </row>
    <row r="50" spans="1:251" s="19" customFormat="1" ht="15" customHeight="1" x14ac:dyDescent="0.25">
      <c r="A50" s="457" t="s">
        <v>52</v>
      </c>
      <c r="B50" s="458">
        <v>1316.2825</v>
      </c>
      <c r="C50" s="458">
        <v>1.7426703736802036</v>
      </c>
      <c r="D50" s="22">
        <v>8.7270617030749079E-2</v>
      </c>
    </row>
    <row r="51" spans="1:251" ht="15" customHeight="1" x14ac:dyDescent="0.25">
      <c r="A51" s="457" t="s">
        <v>53</v>
      </c>
      <c r="B51" s="458">
        <v>9199.9323699999986</v>
      </c>
      <c r="C51" s="458">
        <v>12.180097798960713</v>
      </c>
      <c r="D51" s="36">
        <v>0.60996311549463111</v>
      </c>
    </row>
    <row r="52" spans="1:251" ht="15" customHeight="1" x14ac:dyDescent="0.25">
      <c r="A52" s="438" t="s">
        <v>54</v>
      </c>
      <c r="B52" s="451"/>
      <c r="C52" s="451"/>
      <c r="D52" s="24"/>
    </row>
    <row r="53" spans="1:251" ht="15" customHeight="1" x14ac:dyDescent="0.25">
      <c r="A53" s="442" t="s">
        <v>55</v>
      </c>
      <c r="B53" s="453">
        <v>3155.0784749999998</v>
      </c>
      <c r="C53" s="453">
        <v>4.1771137920762582</v>
      </c>
      <c r="D53" s="27">
        <v>0.20918430906259472</v>
      </c>
    </row>
    <row r="54" spans="1:251" ht="15" customHeight="1" x14ac:dyDescent="0.25">
      <c r="A54" s="442" t="s">
        <v>56</v>
      </c>
      <c r="B54" s="443">
        <v>2727.7574999999997</v>
      </c>
      <c r="C54" s="453">
        <v>3.6113692781253097</v>
      </c>
      <c r="D54" s="27">
        <v>0.18085257544277425</v>
      </c>
    </row>
    <row r="55" spans="1:251" ht="15" customHeight="1" x14ac:dyDescent="0.25">
      <c r="A55" s="448" t="s">
        <v>57</v>
      </c>
      <c r="B55" s="449">
        <v>5882.835975</v>
      </c>
      <c r="C55" s="449">
        <v>7.7884830702015684</v>
      </c>
      <c r="D55" s="22">
        <v>0.390036884505369</v>
      </c>
    </row>
    <row r="56" spans="1:251" ht="15" customHeight="1" thickBot="1" x14ac:dyDescent="0.3">
      <c r="A56" s="42" t="s">
        <v>58</v>
      </c>
      <c r="B56" s="467">
        <v>15082.768344999999</v>
      </c>
      <c r="C56" s="468">
        <v>19.968580869162281</v>
      </c>
      <c r="D56" s="45">
        <v>1</v>
      </c>
    </row>
    <row r="57" spans="1:251" ht="15" customHeight="1" x14ac:dyDescent="0.25">
      <c r="A57" s="469" t="s">
        <v>108</v>
      </c>
      <c r="B57" s="469"/>
      <c r="C57" s="469"/>
      <c r="D57" s="469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7"/>
  <sheetViews>
    <sheetView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11" t="s">
        <v>0</v>
      </c>
      <c r="B1" s="511"/>
      <c r="C1" s="2"/>
      <c r="D1" s="2"/>
    </row>
    <row r="2" spans="1:5" ht="15" customHeight="1" x14ac:dyDescent="0.25">
      <c r="A2" s="511" t="s">
        <v>143</v>
      </c>
      <c r="B2" s="511"/>
      <c r="C2" s="2"/>
      <c r="D2" s="2"/>
    </row>
    <row r="3" spans="1:5" ht="15" customHeight="1" x14ac:dyDescent="0.25">
      <c r="A3" s="524">
        <v>45536</v>
      </c>
      <c r="B3" s="524"/>
      <c r="C3" s="2"/>
      <c r="D3" s="2"/>
    </row>
    <row r="4" spans="1:5" ht="15" customHeight="1" x14ac:dyDescent="0.25">
      <c r="A4" s="433" t="s">
        <v>146</v>
      </c>
      <c r="B4" s="429"/>
      <c r="C4" s="429"/>
      <c r="D4" s="2"/>
    </row>
    <row r="5" spans="1:5" ht="15" customHeight="1" x14ac:dyDescent="0.25">
      <c r="A5" s="433" t="s">
        <v>122</v>
      </c>
      <c r="B5" s="429"/>
      <c r="C5" s="429"/>
      <c r="D5" s="2"/>
    </row>
    <row r="6" spans="1:5" ht="15" customHeight="1" x14ac:dyDescent="0.25">
      <c r="A6" s="4" t="s">
        <v>3</v>
      </c>
      <c r="B6" s="5">
        <v>45536</v>
      </c>
      <c r="E6" s="6"/>
    </row>
    <row r="7" spans="1:5" ht="15" customHeight="1" thickBot="1" x14ac:dyDescent="0.3">
      <c r="A7" s="4"/>
      <c r="B7" s="434">
        <v>755.32500000000005</v>
      </c>
      <c r="C7" s="435" t="s">
        <v>4</v>
      </c>
      <c r="D7" s="2"/>
    </row>
    <row r="8" spans="1:5" ht="15" customHeight="1" x14ac:dyDescent="0.25">
      <c r="A8" s="9"/>
      <c r="B8" s="436" t="s">
        <v>5</v>
      </c>
      <c r="C8" s="502" t="s">
        <v>6</v>
      </c>
      <c r="D8" s="437" t="s">
        <v>7</v>
      </c>
      <c r="E8" s="437" t="s">
        <v>7</v>
      </c>
    </row>
    <row r="9" spans="1:5" ht="15" customHeight="1" x14ac:dyDescent="0.25">
      <c r="A9" s="438" t="s">
        <v>8</v>
      </c>
      <c r="B9" s="8"/>
      <c r="C9" s="513"/>
      <c r="D9" s="439" t="s">
        <v>66</v>
      </c>
      <c r="E9" s="439" t="s">
        <v>5</v>
      </c>
    </row>
    <row r="10" spans="1:5" ht="15" customHeight="1" thickBot="1" x14ac:dyDescent="0.3">
      <c r="A10" s="14"/>
      <c r="B10" s="440" t="s">
        <v>67</v>
      </c>
      <c r="C10" s="440" t="s">
        <v>10</v>
      </c>
      <c r="D10" s="441" t="s">
        <v>11</v>
      </c>
      <c r="E10" s="441" t="s">
        <v>12</v>
      </c>
    </row>
    <row r="11" spans="1:5" ht="15" customHeight="1" x14ac:dyDescent="0.25">
      <c r="A11" s="438" t="s">
        <v>13</v>
      </c>
      <c r="B11" s="438"/>
      <c r="C11" s="438"/>
      <c r="D11" s="438"/>
    </row>
    <row r="12" spans="1:5" ht="15" customHeight="1" x14ac:dyDescent="0.25">
      <c r="A12" s="442" t="s">
        <v>14</v>
      </c>
      <c r="B12" s="443">
        <v>5400</v>
      </c>
      <c r="C12" s="444">
        <v>7.1492403932082214</v>
      </c>
      <c r="D12" s="18">
        <v>0.36022332090407738</v>
      </c>
      <c r="E12" s="18">
        <v>0.6463030591133202</v>
      </c>
    </row>
    <row r="13" spans="1:5" ht="15" customHeight="1" x14ac:dyDescent="0.25">
      <c r="A13" s="442" t="s">
        <v>15</v>
      </c>
      <c r="B13" s="443">
        <v>0</v>
      </c>
      <c r="C13" s="444">
        <v>0</v>
      </c>
      <c r="D13" s="18">
        <v>0</v>
      </c>
      <c r="E13" s="18">
        <v>0</v>
      </c>
    </row>
    <row r="14" spans="1:5" ht="15" customHeight="1" x14ac:dyDescent="0.25">
      <c r="A14" s="442" t="s">
        <v>16</v>
      </c>
      <c r="B14" s="443">
        <v>0</v>
      </c>
      <c r="C14" s="444">
        <v>0</v>
      </c>
      <c r="D14" s="18">
        <v>0</v>
      </c>
      <c r="E14" s="18">
        <v>0</v>
      </c>
    </row>
    <row r="15" spans="1:5" ht="15" customHeight="1" x14ac:dyDescent="0.25">
      <c r="A15" s="442" t="s">
        <v>17</v>
      </c>
      <c r="B15" s="443">
        <v>0</v>
      </c>
      <c r="C15" s="444">
        <v>0</v>
      </c>
      <c r="D15" s="18">
        <v>0</v>
      </c>
      <c r="E15" s="18">
        <v>0</v>
      </c>
    </row>
    <row r="16" spans="1:5" ht="15" customHeight="1" x14ac:dyDescent="0.25">
      <c r="A16" s="442" t="s">
        <v>18</v>
      </c>
      <c r="B16" s="443">
        <v>0</v>
      </c>
      <c r="C16" s="444">
        <v>0</v>
      </c>
      <c r="D16" s="18">
        <v>0</v>
      </c>
      <c r="E16" s="18">
        <v>0</v>
      </c>
    </row>
    <row r="17" spans="1:5" ht="15" customHeight="1" x14ac:dyDescent="0.25">
      <c r="A17" s="442" t="s">
        <v>68</v>
      </c>
      <c r="B17" s="443">
        <v>0</v>
      </c>
      <c r="C17" s="444">
        <v>0</v>
      </c>
      <c r="D17" s="18">
        <v>0</v>
      </c>
      <c r="E17" s="18">
        <v>0</v>
      </c>
    </row>
    <row r="18" spans="1:5" ht="15" customHeight="1" x14ac:dyDescent="0.25">
      <c r="A18" s="442" t="s">
        <v>20</v>
      </c>
      <c r="B18" s="443">
        <v>0</v>
      </c>
      <c r="C18" s="444">
        <v>0</v>
      </c>
      <c r="D18" s="18">
        <v>0</v>
      </c>
      <c r="E18" s="18">
        <v>0</v>
      </c>
    </row>
    <row r="19" spans="1:5" ht="15" customHeight="1" x14ac:dyDescent="0.25">
      <c r="A19" s="442" t="s">
        <v>69</v>
      </c>
      <c r="B19" s="443">
        <v>0</v>
      </c>
      <c r="C19" s="444">
        <v>0</v>
      </c>
      <c r="D19" s="18">
        <v>0</v>
      </c>
      <c r="E19" s="18">
        <v>0</v>
      </c>
    </row>
    <row r="20" spans="1:5" ht="15" customHeight="1" x14ac:dyDescent="0.25">
      <c r="A20" s="442" t="s">
        <v>144</v>
      </c>
      <c r="B20" s="443">
        <v>2103.66</v>
      </c>
      <c r="C20" s="444">
        <v>2.7851057491808158</v>
      </c>
      <c r="D20" s="18">
        <v>0.14033099838019841</v>
      </c>
      <c r="E20" s="18">
        <v>0.25177812839524577</v>
      </c>
    </row>
    <row r="21" spans="1:5" ht="15" customHeight="1" x14ac:dyDescent="0.25">
      <c r="A21" s="442" t="s">
        <v>23</v>
      </c>
      <c r="B21" s="443">
        <v>242.68</v>
      </c>
      <c r="C21" s="444">
        <v>0.32129215900440206</v>
      </c>
      <c r="D21" s="18">
        <v>1.6188702873518798E-2</v>
      </c>
      <c r="E21" s="18">
        <v>2.9045338219559361E-2</v>
      </c>
    </row>
    <row r="22" spans="1:5" ht="15" customHeight="1" x14ac:dyDescent="0.25">
      <c r="A22" s="442" t="s">
        <v>24</v>
      </c>
      <c r="B22" s="443">
        <v>0</v>
      </c>
      <c r="C22" s="444">
        <v>0</v>
      </c>
      <c r="D22" s="18">
        <v>0</v>
      </c>
      <c r="E22" s="18">
        <v>0</v>
      </c>
    </row>
    <row r="23" spans="1:5" ht="15" customHeight="1" x14ac:dyDescent="0.25">
      <c r="A23" s="442" t="s">
        <v>70</v>
      </c>
      <c r="B23" s="443">
        <v>0</v>
      </c>
      <c r="C23" s="444">
        <v>0</v>
      </c>
      <c r="D23" s="18">
        <v>0</v>
      </c>
      <c r="E23" s="18">
        <v>0</v>
      </c>
    </row>
    <row r="24" spans="1:5" ht="15" customHeight="1" x14ac:dyDescent="0.25">
      <c r="A24" s="442" t="s">
        <v>71</v>
      </c>
      <c r="B24" s="443">
        <v>0</v>
      </c>
      <c r="C24" s="444">
        <v>0</v>
      </c>
      <c r="D24" s="18">
        <v>0</v>
      </c>
      <c r="E24" s="18">
        <v>0</v>
      </c>
    </row>
    <row r="25" spans="1:5" ht="15" customHeight="1" x14ac:dyDescent="0.25">
      <c r="A25" s="442" t="s">
        <v>27</v>
      </c>
      <c r="B25" s="443">
        <v>0</v>
      </c>
      <c r="C25" s="444">
        <v>0</v>
      </c>
      <c r="D25" s="18">
        <v>0</v>
      </c>
      <c r="E25" s="18">
        <v>0</v>
      </c>
    </row>
    <row r="26" spans="1:5" s="445" customFormat="1" ht="15" customHeight="1" x14ac:dyDescent="0.25">
      <c r="A26" s="442" t="s">
        <v>28</v>
      </c>
      <c r="B26" s="443">
        <v>0</v>
      </c>
      <c r="C26" s="444">
        <v>0</v>
      </c>
      <c r="D26" s="18">
        <v>0</v>
      </c>
      <c r="E26" s="18">
        <v>0</v>
      </c>
    </row>
    <row r="27" spans="1:5" s="445" customFormat="1" ht="15" customHeight="1" x14ac:dyDescent="0.25">
      <c r="A27" s="442" t="s">
        <v>29</v>
      </c>
      <c r="B27" s="443">
        <v>0</v>
      </c>
      <c r="C27" s="444">
        <v>0</v>
      </c>
      <c r="D27" s="18">
        <v>0</v>
      </c>
      <c r="E27" s="18">
        <v>0</v>
      </c>
    </row>
    <row r="28" spans="1:5" s="445" customFormat="1" ht="15" customHeight="1" x14ac:dyDescent="0.25">
      <c r="A28" s="442" t="s">
        <v>30</v>
      </c>
      <c r="B28" s="443">
        <v>109</v>
      </c>
      <c r="C28" s="444">
        <v>0.14430874127031409</v>
      </c>
      <c r="D28" s="18">
        <v>7.2711744404711917E-3</v>
      </c>
      <c r="E28" s="18">
        <v>1.3045746933954055E-2</v>
      </c>
    </row>
    <row r="29" spans="1:5" s="446" customFormat="1" ht="15" customHeight="1" x14ac:dyDescent="0.25">
      <c r="A29" s="442" t="s">
        <v>31</v>
      </c>
      <c r="B29" s="443">
        <v>20.25</v>
      </c>
      <c r="C29" s="444">
        <v>2.6809651474530828E-2</v>
      </c>
      <c r="D29" s="18">
        <v>1.3508374533902901E-3</v>
      </c>
      <c r="E29" s="18">
        <v>2.4236364716749507E-3</v>
      </c>
    </row>
    <row r="30" spans="1:5" s="445" customFormat="1" ht="15" customHeight="1" x14ac:dyDescent="0.25">
      <c r="A30" s="442" t="s">
        <v>32</v>
      </c>
      <c r="B30" s="443">
        <v>0</v>
      </c>
      <c r="C30" s="444">
        <v>0</v>
      </c>
      <c r="D30" s="18">
        <v>0</v>
      </c>
      <c r="E30" s="18">
        <v>0</v>
      </c>
    </row>
    <row r="31" spans="1:5" s="445" customFormat="1" ht="15" customHeight="1" x14ac:dyDescent="0.25">
      <c r="A31" s="447" t="s">
        <v>140</v>
      </c>
      <c r="B31" s="443">
        <v>236.26769999999999</v>
      </c>
      <c r="C31" s="444">
        <v>0.31280270082414852</v>
      </c>
      <c r="D31" s="18">
        <v>1.5760951021549681E-2</v>
      </c>
      <c r="E31" s="18">
        <v>2.8277877274012628E-2</v>
      </c>
    </row>
    <row r="32" spans="1:5" s="445" customFormat="1" ht="15" customHeight="1" x14ac:dyDescent="0.25">
      <c r="A32" s="448" t="s">
        <v>34</v>
      </c>
      <c r="B32" s="449">
        <v>8111.8577000000005</v>
      </c>
      <c r="C32" s="450">
        <v>10.739559394962432</v>
      </c>
      <c r="D32" s="22">
        <v>0.54112598507320586</v>
      </c>
      <c r="E32" s="23">
        <v>0.970873786407767</v>
      </c>
    </row>
    <row r="33" spans="1:251" s="445" customFormat="1" ht="15" customHeight="1" x14ac:dyDescent="0.25">
      <c r="A33" s="438" t="s">
        <v>35</v>
      </c>
      <c r="B33" s="451"/>
      <c r="C33" s="451"/>
      <c r="D33" s="24"/>
    </row>
    <row r="34" spans="1:251" s="445" customFormat="1" ht="15" customHeight="1" x14ac:dyDescent="0.25">
      <c r="A34" s="452" t="s">
        <v>36</v>
      </c>
      <c r="B34" s="453">
        <v>243.35573099999999</v>
      </c>
      <c r="C34" s="453">
        <v>0.32218678184887295</v>
      </c>
      <c r="D34" s="27">
        <v>1.6233779552196171E-2</v>
      </c>
      <c r="E34" s="18">
        <v>2.9126213592233007E-2</v>
      </c>
    </row>
    <row r="35" spans="1:251" s="445" customFormat="1" ht="15" customHeight="1" x14ac:dyDescent="0.25">
      <c r="A35" s="454" t="s">
        <v>37</v>
      </c>
      <c r="B35" s="455">
        <v>243.35573099999999</v>
      </c>
      <c r="C35" s="455">
        <v>0.32218678184887295</v>
      </c>
      <c r="D35" s="30">
        <v>1.6233779552196171E-2</v>
      </c>
      <c r="E35" s="31">
        <v>2.9126213592233007E-2</v>
      </c>
      <c r="F35" s="456"/>
      <c r="G35" s="32"/>
      <c r="H35" s="447"/>
      <c r="I35" s="456"/>
      <c r="J35" s="456"/>
      <c r="K35" s="32"/>
      <c r="L35" s="447"/>
      <c r="M35" s="456"/>
      <c r="N35" s="456"/>
      <c r="O35" s="32"/>
      <c r="P35" s="447"/>
      <c r="Q35" s="456"/>
      <c r="R35" s="456"/>
      <c r="S35" s="32"/>
      <c r="T35" s="447"/>
      <c r="U35" s="456"/>
      <c r="V35" s="456"/>
      <c r="W35" s="32"/>
      <c r="X35" s="447"/>
      <c r="Y35" s="456"/>
      <c r="Z35" s="456"/>
      <c r="AA35" s="32"/>
      <c r="AB35" s="447"/>
      <c r="AC35" s="456"/>
      <c r="AD35" s="456"/>
      <c r="AE35" s="32"/>
      <c r="AF35" s="447"/>
      <c r="AG35" s="456"/>
      <c r="AH35" s="456"/>
      <c r="AI35" s="32"/>
      <c r="AJ35" s="447"/>
      <c r="AK35" s="456"/>
      <c r="AL35" s="456"/>
      <c r="AM35" s="32"/>
      <c r="AN35" s="447"/>
      <c r="AO35" s="456"/>
      <c r="AP35" s="456"/>
      <c r="AQ35" s="32"/>
      <c r="AR35" s="447"/>
      <c r="AS35" s="456"/>
      <c r="AT35" s="456"/>
      <c r="AU35" s="32"/>
      <c r="AV35" s="447"/>
      <c r="AW35" s="456"/>
      <c r="AX35" s="456"/>
      <c r="AY35" s="32"/>
      <c r="AZ35" s="447"/>
      <c r="BA35" s="456"/>
      <c r="BB35" s="456"/>
      <c r="BC35" s="32"/>
      <c r="BD35" s="447"/>
      <c r="BE35" s="456"/>
      <c r="BF35" s="456"/>
      <c r="BG35" s="32"/>
      <c r="BH35" s="447"/>
      <c r="BI35" s="456"/>
      <c r="BJ35" s="456"/>
      <c r="BK35" s="32"/>
      <c r="BL35" s="447"/>
      <c r="BM35" s="456"/>
      <c r="BN35" s="456"/>
      <c r="BO35" s="32"/>
      <c r="BP35" s="447"/>
      <c r="BQ35" s="456"/>
      <c r="BR35" s="456"/>
      <c r="BS35" s="32"/>
      <c r="BT35" s="447"/>
      <c r="BU35" s="456"/>
      <c r="BV35" s="456"/>
      <c r="BW35" s="32"/>
      <c r="BX35" s="447"/>
      <c r="BY35" s="456"/>
      <c r="BZ35" s="456"/>
      <c r="CA35" s="32"/>
      <c r="CB35" s="447"/>
      <c r="CC35" s="456"/>
      <c r="CD35" s="456"/>
      <c r="CE35" s="32"/>
      <c r="CF35" s="447"/>
      <c r="CG35" s="456"/>
      <c r="CH35" s="456"/>
      <c r="CI35" s="32"/>
      <c r="CJ35" s="447"/>
      <c r="CK35" s="456"/>
      <c r="CL35" s="456"/>
      <c r="CM35" s="32"/>
      <c r="CN35" s="447"/>
      <c r="CO35" s="456"/>
      <c r="CP35" s="456"/>
      <c r="CQ35" s="32"/>
      <c r="CR35" s="447"/>
      <c r="CS35" s="456"/>
      <c r="CT35" s="456"/>
      <c r="CU35" s="32"/>
      <c r="CV35" s="447"/>
      <c r="CW35" s="456"/>
      <c r="CX35" s="456"/>
      <c r="CY35" s="32"/>
      <c r="CZ35" s="447"/>
      <c r="DA35" s="456"/>
      <c r="DB35" s="456"/>
      <c r="DC35" s="32"/>
      <c r="DD35" s="447"/>
      <c r="DE35" s="456"/>
      <c r="DF35" s="456"/>
      <c r="DG35" s="32"/>
      <c r="DH35" s="447"/>
      <c r="DI35" s="456"/>
      <c r="DJ35" s="456"/>
      <c r="DK35" s="32"/>
      <c r="DL35" s="447"/>
      <c r="DM35" s="456"/>
      <c r="DN35" s="456"/>
      <c r="DO35" s="32"/>
      <c r="DP35" s="447"/>
      <c r="DQ35" s="456"/>
      <c r="DR35" s="456"/>
      <c r="DS35" s="32"/>
      <c r="DT35" s="447"/>
      <c r="DU35" s="456"/>
      <c r="DV35" s="456"/>
      <c r="DW35" s="32"/>
      <c r="DX35" s="447"/>
      <c r="DY35" s="456"/>
      <c r="DZ35" s="456"/>
      <c r="EA35" s="32"/>
      <c r="EB35" s="447"/>
      <c r="EC35" s="456"/>
      <c r="ED35" s="456"/>
      <c r="EE35" s="32"/>
      <c r="EF35" s="447"/>
      <c r="EG35" s="456"/>
      <c r="EH35" s="456"/>
      <c r="EI35" s="32"/>
      <c r="EJ35" s="447"/>
      <c r="EK35" s="456"/>
      <c r="EL35" s="456"/>
      <c r="EM35" s="32"/>
      <c r="EN35" s="447"/>
      <c r="EO35" s="456"/>
      <c r="EP35" s="456"/>
      <c r="EQ35" s="32"/>
      <c r="ER35" s="447"/>
      <c r="ES35" s="456"/>
      <c r="ET35" s="456"/>
      <c r="EU35" s="32"/>
      <c r="EV35" s="447"/>
      <c r="EW35" s="456"/>
      <c r="EX35" s="456"/>
      <c r="EY35" s="32"/>
      <c r="EZ35" s="447"/>
      <c r="FA35" s="456"/>
      <c r="FB35" s="456"/>
      <c r="FC35" s="32"/>
      <c r="FD35" s="447"/>
      <c r="FE35" s="456"/>
      <c r="FF35" s="456"/>
      <c r="FG35" s="32"/>
      <c r="FH35" s="447"/>
      <c r="FI35" s="456"/>
      <c r="FJ35" s="456"/>
      <c r="FK35" s="32"/>
      <c r="FL35" s="447"/>
      <c r="FM35" s="456"/>
      <c r="FN35" s="456"/>
      <c r="FO35" s="32"/>
      <c r="FP35" s="447"/>
      <c r="FQ35" s="456"/>
      <c r="FR35" s="456"/>
      <c r="FS35" s="32"/>
      <c r="FT35" s="447"/>
      <c r="FU35" s="456"/>
      <c r="FV35" s="456"/>
      <c r="FW35" s="32"/>
      <c r="FX35" s="447"/>
      <c r="FY35" s="456"/>
      <c r="FZ35" s="456"/>
      <c r="GA35" s="32"/>
      <c r="GB35" s="447"/>
      <c r="GC35" s="456"/>
      <c r="GD35" s="456"/>
      <c r="GE35" s="32"/>
      <c r="GF35" s="447"/>
      <c r="GG35" s="456"/>
      <c r="GH35" s="456"/>
      <c r="GI35" s="32"/>
      <c r="GJ35" s="447"/>
      <c r="GK35" s="456"/>
      <c r="GL35" s="456"/>
      <c r="GM35" s="32"/>
      <c r="GN35" s="447"/>
      <c r="GO35" s="456"/>
      <c r="GP35" s="456"/>
      <c r="GQ35" s="32"/>
      <c r="GR35" s="447"/>
      <c r="GS35" s="456"/>
      <c r="GT35" s="456"/>
      <c r="GU35" s="32"/>
      <c r="GV35" s="447"/>
      <c r="GW35" s="456"/>
      <c r="GX35" s="456"/>
      <c r="GY35" s="32"/>
      <c r="GZ35" s="447"/>
      <c r="HA35" s="456"/>
      <c r="HB35" s="456"/>
      <c r="HC35" s="32"/>
      <c r="HD35" s="447"/>
      <c r="HE35" s="456"/>
      <c r="HF35" s="456"/>
      <c r="HG35" s="32"/>
      <c r="HH35" s="447"/>
      <c r="HI35" s="456"/>
      <c r="HJ35" s="456"/>
      <c r="HK35" s="32"/>
      <c r="HL35" s="447"/>
      <c r="HM35" s="456"/>
      <c r="HN35" s="456"/>
      <c r="HO35" s="32"/>
      <c r="HP35" s="447"/>
      <c r="HQ35" s="456"/>
      <c r="HR35" s="456"/>
      <c r="HS35" s="32"/>
      <c r="HT35" s="447"/>
      <c r="HU35" s="456"/>
      <c r="HV35" s="456"/>
      <c r="HW35" s="32"/>
      <c r="HX35" s="447"/>
      <c r="HY35" s="456"/>
      <c r="HZ35" s="456"/>
      <c r="IA35" s="32"/>
      <c r="IB35" s="447"/>
      <c r="IC35" s="456"/>
      <c r="ID35" s="456"/>
      <c r="IE35" s="32"/>
      <c r="IF35" s="447"/>
      <c r="IG35" s="456"/>
      <c r="IH35" s="456"/>
      <c r="II35" s="32"/>
      <c r="IJ35" s="447"/>
      <c r="IK35" s="456"/>
      <c r="IL35" s="456"/>
      <c r="IM35" s="32"/>
      <c r="IN35" s="447"/>
      <c r="IO35" s="456"/>
      <c r="IP35" s="456"/>
      <c r="IQ35" s="32"/>
    </row>
    <row r="36" spans="1:251" s="445" customFormat="1" ht="15" customHeight="1" x14ac:dyDescent="0.25">
      <c r="A36" s="457" t="s">
        <v>38</v>
      </c>
      <c r="B36" s="458">
        <v>8355.2134310000001</v>
      </c>
      <c r="C36" s="459">
        <v>11.061746176811305</v>
      </c>
      <c r="D36" s="36">
        <v>0.55735976462540204</v>
      </c>
      <c r="E36" s="36">
        <v>1</v>
      </c>
    </row>
    <row r="37" spans="1:251" s="445" customFormat="1" ht="15" customHeight="1" x14ac:dyDescent="0.25">
      <c r="A37" s="438" t="s">
        <v>39</v>
      </c>
      <c r="B37" s="451"/>
      <c r="C37" s="451"/>
      <c r="D37" s="24"/>
    </row>
    <row r="38" spans="1:251" s="445" customFormat="1" ht="15" customHeight="1" x14ac:dyDescent="0.25">
      <c r="A38" s="442" t="s">
        <v>40</v>
      </c>
      <c r="B38" s="443">
        <v>852.8</v>
      </c>
      <c r="C38" s="443">
        <v>1.1290504087644391</v>
      </c>
      <c r="D38" s="18">
        <v>5.6888601493888365E-2</v>
      </c>
    </row>
    <row r="39" spans="1:251" s="445" customFormat="1" ht="15" customHeight="1" x14ac:dyDescent="0.25">
      <c r="A39" s="442" t="s">
        <v>41</v>
      </c>
      <c r="B39" s="443">
        <v>54</v>
      </c>
      <c r="C39" s="443">
        <v>7.1492403932082213E-2</v>
      </c>
      <c r="D39" s="18">
        <v>3.6022332090407737E-3</v>
      </c>
    </row>
    <row r="40" spans="1:251" s="445" customFormat="1" ht="15" customHeight="1" x14ac:dyDescent="0.25">
      <c r="A40" s="442" t="s">
        <v>42</v>
      </c>
      <c r="B40" s="443">
        <v>250</v>
      </c>
      <c r="C40" s="443">
        <v>0.33098335153741765</v>
      </c>
      <c r="D40" s="18">
        <v>1.667700559741099E-2</v>
      </c>
    </row>
    <row r="41" spans="1:251" s="445" customFormat="1" ht="15" customHeight="1" x14ac:dyDescent="0.25">
      <c r="A41" s="442" t="s">
        <v>43</v>
      </c>
      <c r="B41" s="443">
        <v>0</v>
      </c>
      <c r="C41" s="443">
        <v>0</v>
      </c>
      <c r="D41" s="18">
        <v>0</v>
      </c>
    </row>
    <row r="42" spans="1:251" s="445" customFormat="1" ht="15" customHeight="1" x14ac:dyDescent="0.25">
      <c r="A42" s="448" t="s">
        <v>44</v>
      </c>
      <c r="B42" s="449">
        <v>1156.8</v>
      </c>
      <c r="C42" s="449">
        <v>1.5315261642339388</v>
      </c>
      <c r="D42" s="22">
        <v>7.7167840300340129E-2</v>
      </c>
      <c r="E42" s="456"/>
      <c r="F42" s="447"/>
      <c r="G42" s="456"/>
      <c r="H42" s="456"/>
      <c r="I42" s="456"/>
      <c r="J42" s="447"/>
      <c r="K42" s="456"/>
      <c r="L42" s="456"/>
      <c r="M42" s="456"/>
      <c r="N42" s="447"/>
      <c r="O42" s="456"/>
      <c r="P42" s="456"/>
      <c r="Q42" s="456"/>
      <c r="R42" s="447"/>
      <c r="S42" s="456"/>
      <c r="T42" s="456"/>
      <c r="U42" s="456"/>
      <c r="V42" s="447"/>
      <c r="W42" s="456"/>
      <c r="X42" s="456"/>
      <c r="Y42" s="456"/>
      <c r="Z42" s="447"/>
      <c r="AA42" s="456"/>
      <c r="AB42" s="456"/>
      <c r="AC42" s="456"/>
      <c r="AD42" s="447"/>
      <c r="AE42" s="456"/>
      <c r="AF42" s="456"/>
      <c r="AG42" s="456"/>
      <c r="AH42" s="447"/>
      <c r="AI42" s="456"/>
      <c r="AJ42" s="456"/>
      <c r="AK42" s="456"/>
      <c r="AL42" s="447"/>
      <c r="AM42" s="456"/>
      <c r="AN42" s="456"/>
      <c r="AO42" s="456"/>
      <c r="AP42" s="447"/>
      <c r="AQ42" s="456"/>
      <c r="AR42" s="456"/>
      <c r="AS42" s="456"/>
      <c r="AT42" s="447"/>
      <c r="AU42" s="456"/>
      <c r="AV42" s="456"/>
      <c r="AW42" s="456"/>
      <c r="AX42" s="447"/>
      <c r="AY42" s="456"/>
      <c r="AZ42" s="456"/>
      <c r="BA42" s="456"/>
      <c r="BB42" s="447"/>
      <c r="BC42" s="456"/>
      <c r="BD42" s="456"/>
      <c r="BE42" s="456"/>
      <c r="BF42" s="447"/>
      <c r="BG42" s="456"/>
      <c r="BH42" s="456"/>
      <c r="BI42" s="456"/>
      <c r="BJ42" s="447"/>
      <c r="BK42" s="456"/>
      <c r="BL42" s="456"/>
      <c r="BM42" s="456"/>
      <c r="BN42" s="447"/>
      <c r="BO42" s="456"/>
      <c r="BP42" s="456"/>
      <c r="BQ42" s="456"/>
      <c r="BR42" s="447"/>
      <c r="BS42" s="456"/>
      <c r="BT42" s="456"/>
      <c r="BU42" s="456"/>
      <c r="BV42" s="447"/>
      <c r="BW42" s="456"/>
      <c r="BX42" s="456"/>
      <c r="BY42" s="456"/>
      <c r="BZ42" s="447"/>
      <c r="CA42" s="456"/>
      <c r="CB42" s="456"/>
      <c r="CC42" s="456"/>
      <c r="CD42" s="447"/>
      <c r="CE42" s="456"/>
      <c r="CF42" s="456"/>
      <c r="CG42" s="456"/>
      <c r="CH42" s="447"/>
      <c r="CI42" s="456"/>
      <c r="CJ42" s="456"/>
      <c r="CK42" s="456"/>
      <c r="CL42" s="447"/>
      <c r="CM42" s="456"/>
      <c r="CN42" s="456"/>
      <c r="CO42" s="456"/>
      <c r="CP42" s="447"/>
      <c r="CQ42" s="456"/>
      <c r="CR42" s="456"/>
      <c r="CS42" s="456"/>
      <c r="CT42" s="447"/>
      <c r="CU42" s="456"/>
      <c r="CV42" s="456"/>
      <c r="CW42" s="456"/>
      <c r="CX42" s="447"/>
      <c r="CY42" s="456"/>
      <c r="CZ42" s="456"/>
      <c r="DA42" s="456"/>
      <c r="DB42" s="447"/>
      <c r="DC42" s="456"/>
      <c r="DD42" s="456"/>
      <c r="DE42" s="456"/>
      <c r="DF42" s="447"/>
      <c r="DG42" s="456"/>
      <c r="DH42" s="456"/>
      <c r="DI42" s="456"/>
      <c r="DJ42" s="447"/>
      <c r="DK42" s="456"/>
      <c r="DL42" s="456"/>
      <c r="DM42" s="456"/>
      <c r="DN42" s="447"/>
      <c r="DO42" s="456"/>
      <c r="DP42" s="456"/>
      <c r="DQ42" s="456"/>
      <c r="DR42" s="447"/>
      <c r="DS42" s="456"/>
      <c r="DT42" s="456"/>
      <c r="DU42" s="456"/>
      <c r="DV42" s="447"/>
      <c r="DW42" s="456"/>
      <c r="DX42" s="456"/>
      <c r="DY42" s="456"/>
      <c r="DZ42" s="447"/>
      <c r="EA42" s="456"/>
      <c r="EB42" s="456"/>
      <c r="EC42" s="456"/>
      <c r="ED42" s="447"/>
      <c r="EE42" s="456"/>
      <c r="EF42" s="456"/>
      <c r="EG42" s="456"/>
      <c r="EH42" s="447"/>
      <c r="EI42" s="456"/>
      <c r="EJ42" s="456"/>
      <c r="EK42" s="456"/>
      <c r="EL42" s="447"/>
      <c r="EM42" s="456"/>
      <c r="EN42" s="456"/>
      <c r="EO42" s="456"/>
      <c r="EP42" s="447"/>
      <c r="EQ42" s="456"/>
      <c r="ER42" s="456"/>
      <c r="ES42" s="456"/>
      <c r="ET42" s="447"/>
      <c r="EU42" s="456"/>
      <c r="EV42" s="456"/>
      <c r="EW42" s="456"/>
      <c r="EX42" s="447"/>
      <c r="EY42" s="456"/>
      <c r="EZ42" s="456"/>
      <c r="FA42" s="456"/>
      <c r="FB42" s="447"/>
      <c r="FC42" s="456"/>
      <c r="FD42" s="456"/>
      <c r="FE42" s="456"/>
      <c r="FF42" s="447"/>
      <c r="FG42" s="456"/>
      <c r="FH42" s="456"/>
      <c r="FI42" s="456"/>
      <c r="FJ42" s="447"/>
      <c r="FK42" s="456"/>
      <c r="FL42" s="456"/>
      <c r="FM42" s="456"/>
      <c r="FN42" s="447"/>
      <c r="FO42" s="456"/>
      <c r="FP42" s="456"/>
      <c r="FQ42" s="456"/>
      <c r="FR42" s="447"/>
      <c r="FS42" s="456"/>
      <c r="FT42" s="456"/>
      <c r="FU42" s="456"/>
      <c r="FV42" s="447"/>
      <c r="FW42" s="456"/>
      <c r="FX42" s="456"/>
      <c r="FY42" s="456"/>
      <c r="FZ42" s="447"/>
      <c r="GA42" s="456"/>
      <c r="GB42" s="456"/>
      <c r="GC42" s="456"/>
      <c r="GD42" s="447"/>
      <c r="GE42" s="456"/>
      <c r="GF42" s="456"/>
      <c r="GG42" s="456"/>
      <c r="GH42" s="447"/>
      <c r="GI42" s="456"/>
      <c r="GJ42" s="456"/>
      <c r="GK42" s="456"/>
      <c r="GL42" s="447"/>
      <c r="GM42" s="456"/>
      <c r="GN42" s="456"/>
      <c r="GO42" s="456"/>
      <c r="GP42" s="447"/>
      <c r="GQ42" s="456"/>
      <c r="GR42" s="456"/>
      <c r="GS42" s="456"/>
      <c r="GT42" s="447"/>
      <c r="GU42" s="456"/>
      <c r="GV42" s="456"/>
      <c r="GW42" s="456"/>
      <c r="GX42" s="447"/>
      <c r="GY42" s="456"/>
      <c r="GZ42" s="456"/>
      <c r="HA42" s="456"/>
      <c r="HB42" s="447"/>
      <c r="HC42" s="456"/>
      <c r="HD42" s="456"/>
      <c r="HE42" s="456"/>
      <c r="HF42" s="447"/>
      <c r="HG42" s="456"/>
      <c r="HH42" s="456"/>
      <c r="HI42" s="456"/>
      <c r="HJ42" s="447"/>
      <c r="HK42" s="456"/>
      <c r="HL42" s="456"/>
      <c r="HM42" s="456"/>
      <c r="HN42" s="447"/>
      <c r="HO42" s="456"/>
      <c r="HP42" s="456"/>
      <c r="HQ42" s="456"/>
      <c r="HR42" s="447"/>
      <c r="HS42" s="456"/>
      <c r="HT42" s="456"/>
      <c r="HU42" s="456"/>
      <c r="HV42" s="447"/>
      <c r="HW42" s="456"/>
      <c r="HX42" s="456"/>
      <c r="HY42" s="456"/>
      <c r="HZ42" s="447"/>
      <c r="IA42" s="456"/>
      <c r="IB42" s="456"/>
      <c r="IC42" s="456"/>
      <c r="ID42" s="447"/>
      <c r="IE42" s="456"/>
      <c r="IF42" s="456"/>
      <c r="IG42" s="456"/>
      <c r="IH42" s="447"/>
      <c r="II42" s="456"/>
      <c r="IJ42" s="456"/>
      <c r="IK42" s="456"/>
      <c r="IL42" s="447"/>
      <c r="IM42" s="456"/>
      <c r="IN42" s="456"/>
      <c r="IO42" s="456"/>
    </row>
    <row r="43" spans="1:251" s="446" customFormat="1" ht="15" customHeight="1" x14ac:dyDescent="0.25">
      <c r="A43" s="438" t="s">
        <v>45</v>
      </c>
      <c r="B43" s="451"/>
      <c r="C43" s="451"/>
      <c r="D43" s="24"/>
    </row>
    <row r="44" spans="1:251" s="445" customFormat="1" ht="15" customHeight="1" x14ac:dyDescent="0.25">
      <c r="A44" s="460" t="s">
        <v>46</v>
      </c>
      <c r="B44" s="461">
        <v>218</v>
      </c>
      <c r="C44" s="461">
        <v>0.28861748254062819</v>
      </c>
      <c r="D44" s="37">
        <v>1.4542348880942383E-2</v>
      </c>
    </row>
    <row r="45" spans="1:251" s="445" customFormat="1" ht="15" customHeight="1" x14ac:dyDescent="0.25">
      <c r="A45" s="460" t="s">
        <v>47</v>
      </c>
      <c r="B45" s="461">
        <v>13.5</v>
      </c>
      <c r="C45" s="461">
        <v>1.7873100983020553E-2</v>
      </c>
      <c r="D45" s="37">
        <v>9.0055830226019342E-4</v>
      </c>
    </row>
    <row r="46" spans="1:251" s="445" customFormat="1" ht="15" customHeight="1" x14ac:dyDescent="0.25">
      <c r="A46" s="462" t="s">
        <v>48</v>
      </c>
      <c r="B46" s="461">
        <v>0</v>
      </c>
      <c r="C46" s="461">
        <v>0</v>
      </c>
      <c r="D46" s="37">
        <v>0</v>
      </c>
      <c r="E46" s="18"/>
    </row>
    <row r="47" spans="1:251" s="445" customFormat="1" ht="15" customHeight="1" x14ac:dyDescent="0.25">
      <c r="A47" s="452" t="s">
        <v>49</v>
      </c>
      <c r="B47" s="453">
        <v>0</v>
      </c>
      <c r="C47" s="453">
        <v>0</v>
      </c>
      <c r="D47" s="27">
        <v>0</v>
      </c>
    </row>
    <row r="48" spans="1:251" s="445" customFormat="1" ht="15" customHeight="1" x14ac:dyDescent="0.25">
      <c r="A48" s="452" t="s">
        <v>50</v>
      </c>
      <c r="B48" s="463">
        <v>5.0625</v>
      </c>
      <c r="C48" s="453">
        <v>6.702412868632707E-3</v>
      </c>
      <c r="D48" s="27">
        <v>3.3770936334757252E-4</v>
      </c>
    </row>
    <row r="49" spans="1:251" s="466" customFormat="1" ht="15" customHeight="1" x14ac:dyDescent="0.25">
      <c r="A49" s="448" t="s">
        <v>51</v>
      </c>
      <c r="B49" s="449">
        <v>236.5625</v>
      </c>
      <c r="C49" s="449">
        <v>0.31319299639228143</v>
      </c>
      <c r="D49" s="22">
        <v>1.578061654655015E-2</v>
      </c>
      <c r="E49" s="464"/>
      <c r="F49" s="464"/>
      <c r="G49" s="40"/>
      <c r="H49" s="465"/>
      <c r="I49" s="464"/>
      <c r="J49" s="464"/>
      <c r="K49" s="40"/>
      <c r="L49" s="465"/>
      <c r="M49" s="464"/>
      <c r="N49" s="464"/>
      <c r="O49" s="40"/>
      <c r="P49" s="465"/>
      <c r="Q49" s="464"/>
      <c r="R49" s="464"/>
      <c r="S49" s="40"/>
      <c r="T49" s="465"/>
      <c r="U49" s="464"/>
      <c r="V49" s="464"/>
      <c r="W49" s="40"/>
      <c r="X49" s="465"/>
      <c r="Y49" s="464"/>
      <c r="Z49" s="464"/>
      <c r="AA49" s="40"/>
      <c r="AB49" s="465"/>
      <c r="AC49" s="464"/>
      <c r="AD49" s="464"/>
      <c r="AE49" s="40"/>
      <c r="AF49" s="465"/>
      <c r="AG49" s="464"/>
      <c r="AH49" s="464"/>
      <c r="AI49" s="40"/>
      <c r="AJ49" s="465"/>
      <c r="AK49" s="464"/>
      <c r="AL49" s="464"/>
      <c r="AM49" s="40"/>
      <c r="AN49" s="465"/>
      <c r="AO49" s="464"/>
      <c r="AP49" s="464"/>
      <c r="AQ49" s="40"/>
      <c r="AR49" s="465"/>
      <c r="AS49" s="464"/>
      <c r="AT49" s="464"/>
      <c r="AU49" s="40"/>
      <c r="AV49" s="465"/>
      <c r="AW49" s="464"/>
      <c r="AX49" s="464"/>
      <c r="AY49" s="40"/>
      <c r="AZ49" s="465"/>
      <c r="BA49" s="464"/>
      <c r="BB49" s="464"/>
      <c r="BC49" s="40"/>
      <c r="BD49" s="465"/>
      <c r="BE49" s="464"/>
      <c r="BF49" s="464"/>
      <c r="BG49" s="40"/>
      <c r="BH49" s="465"/>
      <c r="BI49" s="464"/>
      <c r="BJ49" s="464"/>
      <c r="BK49" s="40"/>
      <c r="BL49" s="465"/>
      <c r="BM49" s="464"/>
      <c r="BN49" s="464"/>
      <c r="BO49" s="40"/>
      <c r="BP49" s="465"/>
      <c r="BQ49" s="464"/>
      <c r="BR49" s="464"/>
      <c r="BS49" s="40"/>
      <c r="BT49" s="465"/>
      <c r="BU49" s="464"/>
      <c r="BV49" s="464"/>
      <c r="BW49" s="40"/>
      <c r="BX49" s="465"/>
      <c r="BY49" s="464"/>
      <c r="BZ49" s="464"/>
      <c r="CA49" s="40"/>
      <c r="CB49" s="465"/>
      <c r="CC49" s="464"/>
      <c r="CD49" s="464"/>
      <c r="CE49" s="40"/>
      <c r="CF49" s="465"/>
      <c r="CG49" s="464"/>
      <c r="CH49" s="464"/>
      <c r="CI49" s="40"/>
      <c r="CJ49" s="465"/>
      <c r="CK49" s="464"/>
      <c r="CL49" s="464"/>
      <c r="CM49" s="40"/>
      <c r="CN49" s="465"/>
      <c r="CO49" s="464"/>
      <c r="CP49" s="464"/>
      <c r="CQ49" s="40"/>
      <c r="CR49" s="465"/>
      <c r="CS49" s="464"/>
      <c r="CT49" s="464"/>
      <c r="CU49" s="40"/>
      <c r="CV49" s="465"/>
      <c r="CW49" s="464"/>
      <c r="CX49" s="464"/>
      <c r="CY49" s="40"/>
      <c r="CZ49" s="465"/>
      <c r="DA49" s="464"/>
      <c r="DB49" s="464"/>
      <c r="DC49" s="40"/>
      <c r="DD49" s="465"/>
      <c r="DE49" s="464"/>
      <c r="DF49" s="464"/>
      <c r="DG49" s="40"/>
      <c r="DH49" s="465"/>
      <c r="DI49" s="464"/>
      <c r="DJ49" s="464"/>
      <c r="DK49" s="40"/>
      <c r="DL49" s="465"/>
      <c r="DM49" s="464"/>
      <c r="DN49" s="464"/>
      <c r="DO49" s="40"/>
      <c r="DP49" s="465"/>
      <c r="DQ49" s="464"/>
      <c r="DR49" s="464"/>
      <c r="DS49" s="40"/>
      <c r="DT49" s="465"/>
      <c r="DU49" s="464"/>
      <c r="DV49" s="464"/>
      <c r="DW49" s="40"/>
      <c r="DX49" s="465"/>
      <c r="DY49" s="464"/>
      <c r="DZ49" s="464"/>
      <c r="EA49" s="40"/>
      <c r="EB49" s="465"/>
      <c r="EC49" s="464"/>
      <c r="ED49" s="464"/>
      <c r="EE49" s="40"/>
      <c r="EF49" s="465"/>
      <c r="EG49" s="464"/>
      <c r="EH49" s="464"/>
      <c r="EI49" s="40"/>
      <c r="EJ49" s="465"/>
      <c r="EK49" s="464"/>
      <c r="EL49" s="464"/>
      <c r="EM49" s="40"/>
      <c r="EN49" s="465"/>
      <c r="EO49" s="464"/>
      <c r="EP49" s="464"/>
      <c r="EQ49" s="40"/>
      <c r="ER49" s="465"/>
      <c r="ES49" s="464"/>
      <c r="ET49" s="464"/>
      <c r="EU49" s="40"/>
      <c r="EV49" s="465"/>
      <c r="EW49" s="464"/>
      <c r="EX49" s="464"/>
      <c r="EY49" s="40"/>
      <c r="EZ49" s="465"/>
      <c r="FA49" s="464"/>
      <c r="FB49" s="464"/>
      <c r="FC49" s="40"/>
      <c r="FD49" s="465"/>
      <c r="FE49" s="464"/>
      <c r="FF49" s="464"/>
      <c r="FG49" s="40"/>
      <c r="FH49" s="465"/>
      <c r="FI49" s="464"/>
      <c r="FJ49" s="464"/>
      <c r="FK49" s="40"/>
      <c r="FL49" s="465"/>
      <c r="FM49" s="464"/>
      <c r="FN49" s="464"/>
      <c r="FO49" s="40"/>
      <c r="FP49" s="465"/>
      <c r="FQ49" s="464"/>
      <c r="FR49" s="464"/>
      <c r="FS49" s="40"/>
      <c r="FT49" s="465"/>
      <c r="FU49" s="464"/>
      <c r="FV49" s="464"/>
      <c r="FW49" s="40"/>
      <c r="FX49" s="465"/>
      <c r="FY49" s="464"/>
      <c r="FZ49" s="464"/>
      <c r="GA49" s="40"/>
      <c r="GB49" s="465"/>
      <c r="GC49" s="464"/>
      <c r="GD49" s="464"/>
      <c r="GE49" s="40"/>
      <c r="GF49" s="465"/>
      <c r="GG49" s="464"/>
      <c r="GH49" s="464"/>
      <c r="GI49" s="40"/>
      <c r="GJ49" s="465"/>
      <c r="GK49" s="464"/>
      <c r="GL49" s="464"/>
      <c r="GM49" s="40"/>
      <c r="GN49" s="465"/>
      <c r="GO49" s="464"/>
      <c r="GP49" s="464"/>
      <c r="GQ49" s="40"/>
      <c r="GR49" s="465"/>
      <c r="GS49" s="464"/>
      <c r="GT49" s="464"/>
      <c r="GU49" s="40"/>
      <c r="GV49" s="465"/>
      <c r="GW49" s="464"/>
      <c r="GX49" s="464"/>
      <c r="GY49" s="40"/>
      <c r="GZ49" s="465"/>
      <c r="HA49" s="464"/>
      <c r="HB49" s="464"/>
      <c r="HC49" s="40"/>
      <c r="HD49" s="465"/>
      <c r="HE49" s="464"/>
      <c r="HF49" s="464"/>
      <c r="HG49" s="40"/>
      <c r="HH49" s="465"/>
      <c r="HI49" s="464"/>
      <c r="HJ49" s="464"/>
      <c r="HK49" s="40"/>
      <c r="HL49" s="465"/>
      <c r="HM49" s="464"/>
      <c r="HN49" s="464"/>
      <c r="HO49" s="40"/>
      <c r="HP49" s="465"/>
      <c r="HQ49" s="464"/>
      <c r="HR49" s="464"/>
      <c r="HS49" s="40"/>
      <c r="HT49" s="465"/>
      <c r="HU49" s="464"/>
      <c r="HV49" s="464"/>
      <c r="HW49" s="40"/>
      <c r="HX49" s="465"/>
      <c r="HY49" s="464"/>
      <c r="HZ49" s="464"/>
      <c r="IA49" s="40"/>
      <c r="IB49" s="465"/>
      <c r="IC49" s="464"/>
      <c r="ID49" s="464"/>
      <c r="IE49" s="40"/>
      <c r="IF49" s="465"/>
      <c r="IG49" s="464"/>
      <c r="IH49" s="464"/>
      <c r="II49" s="40"/>
      <c r="IJ49" s="465"/>
      <c r="IK49" s="464"/>
      <c r="IL49" s="464"/>
      <c r="IM49" s="40"/>
      <c r="IN49" s="465"/>
      <c r="IO49" s="464"/>
      <c r="IP49" s="464"/>
      <c r="IQ49" s="40"/>
    </row>
    <row r="50" spans="1:251" s="19" customFormat="1" ht="15" customHeight="1" x14ac:dyDescent="0.25">
      <c r="A50" s="457" t="s">
        <v>52</v>
      </c>
      <c r="B50" s="458">
        <v>1393.3625</v>
      </c>
      <c r="C50" s="458">
        <v>1.8447191606262203</v>
      </c>
      <c r="D50" s="22">
        <v>9.2948456846890279E-2</v>
      </c>
    </row>
    <row r="51" spans="1:251" ht="15" customHeight="1" x14ac:dyDescent="0.25">
      <c r="A51" s="457" t="s">
        <v>53</v>
      </c>
      <c r="B51" s="458">
        <v>9748.5759309999994</v>
      </c>
      <c r="C51" s="458">
        <v>12.906465337437524</v>
      </c>
      <c r="D51" s="36">
        <v>0.65030822147229228</v>
      </c>
    </row>
    <row r="52" spans="1:251" ht="15" customHeight="1" x14ac:dyDescent="0.25">
      <c r="A52" s="438" t="s">
        <v>54</v>
      </c>
      <c r="B52" s="451"/>
      <c r="C52" s="451"/>
      <c r="D52" s="24"/>
    </row>
    <row r="53" spans="1:251" ht="15" customHeight="1" x14ac:dyDescent="0.25">
      <c r="A53" s="442" t="s">
        <v>55</v>
      </c>
      <c r="B53" s="453">
        <v>2931.2447999999999</v>
      </c>
      <c r="C53" s="453">
        <v>3.8807729123225099</v>
      </c>
      <c r="D53" s="27">
        <v>0.19553754374792742</v>
      </c>
    </row>
    <row r="54" spans="1:251" ht="15" customHeight="1" x14ac:dyDescent="0.25">
      <c r="A54" s="442" t="s">
        <v>56</v>
      </c>
      <c r="B54" s="443">
        <v>2310.88</v>
      </c>
      <c r="C54" s="453">
        <v>3.0594512296031509</v>
      </c>
      <c r="D54" s="27">
        <v>0.15415423477978044</v>
      </c>
    </row>
    <row r="55" spans="1:251" ht="15" customHeight="1" x14ac:dyDescent="0.25">
      <c r="A55" s="448" t="s">
        <v>57</v>
      </c>
      <c r="B55" s="449">
        <v>5242.1247999999996</v>
      </c>
      <c r="C55" s="449">
        <v>6.9402241419256612</v>
      </c>
      <c r="D55" s="22">
        <v>0.34969177852770783</v>
      </c>
    </row>
    <row r="56" spans="1:251" ht="15" customHeight="1" thickBot="1" x14ac:dyDescent="0.3">
      <c r="A56" s="42" t="s">
        <v>58</v>
      </c>
      <c r="B56" s="467">
        <v>14990.700730999999</v>
      </c>
      <c r="C56" s="468">
        <v>19.846689479363185</v>
      </c>
      <c r="D56" s="45">
        <v>1</v>
      </c>
    </row>
    <row r="57" spans="1:251" ht="15" customHeight="1" x14ac:dyDescent="0.25">
      <c r="A57" s="469" t="s">
        <v>108</v>
      </c>
      <c r="B57" s="469"/>
      <c r="C57" s="469"/>
      <c r="D57" s="469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141</v>
      </c>
      <c r="B3" s="501"/>
      <c r="C3" s="2"/>
      <c r="D3" s="2"/>
    </row>
    <row r="4" spans="1:5" ht="15" customHeight="1" x14ac:dyDescent="0.25">
      <c r="A4" s="1" t="s">
        <v>142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 t="s">
        <v>141</v>
      </c>
      <c r="E6" s="6"/>
    </row>
    <row r="7" spans="1:5" ht="15" customHeight="1" thickBot="1" x14ac:dyDescent="0.3">
      <c r="A7" s="4"/>
      <c r="B7" s="7">
        <v>814.05000000000007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2700</v>
      </c>
      <c r="C12" s="17">
        <v>3.3167495854063014</v>
      </c>
      <c r="D12" s="18">
        <v>0.3660536930949807</v>
      </c>
      <c r="E12" s="18">
        <v>0.42643011036449729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982.79999999999984</v>
      </c>
      <c r="C17" s="17">
        <v>1.2072968490878935</v>
      </c>
      <c r="D17" s="18">
        <v>0.13324354428657295</v>
      </c>
      <c r="E17" s="18">
        <v>0.15522056017267699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2160</v>
      </c>
      <c r="C20" s="17">
        <v>2.6533996683250414</v>
      </c>
      <c r="D20" s="18">
        <v>0.29284295447598457</v>
      </c>
      <c r="E20" s="18">
        <v>0.34114408829159787</v>
      </c>
    </row>
    <row r="21" spans="1:5" ht="15" customHeight="1" x14ac:dyDescent="0.25">
      <c r="A21" s="16" t="s">
        <v>23</v>
      </c>
      <c r="B21" s="6">
        <v>75.25</v>
      </c>
      <c r="C21" s="17">
        <v>9.2439039371046E-2</v>
      </c>
      <c r="D21" s="18">
        <v>1.0202052001999E-2</v>
      </c>
      <c r="E21" s="18">
        <v>1.1884765112936454E-2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83.4</v>
      </c>
      <c r="C28" s="17">
        <v>0.10245070941588354</v>
      </c>
      <c r="D28" s="18">
        <v>1.1306991853378294E-2</v>
      </c>
      <c r="E28" s="18">
        <v>1.3171952297925584E-2</v>
      </c>
    </row>
    <row r="29" spans="1:5" s="19" customFormat="1" ht="15" customHeight="1" x14ac:dyDescent="0.25">
      <c r="A29" s="16" t="s">
        <v>31</v>
      </c>
      <c r="B29" s="6">
        <v>10.5</v>
      </c>
      <c r="C29" s="17">
        <v>1.2898470609913395E-2</v>
      </c>
      <c r="D29" s="18">
        <v>1.423542139813814E-3</v>
      </c>
      <c r="E29" s="18">
        <v>1.6583393180841562E-3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180.35849999999996</v>
      </c>
      <c r="C31" s="17">
        <v>0.22155702966648233</v>
      </c>
      <c r="D31" s="18">
        <v>2.4452183335581877E-2</v>
      </c>
      <c r="E31" s="18">
        <v>2.8485294466731547E-2</v>
      </c>
    </row>
    <row r="32" spans="1:5" ht="15" customHeight="1" x14ac:dyDescent="0.25">
      <c r="A32" s="20" t="s">
        <v>34</v>
      </c>
      <c r="B32" s="21">
        <v>6192.3084999999992</v>
      </c>
      <c r="C32" s="21">
        <v>7.6067913518825607</v>
      </c>
      <c r="D32" s="22">
        <v>0.83952496118831099</v>
      </c>
      <c r="E32" s="23">
        <v>0.97799511002444983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139.32694124999998</v>
      </c>
      <c r="C34" s="26">
        <v>0.17115280541735761</v>
      </c>
      <c r="D34" s="27">
        <v>1.8889311626737001E-2</v>
      </c>
      <c r="E34" s="18">
        <v>2.200488997555012E-2</v>
      </c>
    </row>
    <row r="35" spans="1:251" ht="15" customHeight="1" x14ac:dyDescent="0.25">
      <c r="A35" s="28" t="s">
        <v>37</v>
      </c>
      <c r="B35" s="29">
        <v>139.32694124999998</v>
      </c>
      <c r="C35" s="29">
        <v>0.17115280541735761</v>
      </c>
      <c r="D35" s="30">
        <v>1.8889311626737001E-2</v>
      </c>
      <c r="E35" s="31">
        <v>2.200488997555012E-2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6331.6354412499995</v>
      </c>
      <c r="C36" s="35">
        <v>7.7779441572999186</v>
      </c>
      <c r="D36" s="36">
        <v>0.85841427281504801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618.24</v>
      </c>
      <c r="C38" s="6">
        <v>0.75946194951170065</v>
      </c>
      <c r="D38" s="18">
        <v>8.3818161192237367E-2</v>
      </c>
    </row>
    <row r="39" spans="1:251" ht="15" customHeight="1" x14ac:dyDescent="0.25">
      <c r="A39" s="16" t="s">
        <v>41</v>
      </c>
      <c r="B39" s="6">
        <v>28</v>
      </c>
      <c r="C39" s="6">
        <v>3.4395921626435719E-2</v>
      </c>
      <c r="D39" s="18">
        <v>3.7961123728368373E-3</v>
      </c>
    </row>
    <row r="40" spans="1:251" ht="15" customHeight="1" x14ac:dyDescent="0.25">
      <c r="A40" s="16" t="s">
        <v>42</v>
      </c>
      <c r="B40" s="6">
        <v>41.666666666666664</v>
      </c>
      <c r="C40" s="6">
        <v>5.1184407182196009E-2</v>
      </c>
      <c r="D40" s="18">
        <v>5.6489767452929125E-3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687.90666666666664</v>
      </c>
      <c r="C42" s="21">
        <v>0.8450422783203323</v>
      </c>
      <c r="D42" s="22">
        <v>9.3263250310367113E-2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166.8</v>
      </c>
      <c r="C44" s="26">
        <v>0.20490141883176707</v>
      </c>
      <c r="D44" s="37">
        <v>2.2613983706756588E-2</v>
      </c>
    </row>
    <row r="45" spans="1:251" ht="15" customHeight="1" x14ac:dyDescent="0.25">
      <c r="A45" s="25" t="s">
        <v>47</v>
      </c>
      <c r="B45" s="26">
        <v>7</v>
      </c>
      <c r="C45" s="26">
        <v>8.5989804066089297E-3</v>
      </c>
      <c r="D45" s="37">
        <v>9.4902809320920932E-4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2.625</v>
      </c>
      <c r="C48" s="26">
        <v>3.2246176524783486E-3</v>
      </c>
      <c r="D48" s="27">
        <v>3.5588553495345351E-4</v>
      </c>
    </row>
    <row r="49" spans="1:251" s="39" customFormat="1" ht="15" customHeight="1" x14ac:dyDescent="0.25">
      <c r="A49" s="20" t="s">
        <v>51</v>
      </c>
      <c r="B49" s="21">
        <v>176.42500000000001</v>
      </c>
      <c r="C49" s="21">
        <v>0.21672501689085436</v>
      </c>
      <c r="D49" s="22">
        <v>2.391889733491925E-2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864.33166666666671</v>
      </c>
      <c r="C50" s="34">
        <v>1.0617672952111867</v>
      </c>
      <c r="D50" s="22">
        <v>0.11718214764528637</v>
      </c>
    </row>
    <row r="51" spans="1:251" ht="15" customHeight="1" x14ac:dyDescent="0.25">
      <c r="A51" s="33" t="s">
        <v>53</v>
      </c>
      <c r="B51" s="34">
        <v>7195.9671079166665</v>
      </c>
      <c r="C51" s="34">
        <v>8.8397114525111053</v>
      </c>
      <c r="D51" s="36">
        <v>0.97559642046033435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0</v>
      </c>
      <c r="C53" s="26">
        <v>0</v>
      </c>
      <c r="D53" s="27">
        <v>0</v>
      </c>
    </row>
    <row r="54" spans="1:251" ht="15" customHeight="1" x14ac:dyDescent="0.25">
      <c r="A54" s="16" t="s">
        <v>56</v>
      </c>
      <c r="B54" s="6">
        <v>180</v>
      </c>
      <c r="C54" s="26">
        <v>0.22111663902708678</v>
      </c>
      <c r="D54" s="27">
        <v>2.440357953966538E-2</v>
      </c>
    </row>
    <row r="55" spans="1:251" ht="15" customHeight="1" x14ac:dyDescent="0.25">
      <c r="A55" s="20" t="s">
        <v>57</v>
      </c>
      <c r="B55" s="21">
        <v>180</v>
      </c>
      <c r="C55" s="21">
        <v>0.22111663902708678</v>
      </c>
      <c r="D55" s="22">
        <v>2.440357953966538E-2</v>
      </c>
    </row>
    <row r="56" spans="1:251" ht="15" customHeight="1" thickBot="1" x14ac:dyDescent="0.3">
      <c r="A56" s="42" t="s">
        <v>58</v>
      </c>
      <c r="B56" s="43">
        <v>7375.9671079166665</v>
      </c>
      <c r="C56" s="44">
        <v>9.0608280915381929</v>
      </c>
      <c r="D56" s="45">
        <v>0.99999999999999978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v>43525</v>
      </c>
      <c r="B3" s="501"/>
      <c r="C3" s="2"/>
      <c r="D3" s="2"/>
    </row>
    <row r="4" spans="1:5" ht="15" customHeight="1" x14ac:dyDescent="0.25">
      <c r="A4" s="1" t="s">
        <v>142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>
        <v>43525</v>
      </c>
      <c r="E6" s="6"/>
    </row>
    <row r="7" spans="1:5" ht="15" customHeight="1" thickBot="1" x14ac:dyDescent="0.3">
      <c r="A7" s="4"/>
      <c r="B7" s="7">
        <v>814.05000000000007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2700</v>
      </c>
      <c r="C12" s="17">
        <v>3.3167495854063014</v>
      </c>
      <c r="D12" s="18">
        <v>0.36614915663767156</v>
      </c>
      <c r="E12" s="18">
        <v>0.43064176577550473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982.79999999999984</v>
      </c>
      <c r="C17" s="17">
        <v>1.2072968490878935</v>
      </c>
      <c r="D17" s="18">
        <v>0.13327829301611241</v>
      </c>
      <c r="E17" s="18">
        <v>0.1567536027422837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2160</v>
      </c>
      <c r="C20" s="17">
        <v>2.6533996683250414</v>
      </c>
      <c r="D20" s="18">
        <v>0.29291932531013726</v>
      </c>
      <c r="E20" s="18">
        <v>0.3445134126204038</v>
      </c>
    </row>
    <row r="21" spans="1:5" ht="15" customHeight="1" x14ac:dyDescent="0.25">
      <c r="A21" s="16" t="s">
        <v>23</v>
      </c>
      <c r="B21" s="6">
        <v>75.25</v>
      </c>
      <c r="C21" s="17">
        <v>9.2439039371046E-2</v>
      </c>
      <c r="D21" s="18">
        <v>1.0204712606290661E-2</v>
      </c>
      <c r="E21" s="18">
        <v>1.2002145509113604E-2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83.4</v>
      </c>
      <c r="C28" s="17">
        <v>0.10245070941588354</v>
      </c>
      <c r="D28" s="18">
        <v>1.1309940616141411E-2</v>
      </c>
      <c r="E28" s="18">
        <v>1.3302045653954481E-2</v>
      </c>
    </row>
    <row r="29" spans="1:5" s="19" customFormat="1" ht="15" customHeight="1" x14ac:dyDescent="0.25">
      <c r="A29" s="16" t="s">
        <v>31</v>
      </c>
      <c r="B29" s="6">
        <v>10.5</v>
      </c>
      <c r="C29" s="17">
        <v>1.2898470609913395E-2</v>
      </c>
      <c r="D29" s="18">
        <v>1.4239133869242782E-3</v>
      </c>
      <c r="E29" s="18">
        <v>1.6747179780158517E-3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180.35849999999996</v>
      </c>
      <c r="C31" s="17">
        <v>0.22155702966648233</v>
      </c>
      <c r="D31" s="18">
        <v>2.4458560247198322E-2</v>
      </c>
      <c r="E31" s="18">
        <v>2.8766630708378278E-2</v>
      </c>
    </row>
    <row r="32" spans="1:5" ht="15" customHeight="1" x14ac:dyDescent="0.25">
      <c r="A32" s="20" t="s">
        <v>34</v>
      </c>
      <c r="B32" s="21">
        <v>6192.3084999999992</v>
      </c>
      <c r="C32" s="21">
        <v>7.6067913518825607</v>
      </c>
      <c r="D32" s="22">
        <v>0.83974390182047587</v>
      </c>
      <c r="E32" s="23">
        <v>0.98765432098765427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77.40385624999999</v>
      </c>
      <c r="C34" s="26">
        <v>9.5084891898532017E-2</v>
      </c>
      <c r="D34" s="27">
        <v>1.0496798772755948E-2</v>
      </c>
      <c r="E34" s="18">
        <v>1.2345679012345678E-2</v>
      </c>
    </row>
    <row r="35" spans="1:251" ht="15" customHeight="1" x14ac:dyDescent="0.25">
      <c r="A35" s="28" t="s">
        <v>37</v>
      </c>
      <c r="B35" s="29">
        <v>77.40385624999999</v>
      </c>
      <c r="C35" s="29">
        <v>9.5084891898532017E-2</v>
      </c>
      <c r="D35" s="30">
        <v>1.0496798772755948E-2</v>
      </c>
      <c r="E35" s="31">
        <v>1.2345679012345678E-2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6269.7123562499992</v>
      </c>
      <c r="C36" s="35">
        <v>7.7018762437810926</v>
      </c>
      <c r="D36" s="36">
        <v>0.85024070059323187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618.24</v>
      </c>
      <c r="C38" s="6">
        <v>0.75946194951170065</v>
      </c>
      <c r="D38" s="18">
        <v>8.3840020222101505E-2</v>
      </c>
    </row>
    <row r="39" spans="1:251" ht="15" customHeight="1" x14ac:dyDescent="0.25">
      <c r="A39" s="16" t="s">
        <v>41</v>
      </c>
      <c r="B39" s="6">
        <v>28</v>
      </c>
      <c r="C39" s="6">
        <v>3.4395921626435719E-2</v>
      </c>
      <c r="D39" s="18">
        <v>3.7971023651314087E-3</v>
      </c>
    </row>
    <row r="40" spans="1:251" ht="15" customHeight="1" x14ac:dyDescent="0.25">
      <c r="A40" s="16" t="s">
        <v>42</v>
      </c>
      <c r="B40" s="6">
        <v>41.666666666666664</v>
      </c>
      <c r="C40" s="6">
        <v>5.1184407182196009E-2</v>
      </c>
      <c r="D40" s="18">
        <v>5.6504499481122147E-3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687.90666666666664</v>
      </c>
      <c r="C42" s="21">
        <v>0.8450422783203323</v>
      </c>
      <c r="D42" s="22">
        <v>9.3287572535345128E-2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166.8</v>
      </c>
      <c r="C44" s="26">
        <v>0.20490141883176707</v>
      </c>
      <c r="D44" s="37">
        <v>2.2619881232282823E-2</v>
      </c>
    </row>
    <row r="45" spans="1:251" ht="15" customHeight="1" x14ac:dyDescent="0.25">
      <c r="A45" s="25" t="s">
        <v>47</v>
      </c>
      <c r="B45" s="26">
        <v>7</v>
      </c>
      <c r="C45" s="26">
        <v>8.5989804066089297E-3</v>
      </c>
      <c r="D45" s="37">
        <v>9.4927559128285218E-4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2.625</v>
      </c>
      <c r="C48" s="26">
        <v>3.2246176524783486E-3</v>
      </c>
      <c r="D48" s="27">
        <v>3.5597834673106954E-4</v>
      </c>
    </row>
    <row r="49" spans="1:251" s="39" customFormat="1" ht="15" customHeight="1" x14ac:dyDescent="0.25">
      <c r="A49" s="20" t="s">
        <v>51</v>
      </c>
      <c r="B49" s="21">
        <v>176.42500000000001</v>
      </c>
      <c r="C49" s="21">
        <v>0.21672501689085436</v>
      </c>
      <c r="D49" s="22">
        <v>2.3925135170296746E-2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864.33166666666671</v>
      </c>
      <c r="C50" s="34">
        <v>1.0617672952111867</v>
      </c>
      <c r="D50" s="22">
        <v>0.11721270770564188</v>
      </c>
    </row>
    <row r="51" spans="1:251" ht="15" customHeight="1" x14ac:dyDescent="0.25">
      <c r="A51" s="33" t="s">
        <v>53</v>
      </c>
      <c r="B51" s="34">
        <v>7134.0440229166661</v>
      </c>
      <c r="C51" s="34">
        <v>8.7636435389922802</v>
      </c>
      <c r="D51" s="36">
        <v>0.96745340829887372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0</v>
      </c>
      <c r="C53" s="26">
        <v>0</v>
      </c>
      <c r="D53" s="27">
        <v>0</v>
      </c>
    </row>
    <row r="54" spans="1:251" ht="15" customHeight="1" x14ac:dyDescent="0.25">
      <c r="A54" s="16" t="s">
        <v>56</v>
      </c>
      <c r="B54" s="6">
        <v>240</v>
      </c>
      <c r="C54" s="26">
        <v>0.29482218536944904</v>
      </c>
      <c r="D54" s="27">
        <v>3.2546591701126358E-2</v>
      </c>
    </row>
    <row r="55" spans="1:251" ht="15" customHeight="1" x14ac:dyDescent="0.25">
      <c r="A55" s="20" t="s">
        <v>57</v>
      </c>
      <c r="B55" s="21">
        <v>240</v>
      </c>
      <c r="C55" s="21">
        <v>0.29482218536944904</v>
      </c>
      <c r="D55" s="22">
        <v>3.2546591701126358E-2</v>
      </c>
    </row>
    <row r="56" spans="1:251" ht="15" customHeight="1" thickBot="1" x14ac:dyDescent="0.3">
      <c r="A56" s="42" t="s">
        <v>58</v>
      </c>
      <c r="B56" s="43">
        <v>7374.0440229166661</v>
      </c>
      <c r="C56" s="44">
        <v>9.0584657243617297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f>[12]ATUALIZAÇÃO!C10</f>
        <v>43891</v>
      </c>
      <c r="B3" s="501"/>
      <c r="C3" s="2"/>
      <c r="D3" s="2"/>
    </row>
    <row r="4" spans="1:5" ht="15" customHeight="1" x14ac:dyDescent="0.25">
      <c r="A4" s="1" t="str">
        <f>[12]ATUALIZAÇÃO!A2</f>
        <v>MUNICÍPIO: CASTELO DO PIAUÍ</v>
      </c>
      <c r="B4" s="1"/>
      <c r="C4" s="1"/>
      <c r="D4" s="2"/>
    </row>
    <row r="5" spans="1:5" ht="15" customHeight="1" x14ac:dyDescent="0.25">
      <c r="A5" s="1" t="str">
        <f>[12]ATUALIZAÇÃO!A1</f>
        <v>UF: PI</v>
      </c>
      <c r="B5" s="1"/>
      <c r="C5" s="1"/>
      <c r="D5" s="2"/>
    </row>
    <row r="6" spans="1:5" ht="15" customHeight="1" x14ac:dyDescent="0.25">
      <c r="A6" s="4" t="s">
        <v>3</v>
      </c>
      <c r="B6" s="5">
        <f>[12]ATUALIZAÇÃO!C10</f>
        <v>43891</v>
      </c>
      <c r="E6" s="6"/>
    </row>
    <row r="7" spans="1:5" ht="15" customHeight="1" thickBot="1" x14ac:dyDescent="0.3">
      <c r="A7" s="4"/>
      <c r="B7" s="7">
        <f>'[12]REBANHO '!B37</f>
        <v>814.05000000000007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f>[12]RESULTADO!C13</f>
        <v>3375</v>
      </c>
      <c r="C12" s="17">
        <f>(B12*[12]RESULTADO!$C$52)/[12]RENDA!$B$6</f>
        <v>4.1459369817578766</v>
      </c>
      <c r="D12" s="18">
        <f>IF(B12&gt;0,B12/$B$56,0)</f>
        <v>0.41153937085013903</v>
      </c>
      <c r="E12" s="18">
        <f t="shared" ref="E12:E32" si="0">IF(B12&gt;0,B12/$B$36,0)</f>
        <v>0.47158047892355986</v>
      </c>
    </row>
    <row r="13" spans="1:5" ht="15" customHeight="1" x14ac:dyDescent="0.25">
      <c r="A13" s="16" t="s">
        <v>15</v>
      </c>
      <c r="B13" s="6">
        <f>[12]RESULTADO!C14</f>
        <v>0</v>
      </c>
      <c r="C13" s="17">
        <f>(B13*[12]RESULTADO!$C$52)/[12]RENDA!$B$6</f>
        <v>0</v>
      </c>
      <c r="D13" s="18">
        <f>IF(B13&gt;0,B13/$B$56,0)</f>
        <v>0</v>
      </c>
      <c r="E13" s="18">
        <f>IF(B13&gt;0,B13/$B$36,0)</f>
        <v>0</v>
      </c>
    </row>
    <row r="14" spans="1:5" ht="15" customHeight="1" x14ac:dyDescent="0.25">
      <c r="A14" s="16" t="s">
        <v>16</v>
      </c>
      <c r="B14" s="6">
        <v>0</v>
      </c>
      <c r="C14" s="17">
        <f>(B14*[12]RESULTADO!$C$52)/[12]RENDA!$B$6</f>
        <v>0</v>
      </c>
      <c r="D14" s="18">
        <f t="shared" ref="D14:D31" si="1">IF(B14&gt;0,B14/$B$56,0)</f>
        <v>0</v>
      </c>
      <c r="E14" s="18">
        <f t="shared" si="0"/>
        <v>0</v>
      </c>
    </row>
    <row r="15" spans="1:5" ht="15" customHeight="1" x14ac:dyDescent="0.25">
      <c r="A15" s="16" t="s">
        <v>17</v>
      </c>
      <c r="B15" s="6">
        <v>0</v>
      </c>
      <c r="C15" s="17">
        <f>(B15*[12]RESULTADO!$C$52)/[12]RENDA!$B$6</f>
        <v>0</v>
      </c>
      <c r="D15" s="18">
        <f t="shared" si="1"/>
        <v>0</v>
      </c>
      <c r="E15" s="18">
        <f t="shared" si="0"/>
        <v>0</v>
      </c>
    </row>
    <row r="16" spans="1:5" ht="15" customHeight="1" x14ac:dyDescent="0.25">
      <c r="A16" s="16" t="s">
        <v>18</v>
      </c>
      <c r="B16" s="6">
        <v>0</v>
      </c>
      <c r="C16" s="17">
        <f>(B16*[12]RESULTADO!$C$52)/[12]RENDA!$B$6</f>
        <v>0</v>
      </c>
      <c r="D16" s="18">
        <f t="shared" si="1"/>
        <v>0</v>
      </c>
      <c r="E16" s="18">
        <f t="shared" si="0"/>
        <v>0</v>
      </c>
    </row>
    <row r="17" spans="1:5" ht="15" customHeight="1" x14ac:dyDescent="0.25">
      <c r="A17" s="16" t="s">
        <v>68</v>
      </c>
      <c r="B17" s="6">
        <f>'[12]ALIMENTAÇÃO - CONCENTRADO'!G36</f>
        <v>1133.9999999999998</v>
      </c>
      <c r="C17" s="17">
        <f>(B17*[12]RESULTADO!$C$52)/[12]RENDA!$B$6</f>
        <v>1.3930348258706464</v>
      </c>
      <c r="D17" s="18">
        <f t="shared" si="1"/>
        <v>0.1382772286056467</v>
      </c>
      <c r="E17" s="18">
        <f t="shared" si="0"/>
        <v>0.15845104091831608</v>
      </c>
    </row>
    <row r="18" spans="1:5" ht="15" customHeight="1" x14ac:dyDescent="0.25">
      <c r="A18" s="16" t="s">
        <v>20</v>
      </c>
      <c r="B18" s="6">
        <f>[12]RESULTADO!C20</f>
        <v>0</v>
      </c>
      <c r="C18" s="17">
        <f>(B18*[12]RESULTADO!$C$52)/[12]RENDA!$B$6</f>
        <v>0</v>
      </c>
      <c r="D18" s="18">
        <f t="shared" si="1"/>
        <v>0</v>
      </c>
      <c r="E18" s="18">
        <f t="shared" si="0"/>
        <v>0</v>
      </c>
    </row>
    <row r="19" spans="1:5" ht="15" customHeight="1" x14ac:dyDescent="0.25">
      <c r="A19" s="16" t="s">
        <v>69</v>
      </c>
      <c r="B19" s="6">
        <f>[12]RESULTADO!C21</f>
        <v>0</v>
      </c>
      <c r="C19" s="17">
        <f>(B19*[12]RESULTADO!$C$52)/[12]RENDA!$B$6</f>
        <v>0</v>
      </c>
      <c r="D19" s="18">
        <f t="shared" si="1"/>
        <v>0</v>
      </c>
      <c r="E19" s="18">
        <f t="shared" si="0"/>
        <v>0</v>
      </c>
    </row>
    <row r="20" spans="1:5" ht="15" customHeight="1" x14ac:dyDescent="0.25">
      <c r="A20" s="16" t="s">
        <v>22</v>
      </c>
      <c r="B20" s="6">
        <f>'[12]ALIMENTAÇÃO - CONCENTRADO'!G34+'[12]ALIMENTAÇÃO - CONCENTRADO'!G35</f>
        <v>2160</v>
      </c>
      <c r="C20" s="17">
        <f>(B20*[12]RESULTADO!$C$52)/[12]RENDA!$B$6</f>
        <v>2.6533996683250414</v>
      </c>
      <c r="D20" s="18">
        <f t="shared" si="1"/>
        <v>0.26338519734408899</v>
      </c>
      <c r="E20" s="18">
        <f t="shared" si="0"/>
        <v>0.30181150651107835</v>
      </c>
    </row>
    <row r="21" spans="1:5" ht="15" customHeight="1" x14ac:dyDescent="0.25">
      <c r="A21" s="16" t="s">
        <v>23</v>
      </c>
      <c r="B21" s="6">
        <f>[12]RESULTADO!C23</f>
        <v>75.25</v>
      </c>
      <c r="C21" s="17">
        <f>(B21*[12]RESULTADO!$C$52)/[12]RENDA!$B$6</f>
        <v>9.2439039371046E-2</v>
      </c>
      <c r="D21" s="18">
        <f t="shared" si="1"/>
        <v>9.1758037500660628E-3</v>
      </c>
      <c r="E21" s="18">
        <f t="shared" si="0"/>
        <v>1.0514498085629003E-2</v>
      </c>
    </row>
    <row r="22" spans="1:5" ht="15" customHeight="1" x14ac:dyDescent="0.25">
      <c r="A22" s="16" t="s">
        <v>24</v>
      </c>
      <c r="B22" s="6">
        <f>[12]RESULTADO!C24</f>
        <v>0</v>
      </c>
      <c r="C22" s="17">
        <f>(B22*[12]RESULTADO!$C$52)/[12]RENDA!$B$6</f>
        <v>0</v>
      </c>
      <c r="D22" s="18">
        <f t="shared" si="1"/>
        <v>0</v>
      </c>
      <c r="E22" s="18">
        <f t="shared" si="0"/>
        <v>0</v>
      </c>
    </row>
    <row r="23" spans="1:5" ht="15" customHeight="1" x14ac:dyDescent="0.25">
      <c r="A23" s="16" t="s">
        <v>70</v>
      </c>
      <c r="B23" s="6">
        <f>[12]RESULTADO!C25</f>
        <v>0</v>
      </c>
      <c r="C23" s="17">
        <f>(B23*[12]RESULTADO!$C$52)/[12]RENDA!$B$6</f>
        <v>0</v>
      </c>
      <c r="D23" s="18">
        <f t="shared" si="1"/>
        <v>0</v>
      </c>
      <c r="E23" s="18">
        <f t="shared" si="0"/>
        <v>0</v>
      </c>
    </row>
    <row r="24" spans="1:5" ht="15" customHeight="1" x14ac:dyDescent="0.25">
      <c r="A24" s="16" t="s">
        <v>71</v>
      </c>
      <c r="B24" s="6">
        <f>[12]RESULTADO!C26</f>
        <v>0</v>
      </c>
      <c r="C24" s="17">
        <f>(B24)/[12]RENDA!$B$6</f>
        <v>0</v>
      </c>
      <c r="D24" s="18">
        <f t="shared" si="1"/>
        <v>0</v>
      </c>
      <c r="E24" s="18">
        <f t="shared" si="0"/>
        <v>0</v>
      </c>
    </row>
    <row r="25" spans="1:5" ht="15" customHeight="1" x14ac:dyDescent="0.25">
      <c r="A25" s="16" t="s">
        <v>27</v>
      </c>
      <c r="B25" s="6">
        <f>[12]RESULTADO!C27</f>
        <v>0</v>
      </c>
      <c r="C25" s="17">
        <f>(B25)/[12]RENDA!$B$6</f>
        <v>0</v>
      </c>
      <c r="D25" s="18">
        <f t="shared" si="1"/>
        <v>0</v>
      </c>
      <c r="E25" s="18">
        <f t="shared" si="0"/>
        <v>0</v>
      </c>
    </row>
    <row r="26" spans="1:5" ht="15" customHeight="1" x14ac:dyDescent="0.25">
      <c r="A26" s="16" t="s">
        <v>28</v>
      </c>
      <c r="B26" s="6">
        <f>[12]RESULTADO!C28</f>
        <v>0</v>
      </c>
      <c r="C26" s="17">
        <f>(B26*[12]RESULTADO!$C$52)/[12]RENDA!$B$6</f>
        <v>0</v>
      </c>
      <c r="D26" s="18">
        <f t="shared" si="1"/>
        <v>0</v>
      </c>
      <c r="E26" s="18">
        <f t="shared" si="0"/>
        <v>0</v>
      </c>
    </row>
    <row r="27" spans="1:5" ht="15" customHeight="1" x14ac:dyDescent="0.25">
      <c r="A27" s="16" t="s">
        <v>29</v>
      </c>
      <c r="B27" s="6">
        <v>0</v>
      </c>
      <c r="C27" s="17">
        <f>(B27*[12]RESULTADO!$C$52)/[12]RENDA!$B$6</f>
        <v>0</v>
      </c>
      <c r="D27" s="18">
        <f t="shared" si="1"/>
        <v>0</v>
      </c>
      <c r="E27" s="18">
        <f t="shared" si="0"/>
        <v>0</v>
      </c>
    </row>
    <row r="28" spans="1:5" ht="15" customHeight="1" x14ac:dyDescent="0.25">
      <c r="A28" s="16" t="s">
        <v>30</v>
      </c>
      <c r="B28" s="6">
        <f>[12]GERAL!E62</f>
        <v>90.9</v>
      </c>
      <c r="C28" s="17">
        <f>(B28*[12]RESULTADO!$C$52)/[12]RENDA!$B$6</f>
        <v>0.11166390270867882</v>
      </c>
      <c r="D28" s="18">
        <f>IF(B28&gt;0,B28/$B$56,0)</f>
        <v>1.1084127054897079E-2</v>
      </c>
      <c r="E28" s="18">
        <f>IF(B28&gt;0,B28/$B$36,0)</f>
        <v>1.2701234232341214E-2</v>
      </c>
    </row>
    <row r="29" spans="1:5" s="19" customFormat="1" ht="15" customHeight="1" x14ac:dyDescent="0.25">
      <c r="A29" s="16" t="s">
        <v>31</v>
      </c>
      <c r="B29" s="6">
        <f>[12]GERAL!$E$65</f>
        <v>10.5</v>
      </c>
      <c r="C29" s="17">
        <f>(B29*[12]RESULTADO!$C$52)/[12]RENDA!$B$6</f>
        <v>1.2898470609913395E-2</v>
      </c>
      <c r="D29" s="18">
        <f t="shared" si="1"/>
        <v>1.2803447093115436E-3</v>
      </c>
      <c r="E29" s="18">
        <f t="shared" si="0"/>
        <v>1.4671392677621862E-3</v>
      </c>
    </row>
    <row r="30" spans="1:5" ht="15" customHeight="1" x14ac:dyDescent="0.25">
      <c r="A30" s="16" t="s">
        <v>32</v>
      </c>
      <c r="B30" s="6">
        <f>[12]RESULTADO!C33</f>
        <v>0</v>
      </c>
      <c r="C30" s="17">
        <f>(B30*[12]RESULTADO!$C$52)/[12]RENDA!$B$6</f>
        <v>0</v>
      </c>
      <c r="D30" s="18">
        <f t="shared" si="1"/>
        <v>0</v>
      </c>
      <c r="E30" s="18">
        <f t="shared" si="0"/>
        <v>0</v>
      </c>
    </row>
    <row r="31" spans="1:5" ht="15" customHeight="1" x14ac:dyDescent="0.25">
      <c r="A31" s="16" t="s">
        <v>140</v>
      </c>
      <c r="B31" s="6">
        <f>3%*(SUM(B12:B30))</f>
        <v>205.36949999999999</v>
      </c>
      <c r="C31" s="17">
        <f>(B31*[12]RESULTADO!$C$52)/[12]RENDA!$B$6</f>
        <v>0.25228118665929605</v>
      </c>
      <c r="D31" s="18">
        <f t="shared" si="1"/>
        <v>2.5042262169424481E-2</v>
      </c>
      <c r="E31" s="18">
        <f t="shared" si="0"/>
        <v>2.8695776938160601E-2</v>
      </c>
    </row>
    <row r="32" spans="1:5" ht="15" customHeight="1" x14ac:dyDescent="0.25">
      <c r="A32" s="20" t="s">
        <v>34</v>
      </c>
      <c r="B32" s="21">
        <f>SUM(B12:B31)</f>
        <v>7051.0194999999994</v>
      </c>
      <c r="C32" s="21">
        <f>SUM(C12:C31)</f>
        <v>8.6616540753024989</v>
      </c>
      <c r="D32" s="22">
        <f>SUM(D12:D31)</f>
        <v>0.85978433448357405</v>
      </c>
      <c r="E32" s="23">
        <f t="shared" si="0"/>
        <v>0.98522167487684731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f>(B32/2)*[12]ATUALIZAÇÃO!C42</f>
        <v>105.76529249999999</v>
      </c>
      <c r="C34" s="26">
        <f>(B34*[12]RESULTADO!$C$52)/[12]RENDA!$B$6</f>
        <v>0.12992481112953747</v>
      </c>
      <c r="D34" s="27">
        <f>IF(B34&gt;0,B34/$B$56,0)</f>
        <v>1.2896765017253608E-2</v>
      </c>
      <c r="E34" s="18">
        <f>IF(B34&gt;0,B34/$B$36,0)</f>
        <v>1.4778325123152709E-2</v>
      </c>
    </row>
    <row r="35" spans="1:251" ht="15" customHeight="1" x14ac:dyDescent="0.25">
      <c r="A35" s="28" t="s">
        <v>37</v>
      </c>
      <c r="B35" s="29">
        <f>B34</f>
        <v>105.76529249999999</v>
      </c>
      <c r="C35" s="29">
        <f>C34</f>
        <v>0.12992481112953747</v>
      </c>
      <c r="D35" s="30">
        <f>IF(B35&gt;0,B35/$B$56,0)</f>
        <v>1.2896765017253608E-2</v>
      </c>
      <c r="E35" s="31">
        <f>IF(B35&gt;0,B35/$B$36,0)</f>
        <v>1.4778325123152709E-2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f>SUM(B32,B35)</f>
        <v>7156.7847924999996</v>
      </c>
      <c r="C36" s="35">
        <f>SUM(C32,C35)</f>
        <v>8.7915788864320366</v>
      </c>
      <c r="D36" s="36">
        <f>SUM(D32,D35)</f>
        <v>0.87268109950082762</v>
      </c>
      <c r="E36" s="36">
        <f>IF(B36&gt;0,B36/$B$36,0)</f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f>[12]RESULTADO!C38</f>
        <v>678.24</v>
      </c>
      <c r="C38" s="6">
        <f>(B38*[12]RESULTADO!$C$52)/[12]RENDA!$B$6</f>
        <v>0.83316749585406291</v>
      </c>
      <c r="D38" s="18">
        <f>IF(B38&gt;0,B38/$B$56,0)</f>
        <v>8.2702951966043936E-2</v>
      </c>
    </row>
    <row r="39" spans="1:251" ht="15" customHeight="1" x14ac:dyDescent="0.25">
      <c r="A39" s="16" t="s">
        <v>41</v>
      </c>
      <c r="B39" s="6">
        <f>[12]RESULTADO!C39</f>
        <v>28</v>
      </c>
      <c r="C39" s="6">
        <f>(B39*[12]RESULTADO!$C$52)/[12]RENDA!$B$6</f>
        <v>3.4395921626435719E-2</v>
      </c>
      <c r="D39" s="18">
        <f>IF(B39&gt;0,B39/$B$56,0)</f>
        <v>3.4142525581641165E-3</v>
      </c>
    </row>
    <row r="40" spans="1:251" ht="15" customHeight="1" x14ac:dyDescent="0.25">
      <c r="A40" s="16" t="s">
        <v>42</v>
      </c>
      <c r="B40" s="6">
        <f>[12]RESULTADO!C40</f>
        <v>41.666666666666664</v>
      </c>
      <c r="C40" s="6">
        <f>(B40*[12]RESULTADO!$C$52)/[12]RENDA!$B$6</f>
        <v>5.1184407182196009E-2</v>
      </c>
      <c r="D40" s="18">
        <f>IF(B40&gt;0,B40/$B$56,0)</f>
        <v>5.0807329734585066E-3</v>
      </c>
    </row>
    <row r="41" spans="1:251" ht="15" customHeight="1" x14ac:dyDescent="0.25">
      <c r="A41" s="16" t="s">
        <v>43</v>
      </c>
      <c r="B41" s="6">
        <v>0</v>
      </c>
      <c r="C41" s="6">
        <f>(B41*[12]RESULTADO!$C$52)/[12]RENDA!$B$6</f>
        <v>0</v>
      </c>
      <c r="D41" s="18">
        <f>IF(B41&gt;0,B41/$B$56,0)</f>
        <v>0</v>
      </c>
    </row>
    <row r="42" spans="1:251" ht="15" customHeight="1" x14ac:dyDescent="0.25">
      <c r="A42" s="20" t="s">
        <v>44</v>
      </c>
      <c r="B42" s="21">
        <f>SUM(B38:B41)</f>
        <v>747.90666666666664</v>
      </c>
      <c r="C42" s="21">
        <f>SUM(C38:C41)</f>
        <v>0.91874782466269456</v>
      </c>
      <c r="D42" s="22">
        <f>SUM(D38:D41)</f>
        <v>9.1197937497666567E-2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f>[12]GERAL!E63</f>
        <v>181.8</v>
      </c>
      <c r="C44" s="26">
        <f>(B44*[12]RESULTADO!$C$52)/[12]RENDA!$B$6</f>
        <v>0.22332780541735764</v>
      </c>
      <c r="D44" s="37">
        <f>IF(B44&gt;0,B44/$B$56,0)</f>
        <v>2.2168254109794158E-2</v>
      </c>
    </row>
    <row r="45" spans="1:251" ht="15" customHeight="1" x14ac:dyDescent="0.25">
      <c r="A45" s="25" t="s">
        <v>47</v>
      </c>
      <c r="B45" s="26">
        <f>[12]GERAL!E66</f>
        <v>7</v>
      </c>
      <c r="C45" s="26">
        <f>(B45*[12]RESULTADO!$C$52)/[12]RENDA!$B$6</f>
        <v>8.5989804066089297E-3</v>
      </c>
      <c r="D45" s="37">
        <f>IF(B45&gt;0,B45/$B$56,0)</f>
        <v>8.5356313954102912E-4</v>
      </c>
    </row>
    <row r="46" spans="1:251" ht="15" customHeight="1" x14ac:dyDescent="0.25">
      <c r="A46" s="38" t="s">
        <v>48</v>
      </c>
      <c r="B46" s="26">
        <f>[12]RESULTADO!C37</f>
        <v>0</v>
      </c>
      <c r="C46" s="26">
        <f>(B46*[12]RESULTADO!$C$52)/[12]RENDA!$B$6</f>
        <v>0</v>
      </c>
      <c r="D46" s="37">
        <f>IF(B46&gt;0,B46/$B$56,0)</f>
        <v>0</v>
      </c>
      <c r="E46" s="18"/>
    </row>
    <row r="47" spans="1:251" ht="15" customHeight="1" x14ac:dyDescent="0.25">
      <c r="A47" s="25" t="s">
        <v>49</v>
      </c>
      <c r="B47" s="26">
        <f>[12]GERAL!E20</f>
        <v>0</v>
      </c>
      <c r="C47" s="26">
        <f>(B47*[12]RESULTADO!$C$52)/[12]RENDA!$B$6</f>
        <v>0</v>
      </c>
      <c r="D47" s="27">
        <f>IF(B47&gt;0,B47/$B$56,0)</f>
        <v>0</v>
      </c>
    </row>
    <row r="48" spans="1:251" ht="15" customHeight="1" x14ac:dyDescent="0.25">
      <c r="A48" s="25" t="s">
        <v>50</v>
      </c>
      <c r="B48" s="6">
        <f>'[12]MAQ. '!B26</f>
        <v>2.625</v>
      </c>
      <c r="C48" s="26">
        <f>(B48*[12]RESULTADO!$C$52)/[12]RENDA!$B$6</f>
        <v>3.2246176524783486E-3</v>
      </c>
      <c r="D48" s="27">
        <f>IF(B48&gt;0,B48/$B$56,0)</f>
        <v>3.2008617732788591E-4</v>
      </c>
    </row>
    <row r="49" spans="1:251" s="39" customFormat="1" ht="15" customHeight="1" x14ac:dyDescent="0.25">
      <c r="A49" s="20" t="s">
        <v>51</v>
      </c>
      <c r="B49" s="21">
        <f>SUM(B44:B48)</f>
        <v>191.42500000000001</v>
      </c>
      <c r="C49" s="21">
        <f>SUM(C44:C48)</f>
        <v>0.23515140347644492</v>
      </c>
      <c r="D49" s="22">
        <f>SUM(D44:D48)</f>
        <v>2.3341903426663074E-2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f>SUM(B42,B49)</f>
        <v>939.33166666666671</v>
      </c>
      <c r="C50" s="34">
        <f>SUM(C42,C49)</f>
        <v>1.1538992281391396</v>
      </c>
      <c r="D50" s="22">
        <f>IF(B50&gt;0,B50/$B$56,0)</f>
        <v>0.11453984092432964</v>
      </c>
    </row>
    <row r="51" spans="1:251" ht="15" customHeight="1" x14ac:dyDescent="0.25">
      <c r="A51" s="33" t="s">
        <v>53</v>
      </c>
      <c r="B51" s="34">
        <f>SUM(B36,B50)</f>
        <v>8096.1164591666666</v>
      </c>
      <c r="C51" s="34">
        <f>SUM(C36,C50)</f>
        <v>9.945478114571177</v>
      </c>
      <c r="D51" s="36">
        <f>SUM(D36,D50)</f>
        <v>0.98722094042515729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0</v>
      </c>
      <c r="C53" s="26">
        <f>(B53*[12]RESULTADO!$C$52)/[12]RENDA!$B$6</f>
        <v>0</v>
      </c>
      <c r="D53" s="27">
        <f>IF(B53&gt;0,B53/$B$56,0)</f>
        <v>0</v>
      </c>
    </row>
    <row r="54" spans="1:251" ht="15" customHeight="1" x14ac:dyDescent="0.25">
      <c r="A54" s="16" t="s">
        <v>56</v>
      </c>
      <c r="B54" s="6">
        <f>[12]RESULTADO!C49</f>
        <v>104.80000000000001</v>
      </c>
      <c r="C54" s="26">
        <f>(B54*[12]RESULTADO!$C$52)/[12]RENDA!$B$6</f>
        <v>0.12873902094465942</v>
      </c>
      <c r="D54" s="27">
        <f>IF(B54&gt;0,B54/$B$56,0)</f>
        <v>1.2779059574842837E-2</v>
      </c>
    </row>
    <row r="55" spans="1:251" ht="15" customHeight="1" x14ac:dyDescent="0.25">
      <c r="A55" s="20" t="s">
        <v>57</v>
      </c>
      <c r="B55" s="21">
        <f>SUM(B53:B54)</f>
        <v>104.80000000000001</v>
      </c>
      <c r="C55" s="21">
        <f>SUM(C53:C54)</f>
        <v>0.12873902094465942</v>
      </c>
      <c r="D55" s="22">
        <f>SUM(D53:D54)</f>
        <v>1.2779059574842837E-2</v>
      </c>
    </row>
    <row r="56" spans="1:251" ht="15" customHeight="1" thickBot="1" x14ac:dyDescent="0.3">
      <c r="A56" s="42" t="s">
        <v>58</v>
      </c>
      <c r="B56" s="43">
        <f>SUM(B51,B55)</f>
        <v>8200.9164591666668</v>
      </c>
      <c r="C56" s="44">
        <f>SUM(C51,C55)</f>
        <v>10.074217135515836</v>
      </c>
      <c r="D56" s="45">
        <f>SUM(D51,D55)</f>
        <v>1.0000000000000002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2.75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f>[13]ATUALIZAÇÃO!C10</f>
        <v>44256</v>
      </c>
      <c r="B3" s="501"/>
      <c r="C3" s="2"/>
      <c r="D3" s="2"/>
    </row>
    <row r="4" spans="1:5" ht="15" customHeight="1" x14ac:dyDescent="0.25">
      <c r="A4" s="1" t="str">
        <f>[13]ATUALIZAÇÃO!A2</f>
        <v>MUNICÍPIO: CASTELO DO PIAUÍ</v>
      </c>
      <c r="B4" s="1"/>
      <c r="C4" s="1"/>
      <c r="D4" s="2"/>
    </row>
    <row r="5" spans="1:5" ht="15" customHeight="1" x14ac:dyDescent="0.25">
      <c r="A5" s="1" t="str">
        <f>[13]ATUALIZAÇÃO!A1</f>
        <v>UF: PI</v>
      </c>
      <c r="B5" s="1"/>
      <c r="C5" s="1"/>
      <c r="D5" s="2"/>
    </row>
    <row r="6" spans="1:5" ht="15" customHeight="1" x14ac:dyDescent="0.25">
      <c r="A6" s="4" t="s">
        <v>3</v>
      </c>
      <c r="B6" s="5">
        <f>[13]ATUALIZAÇÃO!C10</f>
        <v>44256</v>
      </c>
      <c r="E6" s="6"/>
    </row>
    <row r="7" spans="1:5" ht="15" customHeight="1" thickBot="1" x14ac:dyDescent="0.3">
      <c r="A7" s="4"/>
      <c r="B7" s="7">
        <f>'[13]REBANHO '!B37</f>
        <v>814.05000000000007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4.1459369817578766</v>
      </c>
      <c r="D12" s="415">
        <v>0.35808198731014146</v>
      </c>
      <c r="E12" s="415">
        <v>0.40826720135305894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415">
        <v>0</v>
      </c>
      <c r="E13" s="415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415">
        <v>0</v>
      </c>
      <c r="E14" s="415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415">
        <v>0</v>
      </c>
      <c r="E15" s="415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415">
        <v>0</v>
      </c>
      <c r="E16" s="415">
        <v>0</v>
      </c>
    </row>
    <row r="17" spans="1:5" ht="15" customHeight="1" x14ac:dyDescent="0.25">
      <c r="A17" s="16" t="s">
        <v>68</v>
      </c>
      <c r="B17" s="6">
        <v>1700.9999999999995</v>
      </c>
      <c r="C17" s="17">
        <v>2.0895522388059695</v>
      </c>
      <c r="D17" s="415">
        <v>0.18047332160431126</v>
      </c>
      <c r="E17" s="415">
        <v>0.20576666948194164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415">
        <v>0</v>
      </c>
      <c r="E18" s="415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415">
        <v>0</v>
      </c>
      <c r="E19" s="415">
        <v>0</v>
      </c>
    </row>
    <row r="20" spans="1:5" ht="15" customHeight="1" x14ac:dyDescent="0.25">
      <c r="A20" s="16" t="s">
        <v>22</v>
      </c>
      <c r="B20" s="6">
        <v>2640</v>
      </c>
      <c r="C20" s="17">
        <v>3.2430440390639395</v>
      </c>
      <c r="D20" s="415">
        <v>0.28009968785148842</v>
      </c>
      <c r="E20" s="415">
        <v>0.31935567750283722</v>
      </c>
    </row>
    <row r="21" spans="1:5" ht="15" customHeight="1" x14ac:dyDescent="0.25">
      <c r="A21" s="16" t="s">
        <v>23</v>
      </c>
      <c r="B21" s="6">
        <v>85.26</v>
      </c>
      <c r="C21" s="17">
        <v>0.10473558135249678</v>
      </c>
      <c r="D21" s="415">
        <v>9.0459467372037521E-3</v>
      </c>
      <c r="E21" s="415">
        <v>1.031373676662572E-2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415">
        <v>0</v>
      </c>
      <c r="E22" s="415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415">
        <v>0</v>
      </c>
      <c r="E23" s="415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415">
        <v>0</v>
      </c>
      <c r="E24" s="415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415">
        <v>0</v>
      </c>
      <c r="E25" s="415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415">
        <v>0</v>
      </c>
      <c r="E26" s="415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415">
        <v>0</v>
      </c>
      <c r="E27" s="415">
        <v>0</v>
      </c>
    </row>
    <row r="28" spans="1:5" ht="15" customHeight="1" x14ac:dyDescent="0.25">
      <c r="A28" s="16" t="s">
        <v>30</v>
      </c>
      <c r="B28" s="6">
        <v>100</v>
      </c>
      <c r="C28" s="17">
        <v>0.12284257723727043</v>
      </c>
      <c r="D28" s="415">
        <v>1.0609836661041228E-2</v>
      </c>
      <c r="E28" s="415">
        <v>1.2096805966016561E-2</v>
      </c>
    </row>
    <row r="29" spans="1:5" s="19" customFormat="1" ht="15" customHeight="1" x14ac:dyDescent="0.25">
      <c r="A29" s="16" t="s">
        <v>31</v>
      </c>
      <c r="B29" s="6">
        <v>15.75</v>
      </c>
      <c r="C29" s="17">
        <v>1.9347705914870093E-2</v>
      </c>
      <c r="D29" s="415">
        <v>1.6710492741139934E-3</v>
      </c>
      <c r="E29" s="415">
        <v>1.9052469396476082E-3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415">
        <v>0</v>
      </c>
      <c r="E30" s="415">
        <v>0</v>
      </c>
    </row>
    <row r="31" spans="1:5" ht="15" customHeight="1" x14ac:dyDescent="0.25">
      <c r="A31" s="16" t="s">
        <v>140</v>
      </c>
      <c r="B31" s="6">
        <v>237.5103</v>
      </c>
      <c r="C31" s="17">
        <v>0.29176377372397272</v>
      </c>
      <c r="D31" s="415">
        <v>2.5199454883149005E-2</v>
      </c>
      <c r="E31" s="415">
        <v>2.873116014030383E-2</v>
      </c>
    </row>
    <row r="32" spans="1:5" ht="15" customHeight="1" x14ac:dyDescent="0.25">
      <c r="A32" s="20" t="s">
        <v>34</v>
      </c>
      <c r="B32" s="21">
        <v>8154.5203000000001</v>
      </c>
      <c r="C32" s="21">
        <v>10.017222897856394</v>
      </c>
      <c r="D32" s="416">
        <v>0.86518128432144903</v>
      </c>
      <c r="E32" s="417">
        <v>0.98643649815043155</v>
      </c>
    </row>
    <row r="33" spans="1:251" ht="15" customHeight="1" x14ac:dyDescent="0.25">
      <c r="A33" s="12" t="s">
        <v>35</v>
      </c>
      <c r="B33" s="4"/>
      <c r="C33" s="4"/>
      <c r="D33" s="418"/>
    </row>
    <row r="34" spans="1:251" ht="15" customHeight="1" x14ac:dyDescent="0.25">
      <c r="A34" s="25" t="s">
        <v>36</v>
      </c>
      <c r="B34" s="26">
        <v>112.12465412500001</v>
      </c>
      <c r="C34" s="26">
        <v>0.13773681484552547</v>
      </c>
      <c r="D34" s="419">
        <v>1.1896242659419926E-2</v>
      </c>
      <c r="E34" s="415">
        <v>1.3563501849568433E-2</v>
      </c>
    </row>
    <row r="35" spans="1:251" ht="15" customHeight="1" x14ac:dyDescent="0.25">
      <c r="A35" s="28" t="s">
        <v>37</v>
      </c>
      <c r="B35" s="29">
        <v>112.12465412500001</v>
      </c>
      <c r="C35" s="29">
        <v>0.13773681484552547</v>
      </c>
      <c r="D35" s="420">
        <v>1.1896242659419926E-2</v>
      </c>
      <c r="E35" s="421">
        <v>1.3563501849568433E-2</v>
      </c>
      <c r="G35" s="422"/>
      <c r="H35" s="16"/>
      <c r="K35" s="422"/>
      <c r="L35" s="16"/>
      <c r="O35" s="422"/>
      <c r="P35" s="16"/>
      <c r="S35" s="422"/>
      <c r="T35" s="16"/>
      <c r="W35" s="422"/>
      <c r="X35" s="16"/>
      <c r="AA35" s="422"/>
      <c r="AB35" s="16"/>
      <c r="AE35" s="422"/>
      <c r="AF35" s="16"/>
      <c r="AI35" s="422"/>
      <c r="AJ35" s="16"/>
      <c r="AM35" s="422"/>
      <c r="AN35" s="16"/>
      <c r="AQ35" s="422"/>
      <c r="AR35" s="16"/>
      <c r="AU35" s="422"/>
      <c r="AV35" s="16"/>
      <c r="AY35" s="422"/>
      <c r="AZ35" s="16"/>
      <c r="BC35" s="422"/>
      <c r="BD35" s="16"/>
      <c r="BG35" s="422"/>
      <c r="BH35" s="16"/>
      <c r="BK35" s="422"/>
      <c r="BL35" s="16"/>
      <c r="BO35" s="422"/>
      <c r="BP35" s="16"/>
      <c r="BS35" s="422"/>
      <c r="BT35" s="16"/>
      <c r="BW35" s="422"/>
      <c r="BX35" s="16"/>
      <c r="CA35" s="422"/>
      <c r="CB35" s="16"/>
      <c r="CE35" s="422"/>
      <c r="CF35" s="16"/>
      <c r="CI35" s="422"/>
      <c r="CJ35" s="16"/>
      <c r="CM35" s="422"/>
      <c r="CN35" s="16"/>
      <c r="CQ35" s="422"/>
      <c r="CR35" s="16"/>
      <c r="CU35" s="422"/>
      <c r="CV35" s="16"/>
      <c r="CY35" s="422"/>
      <c r="CZ35" s="16"/>
      <c r="DC35" s="422"/>
      <c r="DD35" s="16"/>
      <c r="DG35" s="422"/>
      <c r="DH35" s="16"/>
      <c r="DK35" s="422"/>
      <c r="DL35" s="16"/>
      <c r="DO35" s="422"/>
      <c r="DP35" s="16"/>
      <c r="DS35" s="422"/>
      <c r="DT35" s="16"/>
      <c r="DW35" s="422"/>
      <c r="DX35" s="16"/>
      <c r="EA35" s="422"/>
      <c r="EB35" s="16"/>
      <c r="EE35" s="422"/>
      <c r="EF35" s="16"/>
      <c r="EI35" s="422"/>
      <c r="EJ35" s="16"/>
      <c r="EM35" s="422"/>
      <c r="EN35" s="16"/>
      <c r="EQ35" s="422"/>
      <c r="ER35" s="16"/>
      <c r="EU35" s="422"/>
      <c r="EV35" s="16"/>
      <c r="EY35" s="422"/>
      <c r="EZ35" s="16"/>
      <c r="FC35" s="422"/>
      <c r="FD35" s="16"/>
      <c r="FG35" s="422"/>
      <c r="FH35" s="16"/>
      <c r="FK35" s="422"/>
      <c r="FL35" s="16"/>
      <c r="FO35" s="422"/>
      <c r="FP35" s="16"/>
      <c r="FS35" s="422"/>
      <c r="FT35" s="16"/>
      <c r="FW35" s="422"/>
      <c r="FX35" s="16"/>
      <c r="GA35" s="422"/>
      <c r="GB35" s="16"/>
      <c r="GE35" s="422"/>
      <c r="GF35" s="16"/>
      <c r="GI35" s="422"/>
      <c r="GJ35" s="16"/>
      <c r="GM35" s="422"/>
      <c r="GN35" s="16"/>
      <c r="GQ35" s="422"/>
      <c r="GR35" s="16"/>
      <c r="GU35" s="422"/>
      <c r="GV35" s="16"/>
      <c r="GY35" s="422"/>
      <c r="GZ35" s="16"/>
      <c r="HC35" s="422"/>
      <c r="HD35" s="16"/>
      <c r="HG35" s="422"/>
      <c r="HH35" s="16"/>
      <c r="HK35" s="422"/>
      <c r="HL35" s="16"/>
      <c r="HO35" s="422"/>
      <c r="HP35" s="16"/>
      <c r="HS35" s="422"/>
      <c r="HT35" s="16"/>
      <c r="HW35" s="422"/>
      <c r="HX35" s="16"/>
      <c r="IA35" s="422"/>
      <c r="IB35" s="16"/>
      <c r="IE35" s="422"/>
      <c r="IF35" s="16"/>
      <c r="II35" s="422"/>
      <c r="IJ35" s="16"/>
      <c r="IM35" s="422"/>
      <c r="IN35" s="16"/>
      <c r="IQ35" s="422"/>
    </row>
    <row r="36" spans="1:251" ht="15" customHeight="1" x14ac:dyDescent="0.25">
      <c r="A36" s="33" t="s">
        <v>38</v>
      </c>
      <c r="B36" s="34">
        <v>8266.6449541250004</v>
      </c>
      <c r="C36" s="35">
        <v>10.154959712701919</v>
      </c>
      <c r="D36" s="423">
        <v>0.87707752698086894</v>
      </c>
      <c r="E36" s="423">
        <v>1</v>
      </c>
    </row>
    <row r="37" spans="1:251" ht="15" customHeight="1" x14ac:dyDescent="0.25">
      <c r="A37" s="12" t="s">
        <v>39</v>
      </c>
      <c r="B37" s="4"/>
      <c r="C37" s="4"/>
      <c r="D37" s="418"/>
    </row>
    <row r="38" spans="1:251" ht="15" customHeight="1" x14ac:dyDescent="0.25">
      <c r="A38" s="16" t="s">
        <v>40</v>
      </c>
      <c r="B38" s="6">
        <v>742.4</v>
      </c>
      <c r="C38" s="6">
        <v>0.91198329340949558</v>
      </c>
      <c r="D38" s="415">
        <v>7.8767427371570081E-2</v>
      </c>
    </row>
    <row r="39" spans="1:251" ht="15" customHeight="1" x14ac:dyDescent="0.25">
      <c r="A39" s="16" t="s">
        <v>41</v>
      </c>
      <c r="B39" s="6">
        <v>42</v>
      </c>
      <c r="C39" s="6">
        <v>5.1593882439653578E-2</v>
      </c>
      <c r="D39" s="415">
        <v>4.4561313976373158E-3</v>
      </c>
    </row>
    <row r="40" spans="1:251" ht="15" customHeight="1" x14ac:dyDescent="0.25">
      <c r="A40" s="16" t="s">
        <v>42</v>
      </c>
      <c r="B40" s="6">
        <v>58.333333333333336</v>
      </c>
      <c r="C40" s="6">
        <v>7.1658170055074424E-2</v>
      </c>
      <c r="D40" s="415">
        <v>6.1890713856073837E-3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415">
        <v>0</v>
      </c>
    </row>
    <row r="42" spans="1:251" ht="15" customHeight="1" x14ac:dyDescent="0.25">
      <c r="A42" s="20" t="s">
        <v>44</v>
      </c>
      <c r="B42" s="21">
        <v>842.73333333333335</v>
      </c>
      <c r="C42" s="21">
        <v>1.0352353459042236</v>
      </c>
      <c r="D42" s="416">
        <v>8.9412630154814779E-2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418"/>
    </row>
    <row r="44" spans="1:251" ht="15" customHeight="1" x14ac:dyDescent="0.25">
      <c r="A44" s="25" t="s">
        <v>46</v>
      </c>
      <c r="B44" s="26">
        <v>200</v>
      </c>
      <c r="C44" s="26">
        <v>0.24568515447454087</v>
      </c>
      <c r="D44" s="424">
        <v>2.1219673322082456E-2</v>
      </c>
    </row>
    <row r="45" spans="1:251" ht="15" customHeight="1" x14ac:dyDescent="0.25">
      <c r="A45" s="25" t="s">
        <v>47</v>
      </c>
      <c r="B45" s="26">
        <v>10.5</v>
      </c>
      <c r="C45" s="26">
        <v>1.2898470609913395E-2</v>
      </c>
      <c r="D45" s="424">
        <v>1.1140328494093289E-3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424">
        <v>0</v>
      </c>
      <c r="E46" s="415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419">
        <v>0</v>
      </c>
    </row>
    <row r="48" spans="1:251" ht="15" customHeight="1" x14ac:dyDescent="0.25">
      <c r="A48" s="25" t="s">
        <v>50</v>
      </c>
      <c r="B48" s="6">
        <v>3.9375</v>
      </c>
      <c r="C48" s="26">
        <v>4.8369264787175232E-3</v>
      </c>
      <c r="D48" s="419">
        <v>4.1776231852849835E-4</v>
      </c>
    </row>
    <row r="49" spans="1:251" s="39" customFormat="1" ht="15" customHeight="1" x14ac:dyDescent="0.25">
      <c r="A49" s="20" t="s">
        <v>51</v>
      </c>
      <c r="B49" s="21">
        <v>214.4375</v>
      </c>
      <c r="C49" s="21">
        <v>0.26342055156317179</v>
      </c>
      <c r="D49" s="416">
        <v>2.2751468490020282E-2</v>
      </c>
      <c r="G49" s="425"/>
      <c r="H49" s="41"/>
      <c r="K49" s="425"/>
      <c r="L49" s="41"/>
      <c r="O49" s="425"/>
      <c r="P49" s="41"/>
      <c r="S49" s="425"/>
      <c r="T49" s="41"/>
      <c r="W49" s="425"/>
      <c r="X49" s="41"/>
      <c r="AA49" s="425"/>
      <c r="AB49" s="41"/>
      <c r="AE49" s="425"/>
      <c r="AF49" s="41"/>
      <c r="AI49" s="425"/>
      <c r="AJ49" s="41"/>
      <c r="AM49" s="425"/>
      <c r="AN49" s="41"/>
      <c r="AQ49" s="425"/>
      <c r="AR49" s="41"/>
      <c r="AU49" s="425"/>
      <c r="AV49" s="41"/>
      <c r="AY49" s="425"/>
      <c r="AZ49" s="41"/>
      <c r="BC49" s="425"/>
      <c r="BD49" s="41"/>
      <c r="BG49" s="425"/>
      <c r="BH49" s="41"/>
      <c r="BK49" s="425"/>
      <c r="BL49" s="41"/>
      <c r="BO49" s="425"/>
      <c r="BP49" s="41"/>
      <c r="BS49" s="425"/>
      <c r="BT49" s="41"/>
      <c r="BW49" s="425"/>
      <c r="BX49" s="41"/>
      <c r="CA49" s="425"/>
      <c r="CB49" s="41"/>
      <c r="CE49" s="425"/>
      <c r="CF49" s="41"/>
      <c r="CI49" s="425"/>
      <c r="CJ49" s="41"/>
      <c r="CM49" s="425"/>
      <c r="CN49" s="41"/>
      <c r="CQ49" s="425"/>
      <c r="CR49" s="41"/>
      <c r="CU49" s="425"/>
      <c r="CV49" s="41"/>
      <c r="CY49" s="425"/>
      <c r="CZ49" s="41"/>
      <c r="DC49" s="425"/>
      <c r="DD49" s="41"/>
      <c r="DG49" s="425"/>
      <c r="DH49" s="41"/>
      <c r="DK49" s="425"/>
      <c r="DL49" s="41"/>
      <c r="DO49" s="425"/>
      <c r="DP49" s="41"/>
      <c r="DS49" s="425"/>
      <c r="DT49" s="41"/>
      <c r="DW49" s="425"/>
      <c r="DX49" s="41"/>
      <c r="EA49" s="425"/>
      <c r="EB49" s="41"/>
      <c r="EE49" s="425"/>
      <c r="EF49" s="41"/>
      <c r="EI49" s="425"/>
      <c r="EJ49" s="41"/>
      <c r="EM49" s="425"/>
      <c r="EN49" s="41"/>
      <c r="EQ49" s="425"/>
      <c r="ER49" s="41"/>
      <c r="EU49" s="425"/>
      <c r="EV49" s="41"/>
      <c r="EY49" s="425"/>
      <c r="EZ49" s="41"/>
      <c r="FC49" s="425"/>
      <c r="FD49" s="41"/>
      <c r="FG49" s="425"/>
      <c r="FH49" s="41"/>
      <c r="FK49" s="425"/>
      <c r="FL49" s="41"/>
      <c r="FO49" s="425"/>
      <c r="FP49" s="41"/>
      <c r="FS49" s="425"/>
      <c r="FT49" s="41"/>
      <c r="FW49" s="425"/>
      <c r="FX49" s="41"/>
      <c r="GA49" s="425"/>
      <c r="GB49" s="41"/>
      <c r="GE49" s="425"/>
      <c r="GF49" s="41"/>
      <c r="GI49" s="425"/>
      <c r="GJ49" s="41"/>
      <c r="GM49" s="425"/>
      <c r="GN49" s="41"/>
      <c r="GQ49" s="425"/>
      <c r="GR49" s="41"/>
      <c r="GU49" s="425"/>
      <c r="GV49" s="41"/>
      <c r="GY49" s="425"/>
      <c r="GZ49" s="41"/>
      <c r="HC49" s="425"/>
      <c r="HD49" s="41"/>
      <c r="HG49" s="425"/>
      <c r="HH49" s="41"/>
      <c r="HK49" s="425"/>
      <c r="HL49" s="41"/>
      <c r="HO49" s="425"/>
      <c r="HP49" s="41"/>
      <c r="HS49" s="425"/>
      <c r="HT49" s="41"/>
      <c r="HW49" s="425"/>
      <c r="HX49" s="41"/>
      <c r="IA49" s="425"/>
      <c r="IB49" s="41"/>
      <c r="IE49" s="425"/>
      <c r="IF49" s="41"/>
      <c r="II49" s="425"/>
      <c r="IJ49" s="41"/>
      <c r="IM49" s="425"/>
      <c r="IN49" s="41"/>
      <c r="IQ49" s="425"/>
    </row>
    <row r="50" spans="1:251" s="19" customFormat="1" ht="15" customHeight="1" x14ac:dyDescent="0.25">
      <c r="A50" s="33" t="s">
        <v>52</v>
      </c>
      <c r="B50" s="34">
        <v>1057.1708333333333</v>
      </c>
      <c r="C50" s="34">
        <v>1.2986558974673954</v>
      </c>
      <c r="D50" s="416">
        <v>0.11216409864483506</v>
      </c>
    </row>
    <row r="51" spans="1:251" ht="15" customHeight="1" x14ac:dyDescent="0.25">
      <c r="A51" s="33" t="s">
        <v>53</v>
      </c>
      <c r="B51" s="34">
        <v>9323.8157874583339</v>
      </c>
      <c r="C51" s="34">
        <v>11.453615610169313</v>
      </c>
      <c r="D51" s="423">
        <v>0.98924162562570395</v>
      </c>
    </row>
    <row r="52" spans="1:251" ht="15" customHeight="1" x14ac:dyDescent="0.25">
      <c r="A52" s="12" t="s">
        <v>54</v>
      </c>
      <c r="B52" s="4"/>
      <c r="C52" s="4"/>
      <c r="D52" s="418"/>
    </row>
    <row r="53" spans="1:251" ht="15" customHeight="1" x14ac:dyDescent="0.25">
      <c r="A53" s="16" t="s">
        <v>55</v>
      </c>
      <c r="B53" s="26">
        <v>0</v>
      </c>
      <c r="C53" s="26">
        <v>0</v>
      </c>
      <c r="D53" s="419">
        <v>0</v>
      </c>
    </row>
    <row r="54" spans="1:251" ht="15" customHeight="1" x14ac:dyDescent="0.25">
      <c r="A54" s="16" t="s">
        <v>56</v>
      </c>
      <c r="B54" s="6">
        <v>101.39999999999999</v>
      </c>
      <c r="C54" s="26">
        <v>0.1245623733185922</v>
      </c>
      <c r="D54" s="419">
        <v>1.0758374374295806E-2</v>
      </c>
    </row>
    <row r="55" spans="1:251" ht="15" customHeight="1" x14ac:dyDescent="0.25">
      <c r="A55" s="20" t="s">
        <v>57</v>
      </c>
      <c r="B55" s="21">
        <v>101.39999999999999</v>
      </c>
      <c r="C55" s="21">
        <v>0.1245623733185922</v>
      </c>
      <c r="D55" s="416">
        <v>1.0758374374295806E-2</v>
      </c>
    </row>
    <row r="56" spans="1:251" ht="15" customHeight="1" thickBot="1" x14ac:dyDescent="0.3">
      <c r="A56" s="42" t="s">
        <v>58</v>
      </c>
      <c r="B56" s="43">
        <v>9425.2157874583336</v>
      </c>
      <c r="C56" s="44">
        <v>11.578177983487906</v>
      </c>
      <c r="D56" s="426">
        <v>0.99999999999999978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>
        <v>44805</v>
      </c>
      <c r="B3" s="501"/>
      <c r="C3" s="2"/>
      <c r="D3" s="2"/>
    </row>
    <row r="4" spans="1:5" ht="15" customHeight="1" x14ac:dyDescent="0.25">
      <c r="A4" s="1" t="s">
        <v>142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>
        <v>44805</v>
      </c>
      <c r="E6" s="6"/>
    </row>
    <row r="7" spans="1:5" ht="15" customHeight="1" thickBot="1" x14ac:dyDescent="0.3">
      <c r="A7" s="4"/>
      <c r="B7" s="7">
        <v>814.05000000000007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4.1459369817578766</v>
      </c>
      <c r="D12" s="18">
        <v>0.26777498995068566</v>
      </c>
      <c r="E12" s="18">
        <v>0.30770514679913946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2078.9999999999995</v>
      </c>
      <c r="C17" s="17">
        <v>2.5538971807628514</v>
      </c>
      <c r="D17" s="18">
        <v>0.16494939380962231</v>
      </c>
      <c r="E17" s="18">
        <v>0.18954637042826988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4680</v>
      </c>
      <c r="C20" s="17">
        <v>5.7490326147042561</v>
      </c>
      <c r="D20" s="18">
        <v>0.37131465273161746</v>
      </c>
      <c r="E20" s="18">
        <v>0.4266844702281401</v>
      </c>
    </row>
    <row r="21" spans="1:5" ht="15" customHeight="1" x14ac:dyDescent="0.25">
      <c r="A21" s="16" t="s">
        <v>23</v>
      </c>
      <c r="B21" s="6">
        <v>126.9</v>
      </c>
      <c r="C21" s="17">
        <v>0.15588723051409617</v>
      </c>
      <c r="D21" s="18">
        <v>1.006833962214578E-2</v>
      </c>
      <c r="E21" s="18">
        <v>1.1569713519647645E-2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17">
        <v>0</v>
      </c>
      <c r="D27" s="18">
        <v>0</v>
      </c>
      <c r="E27" s="18">
        <v>0</v>
      </c>
    </row>
    <row r="28" spans="1:5" ht="15" customHeight="1" x14ac:dyDescent="0.25">
      <c r="A28" s="16" t="s">
        <v>30</v>
      </c>
      <c r="B28" s="6">
        <v>110.2</v>
      </c>
      <c r="C28" s="17">
        <v>0.13537252011547202</v>
      </c>
      <c r="D28" s="18">
        <v>8.7433493015009068E-3</v>
      </c>
      <c r="E28" s="18">
        <v>1.0047142867337829E-2</v>
      </c>
    </row>
    <row r="29" spans="1:5" s="19" customFormat="1" ht="15" customHeight="1" x14ac:dyDescent="0.25">
      <c r="A29" s="16" t="s">
        <v>31</v>
      </c>
      <c r="B29" s="6">
        <v>18</v>
      </c>
      <c r="C29" s="17">
        <v>2.2111663902708675E-2</v>
      </c>
      <c r="D29" s="18">
        <v>1.4281332797369901E-3</v>
      </c>
      <c r="E29" s="18">
        <v>1.6410941162620773E-3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311.673</v>
      </c>
      <c r="C31" s="17">
        <v>0.38286714575271785</v>
      </c>
      <c r="D31" s="18">
        <v>2.4728365760859274E-2</v>
      </c>
      <c r="E31" s="18">
        <v>2.8415818138763912E-2</v>
      </c>
    </row>
    <row r="32" spans="1:5" ht="15" customHeight="1" x14ac:dyDescent="0.25">
      <c r="A32" s="20" t="s">
        <v>34</v>
      </c>
      <c r="B32" s="21">
        <v>10700.773000000001</v>
      </c>
      <c r="C32" s="21">
        <v>13.145105337509982</v>
      </c>
      <c r="D32" s="22">
        <v>0.84900722445616839</v>
      </c>
      <c r="E32" s="23">
        <v>0.97560975609756106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267.51932500000004</v>
      </c>
      <c r="C34" s="26">
        <v>0.32862763343774953</v>
      </c>
      <c r="D34" s="27">
        <v>2.1225180611404212E-2</v>
      </c>
      <c r="E34" s="18">
        <v>2.4390243902439029E-2</v>
      </c>
    </row>
    <row r="35" spans="1:251" ht="15" customHeight="1" x14ac:dyDescent="0.25">
      <c r="A35" s="28" t="s">
        <v>37</v>
      </c>
      <c r="B35" s="29">
        <v>267.51932500000004</v>
      </c>
      <c r="C35" s="29">
        <v>0.32862763343774953</v>
      </c>
      <c r="D35" s="30">
        <v>2.1225180611404212E-2</v>
      </c>
      <c r="E35" s="31">
        <v>2.4390243902439029E-2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10968.292325</v>
      </c>
      <c r="C36" s="35">
        <v>13.473732970947731</v>
      </c>
      <c r="D36" s="36">
        <v>0.8702324050675726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817.04</v>
      </c>
      <c r="C38" s="6">
        <v>1.0036729930593942</v>
      </c>
      <c r="D38" s="18">
        <v>6.4824556382017243E-2</v>
      </c>
    </row>
    <row r="39" spans="1:251" ht="15" customHeight="1" x14ac:dyDescent="0.25">
      <c r="A39" s="16" t="s">
        <v>41</v>
      </c>
      <c r="B39" s="6">
        <v>48</v>
      </c>
      <c r="C39" s="6">
        <v>5.8964437073889805E-2</v>
      </c>
      <c r="D39" s="18">
        <v>3.8083554126319735E-3</v>
      </c>
    </row>
    <row r="40" spans="1:251" ht="15" customHeight="1" x14ac:dyDescent="0.25">
      <c r="A40" s="16" t="s">
        <v>42</v>
      </c>
      <c r="B40" s="6">
        <v>58.333333333333336</v>
      </c>
      <c r="C40" s="6">
        <v>7.1658170055074424E-2</v>
      </c>
      <c r="D40" s="18">
        <v>4.6282097028513573E-3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923.37333333333333</v>
      </c>
      <c r="C42" s="21">
        <v>1.1342956001883584</v>
      </c>
      <c r="D42" s="22">
        <v>7.3261121497500567E-2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220.4</v>
      </c>
      <c r="C44" s="26">
        <v>0.27074504023094403</v>
      </c>
      <c r="D44" s="37">
        <v>1.7486698603001814E-2</v>
      </c>
    </row>
    <row r="45" spans="1:251" ht="15" customHeight="1" x14ac:dyDescent="0.25">
      <c r="A45" s="25" t="s">
        <v>47</v>
      </c>
      <c r="B45" s="26">
        <v>12</v>
      </c>
      <c r="C45" s="26">
        <v>1.4741109268472451E-2</v>
      </c>
      <c r="D45" s="37">
        <v>9.5208885315799339E-4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4.5</v>
      </c>
      <c r="C48" s="26">
        <v>5.5279159756771688E-3</v>
      </c>
      <c r="D48" s="27">
        <v>3.5703331993424753E-4</v>
      </c>
    </row>
    <row r="49" spans="1:251" s="39" customFormat="1" ht="15" customHeight="1" x14ac:dyDescent="0.25">
      <c r="A49" s="20" t="s">
        <v>51</v>
      </c>
      <c r="B49" s="21">
        <v>236.9</v>
      </c>
      <c r="C49" s="21">
        <v>0.29101406547509362</v>
      </c>
      <c r="D49" s="22">
        <v>1.8795820776094055E-2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1160.2733333333333</v>
      </c>
      <c r="C50" s="34">
        <v>1.4253096656634521</v>
      </c>
      <c r="D50" s="22">
        <v>9.2056942273594622E-2</v>
      </c>
    </row>
    <row r="51" spans="1:251" ht="15" customHeight="1" x14ac:dyDescent="0.25">
      <c r="A51" s="33" t="s">
        <v>53</v>
      </c>
      <c r="B51" s="34">
        <v>12128.565658333333</v>
      </c>
      <c r="C51" s="34">
        <v>14.899042636611183</v>
      </c>
      <c r="D51" s="36">
        <v>0.96228934734116722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0</v>
      </c>
      <c r="C53" s="26">
        <v>0</v>
      </c>
      <c r="D53" s="27">
        <v>0</v>
      </c>
    </row>
    <row r="54" spans="1:251" ht="15" customHeight="1" x14ac:dyDescent="0.25">
      <c r="A54" s="16" t="s">
        <v>56</v>
      </c>
      <c r="B54" s="6">
        <v>475.3</v>
      </c>
      <c r="C54" s="26">
        <v>0.5838707696087464</v>
      </c>
      <c r="D54" s="27">
        <v>3.7710652658832854E-2</v>
      </c>
    </row>
    <row r="55" spans="1:251" ht="15" customHeight="1" x14ac:dyDescent="0.25">
      <c r="A55" s="20" t="s">
        <v>57</v>
      </c>
      <c r="B55" s="21">
        <v>475.3</v>
      </c>
      <c r="C55" s="21">
        <v>0.5838707696087464</v>
      </c>
      <c r="D55" s="22">
        <v>3.7710652658832854E-2</v>
      </c>
    </row>
    <row r="56" spans="1:251" ht="15" customHeight="1" thickBot="1" x14ac:dyDescent="0.3">
      <c r="A56" s="42" t="s">
        <v>58</v>
      </c>
      <c r="B56" s="43">
        <v>12603.865658333332</v>
      </c>
      <c r="C56" s="44">
        <v>15.482913406219929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11" t="s">
        <v>0</v>
      </c>
      <c r="B1" s="511"/>
      <c r="C1" s="2"/>
      <c r="D1" s="2"/>
    </row>
    <row r="2" spans="1:5" ht="15" customHeight="1" x14ac:dyDescent="0.25">
      <c r="A2" s="511" t="s">
        <v>65</v>
      </c>
      <c r="B2" s="511"/>
      <c r="C2" s="2"/>
      <c r="D2" s="2"/>
    </row>
    <row r="3" spans="1:5" ht="15" customHeight="1" x14ac:dyDescent="0.25">
      <c r="A3" s="524">
        <v>45170</v>
      </c>
      <c r="B3" s="524"/>
      <c r="C3" s="2"/>
      <c r="D3" s="2"/>
    </row>
    <row r="4" spans="1:5" ht="15" customHeight="1" x14ac:dyDescent="0.25">
      <c r="A4" s="433" t="s">
        <v>142</v>
      </c>
      <c r="B4" s="428"/>
      <c r="C4" s="428"/>
      <c r="D4" s="2"/>
    </row>
    <row r="5" spans="1:5" ht="15" customHeight="1" x14ac:dyDescent="0.25">
      <c r="A5" s="433" t="s">
        <v>122</v>
      </c>
      <c r="B5" s="428"/>
      <c r="C5" s="428"/>
      <c r="D5" s="2"/>
    </row>
    <row r="6" spans="1:5" ht="15" customHeight="1" x14ac:dyDescent="0.25">
      <c r="A6" s="4" t="s">
        <v>3</v>
      </c>
      <c r="B6" s="5">
        <v>45170</v>
      </c>
      <c r="E6" s="6"/>
    </row>
    <row r="7" spans="1:5" ht="15" customHeight="1" thickBot="1" x14ac:dyDescent="0.3">
      <c r="A7" s="4"/>
      <c r="B7" s="434">
        <v>814.05000000000007</v>
      </c>
      <c r="C7" s="435" t="s">
        <v>4</v>
      </c>
      <c r="D7" s="2"/>
    </row>
    <row r="8" spans="1:5" ht="15" customHeight="1" x14ac:dyDescent="0.25">
      <c r="A8" s="9"/>
      <c r="B8" s="436" t="s">
        <v>5</v>
      </c>
      <c r="C8" s="502" t="s">
        <v>6</v>
      </c>
      <c r="D8" s="437" t="s">
        <v>7</v>
      </c>
      <c r="E8" s="437" t="s">
        <v>7</v>
      </c>
    </row>
    <row r="9" spans="1:5" ht="15" customHeight="1" x14ac:dyDescent="0.25">
      <c r="A9" s="438" t="s">
        <v>8</v>
      </c>
      <c r="B9" s="8"/>
      <c r="C9" s="513"/>
      <c r="D9" s="439" t="s">
        <v>66</v>
      </c>
      <c r="E9" s="439" t="s">
        <v>5</v>
      </c>
    </row>
    <row r="10" spans="1:5" ht="15" customHeight="1" thickBot="1" x14ac:dyDescent="0.3">
      <c r="A10" s="14"/>
      <c r="B10" s="440" t="s">
        <v>67</v>
      </c>
      <c r="C10" s="440" t="s">
        <v>10</v>
      </c>
      <c r="D10" s="441" t="s">
        <v>11</v>
      </c>
      <c r="E10" s="441" t="s">
        <v>12</v>
      </c>
    </row>
    <row r="11" spans="1:5" ht="15" customHeight="1" x14ac:dyDescent="0.25">
      <c r="A11" s="438" t="s">
        <v>13</v>
      </c>
      <c r="B11" s="438"/>
      <c r="C11" s="438"/>
      <c r="D11" s="438"/>
    </row>
    <row r="12" spans="1:5" ht="15" customHeight="1" x14ac:dyDescent="0.25">
      <c r="A12" s="442" t="s">
        <v>14</v>
      </c>
      <c r="B12" s="443">
        <v>4050</v>
      </c>
      <c r="C12" s="444">
        <v>4.9751243781094523</v>
      </c>
      <c r="D12" s="18">
        <v>0.34680605840117229</v>
      </c>
      <c r="E12" s="18">
        <v>0.4257889682234034</v>
      </c>
    </row>
    <row r="13" spans="1:5" ht="15" customHeight="1" x14ac:dyDescent="0.25">
      <c r="A13" s="442" t="s">
        <v>15</v>
      </c>
      <c r="B13" s="443">
        <v>0</v>
      </c>
      <c r="C13" s="444">
        <v>0</v>
      </c>
      <c r="D13" s="18">
        <v>0</v>
      </c>
      <c r="E13" s="18">
        <v>0</v>
      </c>
    </row>
    <row r="14" spans="1:5" ht="15" customHeight="1" x14ac:dyDescent="0.25">
      <c r="A14" s="442" t="s">
        <v>16</v>
      </c>
      <c r="B14" s="443">
        <v>0</v>
      </c>
      <c r="C14" s="444">
        <v>0</v>
      </c>
      <c r="D14" s="18">
        <v>0</v>
      </c>
      <c r="E14" s="18">
        <v>0</v>
      </c>
    </row>
    <row r="15" spans="1:5" ht="15" customHeight="1" x14ac:dyDescent="0.25">
      <c r="A15" s="442" t="s">
        <v>17</v>
      </c>
      <c r="B15" s="443">
        <v>0</v>
      </c>
      <c r="C15" s="444">
        <v>0</v>
      </c>
      <c r="D15" s="18">
        <v>0</v>
      </c>
      <c r="E15" s="18">
        <v>0</v>
      </c>
    </row>
    <row r="16" spans="1:5" ht="15" customHeight="1" x14ac:dyDescent="0.25">
      <c r="A16" s="442" t="s">
        <v>18</v>
      </c>
      <c r="B16" s="443">
        <v>0</v>
      </c>
      <c r="C16" s="444">
        <v>0</v>
      </c>
      <c r="D16" s="18">
        <v>0</v>
      </c>
      <c r="E16" s="18">
        <v>0</v>
      </c>
    </row>
    <row r="17" spans="1:5" ht="15" customHeight="1" x14ac:dyDescent="0.25">
      <c r="A17" s="442" t="s">
        <v>68</v>
      </c>
      <c r="B17" s="443">
        <v>1360.7999999999997</v>
      </c>
      <c r="C17" s="444">
        <v>1.6716417910447756</v>
      </c>
      <c r="D17" s="18">
        <v>0.11652683562279385</v>
      </c>
      <c r="E17" s="18">
        <v>0.1430650933230635</v>
      </c>
    </row>
    <row r="18" spans="1:5" ht="15" customHeight="1" x14ac:dyDescent="0.25">
      <c r="A18" s="442" t="s">
        <v>20</v>
      </c>
      <c r="B18" s="443">
        <v>0</v>
      </c>
      <c r="C18" s="444">
        <v>0</v>
      </c>
      <c r="D18" s="18">
        <v>0</v>
      </c>
      <c r="E18" s="18">
        <v>0</v>
      </c>
    </row>
    <row r="19" spans="1:5" ht="15" customHeight="1" x14ac:dyDescent="0.25">
      <c r="A19" s="442" t="s">
        <v>69</v>
      </c>
      <c r="B19" s="443">
        <v>0</v>
      </c>
      <c r="C19" s="444">
        <v>0</v>
      </c>
      <c r="D19" s="18">
        <v>0</v>
      </c>
      <c r="E19" s="18">
        <v>0</v>
      </c>
    </row>
    <row r="20" spans="1:5" ht="15" customHeight="1" x14ac:dyDescent="0.25">
      <c r="A20" s="442" t="s">
        <v>22</v>
      </c>
      <c r="B20" s="443">
        <v>3360</v>
      </c>
      <c r="C20" s="444">
        <v>4.1275105951722866</v>
      </c>
      <c r="D20" s="18">
        <v>0.28772058178467624</v>
      </c>
      <c r="E20" s="18">
        <v>0.3532471440075643</v>
      </c>
    </row>
    <row r="21" spans="1:5" ht="15" customHeight="1" x14ac:dyDescent="0.25">
      <c r="A21" s="442" t="s">
        <v>23</v>
      </c>
      <c r="B21" s="443">
        <v>154.19</v>
      </c>
      <c r="C21" s="444">
        <v>0.18941096984214728</v>
      </c>
      <c r="D21" s="18">
        <v>1.320346324564858E-2</v>
      </c>
      <c r="E21" s="18">
        <v>1.6210469385275695E-2</v>
      </c>
    </row>
    <row r="22" spans="1:5" ht="15" customHeight="1" x14ac:dyDescent="0.25">
      <c r="A22" s="442" t="s">
        <v>24</v>
      </c>
      <c r="B22" s="443">
        <v>0</v>
      </c>
      <c r="C22" s="444">
        <v>0</v>
      </c>
      <c r="D22" s="18">
        <v>0</v>
      </c>
      <c r="E22" s="18">
        <v>0</v>
      </c>
    </row>
    <row r="23" spans="1:5" ht="15" customHeight="1" x14ac:dyDescent="0.25">
      <c r="A23" s="442" t="s">
        <v>70</v>
      </c>
      <c r="B23" s="443">
        <v>0</v>
      </c>
      <c r="C23" s="444">
        <v>0</v>
      </c>
      <c r="D23" s="18">
        <v>0</v>
      </c>
      <c r="E23" s="18">
        <v>0</v>
      </c>
    </row>
    <row r="24" spans="1:5" ht="15" customHeight="1" x14ac:dyDescent="0.25">
      <c r="A24" s="442" t="s">
        <v>71</v>
      </c>
      <c r="B24" s="443">
        <v>0</v>
      </c>
      <c r="C24" s="444">
        <v>0</v>
      </c>
      <c r="D24" s="18">
        <v>0</v>
      </c>
      <c r="E24" s="18">
        <v>0</v>
      </c>
    </row>
    <row r="25" spans="1:5" ht="15" customHeight="1" x14ac:dyDescent="0.25">
      <c r="A25" s="442" t="s">
        <v>27</v>
      </c>
      <c r="B25" s="443">
        <v>0</v>
      </c>
      <c r="C25" s="444">
        <v>0</v>
      </c>
      <c r="D25" s="18">
        <v>0</v>
      </c>
      <c r="E25" s="18">
        <v>0</v>
      </c>
    </row>
    <row r="26" spans="1:5" s="445" customFormat="1" ht="15" customHeight="1" x14ac:dyDescent="0.25">
      <c r="A26" s="442" t="s">
        <v>28</v>
      </c>
      <c r="B26" s="443">
        <v>0</v>
      </c>
      <c r="C26" s="444">
        <v>0</v>
      </c>
      <c r="D26" s="18">
        <v>0</v>
      </c>
      <c r="E26" s="18">
        <v>0</v>
      </c>
    </row>
    <row r="27" spans="1:5" s="445" customFormat="1" ht="15" customHeight="1" x14ac:dyDescent="0.25">
      <c r="A27" s="442" t="s">
        <v>29</v>
      </c>
      <c r="B27" s="443">
        <v>0</v>
      </c>
      <c r="C27" s="444">
        <v>0</v>
      </c>
      <c r="D27" s="18">
        <v>0</v>
      </c>
      <c r="E27" s="18">
        <v>0</v>
      </c>
    </row>
    <row r="28" spans="1:5" s="445" customFormat="1" ht="15" customHeight="1" x14ac:dyDescent="0.25">
      <c r="A28" s="442" t="s">
        <v>30</v>
      </c>
      <c r="B28" s="443">
        <v>108.4</v>
      </c>
      <c r="C28" s="444">
        <v>0.13316135372520116</v>
      </c>
      <c r="D28" s="18">
        <v>9.2824140075770563E-3</v>
      </c>
      <c r="E28" s="18">
        <v>1.1396425717386896E-2</v>
      </c>
    </row>
    <row r="29" spans="1:5" s="446" customFormat="1" ht="15" customHeight="1" x14ac:dyDescent="0.25">
      <c r="A29" s="442" t="s">
        <v>31</v>
      </c>
      <c r="B29" s="443">
        <v>20.25</v>
      </c>
      <c r="C29" s="444">
        <v>2.4875621890547261E-2</v>
      </c>
      <c r="D29" s="18">
        <v>1.7340302920058612E-3</v>
      </c>
      <c r="E29" s="18">
        <v>2.128944841117017E-3</v>
      </c>
    </row>
    <row r="30" spans="1:5" s="445" customFormat="1" ht="15" customHeight="1" x14ac:dyDescent="0.25">
      <c r="A30" s="442" t="s">
        <v>32</v>
      </c>
      <c r="B30" s="443">
        <v>0</v>
      </c>
      <c r="C30" s="444">
        <v>0</v>
      </c>
      <c r="D30" s="18">
        <v>0</v>
      </c>
      <c r="E30" s="18">
        <v>0</v>
      </c>
    </row>
    <row r="31" spans="1:5" s="445" customFormat="1" ht="15" customHeight="1" x14ac:dyDescent="0.25">
      <c r="A31" s="447" t="s">
        <v>140</v>
      </c>
      <c r="B31" s="443">
        <v>271.60919999999999</v>
      </c>
      <c r="C31" s="444">
        <v>0.33365174129353231</v>
      </c>
      <c r="D31" s="18">
        <v>2.3258201500616214E-2</v>
      </c>
      <c r="E31" s="18">
        <v>2.8555111364934323E-2</v>
      </c>
    </row>
    <row r="32" spans="1:5" s="445" customFormat="1" ht="15" customHeight="1" x14ac:dyDescent="0.25">
      <c r="A32" s="448" t="s">
        <v>34</v>
      </c>
      <c r="B32" s="449">
        <v>9325.2492000000002</v>
      </c>
      <c r="C32" s="450">
        <v>11.455376451077944</v>
      </c>
      <c r="D32" s="22">
        <v>0.79853158485449005</v>
      </c>
      <c r="E32" s="23">
        <v>0.98039215686274517</v>
      </c>
    </row>
    <row r="33" spans="1:251" s="445" customFormat="1" ht="15" customHeight="1" x14ac:dyDescent="0.25">
      <c r="A33" s="438" t="s">
        <v>35</v>
      </c>
      <c r="B33" s="451"/>
      <c r="C33" s="451"/>
      <c r="D33" s="24"/>
    </row>
    <row r="34" spans="1:251" s="445" customFormat="1" ht="15" customHeight="1" x14ac:dyDescent="0.25">
      <c r="A34" s="452" t="s">
        <v>36</v>
      </c>
      <c r="B34" s="453">
        <v>186.50498400000001</v>
      </c>
      <c r="C34" s="453">
        <v>0.22910752902155887</v>
      </c>
      <c r="D34" s="27">
        <v>1.5970631697089802E-2</v>
      </c>
      <c r="E34" s="18">
        <v>1.9607843137254905E-2</v>
      </c>
    </row>
    <row r="35" spans="1:251" s="445" customFormat="1" ht="15" customHeight="1" x14ac:dyDescent="0.25">
      <c r="A35" s="454" t="s">
        <v>37</v>
      </c>
      <c r="B35" s="455">
        <v>186.50498400000001</v>
      </c>
      <c r="C35" s="455">
        <v>0.22910752902155887</v>
      </c>
      <c r="D35" s="30">
        <v>1.5970631697089802E-2</v>
      </c>
      <c r="E35" s="31">
        <v>1.9607843137254905E-2</v>
      </c>
      <c r="F35" s="456"/>
      <c r="G35" s="32"/>
      <c r="H35" s="447"/>
      <c r="I35" s="456"/>
      <c r="J35" s="456"/>
      <c r="K35" s="32"/>
      <c r="L35" s="447"/>
      <c r="M35" s="456"/>
      <c r="N35" s="456"/>
      <c r="O35" s="32"/>
      <c r="P35" s="447"/>
      <c r="Q35" s="456"/>
      <c r="R35" s="456"/>
      <c r="S35" s="32"/>
      <c r="T35" s="447"/>
      <c r="U35" s="456"/>
      <c r="V35" s="456"/>
      <c r="W35" s="32"/>
      <c r="X35" s="447"/>
      <c r="Y35" s="456"/>
      <c r="Z35" s="456"/>
      <c r="AA35" s="32"/>
      <c r="AB35" s="447"/>
      <c r="AC35" s="456"/>
      <c r="AD35" s="456"/>
      <c r="AE35" s="32"/>
      <c r="AF35" s="447"/>
      <c r="AG35" s="456"/>
      <c r="AH35" s="456"/>
      <c r="AI35" s="32"/>
      <c r="AJ35" s="447"/>
      <c r="AK35" s="456"/>
      <c r="AL35" s="456"/>
      <c r="AM35" s="32"/>
      <c r="AN35" s="447"/>
      <c r="AO35" s="456"/>
      <c r="AP35" s="456"/>
      <c r="AQ35" s="32"/>
      <c r="AR35" s="447"/>
      <c r="AS35" s="456"/>
      <c r="AT35" s="456"/>
      <c r="AU35" s="32"/>
      <c r="AV35" s="447"/>
      <c r="AW35" s="456"/>
      <c r="AX35" s="456"/>
      <c r="AY35" s="32"/>
      <c r="AZ35" s="447"/>
      <c r="BA35" s="456"/>
      <c r="BB35" s="456"/>
      <c r="BC35" s="32"/>
      <c r="BD35" s="447"/>
      <c r="BE35" s="456"/>
      <c r="BF35" s="456"/>
      <c r="BG35" s="32"/>
      <c r="BH35" s="447"/>
      <c r="BI35" s="456"/>
      <c r="BJ35" s="456"/>
      <c r="BK35" s="32"/>
      <c r="BL35" s="447"/>
      <c r="BM35" s="456"/>
      <c r="BN35" s="456"/>
      <c r="BO35" s="32"/>
      <c r="BP35" s="447"/>
      <c r="BQ35" s="456"/>
      <c r="BR35" s="456"/>
      <c r="BS35" s="32"/>
      <c r="BT35" s="447"/>
      <c r="BU35" s="456"/>
      <c r="BV35" s="456"/>
      <c r="BW35" s="32"/>
      <c r="BX35" s="447"/>
      <c r="BY35" s="456"/>
      <c r="BZ35" s="456"/>
      <c r="CA35" s="32"/>
      <c r="CB35" s="447"/>
      <c r="CC35" s="456"/>
      <c r="CD35" s="456"/>
      <c r="CE35" s="32"/>
      <c r="CF35" s="447"/>
      <c r="CG35" s="456"/>
      <c r="CH35" s="456"/>
      <c r="CI35" s="32"/>
      <c r="CJ35" s="447"/>
      <c r="CK35" s="456"/>
      <c r="CL35" s="456"/>
      <c r="CM35" s="32"/>
      <c r="CN35" s="447"/>
      <c r="CO35" s="456"/>
      <c r="CP35" s="456"/>
      <c r="CQ35" s="32"/>
      <c r="CR35" s="447"/>
      <c r="CS35" s="456"/>
      <c r="CT35" s="456"/>
      <c r="CU35" s="32"/>
      <c r="CV35" s="447"/>
      <c r="CW35" s="456"/>
      <c r="CX35" s="456"/>
      <c r="CY35" s="32"/>
      <c r="CZ35" s="447"/>
      <c r="DA35" s="456"/>
      <c r="DB35" s="456"/>
      <c r="DC35" s="32"/>
      <c r="DD35" s="447"/>
      <c r="DE35" s="456"/>
      <c r="DF35" s="456"/>
      <c r="DG35" s="32"/>
      <c r="DH35" s="447"/>
      <c r="DI35" s="456"/>
      <c r="DJ35" s="456"/>
      <c r="DK35" s="32"/>
      <c r="DL35" s="447"/>
      <c r="DM35" s="456"/>
      <c r="DN35" s="456"/>
      <c r="DO35" s="32"/>
      <c r="DP35" s="447"/>
      <c r="DQ35" s="456"/>
      <c r="DR35" s="456"/>
      <c r="DS35" s="32"/>
      <c r="DT35" s="447"/>
      <c r="DU35" s="456"/>
      <c r="DV35" s="456"/>
      <c r="DW35" s="32"/>
      <c r="DX35" s="447"/>
      <c r="DY35" s="456"/>
      <c r="DZ35" s="456"/>
      <c r="EA35" s="32"/>
      <c r="EB35" s="447"/>
      <c r="EC35" s="456"/>
      <c r="ED35" s="456"/>
      <c r="EE35" s="32"/>
      <c r="EF35" s="447"/>
      <c r="EG35" s="456"/>
      <c r="EH35" s="456"/>
      <c r="EI35" s="32"/>
      <c r="EJ35" s="447"/>
      <c r="EK35" s="456"/>
      <c r="EL35" s="456"/>
      <c r="EM35" s="32"/>
      <c r="EN35" s="447"/>
      <c r="EO35" s="456"/>
      <c r="EP35" s="456"/>
      <c r="EQ35" s="32"/>
      <c r="ER35" s="447"/>
      <c r="ES35" s="456"/>
      <c r="ET35" s="456"/>
      <c r="EU35" s="32"/>
      <c r="EV35" s="447"/>
      <c r="EW35" s="456"/>
      <c r="EX35" s="456"/>
      <c r="EY35" s="32"/>
      <c r="EZ35" s="447"/>
      <c r="FA35" s="456"/>
      <c r="FB35" s="456"/>
      <c r="FC35" s="32"/>
      <c r="FD35" s="447"/>
      <c r="FE35" s="456"/>
      <c r="FF35" s="456"/>
      <c r="FG35" s="32"/>
      <c r="FH35" s="447"/>
      <c r="FI35" s="456"/>
      <c r="FJ35" s="456"/>
      <c r="FK35" s="32"/>
      <c r="FL35" s="447"/>
      <c r="FM35" s="456"/>
      <c r="FN35" s="456"/>
      <c r="FO35" s="32"/>
      <c r="FP35" s="447"/>
      <c r="FQ35" s="456"/>
      <c r="FR35" s="456"/>
      <c r="FS35" s="32"/>
      <c r="FT35" s="447"/>
      <c r="FU35" s="456"/>
      <c r="FV35" s="456"/>
      <c r="FW35" s="32"/>
      <c r="FX35" s="447"/>
      <c r="FY35" s="456"/>
      <c r="FZ35" s="456"/>
      <c r="GA35" s="32"/>
      <c r="GB35" s="447"/>
      <c r="GC35" s="456"/>
      <c r="GD35" s="456"/>
      <c r="GE35" s="32"/>
      <c r="GF35" s="447"/>
      <c r="GG35" s="456"/>
      <c r="GH35" s="456"/>
      <c r="GI35" s="32"/>
      <c r="GJ35" s="447"/>
      <c r="GK35" s="456"/>
      <c r="GL35" s="456"/>
      <c r="GM35" s="32"/>
      <c r="GN35" s="447"/>
      <c r="GO35" s="456"/>
      <c r="GP35" s="456"/>
      <c r="GQ35" s="32"/>
      <c r="GR35" s="447"/>
      <c r="GS35" s="456"/>
      <c r="GT35" s="456"/>
      <c r="GU35" s="32"/>
      <c r="GV35" s="447"/>
      <c r="GW35" s="456"/>
      <c r="GX35" s="456"/>
      <c r="GY35" s="32"/>
      <c r="GZ35" s="447"/>
      <c r="HA35" s="456"/>
      <c r="HB35" s="456"/>
      <c r="HC35" s="32"/>
      <c r="HD35" s="447"/>
      <c r="HE35" s="456"/>
      <c r="HF35" s="456"/>
      <c r="HG35" s="32"/>
      <c r="HH35" s="447"/>
      <c r="HI35" s="456"/>
      <c r="HJ35" s="456"/>
      <c r="HK35" s="32"/>
      <c r="HL35" s="447"/>
      <c r="HM35" s="456"/>
      <c r="HN35" s="456"/>
      <c r="HO35" s="32"/>
      <c r="HP35" s="447"/>
      <c r="HQ35" s="456"/>
      <c r="HR35" s="456"/>
      <c r="HS35" s="32"/>
      <c r="HT35" s="447"/>
      <c r="HU35" s="456"/>
      <c r="HV35" s="456"/>
      <c r="HW35" s="32"/>
      <c r="HX35" s="447"/>
      <c r="HY35" s="456"/>
      <c r="HZ35" s="456"/>
      <c r="IA35" s="32"/>
      <c r="IB35" s="447"/>
      <c r="IC35" s="456"/>
      <c r="ID35" s="456"/>
      <c r="IE35" s="32"/>
      <c r="IF35" s="447"/>
      <c r="IG35" s="456"/>
      <c r="IH35" s="456"/>
      <c r="II35" s="32"/>
      <c r="IJ35" s="447"/>
      <c r="IK35" s="456"/>
      <c r="IL35" s="456"/>
      <c r="IM35" s="32"/>
      <c r="IN35" s="447"/>
      <c r="IO35" s="456"/>
      <c r="IP35" s="456"/>
      <c r="IQ35" s="32"/>
    </row>
    <row r="36" spans="1:251" s="445" customFormat="1" ht="15" customHeight="1" x14ac:dyDescent="0.25">
      <c r="A36" s="457" t="s">
        <v>38</v>
      </c>
      <c r="B36" s="458">
        <v>9511.7541839999994</v>
      </c>
      <c r="C36" s="459">
        <v>11.684483980099502</v>
      </c>
      <c r="D36" s="36">
        <v>0.81450221655157984</v>
      </c>
      <c r="E36" s="36">
        <v>1</v>
      </c>
    </row>
    <row r="37" spans="1:251" s="445" customFormat="1" ht="15" customHeight="1" x14ac:dyDescent="0.25">
      <c r="A37" s="438" t="s">
        <v>39</v>
      </c>
      <c r="B37" s="451"/>
      <c r="C37" s="451"/>
      <c r="D37" s="24"/>
    </row>
    <row r="38" spans="1:251" s="445" customFormat="1" ht="15" customHeight="1" x14ac:dyDescent="0.25">
      <c r="A38" s="442" t="s">
        <v>40</v>
      </c>
      <c r="B38" s="443">
        <v>804.68</v>
      </c>
      <c r="C38" s="443">
        <v>0.98848965051286763</v>
      </c>
      <c r="D38" s="18">
        <v>6.8905654092408716E-2</v>
      </c>
    </row>
    <row r="39" spans="1:251" s="445" customFormat="1" ht="15" customHeight="1" x14ac:dyDescent="0.25">
      <c r="A39" s="442" t="s">
        <v>41</v>
      </c>
      <c r="B39" s="443">
        <v>54</v>
      </c>
      <c r="C39" s="443">
        <v>6.6334991708126026E-2</v>
      </c>
      <c r="D39" s="18">
        <v>4.6240807786822966E-3</v>
      </c>
    </row>
    <row r="40" spans="1:251" s="445" customFormat="1" ht="15" customHeight="1" x14ac:dyDescent="0.25">
      <c r="A40" s="442" t="s">
        <v>42</v>
      </c>
      <c r="B40" s="443">
        <v>75</v>
      </c>
      <c r="C40" s="443">
        <v>9.2131932927952825E-2</v>
      </c>
      <c r="D40" s="18">
        <v>6.4223344148365237E-3</v>
      </c>
    </row>
    <row r="41" spans="1:251" s="445" customFormat="1" ht="15" customHeight="1" x14ac:dyDescent="0.25">
      <c r="A41" s="442" t="s">
        <v>43</v>
      </c>
      <c r="B41" s="443">
        <v>0</v>
      </c>
      <c r="C41" s="443">
        <v>0</v>
      </c>
      <c r="D41" s="18">
        <v>0</v>
      </c>
    </row>
    <row r="42" spans="1:251" s="445" customFormat="1" ht="15" customHeight="1" x14ac:dyDescent="0.25">
      <c r="A42" s="448" t="s">
        <v>44</v>
      </c>
      <c r="B42" s="449">
        <v>933.68</v>
      </c>
      <c r="C42" s="449">
        <v>1.1469565751489466</v>
      </c>
      <c r="D42" s="22">
        <v>7.9952069285927546E-2</v>
      </c>
      <c r="E42" s="456"/>
      <c r="F42" s="447"/>
      <c r="G42" s="456"/>
      <c r="H42" s="456"/>
      <c r="I42" s="456"/>
      <c r="J42" s="447"/>
      <c r="K42" s="456"/>
      <c r="L42" s="456"/>
      <c r="M42" s="456"/>
      <c r="N42" s="447"/>
      <c r="O42" s="456"/>
      <c r="P42" s="456"/>
      <c r="Q42" s="456"/>
      <c r="R42" s="447"/>
      <c r="S42" s="456"/>
      <c r="T42" s="456"/>
      <c r="U42" s="456"/>
      <c r="V42" s="447"/>
      <c r="W42" s="456"/>
      <c r="X42" s="456"/>
      <c r="Y42" s="456"/>
      <c r="Z42" s="447"/>
      <c r="AA42" s="456"/>
      <c r="AB42" s="456"/>
      <c r="AC42" s="456"/>
      <c r="AD42" s="447"/>
      <c r="AE42" s="456"/>
      <c r="AF42" s="456"/>
      <c r="AG42" s="456"/>
      <c r="AH42" s="447"/>
      <c r="AI42" s="456"/>
      <c r="AJ42" s="456"/>
      <c r="AK42" s="456"/>
      <c r="AL42" s="447"/>
      <c r="AM42" s="456"/>
      <c r="AN42" s="456"/>
      <c r="AO42" s="456"/>
      <c r="AP42" s="447"/>
      <c r="AQ42" s="456"/>
      <c r="AR42" s="456"/>
      <c r="AS42" s="456"/>
      <c r="AT42" s="447"/>
      <c r="AU42" s="456"/>
      <c r="AV42" s="456"/>
      <c r="AW42" s="456"/>
      <c r="AX42" s="447"/>
      <c r="AY42" s="456"/>
      <c r="AZ42" s="456"/>
      <c r="BA42" s="456"/>
      <c r="BB42" s="447"/>
      <c r="BC42" s="456"/>
      <c r="BD42" s="456"/>
      <c r="BE42" s="456"/>
      <c r="BF42" s="447"/>
      <c r="BG42" s="456"/>
      <c r="BH42" s="456"/>
      <c r="BI42" s="456"/>
      <c r="BJ42" s="447"/>
      <c r="BK42" s="456"/>
      <c r="BL42" s="456"/>
      <c r="BM42" s="456"/>
      <c r="BN42" s="447"/>
      <c r="BO42" s="456"/>
      <c r="BP42" s="456"/>
      <c r="BQ42" s="456"/>
      <c r="BR42" s="447"/>
      <c r="BS42" s="456"/>
      <c r="BT42" s="456"/>
      <c r="BU42" s="456"/>
      <c r="BV42" s="447"/>
      <c r="BW42" s="456"/>
      <c r="BX42" s="456"/>
      <c r="BY42" s="456"/>
      <c r="BZ42" s="447"/>
      <c r="CA42" s="456"/>
      <c r="CB42" s="456"/>
      <c r="CC42" s="456"/>
      <c r="CD42" s="447"/>
      <c r="CE42" s="456"/>
      <c r="CF42" s="456"/>
      <c r="CG42" s="456"/>
      <c r="CH42" s="447"/>
      <c r="CI42" s="456"/>
      <c r="CJ42" s="456"/>
      <c r="CK42" s="456"/>
      <c r="CL42" s="447"/>
      <c r="CM42" s="456"/>
      <c r="CN42" s="456"/>
      <c r="CO42" s="456"/>
      <c r="CP42" s="447"/>
      <c r="CQ42" s="456"/>
      <c r="CR42" s="456"/>
      <c r="CS42" s="456"/>
      <c r="CT42" s="447"/>
      <c r="CU42" s="456"/>
      <c r="CV42" s="456"/>
      <c r="CW42" s="456"/>
      <c r="CX42" s="447"/>
      <c r="CY42" s="456"/>
      <c r="CZ42" s="456"/>
      <c r="DA42" s="456"/>
      <c r="DB42" s="447"/>
      <c r="DC42" s="456"/>
      <c r="DD42" s="456"/>
      <c r="DE42" s="456"/>
      <c r="DF42" s="447"/>
      <c r="DG42" s="456"/>
      <c r="DH42" s="456"/>
      <c r="DI42" s="456"/>
      <c r="DJ42" s="447"/>
      <c r="DK42" s="456"/>
      <c r="DL42" s="456"/>
      <c r="DM42" s="456"/>
      <c r="DN42" s="447"/>
      <c r="DO42" s="456"/>
      <c r="DP42" s="456"/>
      <c r="DQ42" s="456"/>
      <c r="DR42" s="447"/>
      <c r="DS42" s="456"/>
      <c r="DT42" s="456"/>
      <c r="DU42" s="456"/>
      <c r="DV42" s="447"/>
      <c r="DW42" s="456"/>
      <c r="DX42" s="456"/>
      <c r="DY42" s="456"/>
      <c r="DZ42" s="447"/>
      <c r="EA42" s="456"/>
      <c r="EB42" s="456"/>
      <c r="EC42" s="456"/>
      <c r="ED42" s="447"/>
      <c r="EE42" s="456"/>
      <c r="EF42" s="456"/>
      <c r="EG42" s="456"/>
      <c r="EH42" s="447"/>
      <c r="EI42" s="456"/>
      <c r="EJ42" s="456"/>
      <c r="EK42" s="456"/>
      <c r="EL42" s="447"/>
      <c r="EM42" s="456"/>
      <c r="EN42" s="456"/>
      <c r="EO42" s="456"/>
      <c r="EP42" s="447"/>
      <c r="EQ42" s="456"/>
      <c r="ER42" s="456"/>
      <c r="ES42" s="456"/>
      <c r="ET42" s="447"/>
      <c r="EU42" s="456"/>
      <c r="EV42" s="456"/>
      <c r="EW42" s="456"/>
      <c r="EX42" s="447"/>
      <c r="EY42" s="456"/>
      <c r="EZ42" s="456"/>
      <c r="FA42" s="456"/>
      <c r="FB42" s="447"/>
      <c r="FC42" s="456"/>
      <c r="FD42" s="456"/>
      <c r="FE42" s="456"/>
      <c r="FF42" s="447"/>
      <c r="FG42" s="456"/>
      <c r="FH42" s="456"/>
      <c r="FI42" s="456"/>
      <c r="FJ42" s="447"/>
      <c r="FK42" s="456"/>
      <c r="FL42" s="456"/>
      <c r="FM42" s="456"/>
      <c r="FN42" s="447"/>
      <c r="FO42" s="456"/>
      <c r="FP42" s="456"/>
      <c r="FQ42" s="456"/>
      <c r="FR42" s="447"/>
      <c r="FS42" s="456"/>
      <c r="FT42" s="456"/>
      <c r="FU42" s="456"/>
      <c r="FV42" s="447"/>
      <c r="FW42" s="456"/>
      <c r="FX42" s="456"/>
      <c r="FY42" s="456"/>
      <c r="FZ42" s="447"/>
      <c r="GA42" s="456"/>
      <c r="GB42" s="456"/>
      <c r="GC42" s="456"/>
      <c r="GD42" s="447"/>
      <c r="GE42" s="456"/>
      <c r="GF42" s="456"/>
      <c r="GG42" s="456"/>
      <c r="GH42" s="447"/>
      <c r="GI42" s="456"/>
      <c r="GJ42" s="456"/>
      <c r="GK42" s="456"/>
      <c r="GL42" s="447"/>
      <c r="GM42" s="456"/>
      <c r="GN42" s="456"/>
      <c r="GO42" s="456"/>
      <c r="GP42" s="447"/>
      <c r="GQ42" s="456"/>
      <c r="GR42" s="456"/>
      <c r="GS42" s="456"/>
      <c r="GT42" s="447"/>
      <c r="GU42" s="456"/>
      <c r="GV42" s="456"/>
      <c r="GW42" s="456"/>
      <c r="GX42" s="447"/>
      <c r="GY42" s="456"/>
      <c r="GZ42" s="456"/>
      <c r="HA42" s="456"/>
      <c r="HB42" s="447"/>
      <c r="HC42" s="456"/>
      <c r="HD42" s="456"/>
      <c r="HE42" s="456"/>
      <c r="HF42" s="447"/>
      <c r="HG42" s="456"/>
      <c r="HH42" s="456"/>
      <c r="HI42" s="456"/>
      <c r="HJ42" s="447"/>
      <c r="HK42" s="456"/>
      <c r="HL42" s="456"/>
      <c r="HM42" s="456"/>
      <c r="HN42" s="447"/>
      <c r="HO42" s="456"/>
      <c r="HP42" s="456"/>
      <c r="HQ42" s="456"/>
      <c r="HR42" s="447"/>
      <c r="HS42" s="456"/>
      <c r="HT42" s="456"/>
      <c r="HU42" s="456"/>
      <c r="HV42" s="447"/>
      <c r="HW42" s="456"/>
      <c r="HX42" s="456"/>
      <c r="HY42" s="456"/>
      <c r="HZ42" s="447"/>
      <c r="IA42" s="456"/>
      <c r="IB42" s="456"/>
      <c r="IC42" s="456"/>
      <c r="ID42" s="447"/>
      <c r="IE42" s="456"/>
      <c r="IF42" s="456"/>
      <c r="IG42" s="456"/>
      <c r="IH42" s="447"/>
      <c r="II42" s="456"/>
      <c r="IJ42" s="456"/>
      <c r="IK42" s="456"/>
      <c r="IL42" s="447"/>
      <c r="IM42" s="456"/>
      <c r="IN42" s="456"/>
      <c r="IO42" s="456"/>
    </row>
    <row r="43" spans="1:251" s="446" customFormat="1" ht="15" customHeight="1" x14ac:dyDescent="0.25">
      <c r="A43" s="438" t="s">
        <v>45</v>
      </c>
      <c r="B43" s="451"/>
      <c r="C43" s="451"/>
      <c r="D43" s="24"/>
    </row>
    <row r="44" spans="1:251" s="445" customFormat="1" ht="15" customHeight="1" x14ac:dyDescent="0.25">
      <c r="A44" s="460" t="s">
        <v>46</v>
      </c>
      <c r="B44" s="461">
        <v>216.8</v>
      </c>
      <c r="C44" s="461">
        <v>0.26632270745040232</v>
      </c>
      <c r="D44" s="37">
        <v>1.8564828015154113E-2</v>
      </c>
    </row>
    <row r="45" spans="1:251" s="445" customFormat="1" ht="15" customHeight="1" x14ac:dyDescent="0.25">
      <c r="A45" s="460" t="s">
        <v>47</v>
      </c>
      <c r="B45" s="461">
        <v>13.5</v>
      </c>
      <c r="C45" s="461">
        <v>1.6583747927031506E-2</v>
      </c>
      <c r="D45" s="37">
        <v>1.1560201946705742E-3</v>
      </c>
    </row>
    <row r="46" spans="1:251" s="445" customFormat="1" ht="15" customHeight="1" x14ac:dyDescent="0.25">
      <c r="A46" s="462" t="s">
        <v>48</v>
      </c>
      <c r="B46" s="461">
        <v>0</v>
      </c>
      <c r="C46" s="461">
        <v>0</v>
      </c>
      <c r="D46" s="37">
        <v>0</v>
      </c>
      <c r="E46" s="18"/>
    </row>
    <row r="47" spans="1:251" s="445" customFormat="1" ht="15" customHeight="1" x14ac:dyDescent="0.25">
      <c r="A47" s="452" t="s">
        <v>49</v>
      </c>
      <c r="B47" s="453">
        <v>0</v>
      </c>
      <c r="C47" s="453">
        <v>0</v>
      </c>
      <c r="D47" s="27">
        <v>0</v>
      </c>
    </row>
    <row r="48" spans="1:251" s="445" customFormat="1" ht="15" customHeight="1" x14ac:dyDescent="0.25">
      <c r="A48" s="452" t="s">
        <v>50</v>
      </c>
      <c r="B48" s="463">
        <v>5.0625</v>
      </c>
      <c r="C48" s="453">
        <v>6.2189054726368154E-3</v>
      </c>
      <c r="D48" s="27">
        <v>4.3350757300146531E-4</v>
      </c>
    </row>
    <row r="49" spans="1:251" s="466" customFormat="1" ht="15" customHeight="1" x14ac:dyDescent="0.25">
      <c r="A49" s="448" t="s">
        <v>51</v>
      </c>
      <c r="B49" s="449">
        <v>235.36250000000001</v>
      </c>
      <c r="C49" s="449">
        <v>0.28912536085007062</v>
      </c>
      <c r="D49" s="22">
        <v>2.0154355782826153E-2</v>
      </c>
      <c r="E49" s="464"/>
      <c r="F49" s="464"/>
      <c r="G49" s="40"/>
      <c r="H49" s="465"/>
      <c r="I49" s="464"/>
      <c r="J49" s="464"/>
      <c r="K49" s="40"/>
      <c r="L49" s="465"/>
      <c r="M49" s="464"/>
      <c r="N49" s="464"/>
      <c r="O49" s="40"/>
      <c r="P49" s="465"/>
      <c r="Q49" s="464"/>
      <c r="R49" s="464"/>
      <c r="S49" s="40"/>
      <c r="T49" s="465"/>
      <c r="U49" s="464"/>
      <c r="V49" s="464"/>
      <c r="W49" s="40"/>
      <c r="X49" s="465"/>
      <c r="Y49" s="464"/>
      <c r="Z49" s="464"/>
      <c r="AA49" s="40"/>
      <c r="AB49" s="465"/>
      <c r="AC49" s="464"/>
      <c r="AD49" s="464"/>
      <c r="AE49" s="40"/>
      <c r="AF49" s="465"/>
      <c r="AG49" s="464"/>
      <c r="AH49" s="464"/>
      <c r="AI49" s="40"/>
      <c r="AJ49" s="465"/>
      <c r="AK49" s="464"/>
      <c r="AL49" s="464"/>
      <c r="AM49" s="40"/>
      <c r="AN49" s="465"/>
      <c r="AO49" s="464"/>
      <c r="AP49" s="464"/>
      <c r="AQ49" s="40"/>
      <c r="AR49" s="465"/>
      <c r="AS49" s="464"/>
      <c r="AT49" s="464"/>
      <c r="AU49" s="40"/>
      <c r="AV49" s="465"/>
      <c r="AW49" s="464"/>
      <c r="AX49" s="464"/>
      <c r="AY49" s="40"/>
      <c r="AZ49" s="465"/>
      <c r="BA49" s="464"/>
      <c r="BB49" s="464"/>
      <c r="BC49" s="40"/>
      <c r="BD49" s="465"/>
      <c r="BE49" s="464"/>
      <c r="BF49" s="464"/>
      <c r="BG49" s="40"/>
      <c r="BH49" s="465"/>
      <c r="BI49" s="464"/>
      <c r="BJ49" s="464"/>
      <c r="BK49" s="40"/>
      <c r="BL49" s="465"/>
      <c r="BM49" s="464"/>
      <c r="BN49" s="464"/>
      <c r="BO49" s="40"/>
      <c r="BP49" s="465"/>
      <c r="BQ49" s="464"/>
      <c r="BR49" s="464"/>
      <c r="BS49" s="40"/>
      <c r="BT49" s="465"/>
      <c r="BU49" s="464"/>
      <c r="BV49" s="464"/>
      <c r="BW49" s="40"/>
      <c r="BX49" s="465"/>
      <c r="BY49" s="464"/>
      <c r="BZ49" s="464"/>
      <c r="CA49" s="40"/>
      <c r="CB49" s="465"/>
      <c r="CC49" s="464"/>
      <c r="CD49" s="464"/>
      <c r="CE49" s="40"/>
      <c r="CF49" s="465"/>
      <c r="CG49" s="464"/>
      <c r="CH49" s="464"/>
      <c r="CI49" s="40"/>
      <c r="CJ49" s="465"/>
      <c r="CK49" s="464"/>
      <c r="CL49" s="464"/>
      <c r="CM49" s="40"/>
      <c r="CN49" s="465"/>
      <c r="CO49" s="464"/>
      <c r="CP49" s="464"/>
      <c r="CQ49" s="40"/>
      <c r="CR49" s="465"/>
      <c r="CS49" s="464"/>
      <c r="CT49" s="464"/>
      <c r="CU49" s="40"/>
      <c r="CV49" s="465"/>
      <c r="CW49" s="464"/>
      <c r="CX49" s="464"/>
      <c r="CY49" s="40"/>
      <c r="CZ49" s="465"/>
      <c r="DA49" s="464"/>
      <c r="DB49" s="464"/>
      <c r="DC49" s="40"/>
      <c r="DD49" s="465"/>
      <c r="DE49" s="464"/>
      <c r="DF49" s="464"/>
      <c r="DG49" s="40"/>
      <c r="DH49" s="465"/>
      <c r="DI49" s="464"/>
      <c r="DJ49" s="464"/>
      <c r="DK49" s="40"/>
      <c r="DL49" s="465"/>
      <c r="DM49" s="464"/>
      <c r="DN49" s="464"/>
      <c r="DO49" s="40"/>
      <c r="DP49" s="465"/>
      <c r="DQ49" s="464"/>
      <c r="DR49" s="464"/>
      <c r="DS49" s="40"/>
      <c r="DT49" s="465"/>
      <c r="DU49" s="464"/>
      <c r="DV49" s="464"/>
      <c r="DW49" s="40"/>
      <c r="DX49" s="465"/>
      <c r="DY49" s="464"/>
      <c r="DZ49" s="464"/>
      <c r="EA49" s="40"/>
      <c r="EB49" s="465"/>
      <c r="EC49" s="464"/>
      <c r="ED49" s="464"/>
      <c r="EE49" s="40"/>
      <c r="EF49" s="465"/>
      <c r="EG49" s="464"/>
      <c r="EH49" s="464"/>
      <c r="EI49" s="40"/>
      <c r="EJ49" s="465"/>
      <c r="EK49" s="464"/>
      <c r="EL49" s="464"/>
      <c r="EM49" s="40"/>
      <c r="EN49" s="465"/>
      <c r="EO49" s="464"/>
      <c r="EP49" s="464"/>
      <c r="EQ49" s="40"/>
      <c r="ER49" s="465"/>
      <c r="ES49" s="464"/>
      <c r="ET49" s="464"/>
      <c r="EU49" s="40"/>
      <c r="EV49" s="465"/>
      <c r="EW49" s="464"/>
      <c r="EX49" s="464"/>
      <c r="EY49" s="40"/>
      <c r="EZ49" s="465"/>
      <c r="FA49" s="464"/>
      <c r="FB49" s="464"/>
      <c r="FC49" s="40"/>
      <c r="FD49" s="465"/>
      <c r="FE49" s="464"/>
      <c r="FF49" s="464"/>
      <c r="FG49" s="40"/>
      <c r="FH49" s="465"/>
      <c r="FI49" s="464"/>
      <c r="FJ49" s="464"/>
      <c r="FK49" s="40"/>
      <c r="FL49" s="465"/>
      <c r="FM49" s="464"/>
      <c r="FN49" s="464"/>
      <c r="FO49" s="40"/>
      <c r="FP49" s="465"/>
      <c r="FQ49" s="464"/>
      <c r="FR49" s="464"/>
      <c r="FS49" s="40"/>
      <c r="FT49" s="465"/>
      <c r="FU49" s="464"/>
      <c r="FV49" s="464"/>
      <c r="FW49" s="40"/>
      <c r="FX49" s="465"/>
      <c r="FY49" s="464"/>
      <c r="FZ49" s="464"/>
      <c r="GA49" s="40"/>
      <c r="GB49" s="465"/>
      <c r="GC49" s="464"/>
      <c r="GD49" s="464"/>
      <c r="GE49" s="40"/>
      <c r="GF49" s="465"/>
      <c r="GG49" s="464"/>
      <c r="GH49" s="464"/>
      <c r="GI49" s="40"/>
      <c r="GJ49" s="465"/>
      <c r="GK49" s="464"/>
      <c r="GL49" s="464"/>
      <c r="GM49" s="40"/>
      <c r="GN49" s="465"/>
      <c r="GO49" s="464"/>
      <c r="GP49" s="464"/>
      <c r="GQ49" s="40"/>
      <c r="GR49" s="465"/>
      <c r="GS49" s="464"/>
      <c r="GT49" s="464"/>
      <c r="GU49" s="40"/>
      <c r="GV49" s="465"/>
      <c r="GW49" s="464"/>
      <c r="GX49" s="464"/>
      <c r="GY49" s="40"/>
      <c r="GZ49" s="465"/>
      <c r="HA49" s="464"/>
      <c r="HB49" s="464"/>
      <c r="HC49" s="40"/>
      <c r="HD49" s="465"/>
      <c r="HE49" s="464"/>
      <c r="HF49" s="464"/>
      <c r="HG49" s="40"/>
      <c r="HH49" s="465"/>
      <c r="HI49" s="464"/>
      <c r="HJ49" s="464"/>
      <c r="HK49" s="40"/>
      <c r="HL49" s="465"/>
      <c r="HM49" s="464"/>
      <c r="HN49" s="464"/>
      <c r="HO49" s="40"/>
      <c r="HP49" s="465"/>
      <c r="HQ49" s="464"/>
      <c r="HR49" s="464"/>
      <c r="HS49" s="40"/>
      <c r="HT49" s="465"/>
      <c r="HU49" s="464"/>
      <c r="HV49" s="464"/>
      <c r="HW49" s="40"/>
      <c r="HX49" s="465"/>
      <c r="HY49" s="464"/>
      <c r="HZ49" s="464"/>
      <c r="IA49" s="40"/>
      <c r="IB49" s="465"/>
      <c r="IC49" s="464"/>
      <c r="ID49" s="464"/>
      <c r="IE49" s="40"/>
      <c r="IF49" s="465"/>
      <c r="IG49" s="464"/>
      <c r="IH49" s="464"/>
      <c r="II49" s="40"/>
      <c r="IJ49" s="465"/>
      <c r="IK49" s="464"/>
      <c r="IL49" s="464"/>
      <c r="IM49" s="40"/>
      <c r="IN49" s="465"/>
      <c r="IO49" s="464"/>
      <c r="IP49" s="464"/>
      <c r="IQ49" s="40"/>
    </row>
    <row r="50" spans="1:251" s="19" customFormat="1" ht="15" customHeight="1" x14ac:dyDescent="0.25">
      <c r="A50" s="457" t="s">
        <v>52</v>
      </c>
      <c r="B50" s="458">
        <v>1169.0425</v>
      </c>
      <c r="C50" s="458">
        <v>1.4360819359990171</v>
      </c>
      <c r="D50" s="22">
        <v>0.10010642506875368</v>
      </c>
    </row>
    <row r="51" spans="1:251" ht="15" customHeight="1" x14ac:dyDescent="0.25">
      <c r="A51" s="457" t="s">
        <v>53</v>
      </c>
      <c r="B51" s="458">
        <v>10680.796683999999</v>
      </c>
      <c r="C51" s="458">
        <v>13.120565916098519</v>
      </c>
      <c r="D51" s="36">
        <v>0.91460864162033351</v>
      </c>
    </row>
    <row r="52" spans="1:251" ht="15" customHeight="1" x14ac:dyDescent="0.25">
      <c r="A52" s="438" t="s">
        <v>54</v>
      </c>
      <c r="B52" s="451"/>
      <c r="C52" s="451"/>
      <c r="D52" s="24"/>
    </row>
    <row r="53" spans="1:251" ht="15" customHeight="1" x14ac:dyDescent="0.25">
      <c r="A53" s="442" t="s">
        <v>55</v>
      </c>
      <c r="B53" s="453">
        <v>0</v>
      </c>
      <c r="C53" s="453">
        <v>0</v>
      </c>
      <c r="D53" s="27">
        <v>0</v>
      </c>
    </row>
    <row r="54" spans="1:251" ht="15" customHeight="1" x14ac:dyDescent="0.25">
      <c r="A54" s="442" t="s">
        <v>56</v>
      </c>
      <c r="B54" s="443">
        <v>997.19999999999993</v>
      </c>
      <c r="C54" s="453">
        <v>1.2249861802100606</v>
      </c>
      <c r="D54" s="27">
        <v>8.539135837966641E-2</v>
      </c>
    </row>
    <row r="55" spans="1:251" ht="15" customHeight="1" x14ac:dyDescent="0.25">
      <c r="A55" s="448" t="s">
        <v>57</v>
      </c>
      <c r="B55" s="449">
        <v>997.19999999999993</v>
      </c>
      <c r="C55" s="449">
        <v>1.2249861802100606</v>
      </c>
      <c r="D55" s="22">
        <v>8.539135837966641E-2</v>
      </c>
    </row>
    <row r="56" spans="1:251" ht="15" customHeight="1" thickBot="1" x14ac:dyDescent="0.3">
      <c r="A56" s="42" t="s">
        <v>58</v>
      </c>
      <c r="B56" s="467">
        <v>11677.996684</v>
      </c>
      <c r="C56" s="468">
        <v>14.34555209630858</v>
      </c>
      <c r="D56" s="45">
        <v>0.99999999999999989</v>
      </c>
    </row>
    <row r="57" spans="1:251" ht="15" customHeight="1" x14ac:dyDescent="0.25">
      <c r="A57" s="469" t="s">
        <v>108</v>
      </c>
      <c r="B57" s="469"/>
      <c r="C57" s="469"/>
      <c r="D57" s="469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11" t="s">
        <v>0</v>
      </c>
      <c r="B1" s="511"/>
      <c r="C1" s="2"/>
      <c r="D1" s="2"/>
    </row>
    <row r="2" spans="1:5" ht="15" customHeight="1" x14ac:dyDescent="0.25">
      <c r="A2" s="511" t="s">
        <v>65</v>
      </c>
      <c r="B2" s="511"/>
      <c r="C2" s="2"/>
      <c r="D2" s="2"/>
    </row>
    <row r="3" spans="1:5" ht="15" customHeight="1" x14ac:dyDescent="0.25">
      <c r="A3" s="524">
        <v>45536</v>
      </c>
      <c r="B3" s="524"/>
      <c r="C3" s="2"/>
      <c r="D3" s="2"/>
    </row>
    <row r="4" spans="1:5" ht="15" customHeight="1" x14ac:dyDescent="0.25">
      <c r="A4" s="433" t="s">
        <v>142</v>
      </c>
      <c r="B4" s="429"/>
      <c r="C4" s="429"/>
      <c r="D4" s="2"/>
    </row>
    <row r="5" spans="1:5" ht="15" customHeight="1" x14ac:dyDescent="0.25">
      <c r="A5" s="433" t="s">
        <v>122</v>
      </c>
      <c r="B5" s="429"/>
      <c r="C5" s="429"/>
      <c r="D5" s="2"/>
    </row>
    <row r="6" spans="1:5" ht="15" customHeight="1" x14ac:dyDescent="0.25">
      <c r="A6" s="4" t="s">
        <v>3</v>
      </c>
      <c r="B6" s="5">
        <v>45536</v>
      </c>
      <c r="E6" s="6"/>
    </row>
    <row r="7" spans="1:5" ht="15" customHeight="1" thickBot="1" x14ac:dyDescent="0.3">
      <c r="A7" s="4"/>
      <c r="B7" s="434">
        <v>814.05000000000007</v>
      </c>
      <c r="C7" s="435" t="s">
        <v>4</v>
      </c>
      <c r="D7" s="2"/>
    </row>
    <row r="8" spans="1:5" ht="15" customHeight="1" x14ac:dyDescent="0.25">
      <c r="A8" s="9"/>
      <c r="B8" s="436" t="s">
        <v>5</v>
      </c>
      <c r="C8" s="502" t="s">
        <v>6</v>
      </c>
      <c r="D8" s="437" t="s">
        <v>7</v>
      </c>
      <c r="E8" s="437" t="s">
        <v>7</v>
      </c>
    </row>
    <row r="9" spans="1:5" ht="15" customHeight="1" x14ac:dyDescent="0.25">
      <c r="A9" s="438" t="s">
        <v>8</v>
      </c>
      <c r="B9" s="8"/>
      <c r="C9" s="513"/>
      <c r="D9" s="439" t="s">
        <v>66</v>
      </c>
      <c r="E9" s="439" t="s">
        <v>5</v>
      </c>
    </row>
    <row r="10" spans="1:5" ht="15" customHeight="1" thickBot="1" x14ac:dyDescent="0.3">
      <c r="A10" s="14"/>
      <c r="B10" s="440" t="s">
        <v>67</v>
      </c>
      <c r="C10" s="440" t="s">
        <v>10</v>
      </c>
      <c r="D10" s="441" t="s">
        <v>11</v>
      </c>
      <c r="E10" s="441" t="s">
        <v>12</v>
      </c>
    </row>
    <row r="11" spans="1:5" ht="15" customHeight="1" x14ac:dyDescent="0.25">
      <c r="A11" s="438" t="s">
        <v>13</v>
      </c>
      <c r="B11" s="438"/>
      <c r="C11" s="438"/>
      <c r="D11" s="438"/>
    </row>
    <row r="12" spans="1:5" ht="15" customHeight="1" x14ac:dyDescent="0.25">
      <c r="A12" s="442" t="s">
        <v>14</v>
      </c>
      <c r="B12" s="443">
        <v>4725</v>
      </c>
      <c r="C12" s="444">
        <v>5.804311774461028</v>
      </c>
      <c r="D12" s="18">
        <v>0.33673086653365525</v>
      </c>
      <c r="E12" s="18">
        <v>0.42387268281285007</v>
      </c>
    </row>
    <row r="13" spans="1:5" ht="15" customHeight="1" x14ac:dyDescent="0.25">
      <c r="A13" s="442" t="s">
        <v>15</v>
      </c>
      <c r="B13" s="443">
        <v>0</v>
      </c>
      <c r="C13" s="444">
        <v>0</v>
      </c>
      <c r="D13" s="18">
        <v>0</v>
      </c>
      <c r="E13" s="18">
        <v>0</v>
      </c>
    </row>
    <row r="14" spans="1:5" ht="15" customHeight="1" x14ac:dyDescent="0.25">
      <c r="A14" s="442" t="s">
        <v>16</v>
      </c>
      <c r="B14" s="443">
        <v>0</v>
      </c>
      <c r="C14" s="444">
        <v>0</v>
      </c>
      <c r="D14" s="18">
        <v>0</v>
      </c>
      <c r="E14" s="18">
        <v>0</v>
      </c>
    </row>
    <row r="15" spans="1:5" ht="15" customHeight="1" x14ac:dyDescent="0.25">
      <c r="A15" s="442" t="s">
        <v>17</v>
      </c>
      <c r="B15" s="443">
        <v>0</v>
      </c>
      <c r="C15" s="444">
        <v>0</v>
      </c>
      <c r="D15" s="18">
        <v>0</v>
      </c>
      <c r="E15" s="18">
        <v>0</v>
      </c>
    </row>
    <row r="16" spans="1:5" ht="15" customHeight="1" x14ac:dyDescent="0.25">
      <c r="A16" s="442" t="s">
        <v>18</v>
      </c>
      <c r="B16" s="443">
        <v>0</v>
      </c>
      <c r="C16" s="444">
        <v>0</v>
      </c>
      <c r="D16" s="18">
        <v>0</v>
      </c>
      <c r="E16" s="18">
        <v>0</v>
      </c>
    </row>
    <row r="17" spans="1:5" ht="15" customHeight="1" x14ac:dyDescent="0.25">
      <c r="A17" s="442" t="s">
        <v>68</v>
      </c>
      <c r="B17" s="443">
        <v>1549.7999999999997</v>
      </c>
      <c r="C17" s="444">
        <v>1.9038142620232168</v>
      </c>
      <c r="D17" s="18">
        <v>0.1104477242230389</v>
      </c>
      <c r="E17" s="18">
        <v>0.13903023996261479</v>
      </c>
    </row>
    <row r="18" spans="1:5" ht="15" customHeight="1" x14ac:dyDescent="0.25">
      <c r="A18" s="442" t="s">
        <v>20</v>
      </c>
      <c r="B18" s="443">
        <v>0</v>
      </c>
      <c r="C18" s="444">
        <v>0</v>
      </c>
      <c r="D18" s="18">
        <v>0</v>
      </c>
      <c r="E18" s="18">
        <v>0</v>
      </c>
    </row>
    <row r="19" spans="1:5" ht="15" customHeight="1" x14ac:dyDescent="0.25">
      <c r="A19" s="442" t="s">
        <v>69</v>
      </c>
      <c r="B19" s="443">
        <v>0</v>
      </c>
      <c r="C19" s="444">
        <v>0</v>
      </c>
      <c r="D19" s="18">
        <v>0</v>
      </c>
      <c r="E19" s="18">
        <v>0</v>
      </c>
    </row>
    <row r="20" spans="1:5" ht="15" customHeight="1" x14ac:dyDescent="0.25">
      <c r="A20" s="442" t="s">
        <v>22</v>
      </c>
      <c r="B20" s="443">
        <v>3960</v>
      </c>
      <c r="C20" s="444">
        <v>4.8645660585959085</v>
      </c>
      <c r="D20" s="18">
        <v>0.28221253576153965</v>
      </c>
      <c r="E20" s="18">
        <v>0.35524567702410287</v>
      </c>
    </row>
    <row r="21" spans="1:5" ht="15" customHeight="1" x14ac:dyDescent="0.25">
      <c r="A21" s="442" t="s">
        <v>23</v>
      </c>
      <c r="B21" s="443">
        <v>243.55</v>
      </c>
      <c r="C21" s="444">
        <v>0.29918309686137212</v>
      </c>
      <c r="D21" s="18">
        <v>1.7356783607253276E-2</v>
      </c>
      <c r="E21" s="18">
        <v>2.1848506222025318E-2</v>
      </c>
    </row>
    <row r="22" spans="1:5" ht="15" customHeight="1" x14ac:dyDescent="0.25">
      <c r="A22" s="442" t="s">
        <v>24</v>
      </c>
      <c r="B22" s="443">
        <v>0</v>
      </c>
      <c r="C22" s="444">
        <v>0</v>
      </c>
      <c r="D22" s="18">
        <v>0</v>
      </c>
      <c r="E22" s="18">
        <v>0</v>
      </c>
    </row>
    <row r="23" spans="1:5" ht="15" customHeight="1" x14ac:dyDescent="0.25">
      <c r="A23" s="442" t="s">
        <v>70</v>
      </c>
      <c r="B23" s="443">
        <v>0</v>
      </c>
      <c r="C23" s="444">
        <v>0</v>
      </c>
      <c r="D23" s="18">
        <v>0</v>
      </c>
      <c r="E23" s="18">
        <v>0</v>
      </c>
    </row>
    <row r="24" spans="1:5" ht="15" customHeight="1" x14ac:dyDescent="0.25">
      <c r="A24" s="442" t="s">
        <v>71</v>
      </c>
      <c r="B24" s="443">
        <v>0</v>
      </c>
      <c r="C24" s="444">
        <v>0</v>
      </c>
      <c r="D24" s="18">
        <v>0</v>
      </c>
      <c r="E24" s="18">
        <v>0</v>
      </c>
    </row>
    <row r="25" spans="1:5" ht="15" customHeight="1" x14ac:dyDescent="0.25">
      <c r="A25" s="442" t="s">
        <v>27</v>
      </c>
      <c r="B25" s="443">
        <v>0</v>
      </c>
      <c r="C25" s="444">
        <v>0</v>
      </c>
      <c r="D25" s="18">
        <v>0</v>
      </c>
      <c r="E25" s="18">
        <v>0</v>
      </c>
    </row>
    <row r="26" spans="1:5" s="445" customFormat="1" ht="15" customHeight="1" x14ac:dyDescent="0.25">
      <c r="A26" s="442" t="s">
        <v>28</v>
      </c>
      <c r="B26" s="443">
        <v>0</v>
      </c>
      <c r="C26" s="444">
        <v>0</v>
      </c>
      <c r="D26" s="18">
        <v>0</v>
      </c>
      <c r="E26" s="18">
        <v>0</v>
      </c>
    </row>
    <row r="27" spans="1:5" s="445" customFormat="1" ht="15" customHeight="1" x14ac:dyDescent="0.25">
      <c r="A27" s="442" t="s">
        <v>29</v>
      </c>
      <c r="B27" s="443">
        <v>0</v>
      </c>
      <c r="C27" s="444">
        <v>0</v>
      </c>
      <c r="D27" s="18">
        <v>0</v>
      </c>
      <c r="E27" s="18">
        <v>0</v>
      </c>
    </row>
    <row r="28" spans="1:5" s="445" customFormat="1" ht="15" customHeight="1" x14ac:dyDescent="0.25">
      <c r="A28" s="442" t="s">
        <v>30</v>
      </c>
      <c r="B28" s="443">
        <v>164</v>
      </c>
      <c r="C28" s="444">
        <v>0.20146182666912349</v>
      </c>
      <c r="D28" s="18">
        <v>1.1687589864871843E-2</v>
      </c>
      <c r="E28" s="18">
        <v>1.4712194705038605E-2</v>
      </c>
    </row>
    <row r="29" spans="1:5" s="446" customFormat="1" ht="15" customHeight="1" x14ac:dyDescent="0.25">
      <c r="A29" s="442" t="s">
        <v>31</v>
      </c>
      <c r="B29" s="443">
        <v>20.25</v>
      </c>
      <c r="C29" s="444">
        <v>2.4875621890547261E-2</v>
      </c>
      <c r="D29" s="18">
        <v>1.4431322851442367E-3</v>
      </c>
      <c r="E29" s="18">
        <v>1.8165972120550715E-3</v>
      </c>
    </row>
    <row r="30" spans="1:5" s="445" customFormat="1" ht="15" customHeight="1" x14ac:dyDescent="0.25">
      <c r="A30" s="442" t="s">
        <v>32</v>
      </c>
      <c r="B30" s="443">
        <v>0</v>
      </c>
      <c r="C30" s="444">
        <v>0</v>
      </c>
      <c r="D30" s="18">
        <v>0</v>
      </c>
      <c r="E30" s="18">
        <v>0</v>
      </c>
    </row>
    <row r="31" spans="1:5" s="445" customFormat="1" ht="15" customHeight="1" x14ac:dyDescent="0.25">
      <c r="A31" s="447" t="s">
        <v>140</v>
      </c>
      <c r="B31" s="443">
        <v>319.87799999999993</v>
      </c>
      <c r="C31" s="444">
        <v>0.39294637921503583</v>
      </c>
      <c r="D31" s="18">
        <v>2.2796358968265089E-2</v>
      </c>
      <c r="E31" s="18">
        <v>2.8695776938160597E-2</v>
      </c>
    </row>
    <row r="32" spans="1:5" s="445" customFormat="1" ht="15" customHeight="1" x14ac:dyDescent="0.25">
      <c r="A32" s="448" t="s">
        <v>34</v>
      </c>
      <c r="B32" s="449">
        <v>10982.477999999999</v>
      </c>
      <c r="C32" s="450">
        <v>13.491159019716232</v>
      </c>
      <c r="D32" s="22">
        <v>0.78267499124376816</v>
      </c>
      <c r="E32" s="23">
        <v>0.98522167487684731</v>
      </c>
    </row>
    <row r="33" spans="1:251" s="445" customFormat="1" ht="15" customHeight="1" x14ac:dyDescent="0.25">
      <c r="A33" s="438" t="s">
        <v>35</v>
      </c>
      <c r="B33" s="451"/>
      <c r="C33" s="451"/>
      <c r="D33" s="24"/>
    </row>
    <row r="34" spans="1:251" s="445" customFormat="1" ht="15" customHeight="1" x14ac:dyDescent="0.25">
      <c r="A34" s="452" t="s">
        <v>36</v>
      </c>
      <c r="B34" s="453">
        <v>164.73716999999999</v>
      </c>
      <c r="C34" s="453">
        <v>0.20236738529574347</v>
      </c>
      <c r="D34" s="27">
        <v>1.1740124868656523E-2</v>
      </c>
      <c r="E34" s="18">
        <v>1.4778325123152709E-2</v>
      </c>
    </row>
    <row r="35" spans="1:251" s="445" customFormat="1" ht="15" customHeight="1" x14ac:dyDescent="0.25">
      <c r="A35" s="454" t="s">
        <v>37</v>
      </c>
      <c r="B35" s="455">
        <v>164.73716999999999</v>
      </c>
      <c r="C35" s="455">
        <v>0.20236738529574347</v>
      </c>
      <c r="D35" s="30">
        <v>1.1740124868656523E-2</v>
      </c>
      <c r="E35" s="31">
        <v>1.4778325123152709E-2</v>
      </c>
      <c r="F35" s="456"/>
      <c r="G35" s="32"/>
      <c r="H35" s="447"/>
      <c r="I35" s="456"/>
      <c r="J35" s="456"/>
      <c r="K35" s="32"/>
      <c r="L35" s="447"/>
      <c r="M35" s="456"/>
      <c r="N35" s="456"/>
      <c r="O35" s="32"/>
      <c r="P35" s="447"/>
      <c r="Q35" s="456"/>
      <c r="R35" s="456"/>
      <c r="S35" s="32"/>
      <c r="T35" s="447"/>
      <c r="U35" s="456"/>
      <c r="V35" s="456"/>
      <c r="W35" s="32"/>
      <c r="X35" s="447"/>
      <c r="Y35" s="456"/>
      <c r="Z35" s="456"/>
      <c r="AA35" s="32"/>
      <c r="AB35" s="447"/>
      <c r="AC35" s="456"/>
      <c r="AD35" s="456"/>
      <c r="AE35" s="32"/>
      <c r="AF35" s="447"/>
      <c r="AG35" s="456"/>
      <c r="AH35" s="456"/>
      <c r="AI35" s="32"/>
      <c r="AJ35" s="447"/>
      <c r="AK35" s="456"/>
      <c r="AL35" s="456"/>
      <c r="AM35" s="32"/>
      <c r="AN35" s="447"/>
      <c r="AO35" s="456"/>
      <c r="AP35" s="456"/>
      <c r="AQ35" s="32"/>
      <c r="AR35" s="447"/>
      <c r="AS35" s="456"/>
      <c r="AT35" s="456"/>
      <c r="AU35" s="32"/>
      <c r="AV35" s="447"/>
      <c r="AW35" s="456"/>
      <c r="AX35" s="456"/>
      <c r="AY35" s="32"/>
      <c r="AZ35" s="447"/>
      <c r="BA35" s="456"/>
      <c r="BB35" s="456"/>
      <c r="BC35" s="32"/>
      <c r="BD35" s="447"/>
      <c r="BE35" s="456"/>
      <c r="BF35" s="456"/>
      <c r="BG35" s="32"/>
      <c r="BH35" s="447"/>
      <c r="BI35" s="456"/>
      <c r="BJ35" s="456"/>
      <c r="BK35" s="32"/>
      <c r="BL35" s="447"/>
      <c r="BM35" s="456"/>
      <c r="BN35" s="456"/>
      <c r="BO35" s="32"/>
      <c r="BP35" s="447"/>
      <c r="BQ35" s="456"/>
      <c r="BR35" s="456"/>
      <c r="BS35" s="32"/>
      <c r="BT35" s="447"/>
      <c r="BU35" s="456"/>
      <c r="BV35" s="456"/>
      <c r="BW35" s="32"/>
      <c r="BX35" s="447"/>
      <c r="BY35" s="456"/>
      <c r="BZ35" s="456"/>
      <c r="CA35" s="32"/>
      <c r="CB35" s="447"/>
      <c r="CC35" s="456"/>
      <c r="CD35" s="456"/>
      <c r="CE35" s="32"/>
      <c r="CF35" s="447"/>
      <c r="CG35" s="456"/>
      <c r="CH35" s="456"/>
      <c r="CI35" s="32"/>
      <c r="CJ35" s="447"/>
      <c r="CK35" s="456"/>
      <c r="CL35" s="456"/>
      <c r="CM35" s="32"/>
      <c r="CN35" s="447"/>
      <c r="CO35" s="456"/>
      <c r="CP35" s="456"/>
      <c r="CQ35" s="32"/>
      <c r="CR35" s="447"/>
      <c r="CS35" s="456"/>
      <c r="CT35" s="456"/>
      <c r="CU35" s="32"/>
      <c r="CV35" s="447"/>
      <c r="CW35" s="456"/>
      <c r="CX35" s="456"/>
      <c r="CY35" s="32"/>
      <c r="CZ35" s="447"/>
      <c r="DA35" s="456"/>
      <c r="DB35" s="456"/>
      <c r="DC35" s="32"/>
      <c r="DD35" s="447"/>
      <c r="DE35" s="456"/>
      <c r="DF35" s="456"/>
      <c r="DG35" s="32"/>
      <c r="DH35" s="447"/>
      <c r="DI35" s="456"/>
      <c r="DJ35" s="456"/>
      <c r="DK35" s="32"/>
      <c r="DL35" s="447"/>
      <c r="DM35" s="456"/>
      <c r="DN35" s="456"/>
      <c r="DO35" s="32"/>
      <c r="DP35" s="447"/>
      <c r="DQ35" s="456"/>
      <c r="DR35" s="456"/>
      <c r="DS35" s="32"/>
      <c r="DT35" s="447"/>
      <c r="DU35" s="456"/>
      <c r="DV35" s="456"/>
      <c r="DW35" s="32"/>
      <c r="DX35" s="447"/>
      <c r="DY35" s="456"/>
      <c r="DZ35" s="456"/>
      <c r="EA35" s="32"/>
      <c r="EB35" s="447"/>
      <c r="EC35" s="456"/>
      <c r="ED35" s="456"/>
      <c r="EE35" s="32"/>
      <c r="EF35" s="447"/>
      <c r="EG35" s="456"/>
      <c r="EH35" s="456"/>
      <c r="EI35" s="32"/>
      <c r="EJ35" s="447"/>
      <c r="EK35" s="456"/>
      <c r="EL35" s="456"/>
      <c r="EM35" s="32"/>
      <c r="EN35" s="447"/>
      <c r="EO35" s="456"/>
      <c r="EP35" s="456"/>
      <c r="EQ35" s="32"/>
      <c r="ER35" s="447"/>
      <c r="ES35" s="456"/>
      <c r="ET35" s="456"/>
      <c r="EU35" s="32"/>
      <c r="EV35" s="447"/>
      <c r="EW35" s="456"/>
      <c r="EX35" s="456"/>
      <c r="EY35" s="32"/>
      <c r="EZ35" s="447"/>
      <c r="FA35" s="456"/>
      <c r="FB35" s="456"/>
      <c r="FC35" s="32"/>
      <c r="FD35" s="447"/>
      <c r="FE35" s="456"/>
      <c r="FF35" s="456"/>
      <c r="FG35" s="32"/>
      <c r="FH35" s="447"/>
      <c r="FI35" s="456"/>
      <c r="FJ35" s="456"/>
      <c r="FK35" s="32"/>
      <c r="FL35" s="447"/>
      <c r="FM35" s="456"/>
      <c r="FN35" s="456"/>
      <c r="FO35" s="32"/>
      <c r="FP35" s="447"/>
      <c r="FQ35" s="456"/>
      <c r="FR35" s="456"/>
      <c r="FS35" s="32"/>
      <c r="FT35" s="447"/>
      <c r="FU35" s="456"/>
      <c r="FV35" s="456"/>
      <c r="FW35" s="32"/>
      <c r="FX35" s="447"/>
      <c r="FY35" s="456"/>
      <c r="FZ35" s="456"/>
      <c r="GA35" s="32"/>
      <c r="GB35" s="447"/>
      <c r="GC35" s="456"/>
      <c r="GD35" s="456"/>
      <c r="GE35" s="32"/>
      <c r="GF35" s="447"/>
      <c r="GG35" s="456"/>
      <c r="GH35" s="456"/>
      <c r="GI35" s="32"/>
      <c r="GJ35" s="447"/>
      <c r="GK35" s="456"/>
      <c r="GL35" s="456"/>
      <c r="GM35" s="32"/>
      <c r="GN35" s="447"/>
      <c r="GO35" s="456"/>
      <c r="GP35" s="456"/>
      <c r="GQ35" s="32"/>
      <c r="GR35" s="447"/>
      <c r="GS35" s="456"/>
      <c r="GT35" s="456"/>
      <c r="GU35" s="32"/>
      <c r="GV35" s="447"/>
      <c r="GW35" s="456"/>
      <c r="GX35" s="456"/>
      <c r="GY35" s="32"/>
      <c r="GZ35" s="447"/>
      <c r="HA35" s="456"/>
      <c r="HB35" s="456"/>
      <c r="HC35" s="32"/>
      <c r="HD35" s="447"/>
      <c r="HE35" s="456"/>
      <c r="HF35" s="456"/>
      <c r="HG35" s="32"/>
      <c r="HH35" s="447"/>
      <c r="HI35" s="456"/>
      <c r="HJ35" s="456"/>
      <c r="HK35" s="32"/>
      <c r="HL35" s="447"/>
      <c r="HM35" s="456"/>
      <c r="HN35" s="456"/>
      <c r="HO35" s="32"/>
      <c r="HP35" s="447"/>
      <c r="HQ35" s="456"/>
      <c r="HR35" s="456"/>
      <c r="HS35" s="32"/>
      <c r="HT35" s="447"/>
      <c r="HU35" s="456"/>
      <c r="HV35" s="456"/>
      <c r="HW35" s="32"/>
      <c r="HX35" s="447"/>
      <c r="HY35" s="456"/>
      <c r="HZ35" s="456"/>
      <c r="IA35" s="32"/>
      <c r="IB35" s="447"/>
      <c r="IC35" s="456"/>
      <c r="ID35" s="456"/>
      <c r="IE35" s="32"/>
      <c r="IF35" s="447"/>
      <c r="IG35" s="456"/>
      <c r="IH35" s="456"/>
      <c r="II35" s="32"/>
      <c r="IJ35" s="447"/>
      <c r="IK35" s="456"/>
      <c r="IL35" s="456"/>
      <c r="IM35" s="32"/>
      <c r="IN35" s="447"/>
      <c r="IO35" s="456"/>
      <c r="IP35" s="456"/>
      <c r="IQ35" s="32"/>
    </row>
    <row r="36" spans="1:251" s="445" customFormat="1" ht="15" customHeight="1" x14ac:dyDescent="0.25">
      <c r="A36" s="457" t="s">
        <v>38</v>
      </c>
      <c r="B36" s="458">
        <v>11147.215169999999</v>
      </c>
      <c r="C36" s="459">
        <v>13.693526405011974</v>
      </c>
      <c r="D36" s="36">
        <v>0.79441511611242466</v>
      </c>
      <c r="E36" s="36">
        <v>1</v>
      </c>
    </row>
    <row r="37" spans="1:251" s="445" customFormat="1" ht="15" customHeight="1" x14ac:dyDescent="0.25">
      <c r="A37" s="438" t="s">
        <v>39</v>
      </c>
      <c r="B37" s="451"/>
      <c r="C37" s="451"/>
      <c r="D37" s="24"/>
    </row>
    <row r="38" spans="1:251" s="445" customFormat="1" ht="15" customHeight="1" x14ac:dyDescent="0.25">
      <c r="A38" s="442" t="s">
        <v>40</v>
      </c>
      <c r="B38" s="443">
        <v>1232.8</v>
      </c>
      <c r="C38" s="443">
        <v>1.5144032921810697</v>
      </c>
      <c r="D38" s="18">
        <v>8.7856468203743945E-2</v>
      </c>
    </row>
    <row r="39" spans="1:251" s="445" customFormat="1" ht="15" customHeight="1" x14ac:dyDescent="0.25">
      <c r="A39" s="442" t="s">
        <v>41</v>
      </c>
      <c r="B39" s="443">
        <v>54</v>
      </c>
      <c r="C39" s="443">
        <v>6.6334991708126026E-2</v>
      </c>
      <c r="D39" s="18">
        <v>3.8483527603846313E-3</v>
      </c>
    </row>
    <row r="40" spans="1:251" s="445" customFormat="1" ht="15" customHeight="1" x14ac:dyDescent="0.25">
      <c r="A40" s="442" t="s">
        <v>42</v>
      </c>
      <c r="B40" s="443">
        <v>125</v>
      </c>
      <c r="C40" s="443">
        <v>0.15355322154658804</v>
      </c>
      <c r="D40" s="18">
        <v>8.9082239823718313E-3</v>
      </c>
    </row>
    <row r="41" spans="1:251" s="445" customFormat="1" ht="15" customHeight="1" x14ac:dyDescent="0.25">
      <c r="A41" s="442" t="s">
        <v>43</v>
      </c>
      <c r="B41" s="443">
        <v>0</v>
      </c>
      <c r="C41" s="443">
        <v>0</v>
      </c>
      <c r="D41" s="18">
        <v>0</v>
      </c>
    </row>
    <row r="42" spans="1:251" s="445" customFormat="1" ht="15" customHeight="1" x14ac:dyDescent="0.25">
      <c r="A42" s="448" t="s">
        <v>44</v>
      </c>
      <c r="B42" s="449">
        <v>1411.8</v>
      </c>
      <c r="C42" s="449">
        <v>1.7342915054357837</v>
      </c>
      <c r="D42" s="22">
        <v>0.1006130449465004</v>
      </c>
      <c r="E42" s="456"/>
      <c r="F42" s="447"/>
      <c r="G42" s="456"/>
      <c r="H42" s="456"/>
      <c r="I42" s="456"/>
      <c r="J42" s="447"/>
      <c r="K42" s="456"/>
      <c r="L42" s="456"/>
      <c r="M42" s="456"/>
      <c r="N42" s="447"/>
      <c r="O42" s="456"/>
      <c r="P42" s="456"/>
      <c r="Q42" s="456"/>
      <c r="R42" s="447"/>
      <c r="S42" s="456"/>
      <c r="T42" s="456"/>
      <c r="U42" s="456"/>
      <c r="V42" s="447"/>
      <c r="W42" s="456"/>
      <c r="X42" s="456"/>
      <c r="Y42" s="456"/>
      <c r="Z42" s="447"/>
      <c r="AA42" s="456"/>
      <c r="AB42" s="456"/>
      <c r="AC42" s="456"/>
      <c r="AD42" s="447"/>
      <c r="AE42" s="456"/>
      <c r="AF42" s="456"/>
      <c r="AG42" s="456"/>
      <c r="AH42" s="447"/>
      <c r="AI42" s="456"/>
      <c r="AJ42" s="456"/>
      <c r="AK42" s="456"/>
      <c r="AL42" s="447"/>
      <c r="AM42" s="456"/>
      <c r="AN42" s="456"/>
      <c r="AO42" s="456"/>
      <c r="AP42" s="447"/>
      <c r="AQ42" s="456"/>
      <c r="AR42" s="456"/>
      <c r="AS42" s="456"/>
      <c r="AT42" s="447"/>
      <c r="AU42" s="456"/>
      <c r="AV42" s="456"/>
      <c r="AW42" s="456"/>
      <c r="AX42" s="447"/>
      <c r="AY42" s="456"/>
      <c r="AZ42" s="456"/>
      <c r="BA42" s="456"/>
      <c r="BB42" s="447"/>
      <c r="BC42" s="456"/>
      <c r="BD42" s="456"/>
      <c r="BE42" s="456"/>
      <c r="BF42" s="447"/>
      <c r="BG42" s="456"/>
      <c r="BH42" s="456"/>
      <c r="BI42" s="456"/>
      <c r="BJ42" s="447"/>
      <c r="BK42" s="456"/>
      <c r="BL42" s="456"/>
      <c r="BM42" s="456"/>
      <c r="BN42" s="447"/>
      <c r="BO42" s="456"/>
      <c r="BP42" s="456"/>
      <c r="BQ42" s="456"/>
      <c r="BR42" s="447"/>
      <c r="BS42" s="456"/>
      <c r="BT42" s="456"/>
      <c r="BU42" s="456"/>
      <c r="BV42" s="447"/>
      <c r="BW42" s="456"/>
      <c r="BX42" s="456"/>
      <c r="BY42" s="456"/>
      <c r="BZ42" s="447"/>
      <c r="CA42" s="456"/>
      <c r="CB42" s="456"/>
      <c r="CC42" s="456"/>
      <c r="CD42" s="447"/>
      <c r="CE42" s="456"/>
      <c r="CF42" s="456"/>
      <c r="CG42" s="456"/>
      <c r="CH42" s="447"/>
      <c r="CI42" s="456"/>
      <c r="CJ42" s="456"/>
      <c r="CK42" s="456"/>
      <c r="CL42" s="447"/>
      <c r="CM42" s="456"/>
      <c r="CN42" s="456"/>
      <c r="CO42" s="456"/>
      <c r="CP42" s="447"/>
      <c r="CQ42" s="456"/>
      <c r="CR42" s="456"/>
      <c r="CS42" s="456"/>
      <c r="CT42" s="447"/>
      <c r="CU42" s="456"/>
      <c r="CV42" s="456"/>
      <c r="CW42" s="456"/>
      <c r="CX42" s="447"/>
      <c r="CY42" s="456"/>
      <c r="CZ42" s="456"/>
      <c r="DA42" s="456"/>
      <c r="DB42" s="447"/>
      <c r="DC42" s="456"/>
      <c r="DD42" s="456"/>
      <c r="DE42" s="456"/>
      <c r="DF42" s="447"/>
      <c r="DG42" s="456"/>
      <c r="DH42" s="456"/>
      <c r="DI42" s="456"/>
      <c r="DJ42" s="447"/>
      <c r="DK42" s="456"/>
      <c r="DL42" s="456"/>
      <c r="DM42" s="456"/>
      <c r="DN42" s="447"/>
      <c r="DO42" s="456"/>
      <c r="DP42" s="456"/>
      <c r="DQ42" s="456"/>
      <c r="DR42" s="447"/>
      <c r="DS42" s="456"/>
      <c r="DT42" s="456"/>
      <c r="DU42" s="456"/>
      <c r="DV42" s="447"/>
      <c r="DW42" s="456"/>
      <c r="DX42" s="456"/>
      <c r="DY42" s="456"/>
      <c r="DZ42" s="447"/>
      <c r="EA42" s="456"/>
      <c r="EB42" s="456"/>
      <c r="EC42" s="456"/>
      <c r="ED42" s="447"/>
      <c r="EE42" s="456"/>
      <c r="EF42" s="456"/>
      <c r="EG42" s="456"/>
      <c r="EH42" s="447"/>
      <c r="EI42" s="456"/>
      <c r="EJ42" s="456"/>
      <c r="EK42" s="456"/>
      <c r="EL42" s="447"/>
      <c r="EM42" s="456"/>
      <c r="EN42" s="456"/>
      <c r="EO42" s="456"/>
      <c r="EP42" s="447"/>
      <c r="EQ42" s="456"/>
      <c r="ER42" s="456"/>
      <c r="ES42" s="456"/>
      <c r="ET42" s="447"/>
      <c r="EU42" s="456"/>
      <c r="EV42" s="456"/>
      <c r="EW42" s="456"/>
      <c r="EX42" s="447"/>
      <c r="EY42" s="456"/>
      <c r="EZ42" s="456"/>
      <c r="FA42" s="456"/>
      <c r="FB42" s="447"/>
      <c r="FC42" s="456"/>
      <c r="FD42" s="456"/>
      <c r="FE42" s="456"/>
      <c r="FF42" s="447"/>
      <c r="FG42" s="456"/>
      <c r="FH42" s="456"/>
      <c r="FI42" s="456"/>
      <c r="FJ42" s="447"/>
      <c r="FK42" s="456"/>
      <c r="FL42" s="456"/>
      <c r="FM42" s="456"/>
      <c r="FN42" s="447"/>
      <c r="FO42" s="456"/>
      <c r="FP42" s="456"/>
      <c r="FQ42" s="456"/>
      <c r="FR42" s="447"/>
      <c r="FS42" s="456"/>
      <c r="FT42" s="456"/>
      <c r="FU42" s="456"/>
      <c r="FV42" s="447"/>
      <c r="FW42" s="456"/>
      <c r="FX42" s="456"/>
      <c r="FY42" s="456"/>
      <c r="FZ42" s="447"/>
      <c r="GA42" s="456"/>
      <c r="GB42" s="456"/>
      <c r="GC42" s="456"/>
      <c r="GD42" s="447"/>
      <c r="GE42" s="456"/>
      <c r="GF42" s="456"/>
      <c r="GG42" s="456"/>
      <c r="GH42" s="447"/>
      <c r="GI42" s="456"/>
      <c r="GJ42" s="456"/>
      <c r="GK42" s="456"/>
      <c r="GL42" s="447"/>
      <c r="GM42" s="456"/>
      <c r="GN42" s="456"/>
      <c r="GO42" s="456"/>
      <c r="GP42" s="447"/>
      <c r="GQ42" s="456"/>
      <c r="GR42" s="456"/>
      <c r="GS42" s="456"/>
      <c r="GT42" s="447"/>
      <c r="GU42" s="456"/>
      <c r="GV42" s="456"/>
      <c r="GW42" s="456"/>
      <c r="GX42" s="447"/>
      <c r="GY42" s="456"/>
      <c r="GZ42" s="456"/>
      <c r="HA42" s="456"/>
      <c r="HB42" s="447"/>
      <c r="HC42" s="456"/>
      <c r="HD42" s="456"/>
      <c r="HE42" s="456"/>
      <c r="HF42" s="447"/>
      <c r="HG42" s="456"/>
      <c r="HH42" s="456"/>
      <c r="HI42" s="456"/>
      <c r="HJ42" s="447"/>
      <c r="HK42" s="456"/>
      <c r="HL42" s="456"/>
      <c r="HM42" s="456"/>
      <c r="HN42" s="447"/>
      <c r="HO42" s="456"/>
      <c r="HP42" s="456"/>
      <c r="HQ42" s="456"/>
      <c r="HR42" s="447"/>
      <c r="HS42" s="456"/>
      <c r="HT42" s="456"/>
      <c r="HU42" s="456"/>
      <c r="HV42" s="447"/>
      <c r="HW42" s="456"/>
      <c r="HX42" s="456"/>
      <c r="HY42" s="456"/>
      <c r="HZ42" s="447"/>
      <c r="IA42" s="456"/>
      <c r="IB42" s="456"/>
      <c r="IC42" s="456"/>
      <c r="ID42" s="447"/>
      <c r="IE42" s="456"/>
      <c r="IF42" s="456"/>
      <c r="IG42" s="456"/>
      <c r="IH42" s="447"/>
      <c r="II42" s="456"/>
      <c r="IJ42" s="456"/>
      <c r="IK42" s="456"/>
      <c r="IL42" s="447"/>
      <c r="IM42" s="456"/>
      <c r="IN42" s="456"/>
      <c r="IO42" s="456"/>
    </row>
    <row r="43" spans="1:251" s="446" customFormat="1" ht="15" customHeight="1" x14ac:dyDescent="0.25">
      <c r="A43" s="438" t="s">
        <v>45</v>
      </c>
      <c r="B43" s="451"/>
      <c r="C43" s="451"/>
      <c r="D43" s="24"/>
    </row>
    <row r="44" spans="1:251" s="445" customFormat="1" ht="15" customHeight="1" x14ac:dyDescent="0.25">
      <c r="A44" s="460" t="s">
        <v>46</v>
      </c>
      <c r="B44" s="461">
        <v>328</v>
      </c>
      <c r="C44" s="461">
        <v>0.40292365333824698</v>
      </c>
      <c r="D44" s="37">
        <v>2.3375179729743685E-2</v>
      </c>
    </row>
    <row r="45" spans="1:251" s="445" customFormat="1" ht="15" customHeight="1" x14ac:dyDescent="0.25">
      <c r="A45" s="460" t="s">
        <v>47</v>
      </c>
      <c r="B45" s="461">
        <v>13.5</v>
      </c>
      <c r="C45" s="461">
        <v>1.6583747927031506E-2</v>
      </c>
      <c r="D45" s="37">
        <v>9.6208819009615783E-4</v>
      </c>
    </row>
    <row r="46" spans="1:251" s="445" customFormat="1" ht="15" customHeight="1" x14ac:dyDescent="0.25">
      <c r="A46" s="462" t="s">
        <v>48</v>
      </c>
      <c r="B46" s="461">
        <v>0</v>
      </c>
      <c r="C46" s="461">
        <v>0</v>
      </c>
      <c r="D46" s="37">
        <v>0</v>
      </c>
      <c r="E46" s="18"/>
    </row>
    <row r="47" spans="1:251" s="445" customFormat="1" ht="15" customHeight="1" x14ac:dyDescent="0.25">
      <c r="A47" s="452" t="s">
        <v>49</v>
      </c>
      <c r="B47" s="453">
        <v>0</v>
      </c>
      <c r="C47" s="453">
        <v>0</v>
      </c>
      <c r="D47" s="27">
        <v>0</v>
      </c>
    </row>
    <row r="48" spans="1:251" s="445" customFormat="1" ht="15" customHeight="1" x14ac:dyDescent="0.25">
      <c r="A48" s="452" t="s">
        <v>50</v>
      </c>
      <c r="B48" s="463">
        <v>5.0625</v>
      </c>
      <c r="C48" s="453">
        <v>6.2189054726368154E-3</v>
      </c>
      <c r="D48" s="27">
        <v>3.6078307128605919E-4</v>
      </c>
    </row>
    <row r="49" spans="1:251" s="466" customFormat="1" ht="15" customHeight="1" x14ac:dyDescent="0.25">
      <c r="A49" s="448" t="s">
        <v>51</v>
      </c>
      <c r="B49" s="449">
        <v>346.5625</v>
      </c>
      <c r="C49" s="449">
        <v>0.42572630673791528</v>
      </c>
      <c r="D49" s="22">
        <v>2.4698050991125903E-2</v>
      </c>
      <c r="E49" s="464"/>
      <c r="F49" s="464"/>
      <c r="G49" s="40"/>
      <c r="H49" s="465"/>
      <c r="I49" s="464"/>
      <c r="J49" s="464"/>
      <c r="K49" s="40"/>
      <c r="L49" s="465"/>
      <c r="M49" s="464"/>
      <c r="N49" s="464"/>
      <c r="O49" s="40"/>
      <c r="P49" s="465"/>
      <c r="Q49" s="464"/>
      <c r="R49" s="464"/>
      <c r="S49" s="40"/>
      <c r="T49" s="465"/>
      <c r="U49" s="464"/>
      <c r="V49" s="464"/>
      <c r="W49" s="40"/>
      <c r="X49" s="465"/>
      <c r="Y49" s="464"/>
      <c r="Z49" s="464"/>
      <c r="AA49" s="40"/>
      <c r="AB49" s="465"/>
      <c r="AC49" s="464"/>
      <c r="AD49" s="464"/>
      <c r="AE49" s="40"/>
      <c r="AF49" s="465"/>
      <c r="AG49" s="464"/>
      <c r="AH49" s="464"/>
      <c r="AI49" s="40"/>
      <c r="AJ49" s="465"/>
      <c r="AK49" s="464"/>
      <c r="AL49" s="464"/>
      <c r="AM49" s="40"/>
      <c r="AN49" s="465"/>
      <c r="AO49" s="464"/>
      <c r="AP49" s="464"/>
      <c r="AQ49" s="40"/>
      <c r="AR49" s="465"/>
      <c r="AS49" s="464"/>
      <c r="AT49" s="464"/>
      <c r="AU49" s="40"/>
      <c r="AV49" s="465"/>
      <c r="AW49" s="464"/>
      <c r="AX49" s="464"/>
      <c r="AY49" s="40"/>
      <c r="AZ49" s="465"/>
      <c r="BA49" s="464"/>
      <c r="BB49" s="464"/>
      <c r="BC49" s="40"/>
      <c r="BD49" s="465"/>
      <c r="BE49" s="464"/>
      <c r="BF49" s="464"/>
      <c r="BG49" s="40"/>
      <c r="BH49" s="465"/>
      <c r="BI49" s="464"/>
      <c r="BJ49" s="464"/>
      <c r="BK49" s="40"/>
      <c r="BL49" s="465"/>
      <c r="BM49" s="464"/>
      <c r="BN49" s="464"/>
      <c r="BO49" s="40"/>
      <c r="BP49" s="465"/>
      <c r="BQ49" s="464"/>
      <c r="BR49" s="464"/>
      <c r="BS49" s="40"/>
      <c r="BT49" s="465"/>
      <c r="BU49" s="464"/>
      <c r="BV49" s="464"/>
      <c r="BW49" s="40"/>
      <c r="BX49" s="465"/>
      <c r="BY49" s="464"/>
      <c r="BZ49" s="464"/>
      <c r="CA49" s="40"/>
      <c r="CB49" s="465"/>
      <c r="CC49" s="464"/>
      <c r="CD49" s="464"/>
      <c r="CE49" s="40"/>
      <c r="CF49" s="465"/>
      <c r="CG49" s="464"/>
      <c r="CH49" s="464"/>
      <c r="CI49" s="40"/>
      <c r="CJ49" s="465"/>
      <c r="CK49" s="464"/>
      <c r="CL49" s="464"/>
      <c r="CM49" s="40"/>
      <c r="CN49" s="465"/>
      <c r="CO49" s="464"/>
      <c r="CP49" s="464"/>
      <c r="CQ49" s="40"/>
      <c r="CR49" s="465"/>
      <c r="CS49" s="464"/>
      <c r="CT49" s="464"/>
      <c r="CU49" s="40"/>
      <c r="CV49" s="465"/>
      <c r="CW49" s="464"/>
      <c r="CX49" s="464"/>
      <c r="CY49" s="40"/>
      <c r="CZ49" s="465"/>
      <c r="DA49" s="464"/>
      <c r="DB49" s="464"/>
      <c r="DC49" s="40"/>
      <c r="DD49" s="465"/>
      <c r="DE49" s="464"/>
      <c r="DF49" s="464"/>
      <c r="DG49" s="40"/>
      <c r="DH49" s="465"/>
      <c r="DI49" s="464"/>
      <c r="DJ49" s="464"/>
      <c r="DK49" s="40"/>
      <c r="DL49" s="465"/>
      <c r="DM49" s="464"/>
      <c r="DN49" s="464"/>
      <c r="DO49" s="40"/>
      <c r="DP49" s="465"/>
      <c r="DQ49" s="464"/>
      <c r="DR49" s="464"/>
      <c r="DS49" s="40"/>
      <c r="DT49" s="465"/>
      <c r="DU49" s="464"/>
      <c r="DV49" s="464"/>
      <c r="DW49" s="40"/>
      <c r="DX49" s="465"/>
      <c r="DY49" s="464"/>
      <c r="DZ49" s="464"/>
      <c r="EA49" s="40"/>
      <c r="EB49" s="465"/>
      <c r="EC49" s="464"/>
      <c r="ED49" s="464"/>
      <c r="EE49" s="40"/>
      <c r="EF49" s="465"/>
      <c r="EG49" s="464"/>
      <c r="EH49" s="464"/>
      <c r="EI49" s="40"/>
      <c r="EJ49" s="465"/>
      <c r="EK49" s="464"/>
      <c r="EL49" s="464"/>
      <c r="EM49" s="40"/>
      <c r="EN49" s="465"/>
      <c r="EO49" s="464"/>
      <c r="EP49" s="464"/>
      <c r="EQ49" s="40"/>
      <c r="ER49" s="465"/>
      <c r="ES49" s="464"/>
      <c r="ET49" s="464"/>
      <c r="EU49" s="40"/>
      <c r="EV49" s="465"/>
      <c r="EW49" s="464"/>
      <c r="EX49" s="464"/>
      <c r="EY49" s="40"/>
      <c r="EZ49" s="465"/>
      <c r="FA49" s="464"/>
      <c r="FB49" s="464"/>
      <c r="FC49" s="40"/>
      <c r="FD49" s="465"/>
      <c r="FE49" s="464"/>
      <c r="FF49" s="464"/>
      <c r="FG49" s="40"/>
      <c r="FH49" s="465"/>
      <c r="FI49" s="464"/>
      <c r="FJ49" s="464"/>
      <c r="FK49" s="40"/>
      <c r="FL49" s="465"/>
      <c r="FM49" s="464"/>
      <c r="FN49" s="464"/>
      <c r="FO49" s="40"/>
      <c r="FP49" s="465"/>
      <c r="FQ49" s="464"/>
      <c r="FR49" s="464"/>
      <c r="FS49" s="40"/>
      <c r="FT49" s="465"/>
      <c r="FU49" s="464"/>
      <c r="FV49" s="464"/>
      <c r="FW49" s="40"/>
      <c r="FX49" s="465"/>
      <c r="FY49" s="464"/>
      <c r="FZ49" s="464"/>
      <c r="GA49" s="40"/>
      <c r="GB49" s="465"/>
      <c r="GC49" s="464"/>
      <c r="GD49" s="464"/>
      <c r="GE49" s="40"/>
      <c r="GF49" s="465"/>
      <c r="GG49" s="464"/>
      <c r="GH49" s="464"/>
      <c r="GI49" s="40"/>
      <c r="GJ49" s="465"/>
      <c r="GK49" s="464"/>
      <c r="GL49" s="464"/>
      <c r="GM49" s="40"/>
      <c r="GN49" s="465"/>
      <c r="GO49" s="464"/>
      <c r="GP49" s="464"/>
      <c r="GQ49" s="40"/>
      <c r="GR49" s="465"/>
      <c r="GS49" s="464"/>
      <c r="GT49" s="464"/>
      <c r="GU49" s="40"/>
      <c r="GV49" s="465"/>
      <c r="GW49" s="464"/>
      <c r="GX49" s="464"/>
      <c r="GY49" s="40"/>
      <c r="GZ49" s="465"/>
      <c r="HA49" s="464"/>
      <c r="HB49" s="464"/>
      <c r="HC49" s="40"/>
      <c r="HD49" s="465"/>
      <c r="HE49" s="464"/>
      <c r="HF49" s="464"/>
      <c r="HG49" s="40"/>
      <c r="HH49" s="465"/>
      <c r="HI49" s="464"/>
      <c r="HJ49" s="464"/>
      <c r="HK49" s="40"/>
      <c r="HL49" s="465"/>
      <c r="HM49" s="464"/>
      <c r="HN49" s="464"/>
      <c r="HO49" s="40"/>
      <c r="HP49" s="465"/>
      <c r="HQ49" s="464"/>
      <c r="HR49" s="464"/>
      <c r="HS49" s="40"/>
      <c r="HT49" s="465"/>
      <c r="HU49" s="464"/>
      <c r="HV49" s="464"/>
      <c r="HW49" s="40"/>
      <c r="HX49" s="465"/>
      <c r="HY49" s="464"/>
      <c r="HZ49" s="464"/>
      <c r="IA49" s="40"/>
      <c r="IB49" s="465"/>
      <c r="IC49" s="464"/>
      <c r="ID49" s="464"/>
      <c r="IE49" s="40"/>
      <c r="IF49" s="465"/>
      <c r="IG49" s="464"/>
      <c r="IH49" s="464"/>
      <c r="II49" s="40"/>
      <c r="IJ49" s="465"/>
      <c r="IK49" s="464"/>
      <c r="IL49" s="464"/>
      <c r="IM49" s="40"/>
      <c r="IN49" s="465"/>
      <c r="IO49" s="464"/>
      <c r="IP49" s="464"/>
      <c r="IQ49" s="40"/>
    </row>
    <row r="50" spans="1:251" s="19" customFormat="1" ht="15" customHeight="1" x14ac:dyDescent="0.25">
      <c r="A50" s="457" t="s">
        <v>52</v>
      </c>
      <c r="B50" s="458">
        <v>1758.3625</v>
      </c>
      <c r="C50" s="458">
        <v>2.1600178121736988</v>
      </c>
      <c r="D50" s="22">
        <v>0.12531109593762632</v>
      </c>
    </row>
    <row r="51" spans="1:251" ht="15" customHeight="1" x14ac:dyDescent="0.25">
      <c r="A51" s="457" t="s">
        <v>53</v>
      </c>
      <c r="B51" s="458">
        <v>12905.577669999999</v>
      </c>
      <c r="C51" s="458">
        <v>15.853544217185673</v>
      </c>
      <c r="D51" s="36">
        <v>0.91972621205005101</v>
      </c>
    </row>
    <row r="52" spans="1:251" ht="15" customHeight="1" x14ac:dyDescent="0.25">
      <c r="A52" s="438" t="s">
        <v>54</v>
      </c>
      <c r="B52" s="451"/>
      <c r="C52" s="451"/>
      <c r="D52" s="24"/>
    </row>
    <row r="53" spans="1:251" ht="15" customHeight="1" x14ac:dyDescent="0.25">
      <c r="A53" s="442" t="s">
        <v>55</v>
      </c>
      <c r="B53" s="453">
        <v>0</v>
      </c>
      <c r="C53" s="453">
        <v>0</v>
      </c>
      <c r="D53" s="27">
        <v>0</v>
      </c>
    </row>
    <row r="54" spans="1:251" ht="15" customHeight="1" x14ac:dyDescent="0.25">
      <c r="A54" s="442" t="s">
        <v>56</v>
      </c>
      <c r="B54" s="443">
        <v>1126.4000000000001</v>
      </c>
      <c r="C54" s="453">
        <v>1.3836987900006141</v>
      </c>
      <c r="D54" s="27">
        <v>8.0273787949949049E-2</v>
      </c>
    </row>
    <row r="55" spans="1:251" ht="15" customHeight="1" x14ac:dyDescent="0.25">
      <c r="A55" s="448" t="s">
        <v>57</v>
      </c>
      <c r="B55" s="449">
        <v>1126.4000000000001</v>
      </c>
      <c r="C55" s="449">
        <v>1.3836987900006141</v>
      </c>
      <c r="D55" s="22">
        <v>8.0273787949949049E-2</v>
      </c>
    </row>
    <row r="56" spans="1:251" ht="15" customHeight="1" thickBot="1" x14ac:dyDescent="0.3">
      <c r="A56" s="42" t="s">
        <v>58</v>
      </c>
      <c r="B56" s="467">
        <v>14031.977669999998</v>
      </c>
      <c r="C56" s="468">
        <v>17.237243007186287</v>
      </c>
      <c r="D56" s="45">
        <v>1</v>
      </c>
    </row>
    <row r="57" spans="1:251" ht="15" customHeight="1" x14ac:dyDescent="0.25">
      <c r="A57" s="469" t="s">
        <v>108</v>
      </c>
      <c r="B57" s="469"/>
      <c r="C57" s="469"/>
      <c r="D57" s="469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121</v>
      </c>
      <c r="B3" s="501"/>
      <c r="C3" s="2"/>
      <c r="D3" s="2"/>
    </row>
    <row r="4" spans="1:5" ht="15" customHeight="1" x14ac:dyDescent="0.25">
      <c r="A4" s="500" t="s">
        <v>122</v>
      </c>
      <c r="B4" s="500"/>
      <c r="C4" s="1"/>
      <c r="D4" s="2"/>
    </row>
    <row r="5" spans="1:5" ht="15" customHeight="1" x14ac:dyDescent="0.25">
      <c r="A5" s="500" t="s">
        <v>123</v>
      </c>
      <c r="B5" s="500"/>
      <c r="C5" s="1"/>
      <c r="D5" s="2"/>
    </row>
    <row r="6" spans="1:5" ht="15" customHeight="1" x14ac:dyDescent="0.25">
      <c r="A6" s="4" t="s">
        <v>3</v>
      </c>
      <c r="B6" s="5" t="s">
        <v>121</v>
      </c>
      <c r="E6" s="6"/>
    </row>
    <row r="7" spans="1:5" ht="15" customHeight="1" thickBot="1" x14ac:dyDescent="0.3">
      <c r="A7" s="4"/>
      <c r="B7" s="7">
        <v>609.95474999999999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2700</v>
      </c>
      <c r="C12" s="6">
        <v>4.4265578717109753</v>
      </c>
      <c r="D12" s="27">
        <v>0.36787665404257236</v>
      </c>
      <c r="E12" s="18">
        <v>0.48970938822955457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1228.5</v>
      </c>
      <c r="C17" s="6">
        <v>2.0140838316284939</v>
      </c>
      <c r="D17" s="27">
        <v>0.16738387758937043</v>
      </c>
      <c r="E17" s="18">
        <v>0.22281777164444733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321.96000000000004</v>
      </c>
      <c r="C20" s="6">
        <v>0.52784243421335775</v>
      </c>
      <c r="D20" s="27">
        <v>4.3867247235387631E-2</v>
      </c>
      <c r="E20" s="18">
        <v>5.8395123938662002E-2</v>
      </c>
    </row>
    <row r="21" spans="1:5" ht="15" customHeight="1" x14ac:dyDescent="0.25">
      <c r="A21" s="16" t="s">
        <v>23</v>
      </c>
      <c r="B21" s="6">
        <v>232.72962199999998</v>
      </c>
      <c r="C21" s="6">
        <v>0.38155227416459986</v>
      </c>
      <c r="D21" s="27">
        <v>3.1709553569612081E-2</v>
      </c>
      <c r="E21" s="18">
        <v>4.2211066967598326E-2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180</v>
      </c>
      <c r="C25" s="6">
        <v>0.29510385811406503</v>
      </c>
      <c r="D25" s="27">
        <v>2.4525110269504824E-2</v>
      </c>
      <c r="E25" s="18">
        <v>3.2647292548636971E-2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310</v>
      </c>
      <c r="C27" s="6">
        <v>0.50823442230755644</v>
      </c>
      <c r="D27" s="27">
        <v>4.2237689908591641E-2</v>
      </c>
      <c r="E27" s="18">
        <v>5.6225892722652562E-2</v>
      </c>
    </row>
    <row r="28" spans="1:5" ht="15" customHeight="1" x14ac:dyDescent="0.25">
      <c r="A28" s="16" t="s">
        <v>30</v>
      </c>
      <c r="B28" s="6">
        <v>258.39999999999998</v>
      </c>
      <c r="C28" s="6">
        <v>0.42363798298152444</v>
      </c>
      <c r="D28" s="27">
        <v>3.5207158298000252E-2</v>
      </c>
      <c r="E28" s="18">
        <v>4.6867002192043296E-2</v>
      </c>
    </row>
    <row r="29" spans="1:5" s="19" customFormat="1" ht="15" customHeight="1" x14ac:dyDescent="0.25">
      <c r="A29" s="16" t="s">
        <v>31</v>
      </c>
      <c r="B29" s="6">
        <v>81.45</v>
      </c>
      <c r="C29" s="6">
        <v>0.13353449579661442</v>
      </c>
      <c r="D29" s="37">
        <v>1.1097612396950934E-2</v>
      </c>
      <c r="E29" s="69">
        <v>1.4772899878258231E-2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159.39118865999998</v>
      </c>
      <c r="C31" s="6">
        <v>0.26131641512751558</v>
      </c>
      <c r="D31" s="27">
        <v>2.1717147099299703E-2</v>
      </c>
      <c r="E31" s="18">
        <v>2.8909393143655596E-2</v>
      </c>
    </row>
    <row r="32" spans="1:5" ht="15" customHeight="1" x14ac:dyDescent="0.25">
      <c r="A32" s="20" t="s">
        <v>34</v>
      </c>
      <c r="B32" s="21">
        <v>5472.4308106599992</v>
      </c>
      <c r="C32" s="21">
        <v>8.9718635860447016</v>
      </c>
      <c r="D32" s="22">
        <v>0.74562205040928986</v>
      </c>
      <c r="E32" s="23">
        <v>0.99255583126550873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41.04323107994999</v>
      </c>
      <c r="C34" s="26">
        <v>6.7288976895335251E-2</v>
      </c>
      <c r="D34" s="27">
        <v>5.5921653780696724E-3</v>
      </c>
      <c r="E34" s="18">
        <v>7.4441687344913151E-3</v>
      </c>
    </row>
    <row r="35" spans="1:253" ht="15" customHeight="1" x14ac:dyDescent="0.25">
      <c r="A35" s="28" t="s">
        <v>37</v>
      </c>
      <c r="B35" s="29">
        <v>41.04323107994999</v>
      </c>
      <c r="C35" s="29">
        <v>6.7288976895335251E-2</v>
      </c>
      <c r="D35" s="30">
        <v>5.5921653780696724E-3</v>
      </c>
      <c r="E35" s="31">
        <v>7.4441687344913151E-3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5513.4740417399489</v>
      </c>
      <c r="C36" s="34">
        <v>9.0391525629400373</v>
      </c>
      <c r="D36" s="36">
        <v>0.75121421578735958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733.28</v>
      </c>
      <c r="C38" s="6">
        <v>1.2021875393215644</v>
      </c>
      <c r="D38" s="27">
        <v>9.9909849213458315E-2</v>
      </c>
    </row>
    <row r="39" spans="1:253" ht="15" customHeight="1" x14ac:dyDescent="0.25">
      <c r="A39" s="16" t="s">
        <v>41</v>
      </c>
      <c r="B39" s="6">
        <v>137.80000000000001</v>
      </c>
      <c r="C39" s="6">
        <v>0.22591839804510092</v>
      </c>
      <c r="D39" s="27">
        <v>1.8775334417432028E-2</v>
      </c>
    </row>
    <row r="40" spans="1:253" ht="15" customHeight="1" x14ac:dyDescent="0.25">
      <c r="A40" s="16" t="s">
        <v>42</v>
      </c>
      <c r="B40" s="6">
        <v>105</v>
      </c>
      <c r="C40" s="6">
        <v>0.1721439172332046</v>
      </c>
      <c r="D40" s="27">
        <v>1.4306314323877814E-2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976.07999999999993</v>
      </c>
      <c r="C42" s="21">
        <v>1.60024985459987</v>
      </c>
      <c r="D42" s="22">
        <v>0.13299149795476817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775.19999999999993</v>
      </c>
      <c r="C44" s="26">
        <v>1.2709139489445733</v>
      </c>
      <c r="D44" s="27">
        <v>0.10562147489400077</v>
      </c>
    </row>
    <row r="45" spans="1:253" ht="15" customHeight="1" x14ac:dyDescent="0.25">
      <c r="A45" s="25" t="s">
        <v>47</v>
      </c>
      <c r="B45" s="26">
        <v>54.300000000000004</v>
      </c>
      <c r="C45" s="26">
        <v>8.9022997197742954E-2</v>
      </c>
      <c r="D45" s="27">
        <v>7.3984082646339558E-3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20.362500000000001</v>
      </c>
      <c r="C48" s="26">
        <v>3.3383623949153604E-2</v>
      </c>
      <c r="D48" s="27">
        <v>2.7744030992377334E-3</v>
      </c>
    </row>
    <row r="49" spans="1:253" s="39" customFormat="1" ht="15" customHeight="1" x14ac:dyDescent="0.25">
      <c r="A49" s="20" t="s">
        <v>51</v>
      </c>
      <c r="B49" s="21">
        <v>849.86249999999984</v>
      </c>
      <c r="C49" s="21">
        <v>1.3933205700914699</v>
      </c>
      <c r="D49" s="22">
        <v>0.11579428625787247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1825.9424999999997</v>
      </c>
      <c r="C50" s="34">
        <v>2.9935704246913399</v>
      </c>
      <c r="D50" s="22">
        <v>0.24878578421264058</v>
      </c>
    </row>
    <row r="51" spans="1:253" ht="15" customHeight="1" x14ac:dyDescent="0.25">
      <c r="A51" s="33" t="s">
        <v>53</v>
      </c>
      <c r="B51" s="34">
        <v>7339.416541739949</v>
      </c>
      <c r="C51" s="34">
        <v>12.032722987631377</v>
      </c>
      <c r="D51" s="36">
        <v>1.0000000000000002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1272.18345</v>
      </c>
      <c r="C53" s="26">
        <v>2.0857013573547873</v>
      </c>
      <c r="D53" s="27">
        <v>0.13901213461561338</v>
      </c>
    </row>
    <row r="54" spans="1:253" ht="15" hidden="1" customHeight="1" x14ac:dyDescent="0.25">
      <c r="A54" s="16" t="s">
        <v>56</v>
      </c>
      <c r="B54" s="6">
        <v>540</v>
      </c>
      <c r="C54" s="26">
        <v>0.8853115743421951</v>
      </c>
      <c r="D54" s="27">
        <v>5.9006075493617853E-2</v>
      </c>
    </row>
    <row r="55" spans="1:253" ht="15" hidden="1" customHeight="1" x14ac:dyDescent="0.25">
      <c r="A55" s="20" t="s">
        <v>57</v>
      </c>
      <c r="B55" s="21">
        <v>1812.18345</v>
      </c>
      <c r="C55" s="21">
        <v>2.9710129316969827</v>
      </c>
      <c r="D55" s="22">
        <v>0.19801821010923124</v>
      </c>
    </row>
    <row r="56" spans="1:253" ht="15" hidden="1" customHeight="1" thickBot="1" x14ac:dyDescent="0.3">
      <c r="A56" s="42" t="s">
        <v>58</v>
      </c>
      <c r="B56" s="43">
        <v>9151.5999917399495</v>
      </c>
      <c r="C56" s="44">
        <v>15.00373591932836</v>
      </c>
      <c r="D56" s="45">
        <v>1.1980182101092314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2859.3911886599999</v>
      </c>
      <c r="C58" s="75">
        <v>4.6878742868384906</v>
      </c>
      <c r="D58" s="76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100</v>
      </c>
      <c r="B60" s="81">
        <v>159.39118865999998</v>
      </c>
      <c r="C60" s="81">
        <v>0.26131641512751558</v>
      </c>
      <c r="D60" s="82">
        <v>5.5743050930605852E-2</v>
      </c>
    </row>
    <row r="61" spans="1:253" ht="15" customHeight="1" x14ac:dyDescent="0.25">
      <c r="A61" s="80" t="s">
        <v>101</v>
      </c>
      <c r="B61" s="81">
        <v>2700</v>
      </c>
      <c r="C61" s="83">
        <v>4.4265578717109753</v>
      </c>
      <c r="D61" s="82">
        <v>0.94425694906939417</v>
      </c>
    </row>
    <row r="62" spans="1:253" ht="15" customHeight="1" thickBot="1" x14ac:dyDescent="0.3">
      <c r="A62" s="504" t="s">
        <v>102</v>
      </c>
      <c r="B62" s="504"/>
      <c r="C62" s="14"/>
      <c r="D62" s="85">
        <v>0.38959380114187203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272" bestFit="1" customWidth="1"/>
    <col min="2" max="2" width="14.140625" style="272" customWidth="1"/>
    <col min="3" max="3" width="10.42578125" style="272" customWidth="1"/>
    <col min="4" max="4" width="13.5703125" style="272" bestFit="1" customWidth="1"/>
    <col min="5" max="5" width="14.85546875" style="272" bestFit="1" customWidth="1"/>
    <col min="6" max="256" width="13.140625" style="272"/>
    <col min="257" max="257" width="58.42578125" style="272" bestFit="1" customWidth="1"/>
    <col min="258" max="258" width="14.140625" style="272" customWidth="1"/>
    <col min="259" max="259" width="10.42578125" style="272" customWidth="1"/>
    <col min="260" max="260" width="13.5703125" style="272" bestFit="1" customWidth="1"/>
    <col min="261" max="261" width="14.85546875" style="272" bestFit="1" customWidth="1"/>
    <col min="262" max="512" width="13.140625" style="272"/>
    <col min="513" max="513" width="58.42578125" style="272" bestFit="1" customWidth="1"/>
    <col min="514" max="514" width="14.140625" style="272" customWidth="1"/>
    <col min="515" max="515" width="10.42578125" style="272" customWidth="1"/>
    <col min="516" max="516" width="13.5703125" style="272" bestFit="1" customWidth="1"/>
    <col min="517" max="517" width="14.85546875" style="272" bestFit="1" customWidth="1"/>
    <col min="518" max="768" width="13.140625" style="272"/>
    <col min="769" max="769" width="58.42578125" style="272" bestFit="1" customWidth="1"/>
    <col min="770" max="770" width="14.140625" style="272" customWidth="1"/>
    <col min="771" max="771" width="10.42578125" style="272" customWidth="1"/>
    <col min="772" max="772" width="13.5703125" style="272" bestFit="1" customWidth="1"/>
    <col min="773" max="773" width="14.85546875" style="272" bestFit="1" customWidth="1"/>
    <col min="774" max="1024" width="13.140625" style="272"/>
    <col min="1025" max="1025" width="58.42578125" style="272" bestFit="1" customWidth="1"/>
    <col min="1026" max="1026" width="14.140625" style="272" customWidth="1"/>
    <col min="1027" max="1027" width="10.42578125" style="272" customWidth="1"/>
    <col min="1028" max="1028" width="13.5703125" style="272" bestFit="1" customWidth="1"/>
    <col min="1029" max="1029" width="14.85546875" style="272" bestFit="1" customWidth="1"/>
    <col min="1030" max="1280" width="13.140625" style="272"/>
    <col min="1281" max="1281" width="58.42578125" style="272" bestFit="1" customWidth="1"/>
    <col min="1282" max="1282" width="14.140625" style="272" customWidth="1"/>
    <col min="1283" max="1283" width="10.42578125" style="272" customWidth="1"/>
    <col min="1284" max="1284" width="13.5703125" style="272" bestFit="1" customWidth="1"/>
    <col min="1285" max="1285" width="14.85546875" style="272" bestFit="1" customWidth="1"/>
    <col min="1286" max="1536" width="13.140625" style="272"/>
    <col min="1537" max="1537" width="58.42578125" style="272" bestFit="1" customWidth="1"/>
    <col min="1538" max="1538" width="14.140625" style="272" customWidth="1"/>
    <col min="1539" max="1539" width="10.42578125" style="272" customWidth="1"/>
    <col min="1540" max="1540" width="13.5703125" style="272" bestFit="1" customWidth="1"/>
    <col min="1541" max="1541" width="14.85546875" style="272" bestFit="1" customWidth="1"/>
    <col min="1542" max="1792" width="13.140625" style="272"/>
    <col min="1793" max="1793" width="58.42578125" style="272" bestFit="1" customWidth="1"/>
    <col min="1794" max="1794" width="14.140625" style="272" customWidth="1"/>
    <col min="1795" max="1795" width="10.42578125" style="272" customWidth="1"/>
    <col min="1796" max="1796" width="13.5703125" style="272" bestFit="1" customWidth="1"/>
    <col min="1797" max="1797" width="14.85546875" style="272" bestFit="1" customWidth="1"/>
    <col min="1798" max="2048" width="13.140625" style="272"/>
    <col min="2049" max="2049" width="58.42578125" style="272" bestFit="1" customWidth="1"/>
    <col min="2050" max="2050" width="14.140625" style="272" customWidth="1"/>
    <col min="2051" max="2051" width="10.42578125" style="272" customWidth="1"/>
    <col min="2052" max="2052" width="13.5703125" style="272" bestFit="1" customWidth="1"/>
    <col min="2053" max="2053" width="14.85546875" style="272" bestFit="1" customWidth="1"/>
    <col min="2054" max="2304" width="13.140625" style="272"/>
    <col min="2305" max="2305" width="58.42578125" style="272" bestFit="1" customWidth="1"/>
    <col min="2306" max="2306" width="14.140625" style="272" customWidth="1"/>
    <col min="2307" max="2307" width="10.42578125" style="272" customWidth="1"/>
    <col min="2308" max="2308" width="13.5703125" style="272" bestFit="1" customWidth="1"/>
    <col min="2309" max="2309" width="14.85546875" style="272" bestFit="1" customWidth="1"/>
    <col min="2310" max="2560" width="13.140625" style="272"/>
    <col min="2561" max="2561" width="58.42578125" style="272" bestFit="1" customWidth="1"/>
    <col min="2562" max="2562" width="14.140625" style="272" customWidth="1"/>
    <col min="2563" max="2563" width="10.42578125" style="272" customWidth="1"/>
    <col min="2564" max="2564" width="13.5703125" style="272" bestFit="1" customWidth="1"/>
    <col min="2565" max="2565" width="14.85546875" style="272" bestFit="1" customWidth="1"/>
    <col min="2566" max="2816" width="13.140625" style="272"/>
    <col min="2817" max="2817" width="58.42578125" style="272" bestFit="1" customWidth="1"/>
    <col min="2818" max="2818" width="14.140625" style="272" customWidth="1"/>
    <col min="2819" max="2819" width="10.42578125" style="272" customWidth="1"/>
    <col min="2820" max="2820" width="13.5703125" style="272" bestFit="1" customWidth="1"/>
    <col min="2821" max="2821" width="14.85546875" style="272" bestFit="1" customWidth="1"/>
    <col min="2822" max="3072" width="13.140625" style="272"/>
    <col min="3073" max="3073" width="58.42578125" style="272" bestFit="1" customWidth="1"/>
    <col min="3074" max="3074" width="14.140625" style="272" customWidth="1"/>
    <col min="3075" max="3075" width="10.42578125" style="272" customWidth="1"/>
    <col min="3076" max="3076" width="13.5703125" style="272" bestFit="1" customWidth="1"/>
    <col min="3077" max="3077" width="14.85546875" style="272" bestFit="1" customWidth="1"/>
    <col min="3078" max="3328" width="13.140625" style="272"/>
    <col min="3329" max="3329" width="58.42578125" style="272" bestFit="1" customWidth="1"/>
    <col min="3330" max="3330" width="14.140625" style="272" customWidth="1"/>
    <col min="3331" max="3331" width="10.42578125" style="272" customWidth="1"/>
    <col min="3332" max="3332" width="13.5703125" style="272" bestFit="1" customWidth="1"/>
    <col min="3333" max="3333" width="14.85546875" style="272" bestFit="1" customWidth="1"/>
    <col min="3334" max="3584" width="13.140625" style="272"/>
    <col min="3585" max="3585" width="58.42578125" style="272" bestFit="1" customWidth="1"/>
    <col min="3586" max="3586" width="14.140625" style="272" customWidth="1"/>
    <col min="3587" max="3587" width="10.42578125" style="272" customWidth="1"/>
    <col min="3588" max="3588" width="13.5703125" style="272" bestFit="1" customWidth="1"/>
    <col min="3589" max="3589" width="14.85546875" style="272" bestFit="1" customWidth="1"/>
    <col min="3590" max="3840" width="13.140625" style="272"/>
    <col min="3841" max="3841" width="58.42578125" style="272" bestFit="1" customWidth="1"/>
    <col min="3842" max="3842" width="14.140625" style="272" customWidth="1"/>
    <col min="3843" max="3843" width="10.42578125" style="272" customWidth="1"/>
    <col min="3844" max="3844" width="13.5703125" style="272" bestFit="1" customWidth="1"/>
    <col min="3845" max="3845" width="14.85546875" style="272" bestFit="1" customWidth="1"/>
    <col min="3846" max="4096" width="13.140625" style="272"/>
    <col min="4097" max="4097" width="58.42578125" style="272" bestFit="1" customWidth="1"/>
    <col min="4098" max="4098" width="14.140625" style="272" customWidth="1"/>
    <col min="4099" max="4099" width="10.42578125" style="272" customWidth="1"/>
    <col min="4100" max="4100" width="13.5703125" style="272" bestFit="1" customWidth="1"/>
    <col min="4101" max="4101" width="14.85546875" style="272" bestFit="1" customWidth="1"/>
    <col min="4102" max="4352" width="13.140625" style="272"/>
    <col min="4353" max="4353" width="58.42578125" style="272" bestFit="1" customWidth="1"/>
    <col min="4354" max="4354" width="14.140625" style="272" customWidth="1"/>
    <col min="4355" max="4355" width="10.42578125" style="272" customWidth="1"/>
    <col min="4356" max="4356" width="13.5703125" style="272" bestFit="1" customWidth="1"/>
    <col min="4357" max="4357" width="14.85546875" style="272" bestFit="1" customWidth="1"/>
    <col min="4358" max="4608" width="13.140625" style="272"/>
    <col min="4609" max="4609" width="58.42578125" style="272" bestFit="1" customWidth="1"/>
    <col min="4610" max="4610" width="14.140625" style="272" customWidth="1"/>
    <col min="4611" max="4611" width="10.42578125" style="272" customWidth="1"/>
    <col min="4612" max="4612" width="13.5703125" style="272" bestFit="1" customWidth="1"/>
    <col min="4613" max="4613" width="14.85546875" style="272" bestFit="1" customWidth="1"/>
    <col min="4614" max="4864" width="13.140625" style="272"/>
    <col min="4865" max="4865" width="58.42578125" style="272" bestFit="1" customWidth="1"/>
    <col min="4866" max="4866" width="14.140625" style="272" customWidth="1"/>
    <col min="4867" max="4867" width="10.42578125" style="272" customWidth="1"/>
    <col min="4868" max="4868" width="13.5703125" style="272" bestFit="1" customWidth="1"/>
    <col min="4869" max="4869" width="14.85546875" style="272" bestFit="1" customWidth="1"/>
    <col min="4870" max="5120" width="13.140625" style="272"/>
    <col min="5121" max="5121" width="58.42578125" style="272" bestFit="1" customWidth="1"/>
    <col min="5122" max="5122" width="14.140625" style="272" customWidth="1"/>
    <col min="5123" max="5123" width="10.42578125" style="272" customWidth="1"/>
    <col min="5124" max="5124" width="13.5703125" style="272" bestFit="1" customWidth="1"/>
    <col min="5125" max="5125" width="14.85546875" style="272" bestFit="1" customWidth="1"/>
    <col min="5126" max="5376" width="13.140625" style="272"/>
    <col min="5377" max="5377" width="58.42578125" style="272" bestFit="1" customWidth="1"/>
    <col min="5378" max="5378" width="14.140625" style="272" customWidth="1"/>
    <col min="5379" max="5379" width="10.42578125" style="272" customWidth="1"/>
    <col min="5380" max="5380" width="13.5703125" style="272" bestFit="1" customWidth="1"/>
    <col min="5381" max="5381" width="14.85546875" style="272" bestFit="1" customWidth="1"/>
    <col min="5382" max="5632" width="13.140625" style="272"/>
    <col min="5633" max="5633" width="58.42578125" style="272" bestFit="1" customWidth="1"/>
    <col min="5634" max="5634" width="14.140625" style="272" customWidth="1"/>
    <col min="5635" max="5635" width="10.42578125" style="272" customWidth="1"/>
    <col min="5636" max="5636" width="13.5703125" style="272" bestFit="1" customWidth="1"/>
    <col min="5637" max="5637" width="14.85546875" style="272" bestFit="1" customWidth="1"/>
    <col min="5638" max="5888" width="13.140625" style="272"/>
    <col min="5889" max="5889" width="58.42578125" style="272" bestFit="1" customWidth="1"/>
    <col min="5890" max="5890" width="14.140625" style="272" customWidth="1"/>
    <col min="5891" max="5891" width="10.42578125" style="272" customWidth="1"/>
    <col min="5892" max="5892" width="13.5703125" style="272" bestFit="1" customWidth="1"/>
    <col min="5893" max="5893" width="14.85546875" style="272" bestFit="1" customWidth="1"/>
    <col min="5894" max="6144" width="13.140625" style="272"/>
    <col min="6145" max="6145" width="58.42578125" style="272" bestFit="1" customWidth="1"/>
    <col min="6146" max="6146" width="14.140625" style="272" customWidth="1"/>
    <col min="6147" max="6147" width="10.42578125" style="272" customWidth="1"/>
    <col min="6148" max="6148" width="13.5703125" style="272" bestFit="1" customWidth="1"/>
    <col min="6149" max="6149" width="14.85546875" style="272" bestFit="1" customWidth="1"/>
    <col min="6150" max="6400" width="13.140625" style="272"/>
    <col min="6401" max="6401" width="58.42578125" style="272" bestFit="1" customWidth="1"/>
    <col min="6402" max="6402" width="14.140625" style="272" customWidth="1"/>
    <col min="6403" max="6403" width="10.42578125" style="272" customWidth="1"/>
    <col min="6404" max="6404" width="13.5703125" style="272" bestFit="1" customWidth="1"/>
    <col min="6405" max="6405" width="14.85546875" style="272" bestFit="1" customWidth="1"/>
    <col min="6406" max="6656" width="13.140625" style="272"/>
    <col min="6657" max="6657" width="58.42578125" style="272" bestFit="1" customWidth="1"/>
    <col min="6658" max="6658" width="14.140625" style="272" customWidth="1"/>
    <col min="6659" max="6659" width="10.42578125" style="272" customWidth="1"/>
    <col min="6660" max="6660" width="13.5703125" style="272" bestFit="1" customWidth="1"/>
    <col min="6661" max="6661" width="14.85546875" style="272" bestFit="1" customWidth="1"/>
    <col min="6662" max="6912" width="13.140625" style="272"/>
    <col min="6913" max="6913" width="58.42578125" style="272" bestFit="1" customWidth="1"/>
    <col min="6914" max="6914" width="14.140625" style="272" customWidth="1"/>
    <col min="6915" max="6915" width="10.42578125" style="272" customWidth="1"/>
    <col min="6916" max="6916" width="13.5703125" style="272" bestFit="1" customWidth="1"/>
    <col min="6917" max="6917" width="14.85546875" style="272" bestFit="1" customWidth="1"/>
    <col min="6918" max="7168" width="13.140625" style="272"/>
    <col min="7169" max="7169" width="58.42578125" style="272" bestFit="1" customWidth="1"/>
    <col min="7170" max="7170" width="14.140625" style="272" customWidth="1"/>
    <col min="7171" max="7171" width="10.42578125" style="272" customWidth="1"/>
    <col min="7172" max="7172" width="13.5703125" style="272" bestFit="1" customWidth="1"/>
    <col min="7173" max="7173" width="14.85546875" style="272" bestFit="1" customWidth="1"/>
    <col min="7174" max="7424" width="13.140625" style="272"/>
    <col min="7425" max="7425" width="58.42578125" style="272" bestFit="1" customWidth="1"/>
    <col min="7426" max="7426" width="14.140625" style="272" customWidth="1"/>
    <col min="7427" max="7427" width="10.42578125" style="272" customWidth="1"/>
    <col min="7428" max="7428" width="13.5703125" style="272" bestFit="1" customWidth="1"/>
    <col min="7429" max="7429" width="14.85546875" style="272" bestFit="1" customWidth="1"/>
    <col min="7430" max="7680" width="13.140625" style="272"/>
    <col min="7681" max="7681" width="58.42578125" style="272" bestFit="1" customWidth="1"/>
    <col min="7682" max="7682" width="14.140625" style="272" customWidth="1"/>
    <col min="7683" max="7683" width="10.42578125" style="272" customWidth="1"/>
    <col min="7684" max="7684" width="13.5703125" style="272" bestFit="1" customWidth="1"/>
    <col min="7685" max="7685" width="14.85546875" style="272" bestFit="1" customWidth="1"/>
    <col min="7686" max="7936" width="13.140625" style="272"/>
    <col min="7937" max="7937" width="58.42578125" style="272" bestFit="1" customWidth="1"/>
    <col min="7938" max="7938" width="14.140625" style="272" customWidth="1"/>
    <col min="7939" max="7939" width="10.42578125" style="272" customWidth="1"/>
    <col min="7940" max="7940" width="13.5703125" style="272" bestFit="1" customWidth="1"/>
    <col min="7941" max="7941" width="14.85546875" style="272" bestFit="1" customWidth="1"/>
    <col min="7942" max="8192" width="13.140625" style="272"/>
    <col min="8193" max="8193" width="58.42578125" style="272" bestFit="1" customWidth="1"/>
    <col min="8194" max="8194" width="14.140625" style="272" customWidth="1"/>
    <col min="8195" max="8195" width="10.42578125" style="272" customWidth="1"/>
    <col min="8196" max="8196" width="13.5703125" style="272" bestFit="1" customWidth="1"/>
    <col min="8197" max="8197" width="14.85546875" style="272" bestFit="1" customWidth="1"/>
    <col min="8198" max="8448" width="13.140625" style="272"/>
    <col min="8449" max="8449" width="58.42578125" style="272" bestFit="1" customWidth="1"/>
    <col min="8450" max="8450" width="14.140625" style="272" customWidth="1"/>
    <col min="8451" max="8451" width="10.42578125" style="272" customWidth="1"/>
    <col min="8452" max="8452" width="13.5703125" style="272" bestFit="1" customWidth="1"/>
    <col min="8453" max="8453" width="14.85546875" style="272" bestFit="1" customWidth="1"/>
    <col min="8454" max="8704" width="13.140625" style="272"/>
    <col min="8705" max="8705" width="58.42578125" style="272" bestFit="1" customWidth="1"/>
    <col min="8706" max="8706" width="14.140625" style="272" customWidth="1"/>
    <col min="8707" max="8707" width="10.42578125" style="272" customWidth="1"/>
    <col min="8708" max="8708" width="13.5703125" style="272" bestFit="1" customWidth="1"/>
    <col min="8709" max="8709" width="14.85546875" style="272" bestFit="1" customWidth="1"/>
    <col min="8710" max="8960" width="13.140625" style="272"/>
    <col min="8961" max="8961" width="58.42578125" style="272" bestFit="1" customWidth="1"/>
    <col min="8962" max="8962" width="14.140625" style="272" customWidth="1"/>
    <col min="8963" max="8963" width="10.42578125" style="272" customWidth="1"/>
    <col min="8964" max="8964" width="13.5703125" style="272" bestFit="1" customWidth="1"/>
    <col min="8965" max="8965" width="14.85546875" style="272" bestFit="1" customWidth="1"/>
    <col min="8966" max="9216" width="13.140625" style="272"/>
    <col min="9217" max="9217" width="58.42578125" style="272" bestFit="1" customWidth="1"/>
    <col min="9218" max="9218" width="14.140625" style="272" customWidth="1"/>
    <col min="9219" max="9219" width="10.42578125" style="272" customWidth="1"/>
    <col min="9220" max="9220" width="13.5703125" style="272" bestFit="1" customWidth="1"/>
    <col min="9221" max="9221" width="14.85546875" style="272" bestFit="1" customWidth="1"/>
    <col min="9222" max="9472" width="13.140625" style="272"/>
    <col min="9473" max="9473" width="58.42578125" style="272" bestFit="1" customWidth="1"/>
    <col min="9474" max="9474" width="14.140625" style="272" customWidth="1"/>
    <col min="9475" max="9475" width="10.42578125" style="272" customWidth="1"/>
    <col min="9476" max="9476" width="13.5703125" style="272" bestFit="1" customWidth="1"/>
    <col min="9477" max="9477" width="14.85546875" style="272" bestFit="1" customWidth="1"/>
    <col min="9478" max="9728" width="13.140625" style="272"/>
    <col min="9729" max="9729" width="58.42578125" style="272" bestFit="1" customWidth="1"/>
    <col min="9730" max="9730" width="14.140625" style="272" customWidth="1"/>
    <col min="9731" max="9731" width="10.42578125" style="272" customWidth="1"/>
    <col min="9732" max="9732" width="13.5703125" style="272" bestFit="1" customWidth="1"/>
    <col min="9733" max="9733" width="14.85546875" style="272" bestFit="1" customWidth="1"/>
    <col min="9734" max="9984" width="13.140625" style="272"/>
    <col min="9985" max="9985" width="58.42578125" style="272" bestFit="1" customWidth="1"/>
    <col min="9986" max="9986" width="14.140625" style="272" customWidth="1"/>
    <col min="9987" max="9987" width="10.42578125" style="272" customWidth="1"/>
    <col min="9988" max="9988" width="13.5703125" style="272" bestFit="1" customWidth="1"/>
    <col min="9989" max="9989" width="14.85546875" style="272" bestFit="1" customWidth="1"/>
    <col min="9990" max="10240" width="13.140625" style="272"/>
    <col min="10241" max="10241" width="58.42578125" style="272" bestFit="1" customWidth="1"/>
    <col min="10242" max="10242" width="14.140625" style="272" customWidth="1"/>
    <col min="10243" max="10243" width="10.42578125" style="272" customWidth="1"/>
    <col min="10244" max="10244" width="13.5703125" style="272" bestFit="1" customWidth="1"/>
    <col min="10245" max="10245" width="14.85546875" style="272" bestFit="1" customWidth="1"/>
    <col min="10246" max="10496" width="13.140625" style="272"/>
    <col min="10497" max="10497" width="58.42578125" style="272" bestFit="1" customWidth="1"/>
    <col min="10498" max="10498" width="14.140625" style="272" customWidth="1"/>
    <col min="10499" max="10499" width="10.42578125" style="272" customWidth="1"/>
    <col min="10500" max="10500" width="13.5703125" style="272" bestFit="1" customWidth="1"/>
    <col min="10501" max="10501" width="14.85546875" style="272" bestFit="1" customWidth="1"/>
    <col min="10502" max="10752" width="13.140625" style="272"/>
    <col min="10753" max="10753" width="58.42578125" style="272" bestFit="1" customWidth="1"/>
    <col min="10754" max="10754" width="14.140625" style="272" customWidth="1"/>
    <col min="10755" max="10755" width="10.42578125" style="272" customWidth="1"/>
    <col min="10756" max="10756" width="13.5703125" style="272" bestFit="1" customWidth="1"/>
    <col min="10757" max="10757" width="14.85546875" style="272" bestFit="1" customWidth="1"/>
    <col min="10758" max="11008" width="13.140625" style="272"/>
    <col min="11009" max="11009" width="58.42578125" style="272" bestFit="1" customWidth="1"/>
    <col min="11010" max="11010" width="14.140625" style="272" customWidth="1"/>
    <col min="11011" max="11011" width="10.42578125" style="272" customWidth="1"/>
    <col min="11012" max="11012" width="13.5703125" style="272" bestFit="1" customWidth="1"/>
    <col min="11013" max="11013" width="14.85546875" style="272" bestFit="1" customWidth="1"/>
    <col min="11014" max="11264" width="13.140625" style="272"/>
    <col min="11265" max="11265" width="58.42578125" style="272" bestFit="1" customWidth="1"/>
    <col min="11266" max="11266" width="14.140625" style="272" customWidth="1"/>
    <col min="11267" max="11267" width="10.42578125" style="272" customWidth="1"/>
    <col min="11268" max="11268" width="13.5703125" style="272" bestFit="1" customWidth="1"/>
    <col min="11269" max="11269" width="14.85546875" style="272" bestFit="1" customWidth="1"/>
    <col min="11270" max="11520" width="13.140625" style="272"/>
    <col min="11521" max="11521" width="58.42578125" style="272" bestFit="1" customWidth="1"/>
    <col min="11522" max="11522" width="14.140625" style="272" customWidth="1"/>
    <col min="11523" max="11523" width="10.42578125" style="272" customWidth="1"/>
    <col min="11524" max="11524" width="13.5703125" style="272" bestFit="1" customWidth="1"/>
    <col min="11525" max="11525" width="14.85546875" style="272" bestFit="1" customWidth="1"/>
    <col min="11526" max="11776" width="13.140625" style="272"/>
    <col min="11777" max="11777" width="58.42578125" style="272" bestFit="1" customWidth="1"/>
    <col min="11778" max="11778" width="14.140625" style="272" customWidth="1"/>
    <col min="11779" max="11779" width="10.42578125" style="272" customWidth="1"/>
    <col min="11780" max="11780" width="13.5703125" style="272" bestFit="1" customWidth="1"/>
    <col min="11781" max="11781" width="14.85546875" style="272" bestFit="1" customWidth="1"/>
    <col min="11782" max="12032" width="13.140625" style="272"/>
    <col min="12033" max="12033" width="58.42578125" style="272" bestFit="1" customWidth="1"/>
    <col min="12034" max="12034" width="14.140625" style="272" customWidth="1"/>
    <col min="12035" max="12035" width="10.42578125" style="272" customWidth="1"/>
    <col min="12036" max="12036" width="13.5703125" style="272" bestFit="1" customWidth="1"/>
    <col min="12037" max="12037" width="14.85546875" style="272" bestFit="1" customWidth="1"/>
    <col min="12038" max="12288" width="13.140625" style="272"/>
    <col min="12289" max="12289" width="58.42578125" style="272" bestFit="1" customWidth="1"/>
    <col min="12290" max="12290" width="14.140625" style="272" customWidth="1"/>
    <col min="12291" max="12291" width="10.42578125" style="272" customWidth="1"/>
    <col min="12292" max="12292" width="13.5703125" style="272" bestFit="1" customWidth="1"/>
    <col min="12293" max="12293" width="14.85546875" style="272" bestFit="1" customWidth="1"/>
    <col min="12294" max="12544" width="13.140625" style="272"/>
    <col min="12545" max="12545" width="58.42578125" style="272" bestFit="1" customWidth="1"/>
    <col min="12546" max="12546" width="14.140625" style="272" customWidth="1"/>
    <col min="12547" max="12547" width="10.42578125" style="272" customWidth="1"/>
    <col min="12548" max="12548" width="13.5703125" style="272" bestFit="1" customWidth="1"/>
    <col min="12549" max="12549" width="14.85546875" style="272" bestFit="1" customWidth="1"/>
    <col min="12550" max="12800" width="13.140625" style="272"/>
    <col min="12801" max="12801" width="58.42578125" style="272" bestFit="1" customWidth="1"/>
    <col min="12802" max="12802" width="14.140625" style="272" customWidth="1"/>
    <col min="12803" max="12803" width="10.42578125" style="272" customWidth="1"/>
    <col min="12804" max="12804" width="13.5703125" style="272" bestFit="1" customWidth="1"/>
    <col min="12805" max="12805" width="14.85546875" style="272" bestFit="1" customWidth="1"/>
    <col min="12806" max="13056" width="13.140625" style="272"/>
    <col min="13057" max="13057" width="58.42578125" style="272" bestFit="1" customWidth="1"/>
    <col min="13058" max="13058" width="14.140625" style="272" customWidth="1"/>
    <col min="13059" max="13059" width="10.42578125" style="272" customWidth="1"/>
    <col min="13060" max="13060" width="13.5703125" style="272" bestFit="1" customWidth="1"/>
    <col min="13061" max="13061" width="14.85546875" style="272" bestFit="1" customWidth="1"/>
    <col min="13062" max="13312" width="13.140625" style="272"/>
    <col min="13313" max="13313" width="58.42578125" style="272" bestFit="1" customWidth="1"/>
    <col min="13314" max="13314" width="14.140625" style="272" customWidth="1"/>
    <col min="13315" max="13315" width="10.42578125" style="272" customWidth="1"/>
    <col min="13316" max="13316" width="13.5703125" style="272" bestFit="1" customWidth="1"/>
    <col min="13317" max="13317" width="14.85546875" style="272" bestFit="1" customWidth="1"/>
    <col min="13318" max="13568" width="13.140625" style="272"/>
    <col min="13569" max="13569" width="58.42578125" style="272" bestFit="1" customWidth="1"/>
    <col min="13570" max="13570" width="14.140625" style="272" customWidth="1"/>
    <col min="13571" max="13571" width="10.42578125" style="272" customWidth="1"/>
    <col min="13572" max="13572" width="13.5703125" style="272" bestFit="1" customWidth="1"/>
    <col min="13573" max="13573" width="14.85546875" style="272" bestFit="1" customWidth="1"/>
    <col min="13574" max="13824" width="13.140625" style="272"/>
    <col min="13825" max="13825" width="58.42578125" style="272" bestFit="1" customWidth="1"/>
    <col min="13826" max="13826" width="14.140625" style="272" customWidth="1"/>
    <col min="13827" max="13827" width="10.42578125" style="272" customWidth="1"/>
    <col min="13828" max="13828" width="13.5703125" style="272" bestFit="1" customWidth="1"/>
    <col min="13829" max="13829" width="14.85546875" style="272" bestFit="1" customWidth="1"/>
    <col min="13830" max="14080" width="13.140625" style="272"/>
    <col min="14081" max="14081" width="58.42578125" style="272" bestFit="1" customWidth="1"/>
    <col min="14082" max="14082" width="14.140625" style="272" customWidth="1"/>
    <col min="14083" max="14083" width="10.42578125" style="272" customWidth="1"/>
    <col min="14084" max="14084" width="13.5703125" style="272" bestFit="1" customWidth="1"/>
    <col min="14085" max="14085" width="14.85546875" style="272" bestFit="1" customWidth="1"/>
    <col min="14086" max="14336" width="13.140625" style="272"/>
    <col min="14337" max="14337" width="58.42578125" style="272" bestFit="1" customWidth="1"/>
    <col min="14338" max="14338" width="14.140625" style="272" customWidth="1"/>
    <col min="14339" max="14339" width="10.42578125" style="272" customWidth="1"/>
    <col min="14340" max="14340" width="13.5703125" style="272" bestFit="1" customWidth="1"/>
    <col min="14341" max="14341" width="14.85546875" style="272" bestFit="1" customWidth="1"/>
    <col min="14342" max="14592" width="13.140625" style="272"/>
    <col min="14593" max="14593" width="58.42578125" style="272" bestFit="1" customWidth="1"/>
    <col min="14594" max="14594" width="14.140625" style="272" customWidth="1"/>
    <col min="14595" max="14595" width="10.42578125" style="272" customWidth="1"/>
    <col min="14596" max="14596" width="13.5703125" style="272" bestFit="1" customWidth="1"/>
    <col min="14597" max="14597" width="14.85546875" style="272" bestFit="1" customWidth="1"/>
    <col min="14598" max="14848" width="13.140625" style="272"/>
    <col min="14849" max="14849" width="58.42578125" style="272" bestFit="1" customWidth="1"/>
    <col min="14850" max="14850" width="14.140625" style="272" customWidth="1"/>
    <col min="14851" max="14851" width="10.42578125" style="272" customWidth="1"/>
    <col min="14852" max="14852" width="13.5703125" style="272" bestFit="1" customWidth="1"/>
    <col min="14853" max="14853" width="14.85546875" style="272" bestFit="1" customWidth="1"/>
    <col min="14854" max="15104" width="13.140625" style="272"/>
    <col min="15105" max="15105" width="58.42578125" style="272" bestFit="1" customWidth="1"/>
    <col min="15106" max="15106" width="14.140625" style="272" customWidth="1"/>
    <col min="15107" max="15107" width="10.42578125" style="272" customWidth="1"/>
    <col min="15108" max="15108" width="13.5703125" style="272" bestFit="1" customWidth="1"/>
    <col min="15109" max="15109" width="14.85546875" style="272" bestFit="1" customWidth="1"/>
    <col min="15110" max="15360" width="13.140625" style="272"/>
    <col min="15361" max="15361" width="58.42578125" style="272" bestFit="1" customWidth="1"/>
    <col min="15362" max="15362" width="14.140625" style="272" customWidth="1"/>
    <col min="15363" max="15363" width="10.42578125" style="272" customWidth="1"/>
    <col min="15364" max="15364" width="13.5703125" style="272" bestFit="1" customWidth="1"/>
    <col min="15365" max="15365" width="14.85546875" style="272" bestFit="1" customWidth="1"/>
    <col min="15366" max="15616" width="13.140625" style="272"/>
    <col min="15617" max="15617" width="58.42578125" style="272" bestFit="1" customWidth="1"/>
    <col min="15618" max="15618" width="14.140625" style="272" customWidth="1"/>
    <col min="15619" max="15619" width="10.42578125" style="272" customWidth="1"/>
    <col min="15620" max="15620" width="13.5703125" style="272" bestFit="1" customWidth="1"/>
    <col min="15621" max="15621" width="14.85546875" style="272" bestFit="1" customWidth="1"/>
    <col min="15622" max="15872" width="13.140625" style="272"/>
    <col min="15873" max="15873" width="58.42578125" style="272" bestFit="1" customWidth="1"/>
    <col min="15874" max="15874" width="14.140625" style="272" customWidth="1"/>
    <col min="15875" max="15875" width="10.42578125" style="272" customWidth="1"/>
    <col min="15876" max="15876" width="13.5703125" style="272" bestFit="1" customWidth="1"/>
    <col min="15877" max="15877" width="14.85546875" style="272" bestFit="1" customWidth="1"/>
    <col min="15878" max="16128" width="13.140625" style="272"/>
    <col min="16129" max="16129" width="58.42578125" style="272" bestFit="1" customWidth="1"/>
    <col min="16130" max="16130" width="14.140625" style="272" customWidth="1"/>
    <col min="16131" max="16131" width="10.42578125" style="272" customWidth="1"/>
    <col min="16132" max="16132" width="13.5703125" style="272" bestFit="1" customWidth="1"/>
    <col min="16133" max="16133" width="14.85546875" style="272" bestFit="1" customWidth="1"/>
    <col min="16134" max="16384" width="13.140625" style="272"/>
  </cols>
  <sheetData>
    <row r="1" spans="1:5" ht="15" customHeight="1" x14ac:dyDescent="0.25">
      <c r="A1" s="528" t="s">
        <v>0</v>
      </c>
      <c r="B1" s="528"/>
      <c r="C1" s="271"/>
      <c r="D1" s="271"/>
    </row>
    <row r="2" spans="1:5" ht="15" customHeight="1" x14ac:dyDescent="0.25">
      <c r="A2" s="528" t="s">
        <v>65</v>
      </c>
      <c r="B2" s="528"/>
      <c r="C2" s="271"/>
      <c r="D2" s="271"/>
    </row>
    <row r="3" spans="1:5" ht="15" customHeight="1" x14ac:dyDescent="0.25">
      <c r="A3" s="529" t="s">
        <v>131</v>
      </c>
      <c r="B3" s="529"/>
      <c r="C3" s="271"/>
      <c r="D3" s="271"/>
    </row>
    <row r="4" spans="1:5" ht="15" customHeight="1" x14ac:dyDescent="0.25">
      <c r="A4" s="528" t="s">
        <v>122</v>
      </c>
      <c r="B4" s="528"/>
      <c r="C4" s="270"/>
      <c r="D4" s="271"/>
    </row>
    <row r="5" spans="1:5" ht="15" customHeight="1" x14ac:dyDescent="0.25">
      <c r="A5" s="528" t="s">
        <v>123</v>
      </c>
      <c r="B5" s="528"/>
      <c r="C5" s="270"/>
      <c r="D5" s="271"/>
    </row>
    <row r="6" spans="1:5" ht="15" customHeight="1" x14ac:dyDescent="0.25">
      <c r="A6" s="273" t="s">
        <v>3</v>
      </c>
      <c r="B6" s="274" t="s">
        <v>131</v>
      </c>
      <c r="E6" s="275"/>
    </row>
    <row r="7" spans="1:5" ht="15" customHeight="1" thickBot="1" x14ac:dyDescent="0.3">
      <c r="A7" s="273"/>
      <c r="B7" s="276">
        <v>609.95474999999999</v>
      </c>
      <c r="C7" s="277" t="s">
        <v>4</v>
      </c>
      <c r="D7" s="271"/>
    </row>
    <row r="8" spans="1:5" ht="15" customHeight="1" x14ac:dyDescent="0.25">
      <c r="A8" s="278"/>
      <c r="B8" s="279" t="s">
        <v>5</v>
      </c>
      <c r="C8" s="525" t="s">
        <v>6</v>
      </c>
      <c r="D8" s="279" t="s">
        <v>7</v>
      </c>
      <c r="E8" s="279" t="s">
        <v>7</v>
      </c>
    </row>
    <row r="9" spans="1:5" ht="15" customHeight="1" x14ac:dyDescent="0.25">
      <c r="A9" s="280" t="s">
        <v>8</v>
      </c>
      <c r="B9" s="277"/>
      <c r="C9" s="526"/>
      <c r="D9" s="277" t="s">
        <v>66</v>
      </c>
      <c r="E9" s="277" t="s">
        <v>5</v>
      </c>
    </row>
    <row r="10" spans="1:5" ht="15" customHeight="1" thickBot="1" x14ac:dyDescent="0.3">
      <c r="A10" s="281"/>
      <c r="B10" s="282" t="s">
        <v>67</v>
      </c>
      <c r="C10" s="282" t="s">
        <v>10</v>
      </c>
      <c r="D10" s="282" t="s">
        <v>11</v>
      </c>
      <c r="E10" s="282" t="s">
        <v>12</v>
      </c>
    </row>
    <row r="11" spans="1:5" ht="15" customHeight="1" x14ac:dyDescent="0.25">
      <c r="A11" s="280" t="s">
        <v>13</v>
      </c>
      <c r="B11" s="280"/>
      <c r="C11" s="280"/>
      <c r="D11" s="280"/>
    </row>
    <row r="12" spans="1:5" ht="15" customHeight="1" x14ac:dyDescent="0.25">
      <c r="A12" s="283" t="s">
        <v>93</v>
      </c>
      <c r="B12" s="275">
        <v>2835</v>
      </c>
      <c r="C12" s="275">
        <v>4.6478857652965244</v>
      </c>
      <c r="D12" s="284">
        <v>0.35787884565955475</v>
      </c>
      <c r="E12" s="285">
        <v>0.48007313235414045</v>
      </c>
    </row>
    <row r="13" spans="1:5" ht="15" customHeight="1" x14ac:dyDescent="0.25">
      <c r="A13" s="283" t="s">
        <v>15</v>
      </c>
      <c r="B13" s="275">
        <v>0</v>
      </c>
      <c r="C13" s="275">
        <v>0</v>
      </c>
      <c r="D13" s="284">
        <v>0</v>
      </c>
      <c r="E13" s="285">
        <v>0</v>
      </c>
    </row>
    <row r="14" spans="1:5" ht="15" customHeight="1" x14ac:dyDescent="0.25">
      <c r="A14" s="283" t="s">
        <v>16</v>
      </c>
      <c r="B14" s="275">
        <v>0</v>
      </c>
      <c r="C14" s="275">
        <v>0</v>
      </c>
      <c r="D14" s="284">
        <v>0</v>
      </c>
      <c r="E14" s="285">
        <v>0</v>
      </c>
    </row>
    <row r="15" spans="1:5" ht="15" customHeight="1" x14ac:dyDescent="0.25">
      <c r="A15" s="283" t="s">
        <v>17</v>
      </c>
      <c r="B15" s="275">
        <v>0</v>
      </c>
      <c r="C15" s="275">
        <v>0</v>
      </c>
      <c r="D15" s="284">
        <v>0</v>
      </c>
      <c r="E15" s="285">
        <v>0</v>
      </c>
    </row>
    <row r="16" spans="1:5" ht="15" customHeight="1" x14ac:dyDescent="0.25">
      <c r="A16" s="283" t="s">
        <v>18</v>
      </c>
      <c r="B16" s="275">
        <v>0</v>
      </c>
      <c r="C16" s="275">
        <v>0</v>
      </c>
      <c r="D16" s="284">
        <v>0</v>
      </c>
      <c r="E16" s="285">
        <v>0</v>
      </c>
    </row>
    <row r="17" spans="1:5" ht="15" customHeight="1" x14ac:dyDescent="0.25">
      <c r="A17" s="283" t="s">
        <v>19</v>
      </c>
      <c r="B17" s="275">
        <v>1301.4000000000001</v>
      </c>
      <c r="C17" s="275">
        <v>2.1336008941646902</v>
      </c>
      <c r="D17" s="284">
        <v>0.16428343200752896</v>
      </c>
      <c r="E17" s="285">
        <v>0.22037642837590068</v>
      </c>
    </row>
    <row r="18" spans="1:5" ht="15" customHeight="1" x14ac:dyDescent="0.25">
      <c r="A18" s="283" t="s">
        <v>20</v>
      </c>
      <c r="B18" s="275">
        <v>0</v>
      </c>
      <c r="C18" s="275">
        <v>0</v>
      </c>
      <c r="D18" s="284">
        <v>0</v>
      </c>
      <c r="E18" s="285">
        <v>0</v>
      </c>
    </row>
    <row r="19" spans="1:5" ht="15" customHeight="1" x14ac:dyDescent="0.25">
      <c r="A19" s="283" t="s">
        <v>69</v>
      </c>
      <c r="B19" s="275">
        <v>0</v>
      </c>
      <c r="C19" s="275">
        <v>0</v>
      </c>
      <c r="D19" s="284">
        <v>0</v>
      </c>
      <c r="E19" s="285">
        <v>0</v>
      </c>
    </row>
    <row r="20" spans="1:5" ht="15" customHeight="1" x14ac:dyDescent="0.25">
      <c r="A20" s="283" t="s">
        <v>22</v>
      </c>
      <c r="B20" s="275">
        <v>388.8</v>
      </c>
      <c r="C20" s="275">
        <v>0.6374243335263805</v>
      </c>
      <c r="D20" s="284">
        <v>4.9080527404738936E-2</v>
      </c>
      <c r="E20" s="285">
        <v>6.5838601008567837E-2</v>
      </c>
    </row>
    <row r="21" spans="1:5" ht="15" customHeight="1" x14ac:dyDescent="0.25">
      <c r="A21" s="283" t="s">
        <v>23</v>
      </c>
      <c r="B21" s="275">
        <v>274.96975000000003</v>
      </c>
      <c r="C21" s="275">
        <v>0.45080352272033303</v>
      </c>
      <c r="D21" s="284">
        <v>3.4711060571885839E-2</v>
      </c>
      <c r="E21" s="285">
        <v>4.6562818054721317E-2</v>
      </c>
    </row>
    <row r="22" spans="1:5" ht="15" customHeight="1" x14ac:dyDescent="0.25">
      <c r="A22" s="283" t="s">
        <v>24</v>
      </c>
      <c r="B22" s="275">
        <v>0</v>
      </c>
      <c r="C22" s="275">
        <v>0</v>
      </c>
      <c r="D22" s="284">
        <v>0</v>
      </c>
      <c r="E22" s="285">
        <v>0</v>
      </c>
    </row>
    <row r="23" spans="1:5" ht="15" customHeight="1" x14ac:dyDescent="0.25">
      <c r="A23" s="283" t="s">
        <v>70</v>
      </c>
      <c r="B23" s="275">
        <v>0</v>
      </c>
      <c r="C23" s="275">
        <v>0</v>
      </c>
      <c r="D23" s="284">
        <v>0</v>
      </c>
      <c r="E23" s="285">
        <v>0</v>
      </c>
    </row>
    <row r="24" spans="1:5" ht="15" customHeight="1" x14ac:dyDescent="0.25">
      <c r="A24" s="283" t="s">
        <v>71</v>
      </c>
      <c r="B24" s="275">
        <v>0</v>
      </c>
      <c r="C24" s="275">
        <v>0</v>
      </c>
      <c r="D24" s="284">
        <v>0</v>
      </c>
      <c r="E24" s="285">
        <v>0</v>
      </c>
    </row>
    <row r="25" spans="1:5" ht="15" customHeight="1" x14ac:dyDescent="0.25">
      <c r="A25" s="283" t="s">
        <v>27</v>
      </c>
      <c r="B25" s="275">
        <v>192</v>
      </c>
      <c r="C25" s="275">
        <v>0.31477744865500268</v>
      </c>
      <c r="D25" s="284">
        <v>2.4237297483821696E-2</v>
      </c>
      <c r="E25" s="285">
        <v>3.2512889386947082E-2</v>
      </c>
    </row>
    <row r="26" spans="1:5" ht="15" customHeight="1" x14ac:dyDescent="0.25">
      <c r="A26" s="283" t="s">
        <v>28</v>
      </c>
      <c r="B26" s="275">
        <v>0</v>
      </c>
      <c r="C26" s="275">
        <v>0</v>
      </c>
      <c r="D26" s="284">
        <v>0</v>
      </c>
      <c r="E26" s="285">
        <v>0</v>
      </c>
    </row>
    <row r="27" spans="1:5" ht="15" customHeight="1" x14ac:dyDescent="0.25">
      <c r="A27" s="283" t="s">
        <v>29</v>
      </c>
      <c r="B27" s="275">
        <v>332</v>
      </c>
      <c r="C27" s="275">
        <v>0.54430267163260881</v>
      </c>
      <c r="D27" s="284">
        <v>4.1910326899108348E-2</v>
      </c>
      <c r="E27" s="285">
        <v>5.6220204564929328E-2</v>
      </c>
    </row>
    <row r="28" spans="1:5" ht="15" customHeight="1" x14ac:dyDescent="0.25">
      <c r="A28" s="283" t="s">
        <v>30</v>
      </c>
      <c r="B28" s="275">
        <v>278</v>
      </c>
      <c r="C28" s="275">
        <v>0.45577151419838929</v>
      </c>
      <c r="D28" s="284">
        <v>3.5093586981783498E-2</v>
      </c>
      <c r="E28" s="285">
        <v>4.7075954424850457E-2</v>
      </c>
    </row>
    <row r="29" spans="1:5" s="288" customFormat="1" ht="15" customHeight="1" x14ac:dyDescent="0.25">
      <c r="A29" s="283" t="s">
        <v>31</v>
      </c>
      <c r="B29" s="275">
        <v>88.5</v>
      </c>
      <c r="C29" s="275">
        <v>0.1450927302394153</v>
      </c>
      <c r="D29" s="286">
        <v>1.1171879308949063E-2</v>
      </c>
      <c r="E29" s="287">
        <v>1.4986409951795919E-2</v>
      </c>
    </row>
    <row r="30" spans="1:5" ht="15" customHeight="1" x14ac:dyDescent="0.25">
      <c r="A30" s="283" t="s">
        <v>32</v>
      </c>
      <c r="B30" s="275">
        <v>0</v>
      </c>
      <c r="C30" s="275">
        <v>0</v>
      </c>
      <c r="D30" s="284">
        <v>0</v>
      </c>
      <c r="E30" s="285">
        <v>0</v>
      </c>
    </row>
    <row r="31" spans="1:5" ht="15" customHeight="1" x14ac:dyDescent="0.25">
      <c r="A31" s="283" t="s">
        <v>33</v>
      </c>
      <c r="B31" s="275">
        <v>170.72009249999999</v>
      </c>
      <c r="C31" s="275">
        <v>0.27988976641300028</v>
      </c>
      <c r="D31" s="284">
        <v>2.1551008689521131E-2</v>
      </c>
      <c r="E31" s="285">
        <v>2.8909393143655593E-2</v>
      </c>
    </row>
    <row r="32" spans="1:5" ht="15" customHeight="1" x14ac:dyDescent="0.25">
      <c r="A32" s="289" t="s">
        <v>34</v>
      </c>
      <c r="B32" s="290">
        <v>5861.3898424999998</v>
      </c>
      <c r="C32" s="290">
        <v>9.6095486468463438</v>
      </c>
      <c r="D32" s="291">
        <v>0.739917965006892</v>
      </c>
      <c r="E32" s="292">
        <v>0.99255583126550861</v>
      </c>
    </row>
    <row r="33" spans="1:253" ht="15" customHeight="1" x14ac:dyDescent="0.25">
      <c r="A33" s="280" t="s">
        <v>35</v>
      </c>
      <c r="B33" s="273"/>
      <c r="C33" s="273"/>
      <c r="D33" s="293"/>
    </row>
    <row r="34" spans="1:253" ht="15" customHeight="1" x14ac:dyDescent="0.25">
      <c r="A34" s="294" t="s">
        <v>36</v>
      </c>
      <c r="B34" s="295">
        <v>43.960423818749994</v>
      </c>
      <c r="C34" s="295">
        <v>7.2071614851347568E-2</v>
      </c>
      <c r="D34" s="284">
        <v>5.5493847375516908E-3</v>
      </c>
      <c r="E34" s="285">
        <v>7.4441687344913143E-3</v>
      </c>
    </row>
    <row r="35" spans="1:253" ht="15" customHeight="1" x14ac:dyDescent="0.25">
      <c r="A35" s="296" t="s">
        <v>37</v>
      </c>
      <c r="B35" s="297">
        <v>43.960423818749994</v>
      </c>
      <c r="C35" s="297">
        <v>7.2071614851347568E-2</v>
      </c>
      <c r="D35" s="298">
        <v>5.5493847375516908E-3</v>
      </c>
      <c r="E35" s="299">
        <v>7.4441687344913143E-3</v>
      </c>
      <c r="F35" s="283"/>
      <c r="I35" s="300"/>
      <c r="J35" s="283"/>
      <c r="M35" s="300"/>
      <c r="N35" s="283"/>
      <c r="Q35" s="300"/>
      <c r="R35" s="283"/>
      <c r="U35" s="300"/>
      <c r="V35" s="283"/>
      <c r="Y35" s="300"/>
      <c r="Z35" s="283"/>
      <c r="AC35" s="300"/>
      <c r="AD35" s="283"/>
      <c r="AG35" s="300"/>
      <c r="AH35" s="283"/>
      <c r="AK35" s="300"/>
      <c r="AL35" s="283"/>
      <c r="AO35" s="300"/>
      <c r="AP35" s="283"/>
      <c r="AS35" s="300"/>
      <c r="AT35" s="283"/>
      <c r="AW35" s="300"/>
      <c r="AX35" s="283"/>
      <c r="BA35" s="300"/>
      <c r="BB35" s="283"/>
      <c r="BE35" s="300"/>
      <c r="BF35" s="283"/>
      <c r="BI35" s="300"/>
      <c r="BJ35" s="283"/>
      <c r="BM35" s="300"/>
      <c r="BN35" s="283"/>
      <c r="BQ35" s="300"/>
      <c r="BR35" s="283"/>
      <c r="BU35" s="300"/>
      <c r="BV35" s="283"/>
      <c r="BY35" s="300"/>
      <c r="BZ35" s="283"/>
      <c r="CC35" s="300"/>
      <c r="CD35" s="283"/>
      <c r="CG35" s="300"/>
      <c r="CH35" s="283"/>
      <c r="CK35" s="300"/>
      <c r="CL35" s="283"/>
      <c r="CO35" s="300"/>
      <c r="CP35" s="283"/>
      <c r="CS35" s="300"/>
      <c r="CT35" s="283"/>
      <c r="CW35" s="300"/>
      <c r="CX35" s="283"/>
      <c r="DA35" s="300"/>
      <c r="DB35" s="283"/>
      <c r="DE35" s="300"/>
      <c r="DF35" s="283"/>
      <c r="DI35" s="300"/>
      <c r="DJ35" s="283"/>
      <c r="DM35" s="300"/>
      <c r="DN35" s="283"/>
      <c r="DQ35" s="300"/>
      <c r="DR35" s="283"/>
      <c r="DU35" s="300"/>
      <c r="DV35" s="283"/>
      <c r="DY35" s="300"/>
      <c r="DZ35" s="283"/>
      <c r="EC35" s="300"/>
      <c r="ED35" s="283"/>
      <c r="EG35" s="300"/>
      <c r="EH35" s="283"/>
      <c r="EK35" s="300"/>
      <c r="EL35" s="283"/>
      <c r="EO35" s="300"/>
      <c r="EP35" s="283"/>
      <c r="ES35" s="300"/>
      <c r="ET35" s="283"/>
      <c r="EW35" s="300"/>
      <c r="EX35" s="283"/>
      <c r="FA35" s="300"/>
      <c r="FB35" s="283"/>
      <c r="FE35" s="300"/>
      <c r="FF35" s="283"/>
      <c r="FI35" s="300"/>
      <c r="FJ35" s="283"/>
      <c r="FM35" s="300"/>
      <c r="FN35" s="283"/>
      <c r="FQ35" s="300"/>
      <c r="FR35" s="283"/>
      <c r="FU35" s="300"/>
      <c r="FV35" s="283"/>
      <c r="FY35" s="300"/>
      <c r="FZ35" s="283"/>
      <c r="GC35" s="300"/>
      <c r="GD35" s="283"/>
      <c r="GG35" s="300"/>
      <c r="GH35" s="283"/>
      <c r="GK35" s="300"/>
      <c r="GL35" s="283"/>
      <c r="GO35" s="300"/>
      <c r="GP35" s="283"/>
      <c r="GS35" s="300"/>
      <c r="GT35" s="283"/>
      <c r="GW35" s="300"/>
      <c r="GX35" s="283"/>
      <c r="HA35" s="300"/>
      <c r="HB35" s="283"/>
      <c r="HE35" s="300"/>
      <c r="HF35" s="283"/>
      <c r="HI35" s="300"/>
      <c r="HJ35" s="283"/>
      <c r="HM35" s="300"/>
      <c r="HN35" s="283"/>
      <c r="HQ35" s="300"/>
      <c r="HR35" s="283"/>
      <c r="HU35" s="300"/>
      <c r="HV35" s="283"/>
      <c r="HY35" s="300"/>
      <c r="HZ35" s="283"/>
      <c r="IC35" s="300"/>
      <c r="ID35" s="283"/>
      <c r="IG35" s="300"/>
      <c r="IH35" s="283"/>
      <c r="IK35" s="300"/>
      <c r="IL35" s="283"/>
      <c r="IO35" s="300"/>
      <c r="IP35" s="283"/>
      <c r="IS35" s="300"/>
    </row>
    <row r="36" spans="1:253" ht="15" customHeight="1" x14ac:dyDescent="0.25">
      <c r="A36" s="301" t="s">
        <v>38</v>
      </c>
      <c r="B36" s="302">
        <v>5905.3502663187501</v>
      </c>
      <c r="C36" s="302">
        <v>9.6816202616976916</v>
      </c>
      <c r="D36" s="303">
        <v>0.74546734974444373</v>
      </c>
      <c r="E36" s="303">
        <v>1</v>
      </c>
    </row>
    <row r="37" spans="1:253" ht="15" customHeight="1" x14ac:dyDescent="0.25">
      <c r="A37" s="280" t="s">
        <v>39</v>
      </c>
      <c r="B37" s="273"/>
      <c r="C37" s="273"/>
      <c r="D37" s="293"/>
    </row>
    <row r="38" spans="1:253" ht="15" customHeight="1" x14ac:dyDescent="0.25">
      <c r="A38" s="283" t="s">
        <v>40</v>
      </c>
      <c r="B38" s="275">
        <v>844</v>
      </c>
      <c r="C38" s="275">
        <v>1.3837092013792827</v>
      </c>
      <c r="D38" s="284">
        <v>0.10654312018929954</v>
      </c>
    </row>
    <row r="39" spans="1:253" ht="15" customHeight="1" x14ac:dyDescent="0.25">
      <c r="A39" s="283" t="s">
        <v>41</v>
      </c>
      <c r="B39" s="275">
        <v>147.19999999999999</v>
      </c>
      <c r="C39" s="275">
        <v>0.24132937730216872</v>
      </c>
      <c r="D39" s="284">
        <v>1.8581928070929964E-2</v>
      </c>
    </row>
    <row r="40" spans="1:253" ht="15" customHeight="1" x14ac:dyDescent="0.25">
      <c r="A40" s="283" t="s">
        <v>42</v>
      </c>
      <c r="B40" s="275">
        <v>110</v>
      </c>
      <c r="C40" s="275">
        <v>0.18034124662526196</v>
      </c>
      <c r="D40" s="284">
        <v>1.3885951683439514E-2</v>
      </c>
    </row>
    <row r="41" spans="1:253" ht="15" customHeight="1" x14ac:dyDescent="0.25">
      <c r="A41" s="283" t="s">
        <v>43</v>
      </c>
      <c r="B41" s="275">
        <v>0</v>
      </c>
      <c r="C41" s="275">
        <v>0</v>
      </c>
      <c r="D41" s="284">
        <v>0</v>
      </c>
    </row>
    <row r="42" spans="1:253" ht="15" customHeight="1" x14ac:dyDescent="0.25">
      <c r="A42" s="289" t="s">
        <v>44</v>
      </c>
      <c r="B42" s="290">
        <v>1101.2</v>
      </c>
      <c r="C42" s="290">
        <v>1.8053798253067135</v>
      </c>
      <c r="D42" s="291">
        <v>0.139010999943669</v>
      </c>
      <c r="H42" s="283"/>
      <c r="L42" s="283"/>
      <c r="P42" s="283"/>
      <c r="T42" s="283"/>
      <c r="X42" s="283"/>
      <c r="AB42" s="283"/>
      <c r="AF42" s="283"/>
      <c r="AJ42" s="283"/>
      <c r="AN42" s="283"/>
      <c r="AR42" s="283"/>
      <c r="AV42" s="283"/>
      <c r="AZ42" s="283"/>
      <c r="BD42" s="283"/>
      <c r="BH42" s="283"/>
      <c r="BL42" s="283"/>
      <c r="BP42" s="283"/>
      <c r="BT42" s="283"/>
      <c r="BX42" s="283"/>
      <c r="CB42" s="283"/>
      <c r="CF42" s="283"/>
      <c r="CJ42" s="283"/>
      <c r="CN42" s="283"/>
      <c r="CR42" s="283"/>
      <c r="CV42" s="283"/>
      <c r="CZ42" s="283"/>
      <c r="DD42" s="283"/>
      <c r="DH42" s="283"/>
      <c r="DL42" s="283"/>
      <c r="DP42" s="283"/>
      <c r="DT42" s="283"/>
      <c r="DX42" s="283"/>
      <c r="EB42" s="283"/>
      <c r="EF42" s="283"/>
      <c r="EJ42" s="283"/>
      <c r="EN42" s="283"/>
      <c r="ER42" s="283"/>
      <c r="EV42" s="283"/>
      <c r="EZ42" s="283"/>
      <c r="FD42" s="283"/>
      <c r="FH42" s="283"/>
      <c r="FL42" s="283"/>
      <c r="FP42" s="283"/>
      <c r="FT42" s="283"/>
      <c r="FX42" s="283"/>
      <c r="GB42" s="283"/>
      <c r="GF42" s="283"/>
      <c r="GJ42" s="283"/>
      <c r="GN42" s="283"/>
      <c r="GR42" s="283"/>
      <c r="GV42" s="283"/>
      <c r="GZ42" s="283"/>
      <c r="HD42" s="283"/>
      <c r="HH42" s="283"/>
      <c r="HL42" s="283"/>
      <c r="HP42" s="283"/>
      <c r="HT42" s="283"/>
      <c r="HX42" s="283"/>
      <c r="IB42" s="283"/>
      <c r="IF42" s="283"/>
      <c r="IJ42" s="283"/>
      <c r="IN42" s="283"/>
    </row>
    <row r="43" spans="1:253" s="288" customFormat="1" ht="15" customHeight="1" x14ac:dyDescent="0.25">
      <c r="A43" s="280" t="s">
        <v>45</v>
      </c>
      <c r="B43" s="273"/>
      <c r="C43" s="273"/>
      <c r="D43" s="293"/>
    </row>
    <row r="44" spans="1:253" ht="15" customHeight="1" x14ac:dyDescent="0.25">
      <c r="A44" s="294" t="s">
        <v>46</v>
      </c>
      <c r="B44" s="295">
        <v>834</v>
      </c>
      <c r="C44" s="295">
        <v>1.367314542595168</v>
      </c>
      <c r="D44" s="284">
        <v>0.10528076094535049</v>
      </c>
    </row>
    <row r="45" spans="1:253" ht="15" customHeight="1" x14ac:dyDescent="0.25">
      <c r="A45" s="294" t="s">
        <v>47</v>
      </c>
      <c r="B45" s="295">
        <v>59</v>
      </c>
      <c r="C45" s="295">
        <v>9.6728486826276869E-2</v>
      </c>
      <c r="D45" s="284">
        <v>7.447919539299375E-3</v>
      </c>
    </row>
    <row r="46" spans="1:253" ht="15" customHeight="1" x14ac:dyDescent="0.25">
      <c r="A46" s="304" t="s">
        <v>48</v>
      </c>
      <c r="B46" s="275">
        <v>0</v>
      </c>
      <c r="C46" s="275">
        <v>0</v>
      </c>
      <c r="D46" s="284">
        <v>0</v>
      </c>
      <c r="E46" s="287"/>
    </row>
    <row r="47" spans="1:253" ht="15" customHeight="1" x14ac:dyDescent="0.25">
      <c r="A47" s="294" t="s">
        <v>49</v>
      </c>
      <c r="B47" s="295">
        <v>0</v>
      </c>
      <c r="C47" s="295">
        <v>0</v>
      </c>
      <c r="D47" s="284">
        <v>0</v>
      </c>
    </row>
    <row r="48" spans="1:253" ht="15" customHeight="1" x14ac:dyDescent="0.25">
      <c r="A48" s="294" t="s">
        <v>50</v>
      </c>
      <c r="B48" s="275">
        <v>22.125</v>
      </c>
      <c r="C48" s="295">
        <v>3.6273182559853824E-2</v>
      </c>
      <c r="D48" s="284">
        <v>2.7929698272372658E-3</v>
      </c>
    </row>
    <row r="49" spans="1:253" s="305" customFormat="1" ht="15" customHeight="1" x14ac:dyDescent="0.25">
      <c r="A49" s="289" t="s">
        <v>51</v>
      </c>
      <c r="B49" s="290">
        <v>915.125</v>
      </c>
      <c r="C49" s="290">
        <v>1.5003162119812987</v>
      </c>
      <c r="D49" s="291">
        <v>0.11552165031188714</v>
      </c>
      <c r="F49" s="306"/>
      <c r="I49" s="307"/>
      <c r="J49" s="306"/>
      <c r="M49" s="307"/>
      <c r="N49" s="306"/>
      <c r="Q49" s="307"/>
      <c r="R49" s="306"/>
      <c r="U49" s="307"/>
      <c r="V49" s="306"/>
      <c r="Y49" s="307"/>
      <c r="Z49" s="306"/>
      <c r="AC49" s="307"/>
      <c r="AD49" s="306"/>
      <c r="AG49" s="307"/>
      <c r="AH49" s="306"/>
      <c r="AK49" s="307"/>
      <c r="AL49" s="306"/>
      <c r="AO49" s="307"/>
      <c r="AP49" s="306"/>
      <c r="AS49" s="307"/>
      <c r="AT49" s="306"/>
      <c r="AW49" s="307"/>
      <c r="AX49" s="306"/>
      <c r="BA49" s="307"/>
      <c r="BB49" s="306"/>
      <c r="BE49" s="307"/>
      <c r="BF49" s="306"/>
      <c r="BI49" s="307"/>
      <c r="BJ49" s="306"/>
      <c r="BM49" s="307"/>
      <c r="BN49" s="306"/>
      <c r="BQ49" s="307"/>
      <c r="BR49" s="306"/>
      <c r="BU49" s="307"/>
      <c r="BV49" s="306"/>
      <c r="BY49" s="307"/>
      <c r="BZ49" s="306"/>
      <c r="CC49" s="307"/>
      <c r="CD49" s="306"/>
      <c r="CG49" s="307"/>
      <c r="CH49" s="306"/>
      <c r="CK49" s="307"/>
      <c r="CL49" s="306"/>
      <c r="CO49" s="307"/>
      <c r="CP49" s="306"/>
      <c r="CS49" s="307"/>
      <c r="CT49" s="306"/>
      <c r="CW49" s="307"/>
      <c r="CX49" s="306"/>
      <c r="DA49" s="307"/>
      <c r="DB49" s="306"/>
      <c r="DE49" s="307"/>
      <c r="DF49" s="306"/>
      <c r="DI49" s="307"/>
      <c r="DJ49" s="306"/>
      <c r="DM49" s="307"/>
      <c r="DN49" s="306"/>
      <c r="DQ49" s="307"/>
      <c r="DR49" s="306"/>
      <c r="DU49" s="307"/>
      <c r="DV49" s="306"/>
      <c r="DY49" s="307"/>
      <c r="DZ49" s="306"/>
      <c r="EC49" s="307"/>
      <c r="ED49" s="306"/>
      <c r="EG49" s="307"/>
      <c r="EH49" s="306"/>
      <c r="EK49" s="307"/>
      <c r="EL49" s="306"/>
      <c r="EO49" s="307"/>
      <c r="EP49" s="306"/>
      <c r="ES49" s="307"/>
      <c r="ET49" s="306"/>
      <c r="EW49" s="307"/>
      <c r="EX49" s="306"/>
      <c r="FA49" s="307"/>
      <c r="FB49" s="306"/>
      <c r="FE49" s="307"/>
      <c r="FF49" s="306"/>
      <c r="FI49" s="307"/>
      <c r="FJ49" s="306"/>
      <c r="FM49" s="307"/>
      <c r="FN49" s="306"/>
      <c r="FQ49" s="307"/>
      <c r="FR49" s="306"/>
      <c r="FU49" s="307"/>
      <c r="FV49" s="306"/>
      <c r="FY49" s="307"/>
      <c r="FZ49" s="306"/>
      <c r="GC49" s="307"/>
      <c r="GD49" s="306"/>
      <c r="GG49" s="307"/>
      <c r="GH49" s="306"/>
      <c r="GK49" s="307"/>
      <c r="GL49" s="306"/>
      <c r="GO49" s="307"/>
      <c r="GP49" s="306"/>
      <c r="GS49" s="307"/>
      <c r="GT49" s="306"/>
      <c r="GW49" s="307"/>
      <c r="GX49" s="306"/>
      <c r="HA49" s="307"/>
      <c r="HB49" s="306"/>
      <c r="HE49" s="307"/>
      <c r="HF49" s="306"/>
      <c r="HI49" s="307"/>
      <c r="HJ49" s="306"/>
      <c r="HM49" s="307"/>
      <c r="HN49" s="306"/>
      <c r="HQ49" s="307"/>
      <c r="HR49" s="306"/>
      <c r="HU49" s="307"/>
      <c r="HV49" s="306"/>
      <c r="HY49" s="307"/>
      <c r="HZ49" s="306"/>
      <c r="IC49" s="307"/>
      <c r="ID49" s="306"/>
      <c r="IG49" s="307"/>
      <c r="IH49" s="306"/>
      <c r="IK49" s="307"/>
      <c r="IL49" s="306"/>
      <c r="IO49" s="307"/>
      <c r="IP49" s="306"/>
      <c r="IS49" s="307"/>
    </row>
    <row r="50" spans="1:253" s="288" customFormat="1" ht="15" customHeight="1" x14ac:dyDescent="0.25">
      <c r="A50" s="301" t="s">
        <v>52</v>
      </c>
      <c r="B50" s="302">
        <v>2016.325</v>
      </c>
      <c r="C50" s="302">
        <v>3.305696037288012</v>
      </c>
      <c r="D50" s="291">
        <v>0.25453265025555616</v>
      </c>
    </row>
    <row r="51" spans="1:253" ht="15" customHeight="1" x14ac:dyDescent="0.25">
      <c r="A51" s="301" t="s">
        <v>53</v>
      </c>
      <c r="B51" s="302">
        <v>7921.6752663187499</v>
      </c>
      <c r="C51" s="302">
        <v>12.987316298985704</v>
      </c>
      <c r="D51" s="303">
        <v>1</v>
      </c>
    </row>
    <row r="52" spans="1:253" ht="15" hidden="1" customHeight="1" x14ac:dyDescent="0.25">
      <c r="A52" s="280" t="s">
        <v>54</v>
      </c>
      <c r="B52" s="273"/>
      <c r="C52" s="273"/>
      <c r="D52" s="293"/>
    </row>
    <row r="53" spans="1:253" ht="15" hidden="1" customHeight="1" x14ac:dyDescent="0.25">
      <c r="A53" s="283" t="s">
        <v>55</v>
      </c>
      <c r="B53" s="295">
        <v>1372.39095</v>
      </c>
      <c r="C53" s="295">
        <v>2.2499881343657049</v>
      </c>
      <c r="D53" s="284">
        <v>0.13655541371176105</v>
      </c>
    </row>
    <row r="54" spans="1:253" ht="15" hidden="1" customHeight="1" x14ac:dyDescent="0.25">
      <c r="A54" s="283" t="s">
        <v>56</v>
      </c>
      <c r="B54" s="275">
        <v>756</v>
      </c>
      <c r="C54" s="295">
        <v>1.2394362040790732</v>
      </c>
      <c r="D54" s="284">
        <v>7.5223384973568466E-2</v>
      </c>
    </row>
    <row r="55" spans="1:253" ht="15" hidden="1" customHeight="1" x14ac:dyDescent="0.25">
      <c r="A55" s="289" t="s">
        <v>57</v>
      </c>
      <c r="B55" s="290">
        <v>2128.39095</v>
      </c>
      <c r="C55" s="290">
        <v>3.4894243384447781</v>
      </c>
      <c r="D55" s="291">
        <v>0.21177879868532951</v>
      </c>
    </row>
    <row r="56" spans="1:253" ht="15" hidden="1" customHeight="1" thickBot="1" x14ac:dyDescent="0.3">
      <c r="A56" s="308" t="s">
        <v>58</v>
      </c>
      <c r="B56" s="309">
        <v>10050.06621631875</v>
      </c>
      <c r="C56" s="310">
        <v>16.476740637430481</v>
      </c>
      <c r="D56" s="311">
        <v>1.2117787986853295</v>
      </c>
    </row>
    <row r="57" spans="1:253" ht="15" customHeight="1" thickBot="1" x14ac:dyDescent="0.3">
      <c r="A57" s="312"/>
      <c r="B57" s="313"/>
      <c r="C57" s="314"/>
      <c r="D57" s="315"/>
    </row>
    <row r="58" spans="1:253" ht="15" customHeight="1" thickBot="1" x14ac:dyDescent="0.3">
      <c r="A58" s="316" t="s">
        <v>98</v>
      </c>
      <c r="B58" s="317">
        <v>3005.7200925000002</v>
      </c>
      <c r="C58" s="317">
        <v>4.9277755317095249</v>
      </c>
      <c r="D58" s="318">
        <v>1</v>
      </c>
    </row>
    <row r="59" spans="1:253" ht="15" customHeight="1" x14ac:dyDescent="0.25">
      <c r="A59" s="319" t="s">
        <v>99</v>
      </c>
      <c r="B59" s="320">
        <v>0</v>
      </c>
      <c r="C59" s="320">
        <v>0</v>
      </c>
      <c r="D59" s="321">
        <v>0</v>
      </c>
    </row>
    <row r="60" spans="1:253" ht="15" customHeight="1" x14ac:dyDescent="0.25">
      <c r="A60" s="322" t="s">
        <v>100</v>
      </c>
      <c r="B60" s="323">
        <v>170.72009249999999</v>
      </c>
      <c r="C60" s="323">
        <v>0.27988976641300028</v>
      </c>
      <c r="D60" s="324">
        <v>5.6798400132463428E-2</v>
      </c>
    </row>
    <row r="61" spans="1:253" ht="15" customHeight="1" x14ac:dyDescent="0.25">
      <c r="A61" s="322" t="s">
        <v>101</v>
      </c>
      <c r="B61" s="323">
        <v>2835</v>
      </c>
      <c r="C61" s="325">
        <v>4.6478857652965244</v>
      </c>
      <c r="D61" s="324">
        <v>0.94320159986753649</v>
      </c>
    </row>
    <row r="62" spans="1:253" ht="15" customHeight="1" thickBot="1" x14ac:dyDescent="0.3">
      <c r="A62" s="527" t="s">
        <v>102</v>
      </c>
      <c r="B62" s="527"/>
      <c r="C62" s="281"/>
      <c r="D62" s="326">
        <v>0.37942985434907589</v>
      </c>
    </row>
    <row r="63" spans="1:253" ht="15" customHeight="1" x14ac:dyDescent="0.25">
      <c r="A63" s="327" t="s">
        <v>108</v>
      </c>
      <c r="B63" s="328"/>
      <c r="C63" s="328"/>
      <c r="D63" s="328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132</v>
      </c>
      <c r="B3" s="501"/>
      <c r="C3" s="2"/>
      <c r="D3" s="2"/>
    </row>
    <row r="4" spans="1:5" ht="15" customHeight="1" x14ac:dyDescent="0.25">
      <c r="A4" s="500" t="s">
        <v>122</v>
      </c>
      <c r="B4" s="500"/>
      <c r="C4" s="1"/>
      <c r="D4" s="2"/>
    </row>
    <row r="5" spans="1:5" ht="15" customHeight="1" x14ac:dyDescent="0.25">
      <c r="A5" s="500" t="s">
        <v>123</v>
      </c>
      <c r="B5" s="500"/>
      <c r="C5" s="1"/>
      <c r="D5" s="2"/>
    </row>
    <row r="6" spans="1:5" ht="15" customHeight="1" x14ac:dyDescent="0.25">
      <c r="A6" s="4" t="s">
        <v>3</v>
      </c>
      <c r="B6" s="5" t="s">
        <v>132</v>
      </c>
      <c r="E6" s="6"/>
    </row>
    <row r="7" spans="1:5" ht="15" customHeight="1" thickBot="1" x14ac:dyDescent="0.3">
      <c r="A7" s="4"/>
      <c r="B7" s="7">
        <v>609.95474999999999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3037.5</v>
      </c>
      <c r="C12" s="6">
        <v>4.9798776056748473</v>
      </c>
      <c r="D12" s="388">
        <v>0.36271813650366108</v>
      </c>
      <c r="E12" s="386">
        <v>0.47383043640702821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388">
        <v>0</v>
      </c>
      <c r="E13" s="386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388">
        <v>0</v>
      </c>
      <c r="E14" s="386">
        <v>0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388">
        <v>0</v>
      </c>
      <c r="E15" s="386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388">
        <v>0</v>
      </c>
      <c r="E16" s="386">
        <v>0</v>
      </c>
    </row>
    <row r="17" spans="1:5" ht="15" customHeight="1" x14ac:dyDescent="0.25">
      <c r="A17" s="16" t="s">
        <v>19</v>
      </c>
      <c r="B17" s="6">
        <v>1431</v>
      </c>
      <c r="C17" s="6">
        <v>2.3460756720068168</v>
      </c>
      <c r="D17" s="388">
        <v>0.17088054430839145</v>
      </c>
      <c r="E17" s="386">
        <v>0.22322678337397772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388">
        <v>0</v>
      </c>
      <c r="E18" s="386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388">
        <v>0</v>
      </c>
      <c r="E19" s="386">
        <v>0</v>
      </c>
    </row>
    <row r="20" spans="1:5" ht="15" customHeight="1" x14ac:dyDescent="0.25">
      <c r="A20" s="16" t="s">
        <v>22</v>
      </c>
      <c r="B20" s="6">
        <v>438.9</v>
      </c>
      <c r="C20" s="6">
        <v>0.71956157403479515</v>
      </c>
      <c r="D20" s="388">
        <v>5.2410531723936407E-2</v>
      </c>
      <c r="E20" s="386">
        <v>6.846557318157849E-2</v>
      </c>
    </row>
    <row r="21" spans="1:5" ht="15" customHeight="1" x14ac:dyDescent="0.25">
      <c r="A21" s="16" t="s">
        <v>23</v>
      </c>
      <c r="B21" s="6">
        <v>268.96975000000003</v>
      </c>
      <c r="C21" s="6">
        <v>0.44096672744986415</v>
      </c>
      <c r="D21" s="388">
        <v>3.2118586500693207E-2</v>
      </c>
      <c r="E21" s="386">
        <v>4.1957548649477955E-2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388">
        <v>0</v>
      </c>
      <c r="E22" s="386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388">
        <v>0</v>
      </c>
      <c r="E23" s="386">
        <v>0</v>
      </c>
    </row>
    <row r="24" spans="1:5" ht="15" customHeight="1" x14ac:dyDescent="0.25">
      <c r="A24" s="16" t="s">
        <v>71</v>
      </c>
      <c r="B24" s="6">
        <v>0</v>
      </c>
      <c r="C24" s="6">
        <v>0</v>
      </c>
      <c r="D24" s="388">
        <v>0</v>
      </c>
      <c r="E24" s="386">
        <v>0</v>
      </c>
    </row>
    <row r="25" spans="1:5" ht="15" customHeight="1" x14ac:dyDescent="0.25">
      <c r="A25" s="16" t="s">
        <v>27</v>
      </c>
      <c r="B25" s="6">
        <v>240</v>
      </c>
      <c r="C25" s="6">
        <v>0.39347181081875338</v>
      </c>
      <c r="D25" s="388">
        <v>2.8659210785474457E-2</v>
      </c>
      <c r="E25" s="386">
        <v>3.7438454234629388E-2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388">
        <v>0</v>
      </c>
      <c r="E26" s="386">
        <v>0</v>
      </c>
    </row>
    <row r="27" spans="1:5" ht="15" customHeight="1" x14ac:dyDescent="0.25">
      <c r="A27" s="16" t="s">
        <v>29</v>
      </c>
      <c r="B27" s="6">
        <v>380</v>
      </c>
      <c r="C27" s="6">
        <v>0.62299703379635951</v>
      </c>
      <c r="D27" s="388">
        <v>4.537708374366789E-2</v>
      </c>
      <c r="E27" s="386">
        <v>5.9277552538163199E-2</v>
      </c>
    </row>
    <row r="28" spans="1:5" ht="15" customHeight="1" x14ac:dyDescent="0.25">
      <c r="A28" s="16" t="s">
        <v>30</v>
      </c>
      <c r="B28" s="6">
        <v>254</v>
      </c>
      <c r="C28" s="6">
        <v>0.416424333116514</v>
      </c>
      <c r="D28" s="388">
        <v>3.0330998081293799E-2</v>
      </c>
      <c r="E28" s="386">
        <v>3.9622364064982769E-2</v>
      </c>
    </row>
    <row r="29" spans="1:5" s="19" customFormat="1" ht="15" customHeight="1" x14ac:dyDescent="0.25">
      <c r="A29" s="16" t="s">
        <v>31</v>
      </c>
      <c r="B29" s="6">
        <v>96.6</v>
      </c>
      <c r="C29" s="6">
        <v>0.15837240385454823</v>
      </c>
      <c r="D29" s="402">
        <v>1.1535332341153467E-2</v>
      </c>
      <c r="E29" s="394">
        <v>1.5068977829438328E-2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388">
        <v>0</v>
      </c>
      <c r="E30" s="386">
        <v>0</v>
      </c>
    </row>
    <row r="31" spans="1:5" ht="15" customHeight="1" x14ac:dyDescent="0.25">
      <c r="A31" s="16" t="s">
        <v>33</v>
      </c>
      <c r="B31" s="6">
        <v>184.40909249999999</v>
      </c>
      <c r="C31" s="6">
        <v>0.30233241482257495</v>
      </c>
      <c r="D31" s="388">
        <v>2.202091271964815E-2</v>
      </c>
      <c r="E31" s="386">
        <v>2.8766630708378278E-2</v>
      </c>
    </row>
    <row r="32" spans="1:5" ht="15" customHeight="1" x14ac:dyDescent="0.25">
      <c r="A32" s="20" t="s">
        <v>34</v>
      </c>
      <c r="B32" s="21">
        <v>6331.3788425000002</v>
      </c>
      <c r="C32" s="21">
        <v>10.380079575575071</v>
      </c>
      <c r="D32" s="393">
        <v>0.75605133670791991</v>
      </c>
      <c r="E32" s="403">
        <v>0.98765432098765438</v>
      </c>
    </row>
    <row r="33" spans="1:253" ht="15" customHeight="1" x14ac:dyDescent="0.25">
      <c r="A33" s="12" t="s">
        <v>35</v>
      </c>
      <c r="B33" s="4"/>
      <c r="C33" s="4"/>
      <c r="D33" s="387"/>
    </row>
    <row r="34" spans="1:253" ht="15" customHeight="1" x14ac:dyDescent="0.25">
      <c r="A34" s="25" t="s">
        <v>36</v>
      </c>
      <c r="B34" s="26">
        <v>79.142235531250009</v>
      </c>
      <c r="C34" s="26">
        <v>0.12975099469468843</v>
      </c>
      <c r="D34" s="388">
        <v>9.4506417088489995E-3</v>
      </c>
      <c r="E34" s="386">
        <v>1.234567901234568E-2</v>
      </c>
    </row>
    <row r="35" spans="1:253" ht="15" customHeight="1" x14ac:dyDescent="0.25">
      <c r="A35" s="28" t="s">
        <v>37</v>
      </c>
      <c r="B35" s="29">
        <v>79.142235531250009</v>
      </c>
      <c r="C35" s="29">
        <v>0.12975099469468843</v>
      </c>
      <c r="D35" s="389">
        <v>9.4506417088489995E-3</v>
      </c>
      <c r="E35" s="390">
        <v>1.234567901234568E-2</v>
      </c>
      <c r="F35" s="16"/>
      <c r="I35" s="391"/>
      <c r="J35" s="16"/>
      <c r="M35" s="391"/>
      <c r="N35" s="16"/>
      <c r="Q35" s="391"/>
      <c r="R35" s="16"/>
      <c r="U35" s="391"/>
      <c r="V35" s="16"/>
      <c r="Y35" s="391"/>
      <c r="Z35" s="16"/>
      <c r="AC35" s="391"/>
      <c r="AD35" s="16"/>
      <c r="AG35" s="391"/>
      <c r="AH35" s="16"/>
      <c r="AK35" s="391"/>
      <c r="AL35" s="16"/>
      <c r="AO35" s="391"/>
      <c r="AP35" s="16"/>
      <c r="AS35" s="391"/>
      <c r="AT35" s="16"/>
      <c r="AW35" s="391"/>
      <c r="AX35" s="16"/>
      <c r="BA35" s="391"/>
      <c r="BB35" s="16"/>
      <c r="BE35" s="391"/>
      <c r="BF35" s="16"/>
      <c r="BI35" s="391"/>
      <c r="BJ35" s="16"/>
      <c r="BM35" s="391"/>
      <c r="BN35" s="16"/>
      <c r="BQ35" s="391"/>
      <c r="BR35" s="16"/>
      <c r="BU35" s="391"/>
      <c r="BV35" s="16"/>
      <c r="BY35" s="391"/>
      <c r="BZ35" s="16"/>
      <c r="CC35" s="391"/>
      <c r="CD35" s="16"/>
      <c r="CG35" s="391"/>
      <c r="CH35" s="16"/>
      <c r="CK35" s="391"/>
      <c r="CL35" s="16"/>
      <c r="CO35" s="391"/>
      <c r="CP35" s="16"/>
      <c r="CS35" s="391"/>
      <c r="CT35" s="16"/>
      <c r="CW35" s="391"/>
      <c r="CX35" s="16"/>
      <c r="DA35" s="391"/>
      <c r="DB35" s="16"/>
      <c r="DE35" s="391"/>
      <c r="DF35" s="16"/>
      <c r="DI35" s="391"/>
      <c r="DJ35" s="16"/>
      <c r="DM35" s="391"/>
      <c r="DN35" s="16"/>
      <c r="DQ35" s="391"/>
      <c r="DR35" s="16"/>
      <c r="DU35" s="391"/>
      <c r="DV35" s="16"/>
      <c r="DY35" s="391"/>
      <c r="DZ35" s="16"/>
      <c r="EC35" s="391"/>
      <c r="ED35" s="16"/>
      <c r="EG35" s="391"/>
      <c r="EH35" s="16"/>
      <c r="EK35" s="391"/>
      <c r="EL35" s="16"/>
      <c r="EO35" s="391"/>
      <c r="EP35" s="16"/>
      <c r="ES35" s="391"/>
      <c r="ET35" s="16"/>
      <c r="EW35" s="391"/>
      <c r="EX35" s="16"/>
      <c r="FA35" s="391"/>
      <c r="FB35" s="16"/>
      <c r="FE35" s="391"/>
      <c r="FF35" s="16"/>
      <c r="FI35" s="391"/>
      <c r="FJ35" s="16"/>
      <c r="FM35" s="391"/>
      <c r="FN35" s="16"/>
      <c r="FQ35" s="391"/>
      <c r="FR35" s="16"/>
      <c r="FU35" s="391"/>
      <c r="FV35" s="16"/>
      <c r="FY35" s="391"/>
      <c r="FZ35" s="16"/>
      <c r="GC35" s="391"/>
      <c r="GD35" s="16"/>
      <c r="GG35" s="391"/>
      <c r="GH35" s="16"/>
      <c r="GK35" s="391"/>
      <c r="GL35" s="16"/>
      <c r="GO35" s="391"/>
      <c r="GP35" s="16"/>
      <c r="GS35" s="391"/>
      <c r="GT35" s="16"/>
      <c r="GW35" s="391"/>
      <c r="GX35" s="16"/>
      <c r="HA35" s="391"/>
      <c r="HB35" s="16"/>
      <c r="HE35" s="391"/>
      <c r="HF35" s="16"/>
      <c r="HI35" s="391"/>
      <c r="HJ35" s="16"/>
      <c r="HM35" s="391"/>
      <c r="HN35" s="16"/>
      <c r="HQ35" s="391"/>
      <c r="HR35" s="16"/>
      <c r="HU35" s="391"/>
      <c r="HV35" s="16"/>
      <c r="HY35" s="391"/>
      <c r="HZ35" s="16"/>
      <c r="IC35" s="391"/>
      <c r="ID35" s="16"/>
      <c r="IG35" s="391"/>
      <c r="IH35" s="16"/>
      <c r="IK35" s="391"/>
      <c r="IL35" s="16"/>
      <c r="IO35" s="391"/>
      <c r="IP35" s="16"/>
      <c r="IS35" s="391"/>
    </row>
    <row r="36" spans="1:253" ht="15" customHeight="1" x14ac:dyDescent="0.25">
      <c r="A36" s="33" t="s">
        <v>38</v>
      </c>
      <c r="B36" s="34">
        <v>6410.52107803125</v>
      </c>
      <c r="C36" s="34">
        <v>10.509830570269759</v>
      </c>
      <c r="D36" s="392">
        <v>0.76550197841676892</v>
      </c>
      <c r="E36" s="392">
        <v>1</v>
      </c>
    </row>
    <row r="37" spans="1:253" ht="15" customHeight="1" x14ac:dyDescent="0.25">
      <c r="A37" s="12" t="s">
        <v>39</v>
      </c>
      <c r="B37" s="4"/>
      <c r="C37" s="4"/>
      <c r="D37" s="387"/>
    </row>
    <row r="38" spans="1:253" ht="15" customHeight="1" x14ac:dyDescent="0.25">
      <c r="A38" s="16" t="s">
        <v>40</v>
      </c>
      <c r="B38" s="6">
        <v>844</v>
      </c>
      <c r="C38" s="6">
        <v>1.3837092013792827</v>
      </c>
      <c r="D38" s="388">
        <v>0.10078489126225183</v>
      </c>
    </row>
    <row r="39" spans="1:253" ht="15" customHeight="1" x14ac:dyDescent="0.25">
      <c r="A39" s="16" t="s">
        <v>41</v>
      </c>
      <c r="B39" s="6">
        <v>159.19999999999999</v>
      </c>
      <c r="C39" s="6">
        <v>0.26100296784310639</v>
      </c>
      <c r="D39" s="388">
        <v>1.9010609821031386E-2</v>
      </c>
    </row>
    <row r="40" spans="1:253" ht="15" customHeight="1" x14ac:dyDescent="0.25">
      <c r="A40" s="16" t="s">
        <v>42</v>
      </c>
      <c r="B40" s="6">
        <v>110</v>
      </c>
      <c r="C40" s="6">
        <v>0.18034124662526196</v>
      </c>
      <c r="D40" s="388">
        <v>1.3135471610009126E-2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388">
        <v>0</v>
      </c>
    </row>
    <row r="42" spans="1:253" ht="15" customHeight="1" x14ac:dyDescent="0.25">
      <c r="A42" s="20" t="s">
        <v>44</v>
      </c>
      <c r="B42" s="21">
        <v>1113.2</v>
      </c>
      <c r="C42" s="21">
        <v>1.825053415847651</v>
      </c>
      <c r="D42" s="393">
        <v>0.13293097269329235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387"/>
    </row>
    <row r="44" spans="1:253" ht="15" customHeight="1" x14ac:dyDescent="0.25">
      <c r="A44" s="25" t="s">
        <v>46</v>
      </c>
      <c r="B44" s="26">
        <v>762</v>
      </c>
      <c r="C44" s="26">
        <v>1.2492729993495419</v>
      </c>
      <c r="D44" s="388">
        <v>9.0992994243881395E-2</v>
      </c>
    </row>
    <row r="45" spans="1:253" ht="15" customHeight="1" x14ac:dyDescent="0.25">
      <c r="A45" s="25" t="s">
        <v>47</v>
      </c>
      <c r="B45" s="26">
        <v>64.400000000000006</v>
      </c>
      <c r="C45" s="26">
        <v>0.10558160256969883</v>
      </c>
      <c r="D45" s="388">
        <v>7.6902215607689796E-3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388">
        <v>0</v>
      </c>
      <c r="E46" s="394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388">
        <v>0</v>
      </c>
    </row>
    <row r="48" spans="1:253" ht="15" customHeight="1" x14ac:dyDescent="0.25">
      <c r="A48" s="25" t="s">
        <v>50</v>
      </c>
      <c r="B48" s="6">
        <v>24.15</v>
      </c>
      <c r="C48" s="26">
        <v>3.9593100963637058E-2</v>
      </c>
      <c r="D48" s="388">
        <v>2.8838330852883668E-3</v>
      </c>
    </row>
    <row r="49" spans="1:253" s="39" customFormat="1" ht="15" customHeight="1" x14ac:dyDescent="0.25">
      <c r="A49" s="20" t="s">
        <v>51</v>
      </c>
      <c r="B49" s="21">
        <v>850.55</v>
      </c>
      <c r="C49" s="21">
        <v>1.3944477028828777</v>
      </c>
      <c r="D49" s="393">
        <v>0.10156704888993874</v>
      </c>
      <c r="F49" s="41"/>
      <c r="I49" s="395"/>
      <c r="J49" s="41"/>
      <c r="M49" s="395"/>
      <c r="N49" s="41"/>
      <c r="Q49" s="395"/>
      <c r="R49" s="41"/>
      <c r="U49" s="395"/>
      <c r="V49" s="41"/>
      <c r="Y49" s="395"/>
      <c r="Z49" s="41"/>
      <c r="AC49" s="395"/>
      <c r="AD49" s="41"/>
      <c r="AG49" s="395"/>
      <c r="AH49" s="41"/>
      <c r="AK49" s="395"/>
      <c r="AL49" s="41"/>
      <c r="AO49" s="395"/>
      <c r="AP49" s="41"/>
      <c r="AS49" s="395"/>
      <c r="AT49" s="41"/>
      <c r="AW49" s="395"/>
      <c r="AX49" s="41"/>
      <c r="BA49" s="395"/>
      <c r="BB49" s="41"/>
      <c r="BE49" s="395"/>
      <c r="BF49" s="41"/>
      <c r="BI49" s="395"/>
      <c r="BJ49" s="41"/>
      <c r="BM49" s="395"/>
      <c r="BN49" s="41"/>
      <c r="BQ49" s="395"/>
      <c r="BR49" s="41"/>
      <c r="BU49" s="395"/>
      <c r="BV49" s="41"/>
      <c r="BY49" s="395"/>
      <c r="BZ49" s="41"/>
      <c r="CC49" s="395"/>
      <c r="CD49" s="41"/>
      <c r="CG49" s="395"/>
      <c r="CH49" s="41"/>
      <c r="CK49" s="395"/>
      <c r="CL49" s="41"/>
      <c r="CO49" s="395"/>
      <c r="CP49" s="41"/>
      <c r="CS49" s="395"/>
      <c r="CT49" s="41"/>
      <c r="CW49" s="395"/>
      <c r="CX49" s="41"/>
      <c r="DA49" s="395"/>
      <c r="DB49" s="41"/>
      <c r="DE49" s="395"/>
      <c r="DF49" s="41"/>
      <c r="DI49" s="395"/>
      <c r="DJ49" s="41"/>
      <c r="DM49" s="395"/>
      <c r="DN49" s="41"/>
      <c r="DQ49" s="395"/>
      <c r="DR49" s="41"/>
      <c r="DU49" s="395"/>
      <c r="DV49" s="41"/>
      <c r="DY49" s="395"/>
      <c r="DZ49" s="41"/>
      <c r="EC49" s="395"/>
      <c r="ED49" s="41"/>
      <c r="EG49" s="395"/>
      <c r="EH49" s="41"/>
      <c r="EK49" s="395"/>
      <c r="EL49" s="41"/>
      <c r="EO49" s="395"/>
      <c r="EP49" s="41"/>
      <c r="ES49" s="395"/>
      <c r="ET49" s="41"/>
      <c r="EW49" s="395"/>
      <c r="EX49" s="41"/>
      <c r="FA49" s="395"/>
      <c r="FB49" s="41"/>
      <c r="FE49" s="395"/>
      <c r="FF49" s="41"/>
      <c r="FI49" s="395"/>
      <c r="FJ49" s="41"/>
      <c r="FM49" s="395"/>
      <c r="FN49" s="41"/>
      <c r="FQ49" s="395"/>
      <c r="FR49" s="41"/>
      <c r="FU49" s="395"/>
      <c r="FV49" s="41"/>
      <c r="FY49" s="395"/>
      <c r="FZ49" s="41"/>
      <c r="GC49" s="395"/>
      <c r="GD49" s="41"/>
      <c r="GG49" s="395"/>
      <c r="GH49" s="41"/>
      <c r="GK49" s="395"/>
      <c r="GL49" s="41"/>
      <c r="GO49" s="395"/>
      <c r="GP49" s="41"/>
      <c r="GS49" s="395"/>
      <c r="GT49" s="41"/>
      <c r="GW49" s="395"/>
      <c r="GX49" s="41"/>
      <c r="HA49" s="395"/>
      <c r="HB49" s="41"/>
      <c r="HE49" s="395"/>
      <c r="HF49" s="41"/>
      <c r="HI49" s="395"/>
      <c r="HJ49" s="41"/>
      <c r="HM49" s="395"/>
      <c r="HN49" s="41"/>
      <c r="HQ49" s="395"/>
      <c r="HR49" s="41"/>
      <c r="HU49" s="395"/>
      <c r="HV49" s="41"/>
      <c r="HY49" s="395"/>
      <c r="HZ49" s="41"/>
      <c r="IC49" s="395"/>
      <c r="ID49" s="41"/>
      <c r="IG49" s="395"/>
      <c r="IH49" s="41"/>
      <c r="IK49" s="395"/>
      <c r="IL49" s="41"/>
      <c r="IO49" s="395"/>
      <c r="IP49" s="41"/>
      <c r="IS49" s="395"/>
    </row>
    <row r="50" spans="1:253" s="19" customFormat="1" ht="15" customHeight="1" x14ac:dyDescent="0.25">
      <c r="A50" s="33" t="s">
        <v>52</v>
      </c>
      <c r="B50" s="34">
        <v>1963.75</v>
      </c>
      <c r="C50" s="34">
        <v>3.2195011187305287</v>
      </c>
      <c r="D50" s="393">
        <v>0.2344980215832311</v>
      </c>
    </row>
    <row r="51" spans="1:253" ht="15" customHeight="1" x14ac:dyDescent="0.25">
      <c r="A51" s="33" t="s">
        <v>53</v>
      </c>
      <c r="B51" s="34">
        <v>8374.27107803125</v>
      </c>
      <c r="C51" s="34">
        <v>13.729331689000288</v>
      </c>
      <c r="D51" s="392">
        <v>1</v>
      </c>
    </row>
    <row r="52" spans="1:253" ht="15" hidden="1" customHeight="1" x14ac:dyDescent="0.25">
      <c r="A52" s="12" t="s">
        <v>54</v>
      </c>
      <c r="B52" s="4"/>
      <c r="C52" s="4"/>
      <c r="D52" s="387"/>
    </row>
    <row r="53" spans="1:253" ht="15" hidden="1" customHeight="1" x14ac:dyDescent="0.25">
      <c r="A53" s="16" t="s">
        <v>55</v>
      </c>
      <c r="B53" s="26">
        <v>1580.4337499999997</v>
      </c>
      <c r="C53" s="26">
        <v>2.5910672062148867</v>
      </c>
      <c r="D53" s="388">
        <v>0.14608345223589961</v>
      </c>
    </row>
    <row r="54" spans="1:253" ht="15" hidden="1" customHeight="1" x14ac:dyDescent="0.25">
      <c r="A54" s="16" t="s">
        <v>56</v>
      </c>
      <c r="B54" s="6">
        <v>864</v>
      </c>
      <c r="C54" s="26">
        <v>1.4164985189475121</v>
      </c>
      <c r="D54" s="388">
        <v>7.9861685269513691E-2</v>
      </c>
    </row>
    <row r="55" spans="1:253" ht="15" hidden="1" customHeight="1" x14ac:dyDescent="0.25">
      <c r="A55" s="20" t="s">
        <v>57</v>
      </c>
      <c r="B55" s="21">
        <v>2444.4337499999997</v>
      </c>
      <c r="C55" s="21">
        <v>4.0075657251623991</v>
      </c>
      <c r="D55" s="393">
        <v>0.22594513750541328</v>
      </c>
    </row>
    <row r="56" spans="1:253" ht="15" hidden="1" customHeight="1" thickBot="1" x14ac:dyDescent="0.3">
      <c r="A56" s="42" t="s">
        <v>58</v>
      </c>
      <c r="B56" s="43">
        <v>10818.70482803125</v>
      </c>
      <c r="C56" s="44">
        <v>17.736897414162687</v>
      </c>
      <c r="D56" s="396">
        <v>1.2259451375054133</v>
      </c>
    </row>
    <row r="57" spans="1:253" ht="15" customHeight="1" thickBot="1" x14ac:dyDescent="0.3">
      <c r="A57" s="70"/>
      <c r="B57" s="71"/>
      <c r="C57" s="72"/>
      <c r="D57" s="397"/>
    </row>
    <row r="58" spans="1:253" ht="15" customHeight="1" thickBot="1" x14ac:dyDescent="0.3">
      <c r="A58" s="74" t="s">
        <v>98</v>
      </c>
      <c r="B58" s="75">
        <v>3221.9090925</v>
      </c>
      <c r="C58" s="75">
        <v>5.2822100204974225</v>
      </c>
      <c r="D58" s="398">
        <v>1</v>
      </c>
    </row>
    <row r="59" spans="1:253" ht="15" customHeight="1" x14ac:dyDescent="0.25">
      <c r="A59" s="77" t="s">
        <v>99</v>
      </c>
      <c r="B59" s="78">
        <v>0</v>
      </c>
      <c r="C59" s="78">
        <v>0</v>
      </c>
      <c r="D59" s="399">
        <v>0</v>
      </c>
    </row>
    <row r="60" spans="1:253" ht="15" customHeight="1" x14ac:dyDescent="0.25">
      <c r="A60" s="80" t="s">
        <v>100</v>
      </c>
      <c r="B60" s="81">
        <v>184.40909249999999</v>
      </c>
      <c r="C60" s="81">
        <v>0.30233241482257495</v>
      </c>
      <c r="D60" s="400">
        <v>5.7235970105199353E-2</v>
      </c>
    </row>
    <row r="61" spans="1:253" ht="15" customHeight="1" x14ac:dyDescent="0.25">
      <c r="A61" s="80" t="s">
        <v>101</v>
      </c>
      <c r="B61" s="81">
        <v>3037.5</v>
      </c>
      <c r="C61" s="83">
        <v>4.9798776056748473</v>
      </c>
      <c r="D61" s="400">
        <v>0.94276402989480068</v>
      </c>
    </row>
    <row r="62" spans="1:253" ht="15" customHeight="1" thickBot="1" x14ac:dyDescent="0.3">
      <c r="A62" s="504" t="s">
        <v>102</v>
      </c>
      <c r="B62" s="504"/>
      <c r="C62" s="14"/>
      <c r="D62" s="401">
        <v>0.38473904922330926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C8:C9"/>
    <mergeCell ref="A62:B62"/>
    <mergeCell ref="A1:B1"/>
    <mergeCell ref="A2:B2"/>
    <mergeCell ref="A3:B3"/>
    <mergeCell ref="A4:B4"/>
    <mergeCell ref="A5:B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bestFit="1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bestFit="1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bestFit="1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bestFit="1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bestFit="1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bestFit="1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bestFit="1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bestFit="1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bestFit="1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bestFit="1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bestFit="1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bestFit="1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bestFit="1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bestFit="1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bestFit="1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bestFit="1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bestFit="1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bestFit="1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bestFit="1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bestFit="1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bestFit="1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bestFit="1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bestFit="1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bestFit="1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bestFit="1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bestFit="1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bestFit="1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bestFit="1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bestFit="1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bestFit="1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bestFit="1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bestFit="1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bestFit="1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bestFit="1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bestFit="1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bestFit="1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bestFit="1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bestFit="1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bestFit="1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bestFit="1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bestFit="1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bestFit="1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bestFit="1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bestFit="1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bestFit="1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bestFit="1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bestFit="1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bestFit="1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bestFit="1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bestFit="1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bestFit="1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bestFit="1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bestFit="1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bestFit="1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bestFit="1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bestFit="1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bestFit="1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bestFit="1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bestFit="1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bestFit="1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bestFit="1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bestFit="1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bestFit="1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bestFit="1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65</v>
      </c>
      <c r="B2" s="500"/>
      <c r="C2" s="2"/>
      <c r="D2" s="2"/>
    </row>
    <row r="3" spans="1:5" ht="15" customHeight="1" x14ac:dyDescent="0.25">
      <c r="A3" s="501" t="s">
        <v>139</v>
      </c>
      <c r="B3" s="501"/>
      <c r="C3" s="2"/>
      <c r="D3" s="2"/>
    </row>
    <row r="4" spans="1:5" ht="15" customHeight="1" x14ac:dyDescent="0.25">
      <c r="A4" s="1" t="s">
        <v>123</v>
      </c>
      <c r="B4" s="1"/>
      <c r="C4" s="1"/>
      <c r="D4" s="2"/>
    </row>
    <row r="5" spans="1:5" ht="15" customHeight="1" x14ac:dyDescent="0.25">
      <c r="A5" s="1" t="s">
        <v>122</v>
      </c>
      <c r="B5" s="1"/>
      <c r="C5" s="1"/>
      <c r="D5" s="2"/>
    </row>
    <row r="6" spans="1:5" ht="15" customHeight="1" x14ac:dyDescent="0.25">
      <c r="A6" s="4" t="s">
        <v>3</v>
      </c>
      <c r="B6" s="5" t="s">
        <v>139</v>
      </c>
      <c r="E6" s="6"/>
    </row>
    <row r="7" spans="1:5" ht="15" customHeight="1" thickBot="1" x14ac:dyDescent="0.3">
      <c r="A7" s="4"/>
      <c r="B7" s="7">
        <v>609.95474999999999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66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14</v>
      </c>
      <c r="B12" s="6">
        <v>3375</v>
      </c>
      <c r="C12" s="17">
        <v>5.5331973396387193</v>
      </c>
      <c r="D12" s="18">
        <v>0.2905051215455311</v>
      </c>
      <c r="E12" s="18">
        <v>0.45770585175076395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68</v>
      </c>
      <c r="B17" s="6">
        <v>1660.5</v>
      </c>
      <c r="C17" s="17">
        <v>2.7223330911022496</v>
      </c>
      <c r="D17" s="18">
        <v>0.1429285198004013</v>
      </c>
      <c r="E17" s="18">
        <v>0.22519127906137584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381.36</v>
      </c>
      <c r="C20" s="17">
        <v>0.62522670739099917</v>
      </c>
      <c r="D20" s="18">
        <v>3.2825787600771483E-2</v>
      </c>
      <c r="E20" s="18">
        <v>5.1718726999606321E-2</v>
      </c>
    </row>
    <row r="21" spans="1:5" ht="15" customHeight="1" x14ac:dyDescent="0.25">
      <c r="A21" s="16" t="s">
        <v>23</v>
      </c>
      <c r="B21" s="6">
        <v>301.47703000000001</v>
      </c>
      <c r="C21" s="17">
        <v>0.4942613038098318</v>
      </c>
      <c r="D21" s="18">
        <v>2.5949813701729108E-2</v>
      </c>
      <c r="E21" s="18">
        <v>4.0885274310945366E-2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71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312</v>
      </c>
      <c r="C25" s="17">
        <v>0.51151335406437937</v>
      </c>
      <c r="D25" s="18">
        <v>2.6855584569542432E-2</v>
      </c>
      <c r="E25" s="18">
        <v>4.2312363184070619E-2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552</v>
      </c>
      <c r="C27" s="17">
        <v>0.90498516488313274</v>
      </c>
      <c r="D27" s="18">
        <v>4.7513726546113536E-2</v>
      </c>
      <c r="E27" s="18">
        <v>7.4860334864124939E-2</v>
      </c>
    </row>
    <row r="28" spans="1:5" ht="15" customHeight="1" x14ac:dyDescent="0.25">
      <c r="A28" s="16" t="s">
        <v>30</v>
      </c>
      <c r="B28" s="6">
        <v>273.91200000000003</v>
      </c>
      <c r="C28" s="17">
        <v>0.44906937768744326</v>
      </c>
      <c r="D28" s="18">
        <v>2.35771374378606E-2</v>
      </c>
      <c r="E28" s="18">
        <v>3.7147000078446006E-2</v>
      </c>
    </row>
    <row r="29" spans="1:5" s="19" customFormat="1" ht="15" customHeight="1" x14ac:dyDescent="0.25">
      <c r="A29" s="16" t="s">
        <v>31</v>
      </c>
      <c r="B29" s="6">
        <v>94.2</v>
      </c>
      <c r="C29" s="17">
        <v>0.15443768574636069</v>
      </c>
      <c r="D29" s="18">
        <v>8.1083207258041568E-3</v>
      </c>
      <c r="E29" s="18">
        <v>1.2775078884421323E-2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140</v>
      </c>
      <c r="B31" s="6">
        <v>208.51347089999999</v>
      </c>
      <c r="C31" s="17">
        <v>0.34185072072969347</v>
      </c>
      <c r="D31" s="18">
        <v>1.794792035783261E-2</v>
      </c>
      <c r="E31" s="18">
        <v>2.8277877274012628E-2</v>
      </c>
    </row>
    <row r="32" spans="1:5" ht="15" customHeight="1" x14ac:dyDescent="0.25">
      <c r="A32" s="20" t="s">
        <v>34</v>
      </c>
      <c r="B32" s="21">
        <v>7158.9625009000001</v>
      </c>
      <c r="C32" s="21">
        <v>11.736874745052809</v>
      </c>
      <c r="D32" s="22">
        <v>0.61621193228558635</v>
      </c>
      <c r="E32" s="23">
        <v>0.970873786407767</v>
      </c>
    </row>
    <row r="33" spans="1:251" ht="15" customHeight="1" x14ac:dyDescent="0.25">
      <c r="A33" s="12" t="s">
        <v>35</v>
      </c>
      <c r="B33" s="4"/>
      <c r="C33" s="4"/>
      <c r="D33" s="24"/>
    </row>
    <row r="34" spans="1:251" ht="15" customHeight="1" x14ac:dyDescent="0.25">
      <c r="A34" s="25" t="s">
        <v>36</v>
      </c>
      <c r="B34" s="26">
        <v>214.76887502700001</v>
      </c>
      <c r="C34" s="26">
        <v>0.35210624235158428</v>
      </c>
      <c r="D34" s="27">
        <v>1.8486357968567589E-2</v>
      </c>
      <c r="E34" s="18">
        <v>2.9126213592233011E-2</v>
      </c>
    </row>
    <row r="35" spans="1:251" ht="15" customHeight="1" x14ac:dyDescent="0.25">
      <c r="A35" s="28" t="s">
        <v>37</v>
      </c>
      <c r="B35" s="29">
        <v>214.76887502700001</v>
      </c>
      <c r="C35" s="29">
        <v>0.35210624235158428</v>
      </c>
      <c r="D35" s="30">
        <v>1.8486357968567589E-2</v>
      </c>
      <c r="E35" s="31">
        <v>2.9126213592233011E-2</v>
      </c>
      <c r="G35" s="32"/>
      <c r="H35" s="16"/>
      <c r="K35" s="32"/>
      <c r="L35" s="16"/>
      <c r="O35" s="32"/>
      <c r="P35" s="16"/>
      <c r="S35" s="32"/>
      <c r="T35" s="16"/>
      <c r="W35" s="32"/>
      <c r="X35" s="16"/>
      <c r="AA35" s="32"/>
      <c r="AB35" s="16"/>
      <c r="AE35" s="32"/>
      <c r="AF35" s="16"/>
      <c r="AI35" s="32"/>
      <c r="AJ35" s="16"/>
      <c r="AM35" s="32"/>
      <c r="AN35" s="16"/>
      <c r="AQ35" s="32"/>
      <c r="AR35" s="16"/>
      <c r="AU35" s="32"/>
      <c r="AV35" s="16"/>
      <c r="AY35" s="32"/>
      <c r="AZ35" s="16"/>
      <c r="BC35" s="32"/>
      <c r="BD35" s="16"/>
      <c r="BG35" s="32"/>
      <c r="BH35" s="16"/>
      <c r="BK35" s="32"/>
      <c r="BL35" s="16"/>
      <c r="BO35" s="32"/>
      <c r="BP35" s="16"/>
      <c r="BS35" s="32"/>
      <c r="BT35" s="16"/>
      <c r="BW35" s="32"/>
      <c r="BX35" s="16"/>
      <c r="CA35" s="32"/>
      <c r="CB35" s="16"/>
      <c r="CE35" s="32"/>
      <c r="CF35" s="16"/>
      <c r="CI35" s="32"/>
      <c r="CJ35" s="16"/>
      <c r="CM35" s="32"/>
      <c r="CN35" s="16"/>
      <c r="CQ35" s="32"/>
      <c r="CR35" s="16"/>
      <c r="CU35" s="32"/>
      <c r="CV35" s="16"/>
      <c r="CY35" s="32"/>
      <c r="CZ35" s="16"/>
      <c r="DC35" s="32"/>
      <c r="DD35" s="16"/>
      <c r="DG35" s="32"/>
      <c r="DH35" s="16"/>
      <c r="DK35" s="32"/>
      <c r="DL35" s="16"/>
      <c r="DO35" s="32"/>
      <c r="DP35" s="16"/>
      <c r="DS35" s="32"/>
      <c r="DT35" s="16"/>
      <c r="DW35" s="32"/>
      <c r="DX35" s="16"/>
      <c r="EA35" s="32"/>
      <c r="EB35" s="16"/>
      <c r="EE35" s="32"/>
      <c r="EF35" s="16"/>
      <c r="EI35" s="32"/>
      <c r="EJ35" s="16"/>
      <c r="EM35" s="32"/>
      <c r="EN35" s="16"/>
      <c r="EQ35" s="32"/>
      <c r="ER35" s="16"/>
      <c r="EU35" s="32"/>
      <c r="EV35" s="16"/>
      <c r="EY35" s="32"/>
      <c r="EZ35" s="16"/>
      <c r="FC35" s="32"/>
      <c r="FD35" s="16"/>
      <c r="FG35" s="32"/>
      <c r="FH35" s="16"/>
      <c r="FK35" s="32"/>
      <c r="FL35" s="16"/>
      <c r="FO35" s="32"/>
      <c r="FP35" s="16"/>
      <c r="FS35" s="32"/>
      <c r="FT35" s="16"/>
      <c r="FW35" s="32"/>
      <c r="FX35" s="16"/>
      <c r="GA35" s="32"/>
      <c r="GB35" s="16"/>
      <c r="GE35" s="32"/>
      <c r="GF35" s="16"/>
      <c r="GI35" s="32"/>
      <c r="GJ35" s="16"/>
      <c r="GM35" s="32"/>
      <c r="GN35" s="16"/>
      <c r="GQ35" s="32"/>
      <c r="GR35" s="16"/>
      <c r="GU35" s="32"/>
      <c r="GV35" s="16"/>
      <c r="GY35" s="32"/>
      <c r="GZ35" s="16"/>
      <c r="HC35" s="32"/>
      <c r="HD35" s="16"/>
      <c r="HG35" s="32"/>
      <c r="HH35" s="16"/>
      <c r="HK35" s="32"/>
      <c r="HL35" s="16"/>
      <c r="HO35" s="32"/>
      <c r="HP35" s="16"/>
      <c r="HS35" s="32"/>
      <c r="HT35" s="16"/>
      <c r="HW35" s="32"/>
      <c r="HX35" s="16"/>
      <c r="IA35" s="32"/>
      <c r="IB35" s="16"/>
      <c r="IE35" s="32"/>
      <c r="IF35" s="16"/>
      <c r="II35" s="32"/>
      <c r="IJ35" s="16"/>
      <c r="IM35" s="32"/>
      <c r="IN35" s="16"/>
      <c r="IQ35" s="32"/>
    </row>
    <row r="36" spans="1:251" ht="15" customHeight="1" x14ac:dyDescent="0.25">
      <c r="A36" s="33" t="s">
        <v>38</v>
      </c>
      <c r="B36" s="34">
        <v>7373.731375927</v>
      </c>
      <c r="C36" s="35">
        <v>12.088980987404394</v>
      </c>
      <c r="D36" s="36">
        <v>0.63469829025415392</v>
      </c>
      <c r="E36" s="36">
        <v>1</v>
      </c>
    </row>
    <row r="37" spans="1:251" ht="15" customHeight="1" x14ac:dyDescent="0.25">
      <c r="A37" s="12" t="s">
        <v>39</v>
      </c>
      <c r="B37" s="4"/>
      <c r="C37" s="4"/>
      <c r="D37" s="24"/>
    </row>
    <row r="38" spans="1:251" ht="15" customHeight="1" x14ac:dyDescent="0.25">
      <c r="A38" s="16" t="s">
        <v>40</v>
      </c>
      <c r="B38" s="6">
        <v>916.8</v>
      </c>
      <c r="C38" s="6">
        <v>1.5030623173276378</v>
      </c>
      <c r="D38" s="18">
        <v>7.89141023505016E-2</v>
      </c>
    </row>
    <row r="39" spans="1:251" ht="15" customHeight="1" x14ac:dyDescent="0.25">
      <c r="A39" s="16" t="s">
        <v>41</v>
      </c>
      <c r="B39" s="6">
        <v>153.6</v>
      </c>
      <c r="C39" s="6">
        <v>0.25182195892400216</v>
      </c>
      <c r="D39" s="18">
        <v>1.3221210865005504E-2</v>
      </c>
    </row>
    <row r="40" spans="1:251" ht="15" customHeight="1" x14ac:dyDescent="0.25">
      <c r="A40" s="16" t="s">
        <v>42</v>
      </c>
      <c r="B40" s="6">
        <v>130</v>
      </c>
      <c r="C40" s="6">
        <v>0.21313056419349141</v>
      </c>
      <c r="D40" s="18">
        <v>1.1189826903976014E-2</v>
      </c>
    </row>
    <row r="41" spans="1:251" ht="15" customHeight="1" x14ac:dyDescent="0.25">
      <c r="A41" s="16" t="s">
        <v>43</v>
      </c>
      <c r="B41" s="6">
        <v>0</v>
      </c>
      <c r="C41" s="6">
        <v>0</v>
      </c>
      <c r="D41" s="18">
        <v>0</v>
      </c>
    </row>
    <row r="42" spans="1:251" ht="15" customHeight="1" x14ac:dyDescent="0.25">
      <c r="A42" s="20" t="s">
        <v>44</v>
      </c>
      <c r="B42" s="21">
        <v>1200.3999999999999</v>
      </c>
      <c r="C42" s="21">
        <v>1.9680148404451314</v>
      </c>
      <c r="D42" s="22">
        <v>0.10332514011948313</v>
      </c>
      <c r="F42" s="16"/>
      <c r="J42" s="16"/>
      <c r="N42" s="16"/>
      <c r="R42" s="16"/>
      <c r="V42" s="16"/>
      <c r="Z42" s="16"/>
      <c r="AD42" s="16"/>
      <c r="AH42" s="16"/>
      <c r="AL42" s="16"/>
      <c r="AP42" s="16"/>
      <c r="AT42" s="16"/>
      <c r="AX42" s="16"/>
      <c r="BB42" s="16"/>
      <c r="BF42" s="16"/>
      <c r="BJ42" s="16"/>
      <c r="BN42" s="16"/>
      <c r="BR42" s="16"/>
      <c r="BV42" s="16"/>
      <c r="BZ42" s="16"/>
      <c r="CD42" s="16"/>
      <c r="CH42" s="16"/>
      <c r="CL42" s="16"/>
      <c r="CP42" s="16"/>
      <c r="CT42" s="16"/>
      <c r="CX42" s="16"/>
      <c r="DB42" s="16"/>
      <c r="DF42" s="16"/>
      <c r="DJ42" s="16"/>
      <c r="DN42" s="16"/>
      <c r="DR42" s="16"/>
      <c r="DV42" s="16"/>
      <c r="DZ42" s="16"/>
      <c r="ED42" s="16"/>
      <c r="EH42" s="16"/>
      <c r="EL42" s="16"/>
      <c r="EP42" s="16"/>
      <c r="ET42" s="16"/>
      <c r="EX42" s="16"/>
      <c r="FB42" s="16"/>
      <c r="FF42" s="16"/>
      <c r="FJ42" s="16"/>
      <c r="FN42" s="16"/>
      <c r="FR42" s="16"/>
      <c r="FV42" s="16"/>
      <c r="FZ42" s="16"/>
      <c r="GD42" s="16"/>
      <c r="GH42" s="16"/>
      <c r="GL42" s="16"/>
      <c r="GP42" s="16"/>
      <c r="GT42" s="16"/>
      <c r="GX42" s="16"/>
      <c r="HB42" s="16"/>
      <c r="HF42" s="16"/>
      <c r="HJ42" s="16"/>
      <c r="HN42" s="16"/>
      <c r="HR42" s="16"/>
      <c r="HV42" s="16"/>
      <c r="HZ42" s="16"/>
      <c r="ID42" s="16"/>
      <c r="IH42" s="16"/>
      <c r="IL42" s="16"/>
    </row>
    <row r="43" spans="1:251" s="19" customFormat="1" ht="15" customHeight="1" x14ac:dyDescent="0.25">
      <c r="A43" s="12" t="s">
        <v>45</v>
      </c>
      <c r="B43" s="4"/>
      <c r="C43" s="4"/>
      <c r="D43" s="24"/>
    </row>
    <row r="44" spans="1:251" ht="15" customHeight="1" x14ac:dyDescent="0.25">
      <c r="A44" s="25" t="s">
        <v>46</v>
      </c>
      <c r="B44" s="26">
        <v>547.82400000000007</v>
      </c>
      <c r="C44" s="26">
        <v>0.89813875537488652</v>
      </c>
      <c r="D44" s="37">
        <v>4.71542748757212E-2</v>
      </c>
    </row>
    <row r="45" spans="1:251" ht="15" customHeight="1" x14ac:dyDescent="0.25">
      <c r="A45" s="25" t="s">
        <v>47</v>
      </c>
      <c r="B45" s="26">
        <v>62.800000000000004</v>
      </c>
      <c r="C45" s="26">
        <v>0.10295845716424047</v>
      </c>
      <c r="D45" s="37">
        <v>5.4055471505361054E-3</v>
      </c>
    </row>
    <row r="46" spans="1:251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251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1" ht="15" customHeight="1" x14ac:dyDescent="0.25">
      <c r="A48" s="25" t="s">
        <v>50</v>
      </c>
      <c r="B48" s="6">
        <v>23.55</v>
      </c>
      <c r="C48" s="26">
        <v>3.8609421436590172E-2</v>
      </c>
      <c r="D48" s="27">
        <v>2.0270801814510392E-3</v>
      </c>
    </row>
    <row r="49" spans="1:251" s="39" customFormat="1" ht="15" customHeight="1" x14ac:dyDescent="0.25">
      <c r="A49" s="20" t="s">
        <v>51</v>
      </c>
      <c r="B49" s="21">
        <v>634.17399999999998</v>
      </c>
      <c r="C49" s="21">
        <v>1.0397066339757173</v>
      </c>
      <c r="D49" s="22">
        <v>5.458690220770835E-2</v>
      </c>
      <c r="G49" s="40"/>
      <c r="H49" s="41"/>
      <c r="K49" s="40"/>
      <c r="L49" s="41"/>
      <c r="O49" s="40"/>
      <c r="P49" s="41"/>
      <c r="S49" s="40"/>
      <c r="T49" s="41"/>
      <c r="W49" s="40"/>
      <c r="X49" s="41"/>
      <c r="AA49" s="40"/>
      <c r="AB49" s="41"/>
      <c r="AE49" s="40"/>
      <c r="AF49" s="41"/>
      <c r="AI49" s="40"/>
      <c r="AJ49" s="41"/>
      <c r="AM49" s="40"/>
      <c r="AN49" s="41"/>
      <c r="AQ49" s="40"/>
      <c r="AR49" s="41"/>
      <c r="AU49" s="40"/>
      <c r="AV49" s="41"/>
      <c r="AY49" s="40"/>
      <c r="AZ49" s="41"/>
      <c r="BC49" s="40"/>
      <c r="BD49" s="41"/>
      <c r="BG49" s="40"/>
      <c r="BH49" s="41"/>
      <c r="BK49" s="40"/>
      <c r="BL49" s="41"/>
      <c r="BO49" s="40"/>
      <c r="BP49" s="41"/>
      <c r="BS49" s="40"/>
      <c r="BT49" s="41"/>
      <c r="BW49" s="40"/>
      <c r="BX49" s="41"/>
      <c r="CA49" s="40"/>
      <c r="CB49" s="41"/>
      <c r="CE49" s="40"/>
      <c r="CF49" s="41"/>
      <c r="CI49" s="40"/>
      <c r="CJ49" s="41"/>
      <c r="CM49" s="40"/>
      <c r="CN49" s="41"/>
      <c r="CQ49" s="40"/>
      <c r="CR49" s="41"/>
      <c r="CU49" s="40"/>
      <c r="CV49" s="41"/>
      <c r="CY49" s="40"/>
      <c r="CZ49" s="41"/>
      <c r="DC49" s="40"/>
      <c r="DD49" s="41"/>
      <c r="DG49" s="40"/>
      <c r="DH49" s="41"/>
      <c r="DK49" s="40"/>
      <c r="DL49" s="41"/>
      <c r="DO49" s="40"/>
      <c r="DP49" s="41"/>
      <c r="DS49" s="40"/>
      <c r="DT49" s="41"/>
      <c r="DW49" s="40"/>
      <c r="DX49" s="41"/>
      <c r="EA49" s="40"/>
      <c r="EB49" s="41"/>
      <c r="EE49" s="40"/>
      <c r="EF49" s="41"/>
      <c r="EI49" s="40"/>
      <c r="EJ49" s="41"/>
      <c r="EM49" s="40"/>
      <c r="EN49" s="41"/>
      <c r="EQ49" s="40"/>
      <c r="ER49" s="41"/>
      <c r="EU49" s="40"/>
      <c r="EV49" s="41"/>
      <c r="EY49" s="40"/>
      <c r="EZ49" s="41"/>
      <c r="FC49" s="40"/>
      <c r="FD49" s="41"/>
      <c r="FG49" s="40"/>
      <c r="FH49" s="41"/>
      <c r="FK49" s="40"/>
      <c r="FL49" s="41"/>
      <c r="FO49" s="40"/>
      <c r="FP49" s="41"/>
      <c r="FS49" s="40"/>
      <c r="FT49" s="41"/>
      <c r="FW49" s="40"/>
      <c r="FX49" s="41"/>
      <c r="GA49" s="40"/>
      <c r="GB49" s="41"/>
      <c r="GE49" s="40"/>
      <c r="GF49" s="41"/>
      <c r="GI49" s="40"/>
      <c r="GJ49" s="41"/>
      <c r="GM49" s="40"/>
      <c r="GN49" s="41"/>
      <c r="GQ49" s="40"/>
      <c r="GR49" s="41"/>
      <c r="GU49" s="40"/>
      <c r="GV49" s="41"/>
      <c r="GY49" s="40"/>
      <c r="GZ49" s="41"/>
      <c r="HC49" s="40"/>
      <c r="HD49" s="41"/>
      <c r="HG49" s="40"/>
      <c r="HH49" s="41"/>
      <c r="HK49" s="40"/>
      <c r="HL49" s="41"/>
      <c r="HO49" s="40"/>
      <c r="HP49" s="41"/>
      <c r="HS49" s="40"/>
      <c r="HT49" s="41"/>
      <c r="HW49" s="40"/>
      <c r="HX49" s="41"/>
      <c r="IA49" s="40"/>
      <c r="IB49" s="41"/>
      <c r="IE49" s="40"/>
      <c r="IF49" s="41"/>
      <c r="II49" s="40"/>
      <c r="IJ49" s="41"/>
      <c r="IM49" s="40"/>
      <c r="IN49" s="41"/>
      <c r="IQ49" s="40"/>
    </row>
    <row r="50" spans="1:251" s="19" customFormat="1" ht="15" customHeight="1" x14ac:dyDescent="0.25">
      <c r="A50" s="33" t="s">
        <v>52</v>
      </c>
      <c r="B50" s="34">
        <v>1834.5739999999998</v>
      </c>
      <c r="C50" s="34">
        <v>3.0077214744208485</v>
      </c>
      <c r="D50" s="22">
        <v>0.15791204232719144</v>
      </c>
    </row>
    <row r="51" spans="1:251" ht="15" customHeight="1" x14ac:dyDescent="0.25">
      <c r="A51" s="33" t="s">
        <v>53</v>
      </c>
      <c r="B51" s="34">
        <v>9208.3053759270006</v>
      </c>
      <c r="C51" s="34">
        <v>15.096702461825242</v>
      </c>
      <c r="D51" s="36">
        <v>0.79261033258134539</v>
      </c>
    </row>
    <row r="52" spans="1:251" ht="15" customHeight="1" x14ac:dyDescent="0.25">
      <c r="A52" s="12" t="s">
        <v>54</v>
      </c>
      <c r="B52" s="4"/>
      <c r="C52" s="4"/>
      <c r="D52" s="24"/>
    </row>
    <row r="53" spans="1:251" ht="15" customHeight="1" x14ac:dyDescent="0.25">
      <c r="A53" s="16" t="s">
        <v>55</v>
      </c>
      <c r="B53" s="26">
        <v>1653.389975</v>
      </c>
      <c r="C53" s="26">
        <v>2.7106764477200973</v>
      </c>
      <c r="D53" s="27">
        <v>0.14231652019245561</v>
      </c>
    </row>
    <row r="54" spans="1:251" ht="15" customHeight="1" x14ac:dyDescent="0.25">
      <c r="A54" s="16" t="s">
        <v>56</v>
      </c>
      <c r="B54" s="6">
        <v>756</v>
      </c>
      <c r="C54" s="26">
        <v>1.2394362040790732</v>
      </c>
      <c r="D54" s="27">
        <v>6.5073147226198974E-2</v>
      </c>
    </row>
    <row r="55" spans="1:251" ht="15" customHeight="1" x14ac:dyDescent="0.25">
      <c r="A55" s="20" t="s">
        <v>57</v>
      </c>
      <c r="B55" s="21">
        <v>2409.389975</v>
      </c>
      <c r="C55" s="21">
        <v>3.9501126517991705</v>
      </c>
      <c r="D55" s="22">
        <v>0.20738966741865458</v>
      </c>
    </row>
    <row r="56" spans="1:251" ht="15" customHeight="1" thickBot="1" x14ac:dyDescent="0.3">
      <c r="A56" s="42" t="s">
        <v>58</v>
      </c>
      <c r="B56" s="43">
        <v>11617.695350927001</v>
      </c>
      <c r="C56" s="44">
        <v>19.046815113624412</v>
      </c>
      <c r="D56" s="45">
        <v>1</v>
      </c>
    </row>
    <row r="57" spans="1:251" ht="15" customHeight="1" x14ac:dyDescent="0.25">
      <c r="A57" s="46" t="s">
        <v>108</v>
      </c>
      <c r="B57" s="46"/>
      <c r="C57" s="46"/>
      <c r="D57" s="46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10">
        <v>2015</v>
      </c>
      <c r="B3" s="510"/>
      <c r="C3" s="510"/>
      <c r="D3" s="510"/>
      <c r="E3" s="51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124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121</v>
      </c>
      <c r="E6" s="6"/>
    </row>
    <row r="7" spans="1:5" ht="15" customHeight="1" thickBot="1" x14ac:dyDescent="0.3">
      <c r="A7" s="4"/>
      <c r="B7" s="7">
        <v>340.2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1980</v>
      </c>
      <c r="C12" s="6">
        <v>5.8201058201058204</v>
      </c>
      <c r="D12" s="27">
        <v>0.37961903643474165</v>
      </c>
      <c r="E12" s="18">
        <v>0.6496726668563908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100</v>
      </c>
      <c r="C15" s="6">
        <v>0.29394473838918284</v>
      </c>
      <c r="D15" s="27">
        <v>1.9172678607815234E-2</v>
      </c>
      <c r="E15" s="18">
        <v>3.2811750851332873E-2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129</v>
      </c>
      <c r="C20" s="6">
        <v>0.37918871252204589</v>
      </c>
      <c r="D20" s="27">
        <v>2.4732755404081656E-2</v>
      </c>
      <c r="E20" s="18">
        <v>4.2327158598219401E-2</v>
      </c>
    </row>
    <row r="21" spans="1:5" ht="15" customHeight="1" x14ac:dyDescent="0.25">
      <c r="A21" s="16" t="s">
        <v>23</v>
      </c>
      <c r="B21" s="6">
        <v>88.4</v>
      </c>
      <c r="C21" s="6">
        <v>0.25984714873603765</v>
      </c>
      <c r="D21" s="27">
        <v>1.6948647889308669E-2</v>
      </c>
      <c r="E21" s="18">
        <v>2.9005587752578259E-2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249.12</v>
      </c>
      <c r="C27" s="6">
        <v>0.7322751322751323</v>
      </c>
      <c r="D27" s="27">
        <v>4.7762976947789318E-2</v>
      </c>
      <c r="E27" s="18">
        <v>8.174063372084045E-2</v>
      </c>
    </row>
    <row r="28" spans="1:5" ht="15" customHeight="1" x14ac:dyDescent="0.25">
      <c r="A28" s="16" t="s">
        <v>30</v>
      </c>
      <c r="B28" s="6">
        <v>253.5</v>
      </c>
      <c r="C28" s="17">
        <v>0.74514991181657853</v>
      </c>
      <c r="D28" s="18">
        <v>3.8317041203685856E-2</v>
      </c>
      <c r="E28" s="18">
        <v>8.3177788408128825E-2</v>
      </c>
    </row>
    <row r="29" spans="1:5" s="19" customFormat="1" ht="15" customHeight="1" x14ac:dyDescent="0.25">
      <c r="A29" s="16" t="s">
        <v>31</v>
      </c>
      <c r="B29" s="6">
        <v>18</v>
      </c>
      <c r="C29" s="6">
        <v>5.2910052910052914E-2</v>
      </c>
      <c r="D29" s="37">
        <v>3.4510821494067425E-3</v>
      </c>
      <c r="E29" s="69">
        <v>5.9061151532399164E-3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140.90100000000001</v>
      </c>
      <c r="C31" s="6">
        <v>0.41417107583774254</v>
      </c>
      <c r="D31" s="27">
        <v>2.7014495885197748E-2</v>
      </c>
      <c r="E31" s="18">
        <v>4.6232085067036535E-2</v>
      </c>
    </row>
    <row r="32" spans="1:5" ht="15" customHeight="1" x14ac:dyDescent="0.25">
      <c r="A32" s="20" t="s">
        <v>34</v>
      </c>
      <c r="B32" s="21">
        <v>2958.9209999999998</v>
      </c>
      <c r="C32" s="21">
        <v>8.6975925925925921</v>
      </c>
      <c r="D32" s="22">
        <v>0.55701871452202689</v>
      </c>
      <c r="E32" s="23">
        <v>0.970873786407767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88.767629999999997</v>
      </c>
      <c r="C34" s="26">
        <v>0.26092777777777776</v>
      </c>
      <c r="D34" s="27">
        <v>1.7019132407674577E-2</v>
      </c>
      <c r="E34" s="18">
        <v>2.9126213592233011E-2</v>
      </c>
    </row>
    <row r="35" spans="1:6" ht="15" customHeight="1" x14ac:dyDescent="0.25">
      <c r="A35" s="28" t="s">
        <v>37</v>
      </c>
      <c r="B35" s="29">
        <v>88.767629999999997</v>
      </c>
      <c r="C35" s="29">
        <v>0.26092777777777776</v>
      </c>
      <c r="D35" s="30">
        <v>1.7019132407674577E-2</v>
      </c>
      <c r="E35" s="31">
        <v>2.9126213592233011E-2</v>
      </c>
      <c r="F35" s="16"/>
    </row>
    <row r="36" spans="1:6" ht="15" customHeight="1" x14ac:dyDescent="0.25">
      <c r="A36" s="33" t="s">
        <v>38</v>
      </c>
      <c r="B36" s="34">
        <v>3047.6886299999996</v>
      </c>
      <c r="C36" s="34">
        <v>8.9585203703703691</v>
      </c>
      <c r="D36" s="36">
        <v>0.5740378469297015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1180.4000000000001</v>
      </c>
      <c r="C38" s="6">
        <v>3.4697236919459145</v>
      </c>
      <c r="D38" s="27">
        <v>0.22631429828665106</v>
      </c>
    </row>
    <row r="39" spans="1:6" ht="15" customHeight="1" x14ac:dyDescent="0.25">
      <c r="A39" s="16" t="s">
        <v>41</v>
      </c>
      <c r="B39" s="6">
        <v>24</v>
      </c>
      <c r="C39" s="6">
        <v>7.0546737213403876E-2</v>
      </c>
      <c r="D39" s="27">
        <v>4.6014428658756566E-3</v>
      </c>
    </row>
    <row r="40" spans="1:6" ht="15" customHeight="1" x14ac:dyDescent="0.25">
      <c r="A40" s="16" t="s">
        <v>42</v>
      </c>
      <c r="B40" s="6">
        <v>86.666666666666671</v>
      </c>
      <c r="C40" s="6">
        <v>0.25475210660395847</v>
      </c>
      <c r="D40" s="27">
        <v>1.661632146010654E-2</v>
      </c>
    </row>
    <row r="41" spans="1:6" ht="15" customHeight="1" x14ac:dyDescent="0.25">
      <c r="A41" s="16" t="s">
        <v>43</v>
      </c>
      <c r="B41" s="6">
        <v>100</v>
      </c>
      <c r="C41" s="6">
        <v>0.29394473838918284</v>
      </c>
      <c r="D41" s="27">
        <v>1.9172678607815234E-2</v>
      </c>
    </row>
    <row r="42" spans="1:6" ht="15" customHeight="1" x14ac:dyDescent="0.25">
      <c r="A42" s="20" t="s">
        <v>44</v>
      </c>
      <c r="B42" s="21">
        <v>1391.0666666666668</v>
      </c>
      <c r="C42" s="21">
        <v>4.0889672741524592</v>
      </c>
      <c r="D42" s="22">
        <v>0.26670474122044852</v>
      </c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760.5</v>
      </c>
      <c r="C44" s="26">
        <v>2.2354497354497354</v>
      </c>
      <c r="D44" s="27">
        <v>0.14580822081243486</v>
      </c>
    </row>
    <row r="45" spans="1:6" ht="15" customHeight="1" x14ac:dyDescent="0.25">
      <c r="A45" s="25" t="s">
        <v>47</v>
      </c>
      <c r="B45" s="26">
        <v>12</v>
      </c>
      <c r="C45" s="26">
        <v>3.5273368606701938E-2</v>
      </c>
      <c r="D45" s="27">
        <v>2.3007214329378283E-3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4.5</v>
      </c>
      <c r="C48" s="26">
        <v>1.3227513227513229E-2</v>
      </c>
      <c r="D48" s="27">
        <v>8.6277053735168562E-4</v>
      </c>
    </row>
    <row r="49" spans="1:6" s="39" customFormat="1" ht="15" customHeight="1" x14ac:dyDescent="0.25">
      <c r="A49" s="20" t="s">
        <v>51</v>
      </c>
      <c r="B49" s="21">
        <v>777</v>
      </c>
      <c r="C49" s="21">
        <v>2.2839506172839505</v>
      </c>
      <c r="D49" s="22">
        <v>0.14897171278272436</v>
      </c>
      <c r="F49" s="41"/>
    </row>
    <row r="50" spans="1:6" s="19" customFormat="1" ht="15" customHeight="1" x14ac:dyDescent="0.25">
      <c r="A50" s="33" t="s">
        <v>52</v>
      </c>
      <c r="B50" s="34">
        <v>2168.0666666666666</v>
      </c>
      <c r="C50" s="34">
        <v>6.3729178914364102</v>
      </c>
      <c r="D50" s="22">
        <v>0.41567645400317282</v>
      </c>
    </row>
    <row r="51" spans="1:6" ht="15" customHeight="1" x14ac:dyDescent="0.25">
      <c r="A51" s="33" t="s">
        <v>53</v>
      </c>
      <c r="B51" s="34">
        <v>5215.7552966666663</v>
      </c>
      <c r="C51" s="34">
        <v>15.331438261806779</v>
      </c>
      <c r="D51" s="36">
        <v>0.98971430093287438</v>
      </c>
    </row>
    <row r="52" spans="1:6" ht="15" hidden="1" customHeight="1" x14ac:dyDescent="0.25">
      <c r="A52" s="12" t="s">
        <v>54</v>
      </c>
      <c r="B52" s="4"/>
      <c r="C52" s="4"/>
      <c r="D52" s="24"/>
    </row>
    <row r="53" spans="1:6" ht="15" hidden="1" customHeight="1" x14ac:dyDescent="0.25">
      <c r="A53" s="16" t="s">
        <v>55</v>
      </c>
      <c r="B53" s="26">
        <v>1170.6000000000001</v>
      </c>
      <c r="C53" s="26">
        <v>3.4409171075837746</v>
      </c>
      <c r="D53" s="27">
        <v>0.176938573700334</v>
      </c>
    </row>
    <row r="54" spans="1:6" ht="15" hidden="1" customHeight="1" x14ac:dyDescent="0.25">
      <c r="A54" s="16" t="s">
        <v>56</v>
      </c>
      <c r="B54" s="6">
        <v>229.5</v>
      </c>
      <c r="C54" s="26">
        <v>0.67460317460317465</v>
      </c>
      <c r="D54" s="27">
        <v>3.4689392332330989E-2</v>
      </c>
    </row>
    <row r="55" spans="1:6" ht="15" hidden="1" customHeight="1" x14ac:dyDescent="0.25">
      <c r="A55" s="20" t="s">
        <v>57</v>
      </c>
      <c r="B55" s="21">
        <v>1400.1000000000001</v>
      </c>
      <c r="C55" s="21">
        <v>4.1155202821869494</v>
      </c>
      <c r="D55" s="22">
        <v>0.21162796603266498</v>
      </c>
    </row>
    <row r="56" spans="1:6" ht="15" hidden="1" customHeight="1" thickBot="1" x14ac:dyDescent="0.3">
      <c r="A56" s="42" t="s">
        <v>58</v>
      </c>
      <c r="B56" s="43">
        <v>6615.8552966666666</v>
      </c>
      <c r="C56" s="44">
        <v>19.44695854399373</v>
      </c>
      <c r="D56" s="45">
        <v>1.2013422669655394</v>
      </c>
    </row>
    <row r="57" spans="1:6" ht="15" customHeight="1" thickBot="1" x14ac:dyDescent="0.3">
      <c r="A57" s="70"/>
      <c r="B57" s="71"/>
      <c r="C57" s="72"/>
      <c r="D57" s="73"/>
    </row>
    <row r="58" spans="1:6" ht="15" customHeight="1" thickBot="1" x14ac:dyDescent="0.3">
      <c r="A58" s="74" t="s">
        <v>98</v>
      </c>
      <c r="B58" s="75">
        <v>2120.9009999999998</v>
      </c>
      <c r="C58" s="75">
        <v>6.2342768959435633</v>
      </c>
      <c r="D58" s="76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6" ht="15" customHeight="1" x14ac:dyDescent="0.25">
      <c r="A60" s="80" t="s">
        <v>106</v>
      </c>
      <c r="B60" s="81">
        <v>140.90100000000001</v>
      </c>
      <c r="C60" s="81">
        <v>0.41417107583774254</v>
      </c>
      <c r="D60" s="82">
        <v>6.6434501186052541E-2</v>
      </c>
    </row>
    <row r="61" spans="1:6" ht="15" customHeight="1" x14ac:dyDescent="0.25">
      <c r="A61" s="80" t="s">
        <v>107</v>
      </c>
      <c r="B61" s="81">
        <v>1980</v>
      </c>
      <c r="C61" s="83">
        <v>5.8201058201058204</v>
      </c>
      <c r="D61" s="82">
        <v>0.93356549881394757</v>
      </c>
    </row>
    <row r="62" spans="1:6" ht="15" customHeight="1" thickBot="1" x14ac:dyDescent="0.3">
      <c r="A62" s="504" t="s">
        <v>102</v>
      </c>
      <c r="B62" s="504"/>
      <c r="C62" s="14"/>
      <c r="D62" s="85">
        <v>0.40663353231993937</v>
      </c>
    </row>
    <row r="63" spans="1:6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29" bestFit="1" customWidth="1"/>
    <col min="2" max="2" width="14.140625" style="329" customWidth="1"/>
    <col min="3" max="3" width="10.42578125" style="329" customWidth="1"/>
    <col min="4" max="4" width="13.5703125" style="329" bestFit="1" customWidth="1"/>
    <col min="5" max="5" width="14.85546875" style="329" bestFit="1" customWidth="1"/>
    <col min="6" max="6" width="13.140625" style="329" customWidth="1"/>
    <col min="7" max="256" width="9.140625" style="329"/>
    <col min="257" max="257" width="58.42578125" style="329" bestFit="1" customWidth="1"/>
    <col min="258" max="258" width="14.140625" style="329" customWidth="1"/>
    <col min="259" max="259" width="10.42578125" style="329" customWidth="1"/>
    <col min="260" max="260" width="13.5703125" style="329" bestFit="1" customWidth="1"/>
    <col min="261" max="261" width="14.85546875" style="329" bestFit="1" customWidth="1"/>
    <col min="262" max="262" width="13.140625" style="329" customWidth="1"/>
    <col min="263" max="512" width="9.140625" style="329"/>
    <col min="513" max="513" width="58.42578125" style="329" bestFit="1" customWidth="1"/>
    <col min="514" max="514" width="14.140625" style="329" customWidth="1"/>
    <col min="515" max="515" width="10.42578125" style="329" customWidth="1"/>
    <col min="516" max="516" width="13.5703125" style="329" bestFit="1" customWidth="1"/>
    <col min="517" max="517" width="14.85546875" style="329" bestFit="1" customWidth="1"/>
    <col min="518" max="518" width="13.140625" style="329" customWidth="1"/>
    <col min="519" max="768" width="9.140625" style="329"/>
    <col min="769" max="769" width="58.42578125" style="329" bestFit="1" customWidth="1"/>
    <col min="770" max="770" width="14.140625" style="329" customWidth="1"/>
    <col min="771" max="771" width="10.42578125" style="329" customWidth="1"/>
    <col min="772" max="772" width="13.5703125" style="329" bestFit="1" customWidth="1"/>
    <col min="773" max="773" width="14.85546875" style="329" bestFit="1" customWidth="1"/>
    <col min="774" max="774" width="13.140625" style="329" customWidth="1"/>
    <col min="775" max="1024" width="9.140625" style="329"/>
    <col min="1025" max="1025" width="58.42578125" style="329" bestFit="1" customWidth="1"/>
    <col min="1026" max="1026" width="14.140625" style="329" customWidth="1"/>
    <col min="1027" max="1027" width="10.42578125" style="329" customWidth="1"/>
    <col min="1028" max="1028" width="13.5703125" style="329" bestFit="1" customWidth="1"/>
    <col min="1029" max="1029" width="14.85546875" style="329" bestFit="1" customWidth="1"/>
    <col min="1030" max="1030" width="13.140625" style="329" customWidth="1"/>
    <col min="1031" max="1280" width="9.140625" style="329"/>
    <col min="1281" max="1281" width="58.42578125" style="329" bestFit="1" customWidth="1"/>
    <col min="1282" max="1282" width="14.140625" style="329" customWidth="1"/>
    <col min="1283" max="1283" width="10.42578125" style="329" customWidth="1"/>
    <col min="1284" max="1284" width="13.5703125" style="329" bestFit="1" customWidth="1"/>
    <col min="1285" max="1285" width="14.85546875" style="329" bestFit="1" customWidth="1"/>
    <col min="1286" max="1286" width="13.140625" style="329" customWidth="1"/>
    <col min="1287" max="1536" width="9.140625" style="329"/>
    <col min="1537" max="1537" width="58.42578125" style="329" bestFit="1" customWidth="1"/>
    <col min="1538" max="1538" width="14.140625" style="329" customWidth="1"/>
    <col min="1539" max="1539" width="10.42578125" style="329" customWidth="1"/>
    <col min="1540" max="1540" width="13.5703125" style="329" bestFit="1" customWidth="1"/>
    <col min="1541" max="1541" width="14.85546875" style="329" bestFit="1" customWidth="1"/>
    <col min="1542" max="1542" width="13.140625" style="329" customWidth="1"/>
    <col min="1543" max="1792" width="9.140625" style="329"/>
    <col min="1793" max="1793" width="58.42578125" style="329" bestFit="1" customWidth="1"/>
    <col min="1794" max="1794" width="14.140625" style="329" customWidth="1"/>
    <col min="1795" max="1795" width="10.42578125" style="329" customWidth="1"/>
    <col min="1796" max="1796" width="13.5703125" style="329" bestFit="1" customWidth="1"/>
    <col min="1797" max="1797" width="14.85546875" style="329" bestFit="1" customWidth="1"/>
    <col min="1798" max="1798" width="13.140625" style="329" customWidth="1"/>
    <col min="1799" max="2048" width="9.140625" style="329"/>
    <col min="2049" max="2049" width="58.42578125" style="329" bestFit="1" customWidth="1"/>
    <col min="2050" max="2050" width="14.140625" style="329" customWidth="1"/>
    <col min="2051" max="2051" width="10.42578125" style="329" customWidth="1"/>
    <col min="2052" max="2052" width="13.5703125" style="329" bestFit="1" customWidth="1"/>
    <col min="2053" max="2053" width="14.85546875" style="329" bestFit="1" customWidth="1"/>
    <col min="2054" max="2054" width="13.140625" style="329" customWidth="1"/>
    <col min="2055" max="2304" width="9.140625" style="329"/>
    <col min="2305" max="2305" width="58.42578125" style="329" bestFit="1" customWidth="1"/>
    <col min="2306" max="2306" width="14.140625" style="329" customWidth="1"/>
    <col min="2307" max="2307" width="10.42578125" style="329" customWidth="1"/>
    <col min="2308" max="2308" width="13.5703125" style="329" bestFit="1" customWidth="1"/>
    <col min="2309" max="2309" width="14.85546875" style="329" bestFit="1" customWidth="1"/>
    <col min="2310" max="2310" width="13.140625" style="329" customWidth="1"/>
    <col min="2311" max="2560" width="9.140625" style="329"/>
    <col min="2561" max="2561" width="58.42578125" style="329" bestFit="1" customWidth="1"/>
    <col min="2562" max="2562" width="14.140625" style="329" customWidth="1"/>
    <col min="2563" max="2563" width="10.42578125" style="329" customWidth="1"/>
    <col min="2564" max="2564" width="13.5703125" style="329" bestFit="1" customWidth="1"/>
    <col min="2565" max="2565" width="14.85546875" style="329" bestFit="1" customWidth="1"/>
    <col min="2566" max="2566" width="13.140625" style="329" customWidth="1"/>
    <col min="2567" max="2816" width="9.140625" style="329"/>
    <col min="2817" max="2817" width="58.42578125" style="329" bestFit="1" customWidth="1"/>
    <col min="2818" max="2818" width="14.140625" style="329" customWidth="1"/>
    <col min="2819" max="2819" width="10.42578125" style="329" customWidth="1"/>
    <col min="2820" max="2820" width="13.5703125" style="329" bestFit="1" customWidth="1"/>
    <col min="2821" max="2821" width="14.85546875" style="329" bestFit="1" customWidth="1"/>
    <col min="2822" max="2822" width="13.140625" style="329" customWidth="1"/>
    <col min="2823" max="3072" width="9.140625" style="329"/>
    <col min="3073" max="3073" width="58.42578125" style="329" bestFit="1" customWidth="1"/>
    <col min="3074" max="3074" width="14.140625" style="329" customWidth="1"/>
    <col min="3075" max="3075" width="10.42578125" style="329" customWidth="1"/>
    <col min="3076" max="3076" width="13.5703125" style="329" bestFit="1" customWidth="1"/>
    <col min="3077" max="3077" width="14.85546875" style="329" bestFit="1" customWidth="1"/>
    <col min="3078" max="3078" width="13.140625" style="329" customWidth="1"/>
    <col min="3079" max="3328" width="9.140625" style="329"/>
    <col min="3329" max="3329" width="58.42578125" style="329" bestFit="1" customWidth="1"/>
    <col min="3330" max="3330" width="14.140625" style="329" customWidth="1"/>
    <col min="3331" max="3331" width="10.42578125" style="329" customWidth="1"/>
    <col min="3332" max="3332" width="13.5703125" style="329" bestFit="1" customWidth="1"/>
    <col min="3333" max="3333" width="14.85546875" style="329" bestFit="1" customWidth="1"/>
    <col min="3334" max="3334" width="13.140625" style="329" customWidth="1"/>
    <col min="3335" max="3584" width="9.140625" style="329"/>
    <col min="3585" max="3585" width="58.42578125" style="329" bestFit="1" customWidth="1"/>
    <col min="3586" max="3586" width="14.140625" style="329" customWidth="1"/>
    <col min="3587" max="3587" width="10.42578125" style="329" customWidth="1"/>
    <col min="3588" max="3588" width="13.5703125" style="329" bestFit="1" customWidth="1"/>
    <col min="3589" max="3589" width="14.85546875" style="329" bestFit="1" customWidth="1"/>
    <col min="3590" max="3590" width="13.140625" style="329" customWidth="1"/>
    <col min="3591" max="3840" width="9.140625" style="329"/>
    <col min="3841" max="3841" width="58.42578125" style="329" bestFit="1" customWidth="1"/>
    <col min="3842" max="3842" width="14.140625" style="329" customWidth="1"/>
    <col min="3843" max="3843" width="10.42578125" style="329" customWidth="1"/>
    <col min="3844" max="3844" width="13.5703125" style="329" bestFit="1" customWidth="1"/>
    <col min="3845" max="3845" width="14.85546875" style="329" bestFit="1" customWidth="1"/>
    <col min="3846" max="3846" width="13.140625" style="329" customWidth="1"/>
    <col min="3847" max="4096" width="9.140625" style="329"/>
    <col min="4097" max="4097" width="58.42578125" style="329" bestFit="1" customWidth="1"/>
    <col min="4098" max="4098" width="14.140625" style="329" customWidth="1"/>
    <col min="4099" max="4099" width="10.42578125" style="329" customWidth="1"/>
    <col min="4100" max="4100" width="13.5703125" style="329" bestFit="1" customWidth="1"/>
    <col min="4101" max="4101" width="14.85546875" style="329" bestFit="1" customWidth="1"/>
    <col min="4102" max="4102" width="13.140625" style="329" customWidth="1"/>
    <col min="4103" max="4352" width="9.140625" style="329"/>
    <col min="4353" max="4353" width="58.42578125" style="329" bestFit="1" customWidth="1"/>
    <col min="4354" max="4354" width="14.140625" style="329" customWidth="1"/>
    <col min="4355" max="4355" width="10.42578125" style="329" customWidth="1"/>
    <col min="4356" max="4356" width="13.5703125" style="329" bestFit="1" customWidth="1"/>
    <col min="4357" max="4357" width="14.85546875" style="329" bestFit="1" customWidth="1"/>
    <col min="4358" max="4358" width="13.140625" style="329" customWidth="1"/>
    <col min="4359" max="4608" width="9.140625" style="329"/>
    <col min="4609" max="4609" width="58.42578125" style="329" bestFit="1" customWidth="1"/>
    <col min="4610" max="4610" width="14.140625" style="329" customWidth="1"/>
    <col min="4611" max="4611" width="10.42578125" style="329" customWidth="1"/>
    <col min="4612" max="4612" width="13.5703125" style="329" bestFit="1" customWidth="1"/>
    <col min="4613" max="4613" width="14.85546875" style="329" bestFit="1" customWidth="1"/>
    <col min="4614" max="4614" width="13.140625" style="329" customWidth="1"/>
    <col min="4615" max="4864" width="9.140625" style="329"/>
    <col min="4865" max="4865" width="58.42578125" style="329" bestFit="1" customWidth="1"/>
    <col min="4866" max="4866" width="14.140625" style="329" customWidth="1"/>
    <col min="4867" max="4867" width="10.42578125" style="329" customWidth="1"/>
    <col min="4868" max="4868" width="13.5703125" style="329" bestFit="1" customWidth="1"/>
    <col min="4869" max="4869" width="14.85546875" style="329" bestFit="1" customWidth="1"/>
    <col min="4870" max="4870" width="13.140625" style="329" customWidth="1"/>
    <col min="4871" max="5120" width="9.140625" style="329"/>
    <col min="5121" max="5121" width="58.42578125" style="329" bestFit="1" customWidth="1"/>
    <col min="5122" max="5122" width="14.140625" style="329" customWidth="1"/>
    <col min="5123" max="5123" width="10.42578125" style="329" customWidth="1"/>
    <col min="5124" max="5124" width="13.5703125" style="329" bestFit="1" customWidth="1"/>
    <col min="5125" max="5125" width="14.85546875" style="329" bestFit="1" customWidth="1"/>
    <col min="5126" max="5126" width="13.140625" style="329" customWidth="1"/>
    <col min="5127" max="5376" width="9.140625" style="329"/>
    <col min="5377" max="5377" width="58.42578125" style="329" bestFit="1" customWidth="1"/>
    <col min="5378" max="5378" width="14.140625" style="329" customWidth="1"/>
    <col min="5379" max="5379" width="10.42578125" style="329" customWidth="1"/>
    <col min="5380" max="5380" width="13.5703125" style="329" bestFit="1" customWidth="1"/>
    <col min="5381" max="5381" width="14.85546875" style="329" bestFit="1" customWidth="1"/>
    <col min="5382" max="5382" width="13.140625" style="329" customWidth="1"/>
    <col min="5383" max="5632" width="9.140625" style="329"/>
    <col min="5633" max="5633" width="58.42578125" style="329" bestFit="1" customWidth="1"/>
    <col min="5634" max="5634" width="14.140625" style="329" customWidth="1"/>
    <col min="5635" max="5635" width="10.42578125" style="329" customWidth="1"/>
    <col min="5636" max="5636" width="13.5703125" style="329" bestFit="1" customWidth="1"/>
    <col min="5637" max="5637" width="14.85546875" style="329" bestFit="1" customWidth="1"/>
    <col min="5638" max="5638" width="13.140625" style="329" customWidth="1"/>
    <col min="5639" max="5888" width="9.140625" style="329"/>
    <col min="5889" max="5889" width="58.42578125" style="329" bestFit="1" customWidth="1"/>
    <col min="5890" max="5890" width="14.140625" style="329" customWidth="1"/>
    <col min="5891" max="5891" width="10.42578125" style="329" customWidth="1"/>
    <col min="5892" max="5892" width="13.5703125" style="329" bestFit="1" customWidth="1"/>
    <col min="5893" max="5893" width="14.85546875" style="329" bestFit="1" customWidth="1"/>
    <col min="5894" max="5894" width="13.140625" style="329" customWidth="1"/>
    <col min="5895" max="6144" width="9.140625" style="329"/>
    <col min="6145" max="6145" width="58.42578125" style="329" bestFit="1" customWidth="1"/>
    <col min="6146" max="6146" width="14.140625" style="329" customWidth="1"/>
    <col min="6147" max="6147" width="10.42578125" style="329" customWidth="1"/>
    <col min="6148" max="6148" width="13.5703125" style="329" bestFit="1" customWidth="1"/>
    <col min="6149" max="6149" width="14.85546875" style="329" bestFit="1" customWidth="1"/>
    <col min="6150" max="6150" width="13.140625" style="329" customWidth="1"/>
    <col min="6151" max="6400" width="9.140625" style="329"/>
    <col min="6401" max="6401" width="58.42578125" style="329" bestFit="1" customWidth="1"/>
    <col min="6402" max="6402" width="14.140625" style="329" customWidth="1"/>
    <col min="6403" max="6403" width="10.42578125" style="329" customWidth="1"/>
    <col min="6404" max="6404" width="13.5703125" style="329" bestFit="1" customWidth="1"/>
    <col min="6405" max="6405" width="14.85546875" style="329" bestFit="1" customWidth="1"/>
    <col min="6406" max="6406" width="13.140625" style="329" customWidth="1"/>
    <col min="6407" max="6656" width="9.140625" style="329"/>
    <col min="6657" max="6657" width="58.42578125" style="329" bestFit="1" customWidth="1"/>
    <col min="6658" max="6658" width="14.140625" style="329" customWidth="1"/>
    <col min="6659" max="6659" width="10.42578125" style="329" customWidth="1"/>
    <col min="6660" max="6660" width="13.5703125" style="329" bestFit="1" customWidth="1"/>
    <col min="6661" max="6661" width="14.85546875" style="329" bestFit="1" customWidth="1"/>
    <col min="6662" max="6662" width="13.140625" style="329" customWidth="1"/>
    <col min="6663" max="6912" width="9.140625" style="329"/>
    <col min="6913" max="6913" width="58.42578125" style="329" bestFit="1" customWidth="1"/>
    <col min="6914" max="6914" width="14.140625" style="329" customWidth="1"/>
    <col min="6915" max="6915" width="10.42578125" style="329" customWidth="1"/>
    <col min="6916" max="6916" width="13.5703125" style="329" bestFit="1" customWidth="1"/>
    <col min="6917" max="6917" width="14.85546875" style="329" bestFit="1" customWidth="1"/>
    <col min="6918" max="6918" width="13.140625" style="329" customWidth="1"/>
    <col min="6919" max="7168" width="9.140625" style="329"/>
    <col min="7169" max="7169" width="58.42578125" style="329" bestFit="1" customWidth="1"/>
    <col min="7170" max="7170" width="14.140625" style="329" customWidth="1"/>
    <col min="7171" max="7171" width="10.42578125" style="329" customWidth="1"/>
    <col min="7172" max="7172" width="13.5703125" style="329" bestFit="1" customWidth="1"/>
    <col min="7173" max="7173" width="14.85546875" style="329" bestFit="1" customWidth="1"/>
    <col min="7174" max="7174" width="13.140625" style="329" customWidth="1"/>
    <col min="7175" max="7424" width="9.140625" style="329"/>
    <col min="7425" max="7425" width="58.42578125" style="329" bestFit="1" customWidth="1"/>
    <col min="7426" max="7426" width="14.140625" style="329" customWidth="1"/>
    <col min="7427" max="7427" width="10.42578125" style="329" customWidth="1"/>
    <col min="7428" max="7428" width="13.5703125" style="329" bestFit="1" customWidth="1"/>
    <col min="7429" max="7429" width="14.85546875" style="329" bestFit="1" customWidth="1"/>
    <col min="7430" max="7430" width="13.140625" style="329" customWidth="1"/>
    <col min="7431" max="7680" width="9.140625" style="329"/>
    <col min="7681" max="7681" width="58.42578125" style="329" bestFit="1" customWidth="1"/>
    <col min="7682" max="7682" width="14.140625" style="329" customWidth="1"/>
    <col min="7683" max="7683" width="10.42578125" style="329" customWidth="1"/>
    <col min="7684" max="7684" width="13.5703125" style="329" bestFit="1" customWidth="1"/>
    <col min="7685" max="7685" width="14.85546875" style="329" bestFit="1" customWidth="1"/>
    <col min="7686" max="7686" width="13.140625" style="329" customWidth="1"/>
    <col min="7687" max="7936" width="9.140625" style="329"/>
    <col min="7937" max="7937" width="58.42578125" style="329" bestFit="1" customWidth="1"/>
    <col min="7938" max="7938" width="14.140625" style="329" customWidth="1"/>
    <col min="7939" max="7939" width="10.42578125" style="329" customWidth="1"/>
    <col min="7940" max="7940" width="13.5703125" style="329" bestFit="1" customWidth="1"/>
    <col min="7941" max="7941" width="14.85546875" style="329" bestFit="1" customWidth="1"/>
    <col min="7942" max="7942" width="13.140625" style="329" customWidth="1"/>
    <col min="7943" max="8192" width="9.140625" style="329"/>
    <col min="8193" max="8193" width="58.42578125" style="329" bestFit="1" customWidth="1"/>
    <col min="8194" max="8194" width="14.140625" style="329" customWidth="1"/>
    <col min="8195" max="8195" width="10.42578125" style="329" customWidth="1"/>
    <col min="8196" max="8196" width="13.5703125" style="329" bestFit="1" customWidth="1"/>
    <col min="8197" max="8197" width="14.85546875" style="329" bestFit="1" customWidth="1"/>
    <col min="8198" max="8198" width="13.140625" style="329" customWidth="1"/>
    <col min="8199" max="8448" width="9.140625" style="329"/>
    <col min="8449" max="8449" width="58.42578125" style="329" bestFit="1" customWidth="1"/>
    <col min="8450" max="8450" width="14.140625" style="329" customWidth="1"/>
    <col min="8451" max="8451" width="10.42578125" style="329" customWidth="1"/>
    <col min="8452" max="8452" width="13.5703125" style="329" bestFit="1" customWidth="1"/>
    <col min="8453" max="8453" width="14.85546875" style="329" bestFit="1" customWidth="1"/>
    <col min="8454" max="8454" width="13.140625" style="329" customWidth="1"/>
    <col min="8455" max="8704" width="9.140625" style="329"/>
    <col min="8705" max="8705" width="58.42578125" style="329" bestFit="1" customWidth="1"/>
    <col min="8706" max="8706" width="14.140625" style="329" customWidth="1"/>
    <col min="8707" max="8707" width="10.42578125" style="329" customWidth="1"/>
    <col min="8708" max="8708" width="13.5703125" style="329" bestFit="1" customWidth="1"/>
    <col min="8709" max="8709" width="14.85546875" style="329" bestFit="1" customWidth="1"/>
    <col min="8710" max="8710" width="13.140625" style="329" customWidth="1"/>
    <col min="8711" max="8960" width="9.140625" style="329"/>
    <col min="8961" max="8961" width="58.42578125" style="329" bestFit="1" customWidth="1"/>
    <col min="8962" max="8962" width="14.140625" style="329" customWidth="1"/>
    <col min="8963" max="8963" width="10.42578125" style="329" customWidth="1"/>
    <col min="8964" max="8964" width="13.5703125" style="329" bestFit="1" customWidth="1"/>
    <col min="8965" max="8965" width="14.85546875" style="329" bestFit="1" customWidth="1"/>
    <col min="8966" max="8966" width="13.140625" style="329" customWidth="1"/>
    <col min="8967" max="9216" width="9.140625" style="329"/>
    <col min="9217" max="9217" width="58.42578125" style="329" bestFit="1" customWidth="1"/>
    <col min="9218" max="9218" width="14.140625" style="329" customWidth="1"/>
    <col min="9219" max="9219" width="10.42578125" style="329" customWidth="1"/>
    <col min="9220" max="9220" width="13.5703125" style="329" bestFit="1" customWidth="1"/>
    <col min="9221" max="9221" width="14.85546875" style="329" bestFit="1" customWidth="1"/>
    <col min="9222" max="9222" width="13.140625" style="329" customWidth="1"/>
    <col min="9223" max="9472" width="9.140625" style="329"/>
    <col min="9473" max="9473" width="58.42578125" style="329" bestFit="1" customWidth="1"/>
    <col min="9474" max="9474" width="14.140625" style="329" customWidth="1"/>
    <col min="9475" max="9475" width="10.42578125" style="329" customWidth="1"/>
    <col min="9476" max="9476" width="13.5703125" style="329" bestFit="1" customWidth="1"/>
    <col min="9477" max="9477" width="14.85546875" style="329" bestFit="1" customWidth="1"/>
    <col min="9478" max="9478" width="13.140625" style="329" customWidth="1"/>
    <col min="9479" max="9728" width="9.140625" style="329"/>
    <col min="9729" max="9729" width="58.42578125" style="329" bestFit="1" customWidth="1"/>
    <col min="9730" max="9730" width="14.140625" style="329" customWidth="1"/>
    <col min="9731" max="9731" width="10.42578125" style="329" customWidth="1"/>
    <col min="9732" max="9732" width="13.5703125" style="329" bestFit="1" customWidth="1"/>
    <col min="9733" max="9733" width="14.85546875" style="329" bestFit="1" customWidth="1"/>
    <col min="9734" max="9734" width="13.140625" style="329" customWidth="1"/>
    <col min="9735" max="9984" width="9.140625" style="329"/>
    <col min="9985" max="9985" width="58.42578125" style="329" bestFit="1" customWidth="1"/>
    <col min="9986" max="9986" width="14.140625" style="329" customWidth="1"/>
    <col min="9987" max="9987" width="10.42578125" style="329" customWidth="1"/>
    <col min="9988" max="9988" width="13.5703125" style="329" bestFit="1" customWidth="1"/>
    <col min="9989" max="9989" width="14.85546875" style="329" bestFit="1" customWidth="1"/>
    <col min="9990" max="9990" width="13.140625" style="329" customWidth="1"/>
    <col min="9991" max="10240" width="9.140625" style="329"/>
    <col min="10241" max="10241" width="58.42578125" style="329" bestFit="1" customWidth="1"/>
    <col min="10242" max="10242" width="14.140625" style="329" customWidth="1"/>
    <col min="10243" max="10243" width="10.42578125" style="329" customWidth="1"/>
    <col min="10244" max="10244" width="13.5703125" style="329" bestFit="1" customWidth="1"/>
    <col min="10245" max="10245" width="14.85546875" style="329" bestFit="1" customWidth="1"/>
    <col min="10246" max="10246" width="13.140625" style="329" customWidth="1"/>
    <col min="10247" max="10496" width="9.140625" style="329"/>
    <col min="10497" max="10497" width="58.42578125" style="329" bestFit="1" customWidth="1"/>
    <col min="10498" max="10498" width="14.140625" style="329" customWidth="1"/>
    <col min="10499" max="10499" width="10.42578125" style="329" customWidth="1"/>
    <col min="10500" max="10500" width="13.5703125" style="329" bestFit="1" customWidth="1"/>
    <col min="10501" max="10501" width="14.85546875" style="329" bestFit="1" customWidth="1"/>
    <col min="10502" max="10502" width="13.140625" style="329" customWidth="1"/>
    <col min="10503" max="10752" width="9.140625" style="329"/>
    <col min="10753" max="10753" width="58.42578125" style="329" bestFit="1" customWidth="1"/>
    <col min="10754" max="10754" width="14.140625" style="329" customWidth="1"/>
    <col min="10755" max="10755" width="10.42578125" style="329" customWidth="1"/>
    <col min="10756" max="10756" width="13.5703125" style="329" bestFit="1" customWidth="1"/>
    <col min="10757" max="10757" width="14.85546875" style="329" bestFit="1" customWidth="1"/>
    <col min="10758" max="10758" width="13.140625" style="329" customWidth="1"/>
    <col min="10759" max="11008" width="9.140625" style="329"/>
    <col min="11009" max="11009" width="58.42578125" style="329" bestFit="1" customWidth="1"/>
    <col min="11010" max="11010" width="14.140625" style="329" customWidth="1"/>
    <col min="11011" max="11011" width="10.42578125" style="329" customWidth="1"/>
    <col min="11012" max="11012" width="13.5703125" style="329" bestFit="1" customWidth="1"/>
    <col min="11013" max="11013" width="14.85546875" style="329" bestFit="1" customWidth="1"/>
    <col min="11014" max="11014" width="13.140625" style="329" customWidth="1"/>
    <col min="11015" max="11264" width="9.140625" style="329"/>
    <col min="11265" max="11265" width="58.42578125" style="329" bestFit="1" customWidth="1"/>
    <col min="11266" max="11266" width="14.140625" style="329" customWidth="1"/>
    <col min="11267" max="11267" width="10.42578125" style="329" customWidth="1"/>
    <col min="11268" max="11268" width="13.5703125" style="329" bestFit="1" customWidth="1"/>
    <col min="11269" max="11269" width="14.85546875" style="329" bestFit="1" customWidth="1"/>
    <col min="11270" max="11270" width="13.140625" style="329" customWidth="1"/>
    <col min="11271" max="11520" width="9.140625" style="329"/>
    <col min="11521" max="11521" width="58.42578125" style="329" bestFit="1" customWidth="1"/>
    <col min="11522" max="11522" width="14.140625" style="329" customWidth="1"/>
    <col min="11523" max="11523" width="10.42578125" style="329" customWidth="1"/>
    <col min="11524" max="11524" width="13.5703125" style="329" bestFit="1" customWidth="1"/>
    <col min="11525" max="11525" width="14.85546875" style="329" bestFit="1" customWidth="1"/>
    <col min="11526" max="11526" width="13.140625" style="329" customWidth="1"/>
    <col min="11527" max="11776" width="9.140625" style="329"/>
    <col min="11777" max="11777" width="58.42578125" style="329" bestFit="1" customWidth="1"/>
    <col min="11778" max="11778" width="14.140625" style="329" customWidth="1"/>
    <col min="11779" max="11779" width="10.42578125" style="329" customWidth="1"/>
    <col min="11780" max="11780" width="13.5703125" style="329" bestFit="1" customWidth="1"/>
    <col min="11781" max="11781" width="14.85546875" style="329" bestFit="1" customWidth="1"/>
    <col min="11782" max="11782" width="13.140625" style="329" customWidth="1"/>
    <col min="11783" max="12032" width="9.140625" style="329"/>
    <col min="12033" max="12033" width="58.42578125" style="329" bestFit="1" customWidth="1"/>
    <col min="12034" max="12034" width="14.140625" style="329" customWidth="1"/>
    <col min="12035" max="12035" width="10.42578125" style="329" customWidth="1"/>
    <col min="12036" max="12036" width="13.5703125" style="329" bestFit="1" customWidth="1"/>
    <col min="12037" max="12037" width="14.85546875" style="329" bestFit="1" customWidth="1"/>
    <col min="12038" max="12038" width="13.140625" style="329" customWidth="1"/>
    <col min="12039" max="12288" width="9.140625" style="329"/>
    <col min="12289" max="12289" width="58.42578125" style="329" bestFit="1" customWidth="1"/>
    <col min="12290" max="12290" width="14.140625" style="329" customWidth="1"/>
    <col min="12291" max="12291" width="10.42578125" style="329" customWidth="1"/>
    <col min="12292" max="12292" width="13.5703125" style="329" bestFit="1" customWidth="1"/>
    <col min="12293" max="12293" width="14.85546875" style="329" bestFit="1" customWidth="1"/>
    <col min="12294" max="12294" width="13.140625" style="329" customWidth="1"/>
    <col min="12295" max="12544" width="9.140625" style="329"/>
    <col min="12545" max="12545" width="58.42578125" style="329" bestFit="1" customWidth="1"/>
    <col min="12546" max="12546" width="14.140625" style="329" customWidth="1"/>
    <col min="12547" max="12547" width="10.42578125" style="329" customWidth="1"/>
    <col min="12548" max="12548" width="13.5703125" style="329" bestFit="1" customWidth="1"/>
    <col min="12549" max="12549" width="14.85546875" style="329" bestFit="1" customWidth="1"/>
    <col min="12550" max="12550" width="13.140625" style="329" customWidth="1"/>
    <col min="12551" max="12800" width="9.140625" style="329"/>
    <col min="12801" max="12801" width="58.42578125" style="329" bestFit="1" customWidth="1"/>
    <col min="12802" max="12802" width="14.140625" style="329" customWidth="1"/>
    <col min="12803" max="12803" width="10.42578125" style="329" customWidth="1"/>
    <col min="12804" max="12804" width="13.5703125" style="329" bestFit="1" customWidth="1"/>
    <col min="12805" max="12805" width="14.85546875" style="329" bestFit="1" customWidth="1"/>
    <col min="12806" max="12806" width="13.140625" style="329" customWidth="1"/>
    <col min="12807" max="13056" width="9.140625" style="329"/>
    <col min="13057" max="13057" width="58.42578125" style="329" bestFit="1" customWidth="1"/>
    <col min="13058" max="13058" width="14.140625" style="329" customWidth="1"/>
    <col min="13059" max="13059" width="10.42578125" style="329" customWidth="1"/>
    <col min="13060" max="13060" width="13.5703125" style="329" bestFit="1" customWidth="1"/>
    <col min="13061" max="13061" width="14.85546875" style="329" bestFit="1" customWidth="1"/>
    <col min="13062" max="13062" width="13.140625" style="329" customWidth="1"/>
    <col min="13063" max="13312" width="9.140625" style="329"/>
    <col min="13313" max="13313" width="58.42578125" style="329" bestFit="1" customWidth="1"/>
    <col min="13314" max="13314" width="14.140625" style="329" customWidth="1"/>
    <col min="13315" max="13315" width="10.42578125" style="329" customWidth="1"/>
    <col min="13316" max="13316" width="13.5703125" style="329" bestFit="1" customWidth="1"/>
    <col min="13317" max="13317" width="14.85546875" style="329" bestFit="1" customWidth="1"/>
    <col min="13318" max="13318" width="13.140625" style="329" customWidth="1"/>
    <col min="13319" max="13568" width="9.140625" style="329"/>
    <col min="13569" max="13569" width="58.42578125" style="329" bestFit="1" customWidth="1"/>
    <col min="13570" max="13570" width="14.140625" style="329" customWidth="1"/>
    <col min="13571" max="13571" width="10.42578125" style="329" customWidth="1"/>
    <col min="13572" max="13572" width="13.5703125" style="329" bestFit="1" customWidth="1"/>
    <col min="13573" max="13573" width="14.85546875" style="329" bestFit="1" customWidth="1"/>
    <col min="13574" max="13574" width="13.140625" style="329" customWidth="1"/>
    <col min="13575" max="13824" width="9.140625" style="329"/>
    <col min="13825" max="13825" width="58.42578125" style="329" bestFit="1" customWidth="1"/>
    <col min="13826" max="13826" width="14.140625" style="329" customWidth="1"/>
    <col min="13827" max="13827" width="10.42578125" style="329" customWidth="1"/>
    <col min="13828" max="13828" width="13.5703125" style="329" bestFit="1" customWidth="1"/>
    <col min="13829" max="13829" width="14.85546875" style="329" bestFit="1" customWidth="1"/>
    <col min="13830" max="13830" width="13.140625" style="329" customWidth="1"/>
    <col min="13831" max="14080" width="9.140625" style="329"/>
    <col min="14081" max="14081" width="58.42578125" style="329" bestFit="1" customWidth="1"/>
    <col min="14082" max="14082" width="14.140625" style="329" customWidth="1"/>
    <col min="14083" max="14083" width="10.42578125" style="329" customWidth="1"/>
    <col min="14084" max="14084" width="13.5703125" style="329" bestFit="1" customWidth="1"/>
    <col min="14085" max="14085" width="14.85546875" style="329" bestFit="1" customWidth="1"/>
    <col min="14086" max="14086" width="13.140625" style="329" customWidth="1"/>
    <col min="14087" max="14336" width="9.140625" style="329"/>
    <col min="14337" max="14337" width="58.42578125" style="329" bestFit="1" customWidth="1"/>
    <col min="14338" max="14338" width="14.140625" style="329" customWidth="1"/>
    <col min="14339" max="14339" width="10.42578125" style="329" customWidth="1"/>
    <col min="14340" max="14340" width="13.5703125" style="329" bestFit="1" customWidth="1"/>
    <col min="14341" max="14341" width="14.85546875" style="329" bestFit="1" customWidth="1"/>
    <col min="14342" max="14342" width="13.140625" style="329" customWidth="1"/>
    <col min="14343" max="14592" width="9.140625" style="329"/>
    <col min="14593" max="14593" width="58.42578125" style="329" bestFit="1" customWidth="1"/>
    <col min="14594" max="14594" width="14.140625" style="329" customWidth="1"/>
    <col min="14595" max="14595" width="10.42578125" style="329" customWidth="1"/>
    <col min="14596" max="14596" width="13.5703125" style="329" bestFit="1" customWidth="1"/>
    <col min="14597" max="14597" width="14.85546875" style="329" bestFit="1" customWidth="1"/>
    <col min="14598" max="14598" width="13.140625" style="329" customWidth="1"/>
    <col min="14599" max="14848" width="9.140625" style="329"/>
    <col min="14849" max="14849" width="58.42578125" style="329" bestFit="1" customWidth="1"/>
    <col min="14850" max="14850" width="14.140625" style="329" customWidth="1"/>
    <col min="14851" max="14851" width="10.42578125" style="329" customWidth="1"/>
    <col min="14852" max="14852" width="13.5703125" style="329" bestFit="1" customWidth="1"/>
    <col min="14853" max="14853" width="14.85546875" style="329" bestFit="1" customWidth="1"/>
    <col min="14854" max="14854" width="13.140625" style="329" customWidth="1"/>
    <col min="14855" max="15104" width="9.140625" style="329"/>
    <col min="15105" max="15105" width="58.42578125" style="329" bestFit="1" customWidth="1"/>
    <col min="15106" max="15106" width="14.140625" style="329" customWidth="1"/>
    <col min="15107" max="15107" width="10.42578125" style="329" customWidth="1"/>
    <col min="15108" max="15108" width="13.5703125" style="329" bestFit="1" customWidth="1"/>
    <col min="15109" max="15109" width="14.85546875" style="329" bestFit="1" customWidth="1"/>
    <col min="15110" max="15110" width="13.140625" style="329" customWidth="1"/>
    <col min="15111" max="15360" width="9.140625" style="329"/>
    <col min="15361" max="15361" width="58.42578125" style="329" bestFit="1" customWidth="1"/>
    <col min="15362" max="15362" width="14.140625" style="329" customWidth="1"/>
    <col min="15363" max="15363" width="10.42578125" style="329" customWidth="1"/>
    <col min="15364" max="15364" width="13.5703125" style="329" bestFit="1" customWidth="1"/>
    <col min="15365" max="15365" width="14.85546875" style="329" bestFit="1" customWidth="1"/>
    <col min="15366" max="15366" width="13.140625" style="329" customWidth="1"/>
    <col min="15367" max="15616" width="9.140625" style="329"/>
    <col min="15617" max="15617" width="58.42578125" style="329" bestFit="1" customWidth="1"/>
    <col min="15618" max="15618" width="14.140625" style="329" customWidth="1"/>
    <col min="15619" max="15619" width="10.42578125" style="329" customWidth="1"/>
    <col min="15620" max="15620" width="13.5703125" style="329" bestFit="1" customWidth="1"/>
    <col min="15621" max="15621" width="14.85546875" style="329" bestFit="1" customWidth="1"/>
    <col min="15622" max="15622" width="13.140625" style="329" customWidth="1"/>
    <col min="15623" max="15872" width="9.140625" style="329"/>
    <col min="15873" max="15873" width="58.42578125" style="329" bestFit="1" customWidth="1"/>
    <col min="15874" max="15874" width="14.140625" style="329" customWidth="1"/>
    <col min="15875" max="15875" width="10.42578125" style="329" customWidth="1"/>
    <col min="15876" max="15876" width="13.5703125" style="329" bestFit="1" customWidth="1"/>
    <col min="15877" max="15877" width="14.85546875" style="329" bestFit="1" customWidth="1"/>
    <col min="15878" max="15878" width="13.140625" style="329" customWidth="1"/>
    <col min="15879" max="16128" width="9.140625" style="329"/>
    <col min="16129" max="16129" width="58.42578125" style="329" bestFit="1" customWidth="1"/>
    <col min="16130" max="16130" width="14.140625" style="329" customWidth="1"/>
    <col min="16131" max="16131" width="10.42578125" style="329" customWidth="1"/>
    <col min="16132" max="16132" width="13.5703125" style="329" bestFit="1" customWidth="1"/>
    <col min="16133" max="16133" width="14.85546875" style="329" bestFit="1" customWidth="1"/>
    <col min="16134" max="16134" width="13.140625" style="329" customWidth="1"/>
    <col min="16135" max="16384" width="9.140625" style="329"/>
  </cols>
  <sheetData>
    <row r="1" spans="1:5" ht="15" customHeight="1" x14ac:dyDescent="0.25">
      <c r="A1" s="531" t="s">
        <v>0</v>
      </c>
      <c r="B1" s="531"/>
      <c r="C1" s="531"/>
      <c r="D1" s="531"/>
      <c r="E1" s="531"/>
    </row>
    <row r="2" spans="1:5" ht="15" customHeight="1" x14ac:dyDescent="0.25">
      <c r="A2" s="531" t="s">
        <v>1</v>
      </c>
      <c r="B2" s="531"/>
      <c r="C2" s="531"/>
      <c r="D2" s="531"/>
      <c r="E2" s="531"/>
    </row>
    <row r="3" spans="1:5" ht="15" customHeight="1" x14ac:dyDescent="0.25">
      <c r="A3" s="532">
        <v>2016</v>
      </c>
      <c r="B3" s="532"/>
      <c r="C3" s="532"/>
      <c r="D3" s="532"/>
      <c r="E3" s="532"/>
    </row>
    <row r="4" spans="1:5" ht="15" customHeight="1" x14ac:dyDescent="0.25">
      <c r="A4" s="531" t="s">
        <v>105</v>
      </c>
      <c r="B4" s="531"/>
      <c r="C4" s="531"/>
      <c r="D4" s="531"/>
      <c r="E4" s="531"/>
    </row>
    <row r="5" spans="1:5" ht="15" customHeight="1" x14ac:dyDescent="0.25">
      <c r="A5" s="531" t="s">
        <v>124</v>
      </c>
      <c r="B5" s="531"/>
      <c r="C5" s="531"/>
      <c r="D5" s="531"/>
      <c r="E5" s="531"/>
    </row>
    <row r="6" spans="1:5" ht="15" customHeight="1" x14ac:dyDescent="0.25">
      <c r="A6" s="330" t="s">
        <v>3</v>
      </c>
      <c r="B6" s="331" t="s">
        <v>131</v>
      </c>
      <c r="E6" s="332"/>
    </row>
    <row r="7" spans="1:5" ht="15" customHeight="1" thickBot="1" x14ac:dyDescent="0.3">
      <c r="A7" s="330"/>
      <c r="B7" s="333">
        <v>340.2</v>
      </c>
      <c r="C7" s="334" t="s">
        <v>4</v>
      </c>
      <c r="D7" s="335"/>
    </row>
    <row r="8" spans="1:5" ht="15" customHeight="1" x14ac:dyDescent="0.25">
      <c r="A8" s="336"/>
      <c r="B8" s="337" t="s">
        <v>5</v>
      </c>
      <c r="C8" s="533" t="s">
        <v>6</v>
      </c>
      <c r="D8" s="337" t="s">
        <v>7</v>
      </c>
      <c r="E8" s="337" t="s">
        <v>7</v>
      </c>
    </row>
    <row r="9" spans="1:5" ht="15" customHeight="1" x14ac:dyDescent="0.25">
      <c r="A9" s="338" t="s">
        <v>8</v>
      </c>
      <c r="B9" s="334"/>
      <c r="C9" s="534"/>
      <c r="D9" s="334" t="s">
        <v>5</v>
      </c>
      <c r="E9" s="334" t="s">
        <v>5</v>
      </c>
    </row>
    <row r="10" spans="1:5" ht="15" customHeight="1" thickBot="1" x14ac:dyDescent="0.3">
      <c r="A10" s="339"/>
      <c r="B10" s="340" t="s">
        <v>67</v>
      </c>
      <c r="C10" s="340" t="s">
        <v>10</v>
      </c>
      <c r="D10" s="340" t="s">
        <v>11</v>
      </c>
      <c r="E10" s="340" t="s">
        <v>12</v>
      </c>
    </row>
    <row r="11" spans="1:5" ht="15" customHeight="1" x14ac:dyDescent="0.25">
      <c r="A11" s="338" t="s">
        <v>13</v>
      </c>
      <c r="B11" s="338"/>
      <c r="C11" s="338"/>
      <c r="D11" s="338"/>
    </row>
    <row r="12" spans="1:5" ht="15" customHeight="1" x14ac:dyDescent="0.25">
      <c r="A12" s="341" t="s">
        <v>93</v>
      </c>
      <c r="B12" s="332">
        <v>2227.5</v>
      </c>
      <c r="C12" s="332">
        <v>6.5476190476190492</v>
      </c>
      <c r="D12" s="342">
        <v>0.39381125016318386</v>
      </c>
      <c r="E12" s="343">
        <v>0.65561248101621095</v>
      </c>
    </row>
    <row r="13" spans="1:5" ht="15" customHeight="1" x14ac:dyDescent="0.25">
      <c r="A13" s="341" t="s">
        <v>15</v>
      </c>
      <c r="B13" s="332">
        <v>0</v>
      </c>
      <c r="C13" s="332">
        <v>0</v>
      </c>
      <c r="D13" s="342">
        <v>0</v>
      </c>
      <c r="E13" s="343">
        <v>0</v>
      </c>
    </row>
    <row r="14" spans="1:5" ht="15" customHeight="1" x14ac:dyDescent="0.25">
      <c r="A14" s="341" t="s">
        <v>16</v>
      </c>
      <c r="B14" s="332">
        <v>0</v>
      </c>
      <c r="C14" s="332">
        <v>0</v>
      </c>
      <c r="D14" s="342">
        <v>0</v>
      </c>
      <c r="E14" s="343">
        <v>0</v>
      </c>
    </row>
    <row r="15" spans="1:5" ht="15" customHeight="1" x14ac:dyDescent="0.25">
      <c r="A15" s="341" t="s">
        <v>17</v>
      </c>
      <c r="B15" s="332">
        <v>112.5</v>
      </c>
      <c r="C15" s="332">
        <v>0.3306878306878307</v>
      </c>
      <c r="D15" s="342">
        <v>1.9889457078948677E-2</v>
      </c>
      <c r="E15" s="343">
        <v>3.3111741465465194E-2</v>
      </c>
    </row>
    <row r="16" spans="1:5" ht="15" customHeight="1" x14ac:dyDescent="0.25">
      <c r="A16" s="341" t="s">
        <v>18</v>
      </c>
      <c r="B16" s="332">
        <v>0</v>
      </c>
      <c r="C16" s="332">
        <v>0</v>
      </c>
      <c r="D16" s="342">
        <v>0</v>
      </c>
      <c r="E16" s="343">
        <v>0</v>
      </c>
    </row>
    <row r="17" spans="1:5" ht="15" customHeight="1" x14ac:dyDescent="0.25">
      <c r="A17" s="341" t="s">
        <v>19</v>
      </c>
      <c r="B17" s="332">
        <v>0</v>
      </c>
      <c r="C17" s="332">
        <v>0</v>
      </c>
      <c r="D17" s="342">
        <v>0</v>
      </c>
      <c r="E17" s="343">
        <v>0</v>
      </c>
    </row>
    <row r="18" spans="1:5" ht="15" customHeight="1" x14ac:dyDescent="0.25">
      <c r="A18" s="341" t="s">
        <v>20</v>
      </c>
      <c r="B18" s="332">
        <v>0</v>
      </c>
      <c r="C18" s="332">
        <v>0</v>
      </c>
      <c r="D18" s="342">
        <v>0</v>
      </c>
      <c r="E18" s="343">
        <v>0</v>
      </c>
    </row>
    <row r="19" spans="1:5" ht="15" customHeight="1" x14ac:dyDescent="0.25">
      <c r="A19" s="341" t="s">
        <v>69</v>
      </c>
      <c r="B19" s="332">
        <v>0</v>
      </c>
      <c r="C19" s="332">
        <v>0</v>
      </c>
      <c r="D19" s="342">
        <v>0</v>
      </c>
      <c r="E19" s="343">
        <v>0</v>
      </c>
    </row>
    <row r="20" spans="1:5" ht="15" customHeight="1" x14ac:dyDescent="0.25">
      <c r="A20" s="341" t="s">
        <v>22</v>
      </c>
      <c r="B20" s="332">
        <v>144</v>
      </c>
      <c r="C20" s="332">
        <v>0.42328042328042331</v>
      </c>
      <c r="D20" s="342">
        <v>2.5458505061054307E-2</v>
      </c>
      <c r="E20" s="343">
        <v>4.2383029075795442E-2</v>
      </c>
    </row>
    <row r="21" spans="1:5" ht="15" customHeight="1" x14ac:dyDescent="0.25">
      <c r="A21" s="341" t="s">
        <v>23</v>
      </c>
      <c r="B21" s="332">
        <v>106.4</v>
      </c>
      <c r="C21" s="332">
        <v>0.31275720164609055</v>
      </c>
      <c r="D21" s="342">
        <v>1.8811006517334573E-2</v>
      </c>
      <c r="E21" s="343">
        <v>3.1316349261559968E-2</v>
      </c>
    </row>
    <row r="22" spans="1:5" ht="15" customHeight="1" x14ac:dyDescent="0.25">
      <c r="A22" s="341" t="s">
        <v>24</v>
      </c>
      <c r="B22" s="332">
        <v>0</v>
      </c>
      <c r="C22" s="332">
        <v>0</v>
      </c>
      <c r="D22" s="342">
        <v>0</v>
      </c>
      <c r="E22" s="343">
        <v>0</v>
      </c>
    </row>
    <row r="23" spans="1:5" ht="15" customHeight="1" x14ac:dyDescent="0.25">
      <c r="A23" s="341" t="s">
        <v>25</v>
      </c>
      <c r="B23" s="332">
        <v>0</v>
      </c>
      <c r="C23" s="332">
        <v>0</v>
      </c>
      <c r="D23" s="342">
        <v>0</v>
      </c>
      <c r="E23" s="343">
        <v>0</v>
      </c>
    </row>
    <row r="24" spans="1:5" ht="15" customHeight="1" x14ac:dyDescent="0.25">
      <c r="A24" s="341" t="s">
        <v>90</v>
      </c>
      <c r="B24" s="332">
        <v>0</v>
      </c>
      <c r="C24" s="332">
        <v>0</v>
      </c>
      <c r="D24" s="342">
        <v>0</v>
      </c>
      <c r="E24" s="343">
        <v>0</v>
      </c>
    </row>
    <row r="25" spans="1:5" ht="15" customHeight="1" x14ac:dyDescent="0.25">
      <c r="A25" s="341" t="s">
        <v>27</v>
      </c>
      <c r="B25" s="332">
        <v>0</v>
      </c>
      <c r="C25" s="332">
        <v>0</v>
      </c>
      <c r="D25" s="342">
        <v>0</v>
      </c>
      <c r="E25" s="343">
        <v>0</v>
      </c>
    </row>
    <row r="26" spans="1:5" ht="15" customHeight="1" x14ac:dyDescent="0.25">
      <c r="A26" s="341" t="s">
        <v>28</v>
      </c>
      <c r="B26" s="332">
        <v>0</v>
      </c>
      <c r="C26" s="332">
        <v>0</v>
      </c>
      <c r="D26" s="342">
        <v>0</v>
      </c>
      <c r="E26" s="343">
        <v>0</v>
      </c>
    </row>
    <row r="27" spans="1:5" ht="15" customHeight="1" x14ac:dyDescent="0.25">
      <c r="A27" s="341" t="s">
        <v>29</v>
      </c>
      <c r="B27" s="332">
        <v>271.2</v>
      </c>
      <c r="C27" s="332">
        <v>0.79717813051146402</v>
      </c>
      <c r="D27" s="342">
        <v>4.794685119831895E-2</v>
      </c>
      <c r="E27" s="343">
        <v>7.9821371426081436E-2</v>
      </c>
    </row>
    <row r="28" spans="1:5" ht="15" customHeight="1" x14ac:dyDescent="0.25">
      <c r="A28" s="341" t="s">
        <v>30</v>
      </c>
      <c r="B28" s="332">
        <v>260.75</v>
      </c>
      <c r="C28" s="344">
        <v>0.76646090534979427</v>
      </c>
      <c r="D28" s="343">
        <v>3.6155380406084868E-2</v>
      </c>
      <c r="E28" s="343">
        <v>7.6745658552178214E-2</v>
      </c>
    </row>
    <row r="29" spans="1:5" s="347" customFormat="1" ht="15" customHeight="1" x14ac:dyDescent="0.25">
      <c r="A29" s="341" t="s">
        <v>31</v>
      </c>
      <c r="B29" s="332">
        <v>19.2</v>
      </c>
      <c r="C29" s="332">
        <v>5.6437389770723101E-2</v>
      </c>
      <c r="D29" s="345">
        <v>3.3944673414739073E-3</v>
      </c>
      <c r="E29" s="346">
        <v>5.6510705434393927E-3</v>
      </c>
    </row>
    <row r="30" spans="1:5" ht="15" customHeight="1" x14ac:dyDescent="0.25">
      <c r="A30" s="341" t="s">
        <v>32</v>
      </c>
      <c r="B30" s="332">
        <v>0</v>
      </c>
      <c r="C30" s="332">
        <v>0</v>
      </c>
      <c r="D30" s="342">
        <v>0</v>
      </c>
      <c r="E30" s="343">
        <v>0</v>
      </c>
    </row>
    <row r="31" spans="1:5" ht="15" customHeight="1" x14ac:dyDescent="0.25">
      <c r="A31" s="341" t="s">
        <v>33</v>
      </c>
      <c r="B31" s="332">
        <v>157.07749999999999</v>
      </c>
      <c r="C31" s="332">
        <v>0.46172104644326872</v>
      </c>
      <c r="D31" s="342">
        <v>2.7770543949498322E-2</v>
      </c>
      <c r="E31" s="343">
        <v>4.6232085067036521E-2</v>
      </c>
    </row>
    <row r="32" spans="1:5" ht="15" customHeight="1" x14ac:dyDescent="0.25">
      <c r="A32" s="348" t="s">
        <v>34</v>
      </c>
      <c r="B32" s="349">
        <v>3298.6275000000001</v>
      </c>
      <c r="C32" s="349">
        <v>9.6961419753086435</v>
      </c>
      <c r="D32" s="350">
        <v>0.5732374617158974</v>
      </c>
      <c r="E32" s="351">
        <v>0.97087378640776689</v>
      </c>
    </row>
    <row r="33" spans="1:6" ht="15" customHeight="1" x14ac:dyDescent="0.25">
      <c r="A33" s="338" t="s">
        <v>35</v>
      </c>
      <c r="B33" s="330"/>
      <c r="C33" s="330"/>
      <c r="D33" s="352"/>
    </row>
    <row r="34" spans="1:6" ht="15" customHeight="1" x14ac:dyDescent="0.25">
      <c r="A34" s="353" t="s">
        <v>36</v>
      </c>
      <c r="B34" s="354">
        <v>98.958825000000004</v>
      </c>
      <c r="C34" s="354">
        <v>0.29088425925925926</v>
      </c>
      <c r="D34" s="342">
        <v>1.749544268818394E-2</v>
      </c>
      <c r="E34" s="343">
        <v>2.9126213592233011E-2</v>
      </c>
    </row>
    <row r="35" spans="1:6" ht="15" customHeight="1" x14ac:dyDescent="0.25">
      <c r="A35" s="355" t="s">
        <v>37</v>
      </c>
      <c r="B35" s="356">
        <v>98.958825000000004</v>
      </c>
      <c r="C35" s="356">
        <v>0.29088425925925926</v>
      </c>
      <c r="D35" s="357">
        <v>1.749544268818394E-2</v>
      </c>
      <c r="E35" s="358">
        <v>2.9126213592233011E-2</v>
      </c>
      <c r="F35" s="341"/>
    </row>
    <row r="36" spans="1:6" ht="15" customHeight="1" x14ac:dyDescent="0.25">
      <c r="A36" s="359" t="s">
        <v>38</v>
      </c>
      <c r="B36" s="360">
        <v>3397.5863250000002</v>
      </c>
      <c r="C36" s="360">
        <v>9.9870262345679031</v>
      </c>
      <c r="D36" s="361">
        <v>0.59073290440408133</v>
      </c>
      <c r="E36" s="361">
        <v>1</v>
      </c>
    </row>
    <row r="37" spans="1:6" ht="15" customHeight="1" x14ac:dyDescent="0.25">
      <c r="A37" s="338" t="s">
        <v>39</v>
      </c>
      <c r="B37" s="330"/>
      <c r="C37" s="330"/>
      <c r="D37" s="352"/>
    </row>
    <row r="38" spans="1:6" ht="15" customHeight="1" x14ac:dyDescent="0.25">
      <c r="A38" s="341" t="s">
        <v>40</v>
      </c>
      <c r="B38" s="332">
        <v>1206.56</v>
      </c>
      <c r="C38" s="332">
        <v>3.5466196355085242</v>
      </c>
      <c r="D38" s="342">
        <v>0.21331398518378947</v>
      </c>
    </row>
    <row r="39" spans="1:6" ht="15" customHeight="1" x14ac:dyDescent="0.25">
      <c r="A39" s="341" t="s">
        <v>41</v>
      </c>
      <c r="B39" s="332">
        <v>25.6</v>
      </c>
      <c r="C39" s="332">
        <v>7.5249853027630806E-2</v>
      </c>
      <c r="D39" s="342">
        <v>4.5259564552985439E-3</v>
      </c>
    </row>
    <row r="40" spans="1:6" ht="15" customHeight="1" x14ac:dyDescent="0.25">
      <c r="A40" s="341" t="s">
        <v>42</v>
      </c>
      <c r="B40" s="332">
        <v>106.66666666666667</v>
      </c>
      <c r="C40" s="332">
        <v>0.31354105428179507</v>
      </c>
      <c r="D40" s="342">
        <v>1.8858151897077263E-2</v>
      </c>
    </row>
    <row r="41" spans="1:6" ht="15" customHeight="1" x14ac:dyDescent="0.25">
      <c r="A41" s="341" t="s">
        <v>43</v>
      </c>
      <c r="B41" s="332">
        <v>120</v>
      </c>
      <c r="C41" s="332">
        <v>0.35273368606701944</v>
      </c>
      <c r="D41" s="342">
        <v>2.1215420884211921E-2</v>
      </c>
    </row>
    <row r="42" spans="1:6" ht="15" customHeight="1" x14ac:dyDescent="0.25">
      <c r="A42" s="348" t="s">
        <v>44</v>
      </c>
      <c r="B42" s="349">
        <v>1458.8266666666666</v>
      </c>
      <c r="C42" s="349">
        <v>4.2881442288849696</v>
      </c>
      <c r="D42" s="350">
        <v>0.25791351442037719</v>
      </c>
    </row>
    <row r="43" spans="1:6" s="347" customFormat="1" ht="15" customHeight="1" x14ac:dyDescent="0.25">
      <c r="A43" s="338" t="s">
        <v>45</v>
      </c>
      <c r="B43" s="330"/>
      <c r="C43" s="330"/>
      <c r="D43" s="352"/>
    </row>
    <row r="44" spans="1:6" ht="15" customHeight="1" x14ac:dyDescent="0.25">
      <c r="A44" s="353" t="s">
        <v>46</v>
      </c>
      <c r="B44" s="354">
        <v>782.25</v>
      </c>
      <c r="C44" s="354">
        <v>2.2993827160493829</v>
      </c>
      <c r="D44" s="342">
        <v>0.13829802488895646</v>
      </c>
    </row>
    <row r="45" spans="1:6" ht="15" customHeight="1" x14ac:dyDescent="0.25">
      <c r="A45" s="353" t="s">
        <v>47</v>
      </c>
      <c r="B45" s="354">
        <v>12.8</v>
      </c>
      <c r="C45" s="354">
        <v>3.7624926513815403E-2</v>
      </c>
      <c r="D45" s="342">
        <v>2.262978227649272E-3</v>
      </c>
    </row>
    <row r="46" spans="1:6" ht="15" customHeight="1" x14ac:dyDescent="0.25">
      <c r="A46" s="362" t="s">
        <v>48</v>
      </c>
      <c r="B46" s="332">
        <v>0</v>
      </c>
      <c r="C46" s="332">
        <v>0</v>
      </c>
      <c r="D46" s="342">
        <v>0</v>
      </c>
      <c r="E46" s="346"/>
    </row>
    <row r="47" spans="1:6" ht="15" customHeight="1" x14ac:dyDescent="0.25">
      <c r="A47" s="353" t="s">
        <v>49</v>
      </c>
      <c r="B47" s="354">
        <v>0</v>
      </c>
      <c r="C47" s="354">
        <v>0</v>
      </c>
      <c r="D47" s="342">
        <v>0</v>
      </c>
    </row>
    <row r="48" spans="1:6" ht="15" customHeight="1" x14ac:dyDescent="0.25">
      <c r="A48" s="353" t="s">
        <v>50</v>
      </c>
      <c r="B48" s="332">
        <v>4.8</v>
      </c>
      <c r="C48" s="354">
        <v>1.4109347442680775E-2</v>
      </c>
      <c r="D48" s="342">
        <v>8.4861683536847682E-4</v>
      </c>
    </row>
    <row r="49" spans="1:6" s="363" customFormat="1" ht="15" customHeight="1" x14ac:dyDescent="0.25">
      <c r="A49" s="348" t="s">
        <v>51</v>
      </c>
      <c r="B49" s="349">
        <v>799.85</v>
      </c>
      <c r="C49" s="349">
        <v>2.3511169900058793</v>
      </c>
      <c r="D49" s="350">
        <v>0.14140961995197418</v>
      </c>
      <c r="F49" s="364"/>
    </row>
    <row r="50" spans="1:6" s="347" customFormat="1" ht="15" customHeight="1" x14ac:dyDescent="0.25">
      <c r="A50" s="359" t="s">
        <v>52</v>
      </c>
      <c r="B50" s="360">
        <v>2258.6766666666663</v>
      </c>
      <c r="C50" s="360">
        <v>6.6392612188908489</v>
      </c>
      <c r="D50" s="350">
        <v>0.39932313437235134</v>
      </c>
    </row>
    <row r="51" spans="1:6" ht="15" customHeight="1" x14ac:dyDescent="0.25">
      <c r="A51" s="359" t="s">
        <v>53</v>
      </c>
      <c r="B51" s="360">
        <v>5656.2629916666665</v>
      </c>
      <c r="C51" s="360">
        <v>16.626287453458751</v>
      </c>
      <c r="D51" s="361">
        <v>0.99005603877643267</v>
      </c>
    </row>
    <row r="52" spans="1:6" ht="15" hidden="1" customHeight="1" x14ac:dyDescent="0.25">
      <c r="A52" s="338" t="s">
        <v>54</v>
      </c>
      <c r="B52" s="330"/>
      <c r="C52" s="330"/>
      <c r="D52" s="352"/>
    </row>
    <row r="53" spans="1:6" ht="15" hidden="1" customHeight="1" x14ac:dyDescent="0.25">
      <c r="A53" s="341" t="s">
        <v>55</v>
      </c>
      <c r="B53" s="354">
        <v>1257.3150000000001</v>
      </c>
      <c r="C53" s="354">
        <v>3.6958112874779538</v>
      </c>
      <c r="D53" s="342">
        <v>0.17433826314583545</v>
      </c>
    </row>
    <row r="54" spans="1:6" ht="15" hidden="1" customHeight="1" x14ac:dyDescent="0.25">
      <c r="A54" s="341" t="s">
        <v>56</v>
      </c>
      <c r="B54" s="332">
        <v>298.35000000000002</v>
      </c>
      <c r="C54" s="354">
        <v>0.87698412698412687</v>
      </c>
      <c r="D54" s="342">
        <v>4.1368965461765751E-2</v>
      </c>
    </row>
    <row r="55" spans="1:6" ht="15" hidden="1" customHeight="1" x14ac:dyDescent="0.25">
      <c r="A55" s="348" t="s">
        <v>57</v>
      </c>
      <c r="B55" s="349">
        <v>1555.665</v>
      </c>
      <c r="C55" s="349">
        <v>4.5727954144620808</v>
      </c>
      <c r="D55" s="350">
        <v>0.21570722860760119</v>
      </c>
    </row>
    <row r="56" spans="1:6" ht="15" hidden="1" customHeight="1" thickBot="1" x14ac:dyDescent="0.3">
      <c r="A56" s="365" t="s">
        <v>58</v>
      </c>
      <c r="B56" s="366">
        <v>7211.9279916666665</v>
      </c>
      <c r="C56" s="367">
        <v>21.199082867920833</v>
      </c>
      <c r="D56" s="368">
        <v>1.2057632673840339</v>
      </c>
    </row>
    <row r="57" spans="1:6" ht="15" customHeight="1" thickBot="1" x14ac:dyDescent="0.3">
      <c r="A57" s="369"/>
      <c r="B57" s="370"/>
      <c r="C57" s="371"/>
      <c r="D57" s="372"/>
    </row>
    <row r="58" spans="1:6" ht="15" customHeight="1" thickBot="1" x14ac:dyDescent="0.3">
      <c r="A58" s="373" t="s">
        <v>98</v>
      </c>
      <c r="B58" s="374">
        <v>2384.5775000000003</v>
      </c>
      <c r="C58" s="374">
        <v>7.0093400940623178</v>
      </c>
      <c r="D58" s="375">
        <v>1</v>
      </c>
    </row>
    <row r="59" spans="1:6" ht="15" hidden="1" customHeight="1" x14ac:dyDescent="0.25">
      <c r="A59" s="376" t="s">
        <v>99</v>
      </c>
      <c r="B59" s="377">
        <v>0</v>
      </c>
      <c r="C59" s="377">
        <v>0</v>
      </c>
      <c r="D59" s="378">
        <v>0</v>
      </c>
    </row>
    <row r="60" spans="1:6" ht="15" customHeight="1" x14ac:dyDescent="0.25">
      <c r="A60" s="379" t="s">
        <v>106</v>
      </c>
      <c r="B60" s="380">
        <v>157.07749999999999</v>
      </c>
      <c r="C60" s="380">
        <v>0.46172104644326872</v>
      </c>
      <c r="D60" s="381">
        <v>6.5872256196328277E-2</v>
      </c>
    </row>
    <row r="61" spans="1:6" ht="15" customHeight="1" x14ac:dyDescent="0.25">
      <c r="A61" s="379" t="s">
        <v>107</v>
      </c>
      <c r="B61" s="380">
        <v>2227.5</v>
      </c>
      <c r="C61" s="382">
        <v>6.5476190476190492</v>
      </c>
      <c r="D61" s="381">
        <v>0.93412774380367181</v>
      </c>
    </row>
    <row r="62" spans="1:6" ht="15" customHeight="1" thickBot="1" x14ac:dyDescent="0.3">
      <c r="A62" s="530" t="s">
        <v>102</v>
      </c>
      <c r="B62" s="530"/>
      <c r="C62" s="339"/>
      <c r="D62" s="383">
        <v>0.42158179411268215</v>
      </c>
    </row>
    <row r="63" spans="1:6" ht="15" customHeight="1" x14ac:dyDescent="0.25">
      <c r="A63" s="384" t="s">
        <v>108</v>
      </c>
      <c r="B63" s="385"/>
      <c r="C63" s="385"/>
      <c r="D63" s="385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10">
        <v>2017</v>
      </c>
      <c r="B3" s="510"/>
      <c r="C3" s="510"/>
      <c r="D3" s="510"/>
      <c r="E3" s="51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124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132</v>
      </c>
      <c r="E6" s="6"/>
    </row>
    <row r="7" spans="1:5" ht="15" customHeight="1" thickBot="1" x14ac:dyDescent="0.3">
      <c r="A7" s="4"/>
      <c r="B7" s="7">
        <v>340.2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2376.0000000000005</v>
      </c>
      <c r="C12" s="6">
        <v>6.984126984126986</v>
      </c>
      <c r="D12" s="388">
        <v>0.39946647497461613</v>
      </c>
      <c r="E12" s="386">
        <v>0.65715323136868009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388">
        <v>0</v>
      </c>
      <c r="E13" s="386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388">
        <v>0</v>
      </c>
      <c r="E14" s="386">
        <v>0</v>
      </c>
    </row>
    <row r="15" spans="1:5" ht="15" customHeight="1" x14ac:dyDescent="0.25">
      <c r="A15" s="16" t="s">
        <v>17</v>
      </c>
      <c r="B15" s="6">
        <v>120</v>
      </c>
      <c r="C15" s="6">
        <v>0.35273368606701944</v>
      </c>
      <c r="D15" s="388">
        <v>2.017507449366748E-2</v>
      </c>
      <c r="E15" s="386">
        <v>3.3189557139832321E-2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388">
        <v>0</v>
      </c>
      <c r="E16" s="386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388">
        <v>0</v>
      </c>
      <c r="E17" s="386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388">
        <v>0</v>
      </c>
      <c r="E18" s="386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388">
        <v>0</v>
      </c>
      <c r="E19" s="386">
        <v>0</v>
      </c>
    </row>
    <row r="20" spans="1:5" ht="15" customHeight="1" x14ac:dyDescent="0.25">
      <c r="A20" s="16" t="s">
        <v>22</v>
      </c>
      <c r="B20" s="6">
        <v>165.6</v>
      </c>
      <c r="C20" s="6">
        <v>0.48677248677248675</v>
      </c>
      <c r="D20" s="388">
        <v>2.784160280126112E-2</v>
      </c>
      <c r="E20" s="386">
        <v>4.5801588852968603E-2</v>
      </c>
    </row>
    <row r="21" spans="1:5" ht="15" customHeight="1" x14ac:dyDescent="0.25">
      <c r="A21" s="16" t="s">
        <v>23</v>
      </c>
      <c r="B21" s="6">
        <v>108</v>
      </c>
      <c r="C21" s="6">
        <v>0.3174603174603175</v>
      </c>
      <c r="D21" s="388">
        <v>1.8157567044300729E-2</v>
      </c>
      <c r="E21" s="386">
        <v>2.9870601425849092E-2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388">
        <v>0</v>
      </c>
      <c r="E22" s="386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388">
        <v>0</v>
      </c>
      <c r="E23" s="386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388">
        <v>0</v>
      </c>
      <c r="E24" s="386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388">
        <v>0</v>
      </c>
      <c r="E25" s="386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388">
        <v>0</v>
      </c>
      <c r="E26" s="386">
        <v>0</v>
      </c>
    </row>
    <row r="27" spans="1:5" ht="15" customHeight="1" x14ac:dyDescent="0.25">
      <c r="A27" s="16" t="s">
        <v>29</v>
      </c>
      <c r="B27" s="6">
        <v>284.88</v>
      </c>
      <c r="C27" s="6">
        <v>0.83738977072310405</v>
      </c>
      <c r="D27" s="388">
        <v>4.7895626847966589E-2</v>
      </c>
      <c r="E27" s="386">
        <v>7.8792008649961942E-2</v>
      </c>
    </row>
    <row r="28" spans="1:5" ht="15" customHeight="1" x14ac:dyDescent="0.25">
      <c r="A28" s="16" t="s">
        <v>30</v>
      </c>
      <c r="B28" s="6">
        <v>269.14999999999998</v>
      </c>
      <c r="C28" s="17">
        <v>0.79115226337448552</v>
      </c>
      <c r="D28" s="386">
        <v>3.4726238797267571E-2</v>
      </c>
      <c r="E28" s="386">
        <v>7.4441410868215582E-2</v>
      </c>
    </row>
    <row r="29" spans="1:5" s="19" customFormat="1" ht="15" customHeight="1" x14ac:dyDescent="0.25">
      <c r="A29" s="16" t="s">
        <v>31</v>
      </c>
      <c r="B29" s="6">
        <v>19.5</v>
      </c>
      <c r="C29" s="6">
        <v>5.7319223985890656E-2</v>
      </c>
      <c r="D29" s="402">
        <v>3.278449605220965E-3</v>
      </c>
      <c r="E29" s="394">
        <v>5.393303035222753E-3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388">
        <v>0</v>
      </c>
      <c r="E30" s="386">
        <v>0</v>
      </c>
    </row>
    <row r="31" spans="1:5" ht="15" customHeight="1" x14ac:dyDescent="0.25">
      <c r="A31" s="16" t="s">
        <v>33</v>
      </c>
      <c r="B31" s="6">
        <v>167.15650000000005</v>
      </c>
      <c r="C31" s="6">
        <v>0.49134773662551456</v>
      </c>
      <c r="D31" s="388">
        <v>2.8103290330006074E-2</v>
      </c>
      <c r="E31" s="386">
        <v>4.6232085067036528E-2</v>
      </c>
    </row>
    <row r="32" spans="1:5" ht="15" customHeight="1" x14ac:dyDescent="0.25">
      <c r="A32" s="20" t="s">
        <v>34</v>
      </c>
      <c r="B32" s="21">
        <v>3510.2865000000006</v>
      </c>
      <c r="C32" s="21">
        <v>10.318302469135805</v>
      </c>
      <c r="D32" s="393">
        <v>0.57964432489430651</v>
      </c>
      <c r="E32" s="403">
        <v>0.970873786407767</v>
      </c>
    </row>
    <row r="33" spans="1:6" ht="15" customHeight="1" x14ac:dyDescent="0.25">
      <c r="A33" s="12" t="s">
        <v>35</v>
      </c>
      <c r="B33" s="4"/>
      <c r="C33" s="4"/>
      <c r="D33" s="387"/>
    </row>
    <row r="34" spans="1:6" ht="15" customHeight="1" x14ac:dyDescent="0.25">
      <c r="A34" s="25" t="s">
        <v>36</v>
      </c>
      <c r="B34" s="26">
        <v>105.30859500000001</v>
      </c>
      <c r="C34" s="26">
        <v>0.30954907407407412</v>
      </c>
      <c r="D34" s="388">
        <v>1.7705072907903824E-2</v>
      </c>
      <c r="E34" s="386">
        <v>2.9126213592233007E-2</v>
      </c>
    </row>
    <row r="35" spans="1:6" ht="15" customHeight="1" x14ac:dyDescent="0.25">
      <c r="A35" s="28" t="s">
        <v>37</v>
      </c>
      <c r="B35" s="29">
        <v>105.30859500000001</v>
      </c>
      <c r="C35" s="29">
        <v>0.30954907407407412</v>
      </c>
      <c r="D35" s="389">
        <v>1.7705072907903824E-2</v>
      </c>
      <c r="E35" s="390">
        <v>2.9126213592233007E-2</v>
      </c>
      <c r="F35" s="16"/>
    </row>
    <row r="36" spans="1:6" ht="15" customHeight="1" x14ac:dyDescent="0.25">
      <c r="A36" s="33" t="s">
        <v>38</v>
      </c>
      <c r="B36" s="34">
        <v>3615.5950950000006</v>
      </c>
      <c r="C36" s="34">
        <v>10.627851543209879</v>
      </c>
      <c r="D36" s="392">
        <v>0.5973493978022103</v>
      </c>
      <c r="E36" s="392">
        <v>1</v>
      </c>
    </row>
    <row r="37" spans="1:6" ht="15" customHeight="1" x14ac:dyDescent="0.25">
      <c r="A37" s="12" t="s">
        <v>39</v>
      </c>
      <c r="B37" s="4"/>
      <c r="C37" s="4"/>
      <c r="D37" s="387"/>
    </row>
    <row r="38" spans="1:6" ht="15" customHeight="1" x14ac:dyDescent="0.25">
      <c r="A38" s="16" t="s">
        <v>40</v>
      </c>
      <c r="B38" s="6">
        <v>1236.0133333333335</v>
      </c>
      <c r="C38" s="6">
        <v>3.6331961591220856</v>
      </c>
      <c r="D38" s="388">
        <v>0.2078055089597188</v>
      </c>
    </row>
    <row r="39" spans="1:6" ht="15" customHeight="1" x14ac:dyDescent="0.25">
      <c r="A39" s="16" t="s">
        <v>41</v>
      </c>
      <c r="B39" s="6">
        <v>26</v>
      </c>
      <c r="C39" s="6">
        <v>7.6425631981187542E-2</v>
      </c>
      <c r="D39" s="388">
        <v>4.3712661402946201E-3</v>
      </c>
    </row>
    <row r="40" spans="1:6" ht="15" customHeight="1" x14ac:dyDescent="0.25">
      <c r="A40" s="16" t="s">
        <v>42</v>
      </c>
      <c r="B40" s="6">
        <v>120</v>
      </c>
      <c r="C40" s="6">
        <v>0.35273368606701944</v>
      </c>
      <c r="D40" s="388">
        <v>2.017507449366748E-2</v>
      </c>
    </row>
    <row r="41" spans="1:6" ht="15" customHeight="1" x14ac:dyDescent="0.25">
      <c r="A41" s="16" t="s">
        <v>43</v>
      </c>
      <c r="B41" s="6">
        <v>125</v>
      </c>
      <c r="C41" s="6">
        <v>0.36743092298647856</v>
      </c>
      <c r="D41" s="388">
        <v>2.1015702597570289E-2</v>
      </c>
    </row>
    <row r="42" spans="1:6" ht="15" customHeight="1" x14ac:dyDescent="0.25">
      <c r="A42" s="20" t="s">
        <v>44</v>
      </c>
      <c r="B42" s="21">
        <v>1507.0133333333335</v>
      </c>
      <c r="C42" s="21">
        <v>4.4297864001567717</v>
      </c>
      <c r="D42" s="393">
        <v>0.25336755219125118</v>
      </c>
    </row>
    <row r="43" spans="1:6" s="19" customFormat="1" ht="15" customHeight="1" x14ac:dyDescent="0.25">
      <c r="A43" s="12" t="s">
        <v>45</v>
      </c>
      <c r="B43" s="4"/>
      <c r="C43" s="4"/>
      <c r="D43" s="387"/>
    </row>
    <row r="44" spans="1:6" ht="15" customHeight="1" x14ac:dyDescent="0.25">
      <c r="A44" s="25" t="s">
        <v>46</v>
      </c>
      <c r="B44" s="26">
        <v>807.44999999999993</v>
      </c>
      <c r="C44" s="26">
        <v>2.3734567901234565</v>
      </c>
      <c r="D44" s="388">
        <v>0.13575303249926504</v>
      </c>
    </row>
    <row r="45" spans="1:6" ht="15" customHeight="1" x14ac:dyDescent="0.25">
      <c r="A45" s="25" t="s">
        <v>47</v>
      </c>
      <c r="B45" s="26">
        <v>13</v>
      </c>
      <c r="C45" s="26">
        <v>3.8212815990593771E-2</v>
      </c>
      <c r="D45" s="388">
        <v>2.18563307014731E-3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388">
        <v>0</v>
      </c>
      <c r="E46" s="394"/>
    </row>
    <row r="47" spans="1:6" ht="15" customHeight="1" x14ac:dyDescent="0.25">
      <c r="A47" s="25" t="s">
        <v>49</v>
      </c>
      <c r="B47" s="26">
        <v>0</v>
      </c>
      <c r="C47" s="26">
        <v>0</v>
      </c>
      <c r="D47" s="388">
        <v>0</v>
      </c>
    </row>
    <row r="48" spans="1:6" ht="15" customHeight="1" x14ac:dyDescent="0.25">
      <c r="A48" s="25" t="s">
        <v>50</v>
      </c>
      <c r="B48" s="6">
        <v>4.875</v>
      </c>
      <c r="C48" s="26">
        <v>1.4329805996472664E-2</v>
      </c>
      <c r="D48" s="388">
        <v>8.1961240130524126E-4</v>
      </c>
    </row>
    <row r="49" spans="1:6" s="39" customFormat="1" ht="15" customHeight="1" x14ac:dyDescent="0.25">
      <c r="A49" s="20" t="s">
        <v>51</v>
      </c>
      <c r="B49" s="21">
        <v>825.32499999999993</v>
      </c>
      <c r="C49" s="21">
        <v>2.4259994121105231</v>
      </c>
      <c r="D49" s="393">
        <v>0.13875827797071758</v>
      </c>
      <c r="F49" s="41"/>
    </row>
    <row r="50" spans="1:6" s="19" customFormat="1" ht="15" customHeight="1" x14ac:dyDescent="0.25">
      <c r="A50" s="33" t="s">
        <v>52</v>
      </c>
      <c r="B50" s="34">
        <v>2332.3383333333336</v>
      </c>
      <c r="C50" s="34">
        <v>6.8557858122672943</v>
      </c>
      <c r="D50" s="393">
        <v>0.39212583016196878</v>
      </c>
    </row>
    <row r="51" spans="1:6" ht="15" customHeight="1" x14ac:dyDescent="0.25">
      <c r="A51" s="33" t="s">
        <v>53</v>
      </c>
      <c r="B51" s="34">
        <v>5947.9334283333337</v>
      </c>
      <c r="C51" s="34">
        <v>17.483637355477171</v>
      </c>
      <c r="D51" s="392">
        <v>0.98947522796417908</v>
      </c>
    </row>
    <row r="52" spans="1:6" ht="15" hidden="1" customHeight="1" x14ac:dyDescent="0.25">
      <c r="A52" s="12" t="s">
        <v>54</v>
      </c>
      <c r="B52" s="4"/>
      <c r="C52" s="4"/>
      <c r="D52" s="387"/>
    </row>
    <row r="53" spans="1:6" ht="15" hidden="1" customHeight="1" x14ac:dyDescent="0.25">
      <c r="A53" s="16" t="s">
        <v>55</v>
      </c>
      <c r="B53" s="26">
        <v>1504.34</v>
      </c>
      <c r="C53" s="26">
        <v>4.4219282774838327</v>
      </c>
      <c r="D53" s="388">
        <v>0.19409277381490431</v>
      </c>
    </row>
    <row r="54" spans="1:6" ht="15" hidden="1" customHeight="1" x14ac:dyDescent="0.25">
      <c r="A54" s="16" t="s">
        <v>56</v>
      </c>
      <c r="B54" s="6">
        <v>298.34999999999997</v>
      </c>
      <c r="C54" s="26">
        <v>0.87698412698412687</v>
      </c>
      <c r="D54" s="388">
        <v>3.8493677671056208E-2</v>
      </c>
    </row>
    <row r="55" spans="1:6" ht="15" hidden="1" customHeight="1" x14ac:dyDescent="0.25">
      <c r="A55" s="20" t="s">
        <v>57</v>
      </c>
      <c r="B55" s="21">
        <v>1802.6899999999998</v>
      </c>
      <c r="C55" s="21">
        <v>5.2989124044679592</v>
      </c>
      <c r="D55" s="393">
        <v>0.23258645148596052</v>
      </c>
    </row>
    <row r="56" spans="1:6" ht="15" hidden="1" customHeight="1" thickBot="1" x14ac:dyDescent="0.3">
      <c r="A56" s="42" t="s">
        <v>58</v>
      </c>
      <c r="B56" s="43">
        <v>7750.6234283333333</v>
      </c>
      <c r="C56" s="44">
        <v>22.78254975994513</v>
      </c>
      <c r="D56" s="396">
        <v>1.2220616794501395</v>
      </c>
    </row>
    <row r="57" spans="1:6" ht="15" customHeight="1" thickBot="1" x14ac:dyDescent="0.3">
      <c r="A57" s="70"/>
      <c r="B57" s="71"/>
      <c r="C57" s="72"/>
      <c r="D57" s="397"/>
    </row>
    <row r="58" spans="1:6" ht="15" customHeight="1" thickBot="1" x14ac:dyDescent="0.3">
      <c r="A58" s="74" t="s">
        <v>98</v>
      </c>
      <c r="B58" s="75">
        <v>2543.1565000000005</v>
      </c>
      <c r="C58" s="75">
        <v>7.4754747207525005</v>
      </c>
      <c r="D58" s="398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399">
        <v>0</v>
      </c>
    </row>
    <row r="60" spans="1:6" ht="15" customHeight="1" x14ac:dyDescent="0.25">
      <c r="A60" s="80" t="s">
        <v>106</v>
      </c>
      <c r="B60" s="81">
        <v>167.15650000000005</v>
      </c>
      <c r="C60" s="81">
        <v>0.49134773662551456</v>
      </c>
      <c r="D60" s="400">
        <v>6.5727964441040107E-2</v>
      </c>
    </row>
    <row r="61" spans="1:6" ht="15" customHeight="1" x14ac:dyDescent="0.25">
      <c r="A61" s="80" t="s">
        <v>107</v>
      </c>
      <c r="B61" s="81">
        <v>2376.0000000000005</v>
      </c>
      <c r="C61" s="83">
        <v>6.984126984126986</v>
      </c>
      <c r="D61" s="400">
        <v>0.93427203555895988</v>
      </c>
    </row>
    <row r="62" spans="1:6" ht="15" customHeight="1" thickBot="1" x14ac:dyDescent="0.3">
      <c r="A62" s="504" t="s">
        <v>102</v>
      </c>
      <c r="B62" s="504"/>
      <c r="C62" s="14"/>
      <c r="D62" s="401">
        <v>0.42756976530462221</v>
      </c>
    </row>
    <row r="63" spans="1:6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7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10">
        <v>2018</v>
      </c>
      <c r="B3" s="510"/>
      <c r="C3" s="510"/>
      <c r="D3" s="510"/>
      <c r="E3" s="51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124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139</v>
      </c>
      <c r="E6" s="6"/>
    </row>
    <row r="7" spans="1:5" ht="15" customHeight="1" thickBot="1" x14ac:dyDescent="0.3">
      <c r="A7" s="4"/>
      <c r="B7" s="7">
        <v>340.2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2722.5000000000005</v>
      </c>
      <c r="C12" s="17">
        <v>8.002645502645505</v>
      </c>
      <c r="D12" s="18">
        <v>0.37699538509996289</v>
      </c>
      <c r="E12" s="18">
        <v>0.68140882265223457</v>
      </c>
    </row>
    <row r="13" spans="1:5" ht="15" customHeight="1" x14ac:dyDescent="0.25">
      <c r="A13" s="16" t="s">
        <v>15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17</v>
      </c>
      <c r="B15" s="6">
        <v>137.5</v>
      </c>
      <c r="C15" s="17">
        <v>0.40417401528512642</v>
      </c>
      <c r="D15" s="18">
        <v>1.9040170964644585E-2</v>
      </c>
      <c r="E15" s="18">
        <v>3.4414587002638101E-2</v>
      </c>
    </row>
    <row r="16" spans="1:5" ht="15" customHeight="1" x14ac:dyDescent="0.25">
      <c r="A16" s="16" t="s">
        <v>18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17">
        <v>0</v>
      </c>
      <c r="D19" s="18">
        <v>0</v>
      </c>
      <c r="E19" s="18">
        <v>0</v>
      </c>
    </row>
    <row r="20" spans="1:5" ht="15" customHeight="1" x14ac:dyDescent="0.25">
      <c r="A20" s="16" t="s">
        <v>22</v>
      </c>
      <c r="B20" s="6">
        <v>204</v>
      </c>
      <c r="C20" s="17">
        <v>0.59964726631393295</v>
      </c>
      <c r="D20" s="18">
        <v>2.8248690012999969E-2</v>
      </c>
      <c r="E20" s="18">
        <v>5.1058732716641263E-2</v>
      </c>
    </row>
    <row r="21" spans="1:5" ht="15" customHeight="1" x14ac:dyDescent="0.25">
      <c r="A21" s="16" t="s">
        <v>23</v>
      </c>
      <c r="B21" s="6">
        <v>112.4</v>
      </c>
      <c r="C21" s="17">
        <v>0.33039388594944152</v>
      </c>
      <c r="D21" s="18">
        <v>1.5564474301280376E-2</v>
      </c>
      <c r="E21" s="18">
        <v>2.8132360575247442E-2</v>
      </c>
    </row>
    <row r="22" spans="1:5" ht="15" customHeight="1" x14ac:dyDescent="0.25">
      <c r="A22" s="16" t="s">
        <v>24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29</v>
      </c>
      <c r="B27" s="6">
        <v>288.96000000000004</v>
      </c>
      <c r="C27" s="17">
        <v>0.84938271604938287</v>
      </c>
      <c r="D27" s="18">
        <v>4.0013438559590546E-2</v>
      </c>
      <c r="E27" s="18">
        <v>7.2323193165689512E-2</v>
      </c>
    </row>
    <row r="28" spans="1:5" ht="15" customHeight="1" x14ac:dyDescent="0.25">
      <c r="A28" s="16" t="s">
        <v>30</v>
      </c>
      <c r="B28" s="6">
        <v>238.05</v>
      </c>
      <c r="C28" s="17">
        <v>0.69973544973544977</v>
      </c>
      <c r="D28" s="18">
        <v>3.2963728713699229E-2</v>
      </c>
      <c r="E28" s="18">
        <v>5.9581035898021828E-2</v>
      </c>
    </row>
    <row r="29" spans="1:5" s="19" customFormat="1" ht="15" customHeight="1" x14ac:dyDescent="0.25">
      <c r="A29" s="16" t="s">
        <v>31</v>
      </c>
      <c r="B29" s="6">
        <v>18</v>
      </c>
      <c r="C29" s="17">
        <v>5.2910052910052914E-2</v>
      </c>
      <c r="D29" s="18">
        <v>2.4925314717352911E-3</v>
      </c>
      <c r="E29" s="18">
        <v>4.5051822985271699E-3</v>
      </c>
    </row>
    <row r="30" spans="1:5" ht="15" customHeight="1" x14ac:dyDescent="0.25">
      <c r="A30" s="16" t="s">
        <v>32</v>
      </c>
      <c r="B30" s="6">
        <v>0</v>
      </c>
      <c r="C30" s="17">
        <v>0</v>
      </c>
      <c r="D30" s="18">
        <v>0</v>
      </c>
      <c r="E30" s="18">
        <v>0</v>
      </c>
    </row>
    <row r="31" spans="1:5" ht="15" customHeight="1" x14ac:dyDescent="0.25">
      <c r="A31" s="16" t="s">
        <v>33</v>
      </c>
      <c r="B31" s="6">
        <v>186.07050000000004</v>
      </c>
      <c r="C31" s="17">
        <v>0.54694444444444457</v>
      </c>
      <c r="D31" s="18">
        <v>2.5765920956195645E-2</v>
      </c>
      <c r="E31" s="18">
        <v>4.6571195715450001E-2</v>
      </c>
    </row>
    <row r="32" spans="1:5" ht="15" customHeight="1" x14ac:dyDescent="0.25">
      <c r="A32" s="20" t="s">
        <v>34</v>
      </c>
      <c r="B32" s="21">
        <v>3907.4805000000006</v>
      </c>
      <c r="C32" s="21">
        <v>11.485833333333336</v>
      </c>
      <c r="D32" s="22">
        <v>0.54108434008010864</v>
      </c>
      <c r="E32" s="23">
        <v>0.97799511002444983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87.918311250000016</v>
      </c>
      <c r="C34" s="26">
        <v>0.25843125000000006</v>
      </c>
      <c r="D34" s="27">
        <v>1.2174397651802442E-2</v>
      </c>
      <c r="E34" s="18">
        <v>2.2004889975550123E-2</v>
      </c>
    </row>
    <row r="35" spans="1:6" ht="15" customHeight="1" x14ac:dyDescent="0.25">
      <c r="A35" s="28" t="s">
        <v>37</v>
      </c>
      <c r="B35" s="29">
        <v>87.918311250000016</v>
      </c>
      <c r="C35" s="29">
        <v>0.25843125000000006</v>
      </c>
      <c r="D35" s="30">
        <v>1.2174397651802442E-2</v>
      </c>
      <c r="E35" s="31">
        <v>2.2004889975550123E-2</v>
      </c>
    </row>
    <row r="36" spans="1:6" ht="15" customHeight="1" x14ac:dyDescent="0.25">
      <c r="A36" s="33" t="s">
        <v>38</v>
      </c>
      <c r="B36" s="34">
        <v>3995.3988112500006</v>
      </c>
      <c r="C36" s="35">
        <v>11.744264583333335</v>
      </c>
      <c r="D36" s="36">
        <v>0.55325873773191103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1081.3066666666666</v>
      </c>
      <c r="C38" s="6">
        <v>3.1784440525181266</v>
      </c>
      <c r="D38" s="18">
        <v>0.14973282762576937</v>
      </c>
    </row>
    <row r="39" spans="1:6" ht="15" customHeight="1" x14ac:dyDescent="0.25">
      <c r="A39" s="16" t="s">
        <v>41</v>
      </c>
      <c r="B39" s="6">
        <v>24</v>
      </c>
      <c r="C39" s="6">
        <v>7.0546737213403876E-2</v>
      </c>
      <c r="D39" s="18">
        <v>3.323375295647055E-3</v>
      </c>
    </row>
    <row r="40" spans="1:6" ht="15" customHeight="1" x14ac:dyDescent="0.25">
      <c r="A40" s="16" t="s">
        <v>42</v>
      </c>
      <c r="B40" s="6">
        <v>93.333333333333329</v>
      </c>
      <c r="C40" s="6">
        <v>0.27434842249657065</v>
      </c>
      <c r="D40" s="18">
        <v>1.2924237260849658E-2</v>
      </c>
    </row>
    <row r="41" spans="1:6" ht="15" customHeight="1" x14ac:dyDescent="0.25">
      <c r="A41" s="16" t="s">
        <v>43</v>
      </c>
      <c r="B41" s="6">
        <v>100</v>
      </c>
      <c r="C41" s="6">
        <v>0.29394473838918284</v>
      </c>
      <c r="D41" s="18">
        <v>1.3847397065196063E-2</v>
      </c>
    </row>
    <row r="42" spans="1:6" ht="15" customHeight="1" x14ac:dyDescent="0.25">
      <c r="A42" s="20" t="s">
        <v>44</v>
      </c>
      <c r="B42" s="21">
        <v>1298.6399999999999</v>
      </c>
      <c r="C42" s="21">
        <v>3.8172839506172838</v>
      </c>
      <c r="D42" s="22">
        <v>0.17982783724746212</v>
      </c>
      <c r="F42" s="16"/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476.1</v>
      </c>
      <c r="C44" s="26">
        <v>1.3994708994708995</v>
      </c>
      <c r="D44" s="37">
        <v>6.5927457427398459E-2</v>
      </c>
    </row>
    <row r="45" spans="1:6" ht="15" customHeight="1" x14ac:dyDescent="0.25">
      <c r="A45" s="25" t="s">
        <v>47</v>
      </c>
      <c r="B45" s="26">
        <v>12</v>
      </c>
      <c r="C45" s="26">
        <v>3.5273368606701938E-2</v>
      </c>
      <c r="D45" s="37">
        <v>1.6616876478235275E-3</v>
      </c>
    </row>
    <row r="46" spans="1:6" ht="15" customHeight="1" x14ac:dyDescent="0.25">
      <c r="A46" s="38" t="s">
        <v>48</v>
      </c>
      <c r="B46" s="26">
        <v>0</v>
      </c>
      <c r="C46" s="26">
        <v>0</v>
      </c>
      <c r="D46" s="37">
        <v>0</v>
      </c>
      <c r="E46" s="18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4.5</v>
      </c>
      <c r="C48" s="26">
        <v>1.3227513227513229E-2</v>
      </c>
      <c r="D48" s="27">
        <v>6.2313286793382278E-4</v>
      </c>
    </row>
    <row r="49" spans="1:4" s="39" customFormat="1" ht="15" customHeight="1" x14ac:dyDescent="0.25">
      <c r="A49" s="20" t="s">
        <v>51</v>
      </c>
      <c r="B49" s="21">
        <v>492.6</v>
      </c>
      <c r="C49" s="21">
        <v>1.4479717813051147</v>
      </c>
      <c r="D49" s="22">
        <v>6.8212277943155805E-2</v>
      </c>
    </row>
    <row r="50" spans="1:4" s="19" customFormat="1" ht="15" customHeight="1" x14ac:dyDescent="0.25">
      <c r="A50" s="33" t="s">
        <v>52</v>
      </c>
      <c r="B50" s="34">
        <v>1791.2399999999998</v>
      </c>
      <c r="C50" s="34">
        <v>5.265255731922398</v>
      </c>
      <c r="D50" s="22">
        <v>0.24804011519061792</v>
      </c>
    </row>
    <row r="51" spans="1:4" ht="15" customHeight="1" x14ac:dyDescent="0.25">
      <c r="A51" s="33" t="s">
        <v>53</v>
      </c>
      <c r="B51" s="34">
        <v>5786.6388112500008</v>
      </c>
      <c r="C51" s="34">
        <v>17.009520315255735</v>
      </c>
      <c r="D51" s="36">
        <v>0.80129885292252889</v>
      </c>
    </row>
    <row r="52" spans="1:4" ht="15" customHeight="1" x14ac:dyDescent="0.25">
      <c r="A52" s="12" t="s">
        <v>54</v>
      </c>
      <c r="B52" s="4"/>
      <c r="C52" s="4"/>
      <c r="D52" s="24"/>
    </row>
    <row r="53" spans="1:4" ht="15" customHeight="1" x14ac:dyDescent="0.25">
      <c r="A53" s="16" t="s">
        <v>55</v>
      </c>
      <c r="B53" s="26">
        <v>1090.6849999999999</v>
      </c>
      <c r="C53" s="26">
        <v>3.2060111699000586</v>
      </c>
      <c r="D53" s="27">
        <v>0.15103148268053368</v>
      </c>
    </row>
    <row r="54" spans="1:4" ht="15" customHeight="1" x14ac:dyDescent="0.25">
      <c r="A54" s="16" t="s">
        <v>56</v>
      </c>
      <c r="B54" s="6">
        <v>344.25</v>
      </c>
      <c r="C54" s="26">
        <v>1.0119047619047619</v>
      </c>
      <c r="D54" s="27">
        <v>4.7669664396937449E-2</v>
      </c>
    </row>
    <row r="55" spans="1:4" ht="15" customHeight="1" x14ac:dyDescent="0.25">
      <c r="A55" s="20" t="s">
        <v>57</v>
      </c>
      <c r="B55" s="21">
        <v>1434.9349999999999</v>
      </c>
      <c r="C55" s="21">
        <v>4.2179159318048205</v>
      </c>
      <c r="D55" s="22">
        <v>0.19870114707747114</v>
      </c>
    </row>
    <row r="56" spans="1:4" ht="15" customHeight="1" thickBot="1" x14ac:dyDescent="0.3">
      <c r="A56" s="42" t="s">
        <v>58</v>
      </c>
      <c r="B56" s="43">
        <v>7221.5738112500003</v>
      </c>
      <c r="C56" s="44">
        <v>21.227436247060556</v>
      </c>
      <c r="D56" s="45">
        <v>1</v>
      </c>
    </row>
    <row r="57" spans="1:4" ht="15" customHeight="1" x14ac:dyDescent="0.25">
      <c r="A57" s="46" t="s">
        <v>108</v>
      </c>
      <c r="B57" s="46"/>
      <c r="C57" s="46"/>
      <c r="D57" s="46"/>
    </row>
  </sheetData>
  <mergeCells count="6">
    <mergeCell ref="C8:C9"/>
    <mergeCell ref="A1:E1"/>
    <mergeCell ref="A2:E2"/>
    <mergeCell ref="A3:E3"/>
    <mergeCell ref="A4:E4"/>
    <mergeCell ref="A5:E5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/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48" t="s">
        <v>0</v>
      </c>
      <c r="B1" s="48"/>
      <c r="C1" s="48"/>
      <c r="D1" s="48"/>
      <c r="E1" s="48"/>
    </row>
    <row r="2" spans="1:5" ht="15" customHeight="1" x14ac:dyDescent="0.25">
      <c r="A2" s="48" t="s">
        <v>1</v>
      </c>
      <c r="B2" s="48"/>
      <c r="C2" s="48"/>
      <c r="D2" s="48"/>
      <c r="E2" s="48"/>
    </row>
    <row r="3" spans="1:5" ht="15" customHeight="1" x14ac:dyDescent="0.25">
      <c r="A3" s="49" t="s">
        <v>2</v>
      </c>
      <c r="B3" s="49"/>
      <c r="C3" s="49"/>
      <c r="D3" s="49"/>
      <c r="E3" s="49"/>
    </row>
    <row r="4" spans="1:5" ht="15" customHeight="1" x14ac:dyDescent="0.25">
      <c r="A4" s="48" t="s">
        <v>60</v>
      </c>
      <c r="B4" s="48"/>
      <c r="C4" s="48"/>
      <c r="D4" s="48"/>
      <c r="E4" s="48"/>
    </row>
    <row r="5" spans="1:5" ht="15" customHeight="1" x14ac:dyDescent="0.25">
      <c r="A5" s="4" t="s">
        <v>3</v>
      </c>
      <c r="B5" s="5">
        <v>39569</v>
      </c>
      <c r="E5" s="6"/>
    </row>
    <row r="6" spans="1:5" ht="15" customHeight="1" thickBot="1" x14ac:dyDescent="0.3">
      <c r="A6" s="4"/>
      <c r="B6" s="7">
        <v>393.75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5</v>
      </c>
      <c r="E8" s="8" t="s">
        <v>5</v>
      </c>
    </row>
    <row r="9" spans="1:5" ht="15" customHeight="1" thickBot="1" x14ac:dyDescent="0.3">
      <c r="A9" s="14"/>
      <c r="B9" s="15" t="s">
        <v>9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1350</v>
      </c>
      <c r="C11" s="17">
        <v>3.4285714285714284</v>
      </c>
      <c r="D11" s="18">
        <v>0.513336873353333</v>
      </c>
      <c r="E11" s="18">
        <v>0.71009415720624569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160</v>
      </c>
      <c r="C13" s="17">
        <v>0.40634920634920635</v>
      </c>
      <c r="D13" s="18">
        <v>6.0839925730765396E-2</v>
      </c>
      <c r="E13" s="18">
        <v>8.4159307520740231E-2</v>
      </c>
    </row>
    <row r="14" spans="1:5" ht="15" customHeight="1" x14ac:dyDescent="0.25">
      <c r="A14" s="16" t="s">
        <v>17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21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93.6</v>
      </c>
      <c r="C19" s="17">
        <v>0.23771428571428571</v>
      </c>
      <c r="D19" s="18">
        <v>3.5591356552497753E-2</v>
      </c>
      <c r="E19" s="18">
        <v>4.9233194899633029E-2</v>
      </c>
    </row>
    <row r="20" spans="1:5" ht="15" customHeight="1" x14ac:dyDescent="0.25">
      <c r="A20" s="16" t="s">
        <v>23</v>
      </c>
      <c r="B20" s="6">
        <v>67.08</v>
      </c>
      <c r="C20" s="17">
        <v>0.17036190476190477</v>
      </c>
      <c r="D20" s="18">
        <v>2.5507138862623392E-2</v>
      </c>
      <c r="E20" s="18">
        <v>3.5283789678070339E-2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25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26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30</v>
      </c>
      <c r="B27" s="6">
        <v>47.34</v>
      </c>
      <c r="C27" s="17">
        <v>0.12022857142857143</v>
      </c>
      <c r="D27" s="18">
        <v>1.8001013025590214E-2</v>
      </c>
      <c r="E27" s="18">
        <v>2.4900635112699018E-2</v>
      </c>
    </row>
    <row r="28" spans="1:5" s="19" customFormat="1" ht="15" customHeight="1" x14ac:dyDescent="0.25">
      <c r="A28" s="16" t="s">
        <v>31</v>
      </c>
      <c r="B28" s="6">
        <v>15</v>
      </c>
      <c r="C28" s="17">
        <v>3.8095238095238099E-2</v>
      </c>
      <c r="D28" s="18">
        <v>5.7037430372592554E-3</v>
      </c>
      <c r="E28" s="18">
        <v>7.8899350800693963E-3</v>
      </c>
    </row>
    <row r="29" spans="1:5" ht="15" customHeight="1" x14ac:dyDescent="0.25">
      <c r="A29" s="16" t="s">
        <v>32</v>
      </c>
      <c r="B29" s="6">
        <v>24.868421052631579</v>
      </c>
      <c r="C29" s="17">
        <v>6.3157894736842107E-2</v>
      </c>
      <c r="D29" s="18">
        <v>9.4562055617719246E-3</v>
      </c>
      <c r="E29" s="18">
        <v>1.3080681843272947E-2</v>
      </c>
    </row>
    <row r="30" spans="1:5" ht="15" customHeight="1" x14ac:dyDescent="0.25">
      <c r="A30" s="16" t="s">
        <v>33</v>
      </c>
      <c r="B30" s="6">
        <v>87.894421052631571</v>
      </c>
      <c r="C30" s="17">
        <v>0.22322392648287384</v>
      </c>
      <c r="D30" s="18">
        <v>3.3421812806192046E-2</v>
      </c>
      <c r="E30" s="18">
        <v>4.6232085067036528E-2</v>
      </c>
    </row>
    <row r="31" spans="1:5" ht="15" customHeight="1" x14ac:dyDescent="0.25">
      <c r="A31" s="20" t="s">
        <v>34</v>
      </c>
      <c r="B31" s="21">
        <v>1845.7828421052629</v>
      </c>
      <c r="C31" s="21">
        <v>4.6877024561403502</v>
      </c>
      <c r="D31" s="22">
        <v>0.701858068930033</v>
      </c>
      <c r="E31" s="23">
        <v>0.970873786407767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55.373485263157889</v>
      </c>
      <c r="C33" s="26">
        <v>0.14063107368421052</v>
      </c>
      <c r="D33" s="27">
        <v>2.1055742067900989E-2</v>
      </c>
      <c r="E33" s="18">
        <v>2.9126213592233011E-2</v>
      </c>
    </row>
    <row r="34" spans="1:251" ht="15" customHeight="1" x14ac:dyDescent="0.25">
      <c r="A34" s="28" t="s">
        <v>37</v>
      </c>
      <c r="B34" s="29">
        <v>55.373485263157889</v>
      </c>
      <c r="C34" s="29">
        <v>0.14063107368421052</v>
      </c>
      <c r="D34" s="30">
        <v>2.1055742067900989E-2</v>
      </c>
      <c r="E34" s="31">
        <v>2.9126213592233011E-2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1901.1563273684208</v>
      </c>
      <c r="C35" s="35">
        <v>4.8283335298245609</v>
      </c>
      <c r="D35" s="36">
        <v>0.72291381099793395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137.46666666666667</v>
      </c>
      <c r="C37" s="6">
        <v>0.34912169312169311</v>
      </c>
      <c r="D37" s="18">
        <v>5.2271636190349267E-2</v>
      </c>
    </row>
    <row r="38" spans="1:251" ht="15" customHeight="1" x14ac:dyDescent="0.25">
      <c r="A38" s="16" t="s">
        <v>41</v>
      </c>
      <c r="B38" s="6">
        <v>0</v>
      </c>
      <c r="C38" s="6">
        <v>0</v>
      </c>
      <c r="D38" s="18">
        <v>0</v>
      </c>
    </row>
    <row r="39" spans="1:251" ht="15" customHeight="1" x14ac:dyDescent="0.25">
      <c r="A39" s="16" t="s">
        <v>42</v>
      </c>
      <c r="B39" s="6">
        <v>30</v>
      </c>
      <c r="C39" s="6">
        <v>7.6190476190476197E-2</v>
      </c>
      <c r="D39" s="18">
        <v>1.1407486074518511E-2</v>
      </c>
    </row>
    <row r="40" spans="1:251" ht="15" customHeight="1" x14ac:dyDescent="0.25">
      <c r="A40" s="16" t="s">
        <v>43</v>
      </c>
      <c r="B40" s="6">
        <v>0</v>
      </c>
      <c r="C40" s="6">
        <v>0</v>
      </c>
      <c r="D40" s="18">
        <v>0</v>
      </c>
    </row>
    <row r="41" spans="1:251" ht="15" customHeight="1" x14ac:dyDescent="0.25">
      <c r="A41" s="20" t="s">
        <v>44</v>
      </c>
      <c r="B41" s="21">
        <v>167.46666666666667</v>
      </c>
      <c r="C41" s="21">
        <v>0.42531216931216931</v>
      </c>
      <c r="D41" s="22">
        <v>6.3679122264867771E-2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94.68</v>
      </c>
      <c r="C43" s="26">
        <v>0.24045714285714287</v>
      </c>
      <c r="D43" s="37">
        <v>3.6002026051180427E-2</v>
      </c>
    </row>
    <row r="44" spans="1:251" ht="15" customHeight="1" x14ac:dyDescent="0.25">
      <c r="A44" s="25" t="s">
        <v>47</v>
      </c>
      <c r="B44" s="26">
        <v>10</v>
      </c>
      <c r="C44" s="26">
        <v>2.5396825396825397E-2</v>
      </c>
      <c r="D44" s="37">
        <v>3.8024953581728372E-3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3.75</v>
      </c>
      <c r="C47" s="26">
        <v>9.5238095238095247E-3</v>
      </c>
      <c r="D47" s="27">
        <v>1.4259357593148139E-3</v>
      </c>
    </row>
    <row r="48" spans="1:251" s="39" customFormat="1" ht="15" customHeight="1" x14ac:dyDescent="0.25">
      <c r="A48" s="20" t="s">
        <v>51</v>
      </c>
      <c r="B48" s="21">
        <v>108.43</v>
      </c>
      <c r="C48" s="21">
        <v>0.27537777777777783</v>
      </c>
      <c r="D48" s="22">
        <v>4.1230457168668078E-2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275.89666666666665</v>
      </c>
      <c r="C49" s="34">
        <v>0.70068994708994714</v>
      </c>
      <c r="D49" s="22">
        <v>0.10490957943353585</v>
      </c>
    </row>
    <row r="50" spans="1:4" ht="15" customHeight="1" x14ac:dyDescent="0.25">
      <c r="A50" s="33" t="s">
        <v>53</v>
      </c>
      <c r="B50" s="34">
        <v>2177.0529940350875</v>
      </c>
      <c r="C50" s="34">
        <v>5.5290234769145084</v>
      </c>
      <c r="D50" s="36">
        <v>0.8278233904314698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302.79899999999998</v>
      </c>
      <c r="C52" s="26">
        <v>0.76901333333333333</v>
      </c>
      <c r="D52" s="27">
        <v>0.11513917919593768</v>
      </c>
    </row>
    <row r="53" spans="1:4" ht="15" customHeight="1" x14ac:dyDescent="0.25">
      <c r="A53" s="16" t="s">
        <v>56</v>
      </c>
      <c r="B53" s="6">
        <v>150</v>
      </c>
      <c r="C53" s="26">
        <v>0.38095238095238093</v>
      </c>
      <c r="D53" s="27">
        <v>5.7037430372592554E-2</v>
      </c>
    </row>
    <row r="54" spans="1:4" ht="15" customHeight="1" x14ac:dyDescent="0.25">
      <c r="A54" s="20" t="s">
        <v>57</v>
      </c>
      <c r="B54" s="21">
        <v>452.79899999999998</v>
      </c>
      <c r="C54" s="21">
        <v>1.1499657142857143</v>
      </c>
      <c r="D54" s="22">
        <v>0.17217660956853023</v>
      </c>
    </row>
    <row r="55" spans="1:4" ht="15" customHeight="1" thickBot="1" x14ac:dyDescent="0.3">
      <c r="A55" s="42" t="s">
        <v>58</v>
      </c>
      <c r="B55" s="43">
        <v>2629.8519940350875</v>
      </c>
      <c r="C55" s="44">
        <v>6.6789891912002224</v>
      </c>
      <c r="D55" s="45">
        <v>1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1"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>
      <selection sqref="A1:B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2"/>
      <c r="D1" s="2"/>
    </row>
    <row r="2" spans="1:5" ht="15" customHeight="1" x14ac:dyDescent="0.25">
      <c r="A2" s="500" t="s">
        <v>1</v>
      </c>
      <c r="B2" s="500"/>
      <c r="C2" s="2"/>
      <c r="D2" s="2"/>
    </row>
    <row r="3" spans="1:5" ht="15" customHeight="1" x14ac:dyDescent="0.25">
      <c r="A3" s="535" t="s">
        <v>95</v>
      </c>
      <c r="B3" s="535"/>
      <c r="C3" s="2"/>
      <c r="D3" s="2"/>
    </row>
    <row r="4" spans="1:5" ht="15" customHeight="1" x14ac:dyDescent="0.25">
      <c r="A4" s="1" t="s">
        <v>60</v>
      </c>
      <c r="B4" s="1"/>
      <c r="C4" s="1"/>
      <c r="D4" s="2"/>
    </row>
    <row r="5" spans="1:5" ht="15" customHeight="1" x14ac:dyDescent="0.25">
      <c r="A5" s="4" t="s">
        <v>3</v>
      </c>
      <c r="B5" s="5">
        <v>39934</v>
      </c>
      <c r="E5" s="6"/>
    </row>
    <row r="6" spans="1:5" ht="15" customHeight="1" thickBot="1" x14ac:dyDescent="0.3">
      <c r="A6" s="4"/>
      <c r="B6" s="7">
        <v>393.75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5</v>
      </c>
      <c r="E8" s="8" t="s">
        <v>5</v>
      </c>
    </row>
    <row r="9" spans="1:5" ht="15" customHeight="1" thickBot="1" x14ac:dyDescent="0.3">
      <c r="A9" s="14"/>
      <c r="B9" s="15" t="s">
        <v>67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1687.5</v>
      </c>
      <c r="C11" s="17">
        <v>4.2857142857142856</v>
      </c>
      <c r="D11" s="18">
        <v>0.55495259456134194</v>
      </c>
      <c r="E11" s="18">
        <v>0.73571077322023659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160</v>
      </c>
      <c r="C13" s="17">
        <v>0.40634920634920635</v>
      </c>
      <c r="D13" s="18">
        <v>5.2617727484334638E-2</v>
      </c>
      <c r="E13" s="18">
        <v>6.9756280720140951E-2</v>
      </c>
    </row>
    <row r="14" spans="1:5" ht="15" customHeight="1" x14ac:dyDescent="0.25">
      <c r="A14" s="16" t="s">
        <v>17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21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98.64</v>
      </c>
      <c r="C19" s="17">
        <v>0.25051428571428569</v>
      </c>
      <c r="D19" s="18">
        <v>3.2438828994092304E-2</v>
      </c>
      <c r="E19" s="18">
        <v>4.3004747063966897E-2</v>
      </c>
    </row>
    <row r="20" spans="1:5" ht="15" customHeight="1" x14ac:dyDescent="0.25">
      <c r="A20" s="16" t="s">
        <v>23</v>
      </c>
      <c r="B20" s="6">
        <v>67.08</v>
      </c>
      <c r="C20" s="17">
        <v>0.17036190476190477</v>
      </c>
      <c r="D20" s="18">
        <v>2.2059982247807298E-2</v>
      </c>
      <c r="E20" s="18">
        <v>2.924532069191909E-2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25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26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0</v>
      </c>
      <c r="C26" s="17">
        <v>0</v>
      </c>
      <c r="D26" s="18">
        <v>0</v>
      </c>
      <c r="E26" s="18">
        <v>0</v>
      </c>
    </row>
    <row r="27" spans="1:5" ht="15" customHeight="1" x14ac:dyDescent="0.25">
      <c r="A27" s="16" t="s">
        <v>30</v>
      </c>
      <c r="B27" s="6">
        <v>45.262500000000003</v>
      </c>
      <c r="C27" s="17">
        <v>0.11495238095238096</v>
      </c>
      <c r="D27" s="18">
        <v>1.4885061814123104E-2</v>
      </c>
      <c r="E27" s="18">
        <v>1.9733397850596125E-2</v>
      </c>
    </row>
    <row r="28" spans="1:5" s="19" customFormat="1" ht="15" customHeight="1" x14ac:dyDescent="0.25">
      <c r="A28" s="16" t="s">
        <v>31</v>
      </c>
      <c r="B28" s="6">
        <v>15</v>
      </c>
      <c r="C28" s="17">
        <v>3.8095238095238099E-2</v>
      </c>
      <c r="D28" s="18">
        <v>4.9329119516563725E-3</v>
      </c>
      <c r="E28" s="18">
        <v>6.5396513175132141E-3</v>
      </c>
    </row>
    <row r="29" spans="1:5" ht="15" customHeight="1" x14ac:dyDescent="0.25">
      <c r="A29" s="16" t="s">
        <v>32</v>
      </c>
      <c r="B29" s="6">
        <v>47.368421052631575</v>
      </c>
      <c r="C29" s="17">
        <v>0.12030075187969924</v>
      </c>
      <c r="D29" s="18">
        <v>1.5577616689441175E-2</v>
      </c>
      <c r="E29" s="18">
        <v>2.0651530476357517E-2</v>
      </c>
    </row>
    <row r="30" spans="1:5" ht="15" customHeight="1" x14ac:dyDescent="0.25">
      <c r="A30" s="16" t="s">
        <v>33</v>
      </c>
      <c r="B30" s="6">
        <v>106.04254605263159</v>
      </c>
      <c r="C30" s="17">
        <v>0.26931440267335005</v>
      </c>
      <c r="D30" s="18">
        <v>3.4873236187139847E-2</v>
      </c>
      <c r="E30" s="18">
        <v>4.6232085067036521E-2</v>
      </c>
    </row>
    <row r="31" spans="1:5" ht="15" customHeight="1" x14ac:dyDescent="0.25">
      <c r="A31" s="20" t="s">
        <v>34</v>
      </c>
      <c r="B31" s="21">
        <v>2226.8934671052634</v>
      </c>
      <c r="C31" s="21">
        <v>5.6556024561403522</v>
      </c>
      <c r="D31" s="22">
        <v>0.73233795992993667</v>
      </c>
      <c r="E31" s="23">
        <v>0.970873786407767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66.806804013157901</v>
      </c>
      <c r="C33" s="26">
        <v>0.16966807368421055</v>
      </c>
      <c r="D33" s="27">
        <v>2.1970138797898102E-2</v>
      </c>
      <c r="E33" s="18">
        <v>2.9126213592233007E-2</v>
      </c>
    </row>
    <row r="34" spans="1:251" ht="15" customHeight="1" x14ac:dyDescent="0.25">
      <c r="A34" s="28" t="s">
        <v>37</v>
      </c>
      <c r="B34" s="29">
        <v>66.806804013157901</v>
      </c>
      <c r="C34" s="29">
        <v>0.16966807368421055</v>
      </c>
      <c r="D34" s="30">
        <v>2.1970138797898102E-2</v>
      </c>
      <c r="E34" s="31">
        <v>2.9126213592233007E-2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2293.7002711184214</v>
      </c>
      <c r="C35" s="35">
        <v>5.8252705298245626</v>
      </c>
      <c r="D35" s="36">
        <v>0.75430809872783477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127.64666666666668</v>
      </c>
      <c r="C37" s="6">
        <v>0.32418201058201063</v>
      </c>
      <c r="D37" s="18">
        <v>4.1977984505939807E-2</v>
      </c>
    </row>
    <row r="38" spans="1:251" ht="15" customHeight="1" x14ac:dyDescent="0.25">
      <c r="A38" s="16" t="s">
        <v>41</v>
      </c>
      <c r="B38" s="6">
        <v>0</v>
      </c>
      <c r="C38" s="6">
        <v>0</v>
      </c>
      <c r="D38" s="18">
        <v>0</v>
      </c>
    </row>
    <row r="39" spans="1:251" ht="15" customHeight="1" x14ac:dyDescent="0.25">
      <c r="A39" s="16" t="s">
        <v>42</v>
      </c>
      <c r="B39" s="6">
        <v>33.333333333333336</v>
      </c>
      <c r="C39" s="6">
        <v>8.4656084656084665E-2</v>
      </c>
      <c r="D39" s="18">
        <v>1.0962026559236384E-2</v>
      </c>
    </row>
    <row r="40" spans="1:251" ht="15" customHeight="1" x14ac:dyDescent="0.25">
      <c r="A40" s="16" t="s">
        <v>43</v>
      </c>
      <c r="B40" s="6">
        <v>0</v>
      </c>
      <c r="C40" s="6">
        <v>0</v>
      </c>
      <c r="D40" s="18">
        <v>0</v>
      </c>
    </row>
    <row r="41" spans="1:251" ht="15" customHeight="1" x14ac:dyDescent="0.25">
      <c r="A41" s="20" t="s">
        <v>44</v>
      </c>
      <c r="B41" s="21">
        <v>160.98000000000002</v>
      </c>
      <c r="C41" s="21">
        <v>0.40883809523809528</v>
      </c>
      <c r="D41" s="22">
        <v>5.2940011065176193E-2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90.525000000000006</v>
      </c>
      <c r="C43" s="26">
        <v>0.22990476190476192</v>
      </c>
      <c r="D43" s="37">
        <v>2.9770123628246208E-2</v>
      </c>
    </row>
    <row r="44" spans="1:251" ht="15" customHeight="1" x14ac:dyDescent="0.25">
      <c r="A44" s="25" t="s">
        <v>47</v>
      </c>
      <c r="B44" s="26">
        <v>10</v>
      </c>
      <c r="C44" s="26">
        <v>2.5396825396825397E-2</v>
      </c>
      <c r="D44" s="37">
        <v>3.2886079677709149E-3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3.75</v>
      </c>
      <c r="C47" s="26">
        <v>9.5238095238095247E-3</v>
      </c>
      <c r="D47" s="27">
        <v>1.2332279879140931E-3</v>
      </c>
    </row>
    <row r="48" spans="1:251" s="39" customFormat="1" ht="15" customHeight="1" x14ac:dyDescent="0.25">
      <c r="A48" s="20" t="s">
        <v>51</v>
      </c>
      <c r="B48" s="21">
        <v>104.27500000000001</v>
      </c>
      <c r="C48" s="21">
        <v>0.26482539682539685</v>
      </c>
      <c r="D48" s="22">
        <v>3.429195958393122E-2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265.255</v>
      </c>
      <c r="C49" s="34">
        <v>0.67366349206349208</v>
      </c>
      <c r="D49" s="22">
        <v>8.7231970649107399E-2</v>
      </c>
    </row>
    <row r="50" spans="1:4" ht="15" customHeight="1" x14ac:dyDescent="0.25">
      <c r="A50" s="33" t="s">
        <v>53</v>
      </c>
      <c r="B50" s="34">
        <v>2558.9552711184215</v>
      </c>
      <c r="C50" s="34">
        <v>6.4989340218880542</v>
      </c>
      <c r="D50" s="36">
        <v>0.84154006937694215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331.84500000000003</v>
      </c>
      <c r="C52" s="26">
        <v>0.84278095238095241</v>
      </c>
      <c r="D52" s="27">
        <v>0.10913081110649393</v>
      </c>
    </row>
    <row r="53" spans="1:4" ht="15" customHeight="1" x14ac:dyDescent="0.25">
      <c r="A53" s="16" t="s">
        <v>56</v>
      </c>
      <c r="B53" s="6">
        <v>150</v>
      </c>
      <c r="C53" s="26">
        <v>0.38095238095238093</v>
      </c>
      <c r="D53" s="27">
        <v>4.9329119516563727E-2</v>
      </c>
    </row>
    <row r="54" spans="1:4" ht="15" customHeight="1" x14ac:dyDescent="0.25">
      <c r="A54" s="20" t="s">
        <v>57</v>
      </c>
      <c r="B54" s="21">
        <v>481.84500000000003</v>
      </c>
      <c r="C54" s="21">
        <v>1.2237333333333333</v>
      </c>
      <c r="D54" s="22">
        <v>0.15845993062305766</v>
      </c>
    </row>
    <row r="55" spans="1:4" ht="15" customHeight="1" thickBot="1" x14ac:dyDescent="0.3">
      <c r="A55" s="42" t="s">
        <v>58</v>
      </c>
      <c r="B55" s="43">
        <v>3040.8002711184217</v>
      </c>
      <c r="C55" s="44">
        <v>7.7226673552213878</v>
      </c>
      <c r="D55" s="45">
        <v>0.99999999999999978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4">
    <mergeCell ref="A1:B1"/>
    <mergeCell ref="A2:B2"/>
    <mergeCell ref="A3:B3"/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104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60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>
        <v>40299</v>
      </c>
      <c r="E6" s="6"/>
    </row>
    <row r="7" spans="1:5" ht="15" customHeight="1" thickBot="1" x14ac:dyDescent="0.3">
      <c r="A7" s="4"/>
      <c r="B7" s="7">
        <v>393.75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1687.5</v>
      </c>
      <c r="C12" s="6">
        <v>4.2857142857142856</v>
      </c>
      <c r="D12" s="27">
        <v>0.64529560226745086</v>
      </c>
      <c r="E12" s="18">
        <v>0.72523024448639684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200</v>
      </c>
      <c r="C14" s="6">
        <v>0.50793650793650791</v>
      </c>
      <c r="D14" s="27">
        <v>7.6479478787253433E-2</v>
      </c>
      <c r="E14" s="18">
        <v>8.5953214161350738E-2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124.02</v>
      </c>
      <c r="C20" s="6">
        <v>0.31497142857142862</v>
      </c>
      <c r="D20" s="27">
        <v>4.7424924795975855E-2</v>
      </c>
      <c r="E20" s="18">
        <v>5.3299588101453597E-2</v>
      </c>
    </row>
    <row r="21" spans="1:5" ht="15" customHeight="1" x14ac:dyDescent="0.25">
      <c r="A21" s="16" t="s">
        <v>23</v>
      </c>
      <c r="B21" s="6">
        <v>104.08</v>
      </c>
      <c r="C21" s="6">
        <v>0.26433015873015875</v>
      </c>
      <c r="D21" s="27">
        <v>3.9799920760886683E-2</v>
      </c>
      <c r="E21" s="18">
        <v>4.473005264956692E-2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6">
        <v>0</v>
      </c>
      <c r="D27" s="27">
        <v>0</v>
      </c>
      <c r="E27" s="18">
        <v>0</v>
      </c>
    </row>
    <row r="28" spans="1:5" ht="15" customHeight="1" x14ac:dyDescent="0.25">
      <c r="A28" s="16" t="s">
        <v>30</v>
      </c>
      <c r="B28" s="6">
        <v>35.9</v>
      </c>
      <c r="C28" s="17">
        <v>9.1174603174603172E-2</v>
      </c>
      <c r="D28" s="18">
        <v>1.1704216835342235E-2</v>
      </c>
      <c r="E28" s="18">
        <v>1.5428601941962456E-2</v>
      </c>
    </row>
    <row r="29" spans="1:5" s="19" customFormat="1" ht="15" customHeight="1" x14ac:dyDescent="0.25">
      <c r="A29" s="16" t="s">
        <v>31</v>
      </c>
      <c r="B29" s="6">
        <v>0</v>
      </c>
      <c r="C29" s="6">
        <v>0</v>
      </c>
      <c r="D29" s="37">
        <v>0</v>
      </c>
      <c r="E29" s="69">
        <v>0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107.575</v>
      </c>
      <c r="C31" s="6">
        <v>0.27320634920634923</v>
      </c>
      <c r="D31" s="27">
        <v>4.1136399652693938E-2</v>
      </c>
      <c r="E31" s="18">
        <v>4.6232085067036528E-2</v>
      </c>
    </row>
    <row r="32" spans="1:5" ht="15" customHeight="1" x14ac:dyDescent="0.25">
      <c r="A32" s="20" t="s">
        <v>34</v>
      </c>
      <c r="B32" s="21">
        <v>2259.0749999999998</v>
      </c>
      <c r="C32" s="21">
        <v>5.7373333333333338</v>
      </c>
      <c r="D32" s="22">
        <v>0.86184054309960301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67.772249999999985</v>
      </c>
      <c r="C34" s="26">
        <v>0.17211999999999997</v>
      </c>
      <c r="D34" s="27">
        <v>2.5915931781197176E-2</v>
      </c>
      <c r="E34" s="18">
        <v>2.9126213592233007E-2</v>
      </c>
    </row>
    <row r="35" spans="1:253" ht="15" customHeight="1" x14ac:dyDescent="0.25">
      <c r="A35" s="28" t="s">
        <v>37</v>
      </c>
      <c r="B35" s="29">
        <v>67.772249999999985</v>
      </c>
      <c r="C35" s="29">
        <v>0.17211999999999997</v>
      </c>
      <c r="D35" s="30">
        <v>2.5915931781197176E-2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2326.8472499999998</v>
      </c>
      <c r="C36" s="34">
        <v>5.9094533333333334</v>
      </c>
      <c r="D36" s="36">
        <v>0.88775647488080023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110.53333333333333</v>
      </c>
      <c r="C38" s="6">
        <v>0.2807195767195767</v>
      </c>
      <c r="D38" s="27">
        <v>4.2267658609755399E-2</v>
      </c>
    </row>
    <row r="39" spans="1:253" ht="15" customHeight="1" x14ac:dyDescent="0.25">
      <c r="A39" s="16" t="s">
        <v>41</v>
      </c>
      <c r="B39" s="6">
        <v>0</v>
      </c>
      <c r="C39" s="6">
        <v>0</v>
      </c>
      <c r="D39" s="27">
        <v>0</v>
      </c>
    </row>
    <row r="40" spans="1:253" ht="15" customHeight="1" x14ac:dyDescent="0.25">
      <c r="A40" s="16" t="s">
        <v>42</v>
      </c>
      <c r="B40" s="6">
        <v>70</v>
      </c>
      <c r="C40" s="6">
        <v>0.17777777777777778</v>
      </c>
      <c r="D40" s="27">
        <v>2.6767817575538699E-2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180.53333333333333</v>
      </c>
      <c r="C42" s="21">
        <v>0.45849735449735451</v>
      </c>
      <c r="D42" s="22">
        <v>6.9035476185294098E-2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107.7</v>
      </c>
      <c r="C44" s="26">
        <v>0.2735238095238095</v>
      </c>
      <c r="D44" s="27">
        <v>4.1184199326935969E-2</v>
      </c>
    </row>
    <row r="45" spans="1:253" ht="15" customHeight="1" x14ac:dyDescent="0.25">
      <c r="A45" s="25" t="s">
        <v>47</v>
      </c>
      <c r="B45" s="26">
        <v>0</v>
      </c>
      <c r="C45" s="26">
        <v>0</v>
      </c>
      <c r="D45" s="27">
        <v>0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0</v>
      </c>
      <c r="C48" s="26">
        <v>0</v>
      </c>
      <c r="D48" s="27">
        <v>0</v>
      </c>
    </row>
    <row r="49" spans="1:253" s="39" customFormat="1" ht="15" customHeight="1" x14ac:dyDescent="0.25">
      <c r="A49" s="20" t="s">
        <v>51</v>
      </c>
      <c r="B49" s="21">
        <v>107.7</v>
      </c>
      <c r="C49" s="21">
        <v>0.2735238095238095</v>
      </c>
      <c r="D49" s="22">
        <v>4.1184199326935969E-2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288.23333333333335</v>
      </c>
      <c r="C50" s="34">
        <v>0.73202116402116402</v>
      </c>
      <c r="D50" s="22">
        <v>0.11021967551223008</v>
      </c>
    </row>
    <row r="51" spans="1:253" ht="15" customHeight="1" x14ac:dyDescent="0.25">
      <c r="A51" s="33" t="s">
        <v>53</v>
      </c>
      <c r="B51" s="34">
        <v>2615.0805833333334</v>
      </c>
      <c r="C51" s="34">
        <v>6.6414744973544977</v>
      </c>
      <c r="D51" s="36">
        <v>0.99797615039303034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302.19</v>
      </c>
      <c r="C53" s="26">
        <v>0.76746666666666663</v>
      </c>
      <c r="D53" s="27">
        <v>9.852081575131115E-2</v>
      </c>
    </row>
    <row r="54" spans="1:253" ht="15" hidden="1" customHeight="1" x14ac:dyDescent="0.25">
      <c r="A54" s="16" t="s">
        <v>56</v>
      </c>
      <c r="B54" s="6">
        <v>150</v>
      </c>
      <c r="C54" s="26">
        <v>0.38095238095238093</v>
      </c>
      <c r="D54" s="27">
        <v>4.8903412961039984E-2</v>
      </c>
    </row>
    <row r="55" spans="1:253" ht="15" hidden="1" customHeight="1" x14ac:dyDescent="0.25">
      <c r="A55" s="20" t="s">
        <v>57</v>
      </c>
      <c r="B55" s="21">
        <v>452.19</v>
      </c>
      <c r="C55" s="21">
        <v>1.1484190476190475</v>
      </c>
      <c r="D55" s="22">
        <v>0.14742422871235114</v>
      </c>
    </row>
    <row r="56" spans="1:253" ht="15" hidden="1" customHeight="1" thickBot="1" x14ac:dyDescent="0.3">
      <c r="A56" s="42" t="s">
        <v>58</v>
      </c>
      <c r="B56" s="43">
        <v>3067.2705833333334</v>
      </c>
      <c r="C56" s="44">
        <v>7.7898935449735447</v>
      </c>
      <c r="D56" s="45">
        <v>1.1454003791053815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1795.075</v>
      </c>
      <c r="C58" s="75">
        <v>4.5589206349206348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107.575</v>
      </c>
      <c r="C60" s="81">
        <v>0.27320634920634923</v>
      </c>
      <c r="D60" s="82">
        <v>5.9927858167486039E-2</v>
      </c>
    </row>
    <row r="61" spans="1:253" ht="15" customHeight="1" x14ac:dyDescent="0.25">
      <c r="A61" s="80" t="s">
        <v>107</v>
      </c>
      <c r="B61" s="81">
        <v>1687.5</v>
      </c>
      <c r="C61" s="83">
        <v>4.2857142857142856</v>
      </c>
      <c r="D61" s="82">
        <v>0.94007214183251397</v>
      </c>
    </row>
    <row r="62" spans="1:253" ht="15" customHeight="1" thickBot="1" x14ac:dyDescent="0.3">
      <c r="A62" s="504" t="s">
        <v>102</v>
      </c>
      <c r="B62" s="504"/>
      <c r="C62" s="14"/>
      <c r="D62" s="85">
        <v>0.68643200192014475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104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60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>
        <v>40694</v>
      </c>
      <c r="E6" s="6"/>
    </row>
    <row r="7" spans="1:5" ht="15" customHeight="1" thickBot="1" x14ac:dyDescent="0.3">
      <c r="A7" s="4"/>
      <c r="B7" s="7">
        <v>393.75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1485</v>
      </c>
      <c r="C12" s="6">
        <v>3.7714285714285714</v>
      </c>
      <c r="D12" s="27">
        <v>0.46738750959253184</v>
      </c>
      <c r="E12" s="18">
        <v>0.51019500781811999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176</v>
      </c>
      <c r="C14" s="6">
        <v>0.44698412698412698</v>
      </c>
      <c r="D14" s="27">
        <v>5.5394075210966738E-2</v>
      </c>
      <c r="E14" s="18">
        <v>6.0467556482147557E-2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905.76</v>
      </c>
      <c r="C20" s="6">
        <v>2.3003428571428572</v>
      </c>
      <c r="D20" s="27">
        <v>0.28507805433571154</v>
      </c>
      <c r="E20" s="18">
        <v>0.31118803385948846</v>
      </c>
    </row>
    <row r="21" spans="1:5" ht="15" customHeight="1" x14ac:dyDescent="0.25">
      <c r="A21" s="16" t="s">
        <v>23</v>
      </c>
      <c r="B21" s="6">
        <v>90.8</v>
      </c>
      <c r="C21" s="6">
        <v>0.23060317460317459</v>
      </c>
      <c r="D21" s="27">
        <v>2.8578306983839657E-2</v>
      </c>
      <c r="E21" s="18">
        <v>3.1195762094198852E-2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6">
        <v>0</v>
      </c>
      <c r="D27" s="27">
        <v>0</v>
      </c>
      <c r="E27" s="18">
        <v>0</v>
      </c>
    </row>
    <row r="28" spans="1:5" ht="15" customHeight="1" x14ac:dyDescent="0.25">
      <c r="A28" s="16" t="s">
        <v>30</v>
      </c>
      <c r="B28" s="6">
        <v>33.75</v>
      </c>
      <c r="C28" s="17">
        <v>8.5714285714285715E-2</v>
      </c>
      <c r="D28" s="18">
        <v>9.1808377813158686E-3</v>
      </c>
      <c r="E28" s="18">
        <v>1.1595341086775453E-2</v>
      </c>
    </row>
    <row r="29" spans="1:5" s="19" customFormat="1" ht="15" customHeight="1" x14ac:dyDescent="0.25">
      <c r="A29" s="16" t="s">
        <v>31</v>
      </c>
      <c r="B29" s="6">
        <v>0</v>
      </c>
      <c r="C29" s="6">
        <v>0</v>
      </c>
      <c r="D29" s="37">
        <v>0</v>
      </c>
      <c r="E29" s="69">
        <v>0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134.56550000000001</v>
      </c>
      <c r="C31" s="6">
        <v>0.34175365079365083</v>
      </c>
      <c r="D31" s="27">
        <v>4.2353019476144005E-2</v>
      </c>
      <c r="E31" s="18">
        <v>4.6232085067036521E-2</v>
      </c>
    </row>
    <row r="32" spans="1:5" ht="15" customHeight="1" x14ac:dyDescent="0.25">
      <c r="A32" s="20" t="s">
        <v>34</v>
      </c>
      <c r="B32" s="21">
        <v>2825.8755000000006</v>
      </c>
      <c r="C32" s="21">
        <v>7.1768266666666669</v>
      </c>
      <c r="D32" s="22">
        <v>0.88797180338050963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84.776265000000009</v>
      </c>
      <c r="C34" s="26">
        <v>0.21530480000000002</v>
      </c>
      <c r="D34" s="27">
        <v>2.6682402269970724E-2</v>
      </c>
      <c r="E34" s="18">
        <v>2.9126213592233007E-2</v>
      </c>
    </row>
    <row r="35" spans="1:253" ht="15" customHeight="1" x14ac:dyDescent="0.25">
      <c r="A35" s="28" t="s">
        <v>37</v>
      </c>
      <c r="B35" s="29">
        <v>84.776265000000009</v>
      </c>
      <c r="C35" s="29">
        <v>0.21530480000000002</v>
      </c>
      <c r="D35" s="30">
        <v>2.6682402269970724E-2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2910.6517650000005</v>
      </c>
      <c r="C36" s="34">
        <v>7.3921314666666671</v>
      </c>
      <c r="D36" s="36">
        <v>0.91465420565048039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102.66666666666667</v>
      </c>
      <c r="C38" s="6">
        <v>0.26074074074074077</v>
      </c>
      <c r="D38" s="27">
        <v>3.2313210539730595E-2</v>
      </c>
    </row>
    <row r="39" spans="1:253" ht="15" customHeight="1" x14ac:dyDescent="0.25">
      <c r="A39" s="16" t="s">
        <v>41</v>
      </c>
      <c r="B39" s="6">
        <v>0</v>
      </c>
      <c r="C39" s="6">
        <v>0</v>
      </c>
      <c r="D39" s="27">
        <v>0</v>
      </c>
    </row>
    <row r="40" spans="1:253" ht="15" customHeight="1" x14ac:dyDescent="0.25">
      <c r="A40" s="16" t="s">
        <v>42</v>
      </c>
      <c r="B40" s="6">
        <v>62.666666666666664</v>
      </c>
      <c r="C40" s="6">
        <v>0.15915343915343916</v>
      </c>
      <c r="D40" s="27">
        <v>1.9723647991783611E-2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165.33333333333334</v>
      </c>
      <c r="C42" s="21">
        <v>0.41989417989417993</v>
      </c>
      <c r="D42" s="22">
        <v>5.2036858531514206E-2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101.25</v>
      </c>
      <c r="C44" s="26">
        <v>0.25714285714285712</v>
      </c>
      <c r="D44" s="27">
        <v>3.1867330199490805E-2</v>
      </c>
    </row>
    <row r="45" spans="1:253" ht="15" customHeight="1" x14ac:dyDescent="0.25">
      <c r="A45" s="25" t="s">
        <v>47</v>
      </c>
      <c r="B45" s="26">
        <v>0</v>
      </c>
      <c r="C45" s="26">
        <v>0</v>
      </c>
      <c r="D45" s="27">
        <v>0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0</v>
      </c>
      <c r="C48" s="26">
        <v>0</v>
      </c>
      <c r="D48" s="27">
        <v>0</v>
      </c>
    </row>
    <row r="49" spans="1:253" s="39" customFormat="1" ht="15" customHeight="1" x14ac:dyDescent="0.25">
      <c r="A49" s="20" t="s">
        <v>51</v>
      </c>
      <c r="B49" s="21">
        <v>101.25</v>
      </c>
      <c r="C49" s="21">
        <v>0.25714285714285712</v>
      </c>
      <c r="D49" s="22">
        <v>3.1867330199490805E-2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266.58333333333337</v>
      </c>
      <c r="C50" s="34">
        <v>0.6770370370370371</v>
      </c>
      <c r="D50" s="22">
        <v>8.3904188731005025E-2</v>
      </c>
    </row>
    <row r="51" spans="1:253" ht="15" customHeight="1" x14ac:dyDescent="0.25">
      <c r="A51" s="33" t="s">
        <v>53</v>
      </c>
      <c r="B51" s="34">
        <v>3177.235098333334</v>
      </c>
      <c r="C51" s="34">
        <v>8.069168503703704</v>
      </c>
      <c r="D51" s="36">
        <v>0.99855839438148541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348.9</v>
      </c>
      <c r="C53" s="26">
        <v>0.88609523809523805</v>
      </c>
      <c r="D53" s="27">
        <v>9.4909460797069814E-2</v>
      </c>
    </row>
    <row r="54" spans="1:253" ht="15" hidden="1" customHeight="1" x14ac:dyDescent="0.25">
      <c r="A54" s="16" t="s">
        <v>56</v>
      </c>
      <c r="B54" s="6">
        <v>150</v>
      </c>
      <c r="C54" s="26">
        <v>0.38095238095238093</v>
      </c>
      <c r="D54" s="27">
        <v>4.0803723472514972E-2</v>
      </c>
    </row>
    <row r="55" spans="1:253" ht="15" hidden="1" customHeight="1" x14ac:dyDescent="0.25">
      <c r="A55" s="20" t="s">
        <v>57</v>
      </c>
      <c r="B55" s="21">
        <v>498.9</v>
      </c>
      <c r="C55" s="21">
        <v>1.267047619047619</v>
      </c>
      <c r="D55" s="22">
        <v>0.13571318426958479</v>
      </c>
    </row>
    <row r="56" spans="1:253" ht="15" hidden="1" customHeight="1" thickBot="1" x14ac:dyDescent="0.3">
      <c r="A56" s="42" t="s">
        <v>58</v>
      </c>
      <c r="B56" s="43">
        <v>3676.1350983333341</v>
      </c>
      <c r="C56" s="44">
        <v>9.3362161227513223</v>
      </c>
      <c r="D56" s="45">
        <v>1.1342715786510702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1619.5654999999999</v>
      </c>
      <c r="C58" s="75">
        <v>4.1131822222222221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134.56550000000001</v>
      </c>
      <c r="C60" s="81">
        <v>0.34175365079365083</v>
      </c>
      <c r="D60" s="82">
        <v>8.3087408320318024E-2</v>
      </c>
    </row>
    <row r="61" spans="1:253" ht="15" customHeight="1" x14ac:dyDescent="0.25">
      <c r="A61" s="80" t="s">
        <v>107</v>
      </c>
      <c r="B61" s="81">
        <v>1485</v>
      </c>
      <c r="C61" s="83">
        <v>3.7714285714285714</v>
      </c>
      <c r="D61" s="82">
        <v>0.91691259167968198</v>
      </c>
    </row>
    <row r="62" spans="1:253" ht="15" customHeight="1" thickBot="1" x14ac:dyDescent="0.3">
      <c r="A62" s="504" t="s">
        <v>102</v>
      </c>
      <c r="B62" s="504"/>
      <c r="C62" s="14"/>
      <c r="D62" s="85">
        <v>0.50974052906867584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112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60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111</v>
      </c>
      <c r="E6" s="6"/>
    </row>
    <row r="7" spans="1:5" ht="15" customHeight="1" thickBot="1" x14ac:dyDescent="0.3">
      <c r="A7" s="4"/>
      <c r="B7" s="7">
        <v>393.75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2025</v>
      </c>
      <c r="C12" s="6">
        <v>5.1428571428571432</v>
      </c>
      <c r="D12" s="27">
        <v>0.50936722810942014</v>
      </c>
      <c r="E12" s="18">
        <v>0.55823865729758593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240</v>
      </c>
      <c r="C14" s="6">
        <v>0.60952380952380958</v>
      </c>
      <c r="D14" s="27">
        <v>6.0369449257412756E-2</v>
      </c>
      <c r="E14" s="18">
        <v>6.6161618642676862E-2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907.92</v>
      </c>
      <c r="C20" s="6">
        <v>2.3058285714285711</v>
      </c>
      <c r="D20" s="27">
        <v>0.22837762654079244</v>
      </c>
      <c r="E20" s="18">
        <v>0.25028940332524652</v>
      </c>
    </row>
    <row r="21" spans="1:5" ht="15" customHeight="1" x14ac:dyDescent="0.25">
      <c r="A21" s="16" t="s">
        <v>23</v>
      </c>
      <c r="B21" s="6">
        <v>133.80000000000001</v>
      </c>
      <c r="C21" s="6">
        <v>0.33980952380952384</v>
      </c>
      <c r="D21" s="27">
        <v>3.3655967961007616E-2</v>
      </c>
      <c r="E21" s="18">
        <v>3.6885102393292353E-2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6">
        <v>0</v>
      </c>
      <c r="D27" s="27">
        <v>0</v>
      </c>
      <c r="E27" s="18">
        <v>0</v>
      </c>
    </row>
    <row r="28" spans="1:5" ht="15" customHeight="1" x14ac:dyDescent="0.25">
      <c r="A28" s="16" t="s">
        <v>30</v>
      </c>
      <c r="B28" s="6">
        <v>47.4</v>
      </c>
      <c r="C28" s="17">
        <v>0.12038095238095238</v>
      </c>
      <c r="D28" s="18">
        <v>1.0384123220652554E-2</v>
      </c>
      <c r="E28" s="18">
        <v>1.3066919681928678E-2</v>
      </c>
    </row>
    <row r="29" spans="1:5" s="19" customFormat="1" ht="15" customHeight="1" x14ac:dyDescent="0.25">
      <c r="A29" s="16" t="s">
        <v>31</v>
      </c>
      <c r="B29" s="6">
        <v>0</v>
      </c>
      <c r="C29" s="6">
        <v>0</v>
      </c>
      <c r="D29" s="37">
        <v>0</v>
      </c>
      <c r="E29" s="69">
        <v>0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167.70600000000002</v>
      </c>
      <c r="C31" s="6">
        <v>0.42592000000000002</v>
      </c>
      <c r="D31" s="27">
        <v>4.2184661904848604E-2</v>
      </c>
      <c r="E31" s="18">
        <v>4.6232085067036521E-2</v>
      </c>
    </row>
    <row r="32" spans="1:5" ht="15" customHeight="1" x14ac:dyDescent="0.25">
      <c r="A32" s="20" t="s">
        <v>34</v>
      </c>
      <c r="B32" s="21">
        <v>3521.8260000000005</v>
      </c>
      <c r="C32" s="21">
        <v>8.9443199999999994</v>
      </c>
      <c r="D32" s="22">
        <v>0.88433905699413395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105.65478000000002</v>
      </c>
      <c r="C34" s="26">
        <v>0.26832960000000006</v>
      </c>
      <c r="D34" s="27">
        <v>2.6576337000054621E-2</v>
      </c>
      <c r="E34" s="18">
        <v>2.9126213592233011E-2</v>
      </c>
    </row>
    <row r="35" spans="1:253" ht="15" customHeight="1" x14ac:dyDescent="0.25">
      <c r="A35" s="28" t="s">
        <v>37</v>
      </c>
      <c r="B35" s="29">
        <v>105.65478000000002</v>
      </c>
      <c r="C35" s="29">
        <v>0.26832960000000006</v>
      </c>
      <c r="D35" s="30">
        <v>2.6576337000054621E-2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3627.4807800000003</v>
      </c>
      <c r="C36" s="34">
        <v>9.2126495999999989</v>
      </c>
      <c r="D36" s="36">
        <v>0.91091539399418853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132.50666666666666</v>
      </c>
      <c r="C38" s="6">
        <v>0.33652486772486773</v>
      </c>
      <c r="D38" s="27">
        <v>3.3330643706675996E-2</v>
      </c>
    </row>
    <row r="39" spans="1:253" ht="15" customHeight="1" x14ac:dyDescent="0.25">
      <c r="A39" s="16" t="s">
        <v>41</v>
      </c>
      <c r="B39" s="6">
        <v>0</v>
      </c>
      <c r="C39" s="6">
        <v>0</v>
      </c>
      <c r="D39" s="27">
        <v>0</v>
      </c>
    </row>
    <row r="40" spans="1:253" ht="15" customHeight="1" x14ac:dyDescent="0.25">
      <c r="A40" s="16" t="s">
        <v>42</v>
      </c>
      <c r="B40" s="6">
        <v>73.333333333333329</v>
      </c>
      <c r="C40" s="6">
        <v>0.18624338624338624</v>
      </c>
      <c r="D40" s="27">
        <v>1.8446220606431675E-2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205.84</v>
      </c>
      <c r="C42" s="21">
        <v>0.52276825396825399</v>
      </c>
      <c r="D42" s="22">
        <v>5.1776864313107671E-2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142.19999999999999</v>
      </c>
      <c r="C44" s="26">
        <v>0.3611428571428571</v>
      </c>
      <c r="D44" s="27">
        <v>3.5768898685017057E-2</v>
      </c>
    </row>
    <row r="45" spans="1:253" ht="15" customHeight="1" x14ac:dyDescent="0.25">
      <c r="A45" s="25" t="s">
        <v>47</v>
      </c>
      <c r="B45" s="26">
        <v>0</v>
      </c>
      <c r="C45" s="26">
        <v>0</v>
      </c>
      <c r="D45" s="27">
        <v>0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0</v>
      </c>
      <c r="C48" s="26">
        <v>0</v>
      </c>
      <c r="D48" s="27">
        <v>0</v>
      </c>
    </row>
    <row r="49" spans="1:253" s="39" customFormat="1" ht="15" customHeight="1" x14ac:dyDescent="0.25">
      <c r="A49" s="20" t="s">
        <v>51</v>
      </c>
      <c r="B49" s="21">
        <v>142.19999999999999</v>
      </c>
      <c r="C49" s="21">
        <v>0.3611428571428571</v>
      </c>
      <c r="D49" s="22">
        <v>3.5768898685017057E-2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348.04</v>
      </c>
      <c r="C50" s="34">
        <v>0.88391111111111109</v>
      </c>
      <c r="D50" s="22">
        <v>8.7545762998124721E-2</v>
      </c>
    </row>
    <row r="51" spans="1:253" ht="15" customHeight="1" x14ac:dyDescent="0.25">
      <c r="A51" s="33" t="s">
        <v>53</v>
      </c>
      <c r="B51" s="34">
        <v>3975.5207800000003</v>
      </c>
      <c r="C51" s="34">
        <v>10.09656071111111</v>
      </c>
      <c r="D51" s="36">
        <v>0.99846115699231319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439.14</v>
      </c>
      <c r="C53" s="26">
        <v>1.1152761904761905</v>
      </c>
      <c r="D53" s="27">
        <v>9.6204301078425369E-2</v>
      </c>
    </row>
    <row r="54" spans="1:253" ht="15" hidden="1" customHeight="1" x14ac:dyDescent="0.25">
      <c r="A54" s="16" t="s">
        <v>56</v>
      </c>
      <c r="B54" s="6">
        <v>150</v>
      </c>
      <c r="C54" s="26">
        <v>0.38095238095238093</v>
      </c>
      <c r="D54" s="27">
        <v>3.2861149432444788E-2</v>
      </c>
    </row>
    <row r="55" spans="1:253" ht="15" hidden="1" customHeight="1" x14ac:dyDescent="0.25">
      <c r="A55" s="20" t="s">
        <v>57</v>
      </c>
      <c r="B55" s="21">
        <v>589.14</v>
      </c>
      <c r="C55" s="21">
        <v>1.4962285714285715</v>
      </c>
      <c r="D55" s="22">
        <v>0.12906545051087015</v>
      </c>
    </row>
    <row r="56" spans="1:253" ht="15" hidden="1" customHeight="1" thickBot="1" x14ac:dyDescent="0.3">
      <c r="A56" s="42" t="s">
        <v>58</v>
      </c>
      <c r="B56" s="43">
        <v>4564.6607800000002</v>
      </c>
      <c r="C56" s="44">
        <v>11.59278928253968</v>
      </c>
      <c r="D56" s="45">
        <v>1.1275266075031833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2192.7060000000001</v>
      </c>
      <c r="C58" s="75">
        <v>5.5687771428571429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167.70600000000002</v>
      </c>
      <c r="C60" s="81">
        <v>0.42592000000000002</v>
      </c>
      <c r="D60" s="82">
        <v>7.6483577825755031E-2</v>
      </c>
    </row>
    <row r="61" spans="1:253" ht="15" customHeight="1" x14ac:dyDescent="0.25">
      <c r="A61" s="80" t="s">
        <v>107</v>
      </c>
      <c r="B61" s="81">
        <v>2025</v>
      </c>
      <c r="C61" s="83">
        <v>5.1428571428571432</v>
      </c>
      <c r="D61" s="82">
        <v>0.9235164221742449</v>
      </c>
    </row>
    <row r="62" spans="1:253" ht="15" customHeight="1" thickBot="1" x14ac:dyDescent="0.3">
      <c r="A62" s="504" t="s">
        <v>102</v>
      </c>
      <c r="B62" s="504"/>
      <c r="C62" s="14"/>
      <c r="D62" s="85">
        <v>0.55155189001426874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112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60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114</v>
      </c>
      <c r="E6" s="6"/>
    </row>
    <row r="7" spans="1:5" ht="15" customHeight="1" thickBot="1" x14ac:dyDescent="0.3">
      <c r="A7" s="4"/>
      <c r="B7" s="7">
        <v>393.75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2227.5</v>
      </c>
      <c r="C12" s="6">
        <v>5.6571428571428575</v>
      </c>
      <c r="D12" s="27">
        <v>0.52183286142541063</v>
      </c>
      <c r="E12" s="18">
        <v>0.57219198728080012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264</v>
      </c>
      <c r="C14" s="6">
        <v>0.67047619047619045</v>
      </c>
      <c r="D14" s="27">
        <v>6.1846857650419036E-2</v>
      </c>
      <c r="E14" s="18">
        <v>6.7815346640687432E-2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910.8</v>
      </c>
      <c r="C20" s="6">
        <v>2.3131428571428572</v>
      </c>
      <c r="D20" s="27">
        <v>0.21337165889394566</v>
      </c>
      <c r="E20" s="18">
        <v>0.23396294591037162</v>
      </c>
    </row>
    <row r="21" spans="1:5" ht="15" customHeight="1" x14ac:dyDescent="0.25">
      <c r="A21" s="16" t="s">
        <v>23</v>
      </c>
      <c r="B21" s="6">
        <v>140.68</v>
      </c>
      <c r="C21" s="6">
        <v>0.3572825396825397</v>
      </c>
      <c r="D21" s="27">
        <v>3.2956878538867238E-2</v>
      </c>
      <c r="E21" s="18">
        <v>3.6137359717469349E-2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6">
        <v>0</v>
      </c>
      <c r="D27" s="27">
        <v>0</v>
      </c>
      <c r="E27" s="18">
        <v>0</v>
      </c>
    </row>
    <row r="28" spans="1:5" ht="15" customHeight="1" x14ac:dyDescent="0.25">
      <c r="A28" s="16" t="s">
        <v>30</v>
      </c>
      <c r="B28" s="6">
        <v>56.58</v>
      </c>
      <c r="C28" s="17">
        <v>0.14369523809523799</v>
      </c>
      <c r="D28" s="18">
        <v>1.1614978513706209E-2</v>
      </c>
      <c r="E28" s="18">
        <v>1.4534061791401874E-2</v>
      </c>
    </row>
    <row r="29" spans="1:5" s="19" customFormat="1" ht="15" customHeight="1" x14ac:dyDescent="0.25">
      <c r="A29" s="16" t="s">
        <v>31</v>
      </c>
      <c r="B29" s="6">
        <v>0</v>
      </c>
      <c r="C29" s="6">
        <v>0</v>
      </c>
      <c r="D29" s="37">
        <v>0</v>
      </c>
      <c r="E29" s="69">
        <v>0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179.97800000000001</v>
      </c>
      <c r="C31" s="6">
        <v>0.45708698412698417</v>
      </c>
      <c r="D31" s="27">
        <v>4.2163158129572414E-2</v>
      </c>
      <c r="E31" s="18">
        <v>4.6232085067036521E-2</v>
      </c>
    </row>
    <row r="32" spans="1:5" ht="15" customHeight="1" x14ac:dyDescent="0.25">
      <c r="A32" s="20" t="s">
        <v>34</v>
      </c>
      <c r="B32" s="21">
        <v>3779.538</v>
      </c>
      <c r="C32" s="21">
        <v>9.5988266666666693</v>
      </c>
      <c r="D32" s="22">
        <v>0.8837863931519212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113.38614</v>
      </c>
      <c r="C34" s="26">
        <v>0.28796480000000002</v>
      </c>
      <c r="D34" s="27">
        <v>2.6562789621630622E-2</v>
      </c>
      <c r="E34" s="18">
        <v>2.9126213592233007E-2</v>
      </c>
    </row>
    <row r="35" spans="1:253" ht="15" customHeight="1" x14ac:dyDescent="0.25">
      <c r="A35" s="28" t="s">
        <v>37</v>
      </c>
      <c r="B35" s="29">
        <v>113.38614</v>
      </c>
      <c r="C35" s="29">
        <v>0.28796480000000002</v>
      </c>
      <c r="D35" s="30">
        <v>2.6562789621630622E-2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3892.9241400000001</v>
      </c>
      <c r="C36" s="34">
        <v>9.8867914666666685</v>
      </c>
      <c r="D36" s="36">
        <v>0.91034918277355181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142.61066666666665</v>
      </c>
      <c r="C38" s="6">
        <v>0.36218582010582007</v>
      </c>
      <c r="D38" s="27">
        <v>3.3409172730169287E-2</v>
      </c>
    </row>
    <row r="39" spans="1:253" ht="15" customHeight="1" x14ac:dyDescent="0.25">
      <c r="A39" s="16" t="s">
        <v>41</v>
      </c>
      <c r="B39" s="6">
        <v>0</v>
      </c>
      <c r="C39" s="6">
        <v>0</v>
      </c>
      <c r="D39" s="27">
        <v>0</v>
      </c>
    </row>
    <row r="40" spans="1:253" ht="15" customHeight="1" x14ac:dyDescent="0.25">
      <c r="A40" s="16" t="s">
        <v>42</v>
      </c>
      <c r="B40" s="6">
        <v>63.333333333333336</v>
      </c>
      <c r="C40" s="6">
        <v>0.16084656084656085</v>
      </c>
      <c r="D40" s="27">
        <v>1.4836998678762144E-2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205.94399999999999</v>
      </c>
      <c r="C42" s="21">
        <v>0.52303238095238092</v>
      </c>
      <c r="D42" s="22">
        <v>4.8246171408931435E-2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169.74</v>
      </c>
      <c r="C44" s="26">
        <v>0.43108571428571429</v>
      </c>
      <c r="D44" s="27">
        <v>3.9764718248417152E-2</v>
      </c>
    </row>
    <row r="45" spans="1:253" ht="15" customHeight="1" x14ac:dyDescent="0.25">
      <c r="A45" s="25" t="s">
        <v>47</v>
      </c>
      <c r="B45" s="26">
        <v>0</v>
      </c>
      <c r="C45" s="26">
        <v>0</v>
      </c>
      <c r="D45" s="27">
        <v>0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0</v>
      </c>
      <c r="C48" s="26">
        <v>0</v>
      </c>
      <c r="D48" s="27">
        <v>0</v>
      </c>
    </row>
    <row r="49" spans="1:253" s="39" customFormat="1" ht="15" customHeight="1" x14ac:dyDescent="0.25">
      <c r="A49" s="20" t="s">
        <v>51</v>
      </c>
      <c r="B49" s="21">
        <v>169.74</v>
      </c>
      <c r="C49" s="21">
        <v>0.43108571428571429</v>
      </c>
      <c r="D49" s="22">
        <v>3.9764718248417152E-2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375.68399999999997</v>
      </c>
      <c r="C50" s="34">
        <v>0.95411809523809521</v>
      </c>
      <c r="D50" s="22">
        <v>8.8010889657348573E-2</v>
      </c>
    </row>
    <row r="51" spans="1:253" ht="15" customHeight="1" x14ac:dyDescent="0.25">
      <c r="A51" s="33" t="s">
        <v>53</v>
      </c>
      <c r="B51" s="34">
        <v>4268.6081400000003</v>
      </c>
      <c r="C51" s="34">
        <v>10.840909561904764</v>
      </c>
      <c r="D51" s="36">
        <v>0.99836007243090041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467.68799999999999</v>
      </c>
      <c r="C53" s="26">
        <v>1.1877790476190475</v>
      </c>
      <c r="D53" s="27">
        <v>9.6008944346380867E-2</v>
      </c>
    </row>
    <row r="54" spans="1:253" ht="15" hidden="1" customHeight="1" x14ac:dyDescent="0.25">
      <c r="A54" s="16" t="s">
        <v>56</v>
      </c>
      <c r="B54" s="6">
        <v>135</v>
      </c>
      <c r="C54" s="26">
        <v>0.34285714285714286</v>
      </c>
      <c r="D54" s="27">
        <v>2.7713363367803789E-2</v>
      </c>
    </row>
    <row r="55" spans="1:253" ht="15" hidden="1" customHeight="1" x14ac:dyDescent="0.25">
      <c r="A55" s="20" t="s">
        <v>57</v>
      </c>
      <c r="B55" s="21">
        <v>602.68799999999999</v>
      </c>
      <c r="C55" s="21">
        <v>1.5306361904761903</v>
      </c>
      <c r="D55" s="22">
        <v>0.12372230771418466</v>
      </c>
    </row>
    <row r="56" spans="1:253" ht="15" hidden="1" customHeight="1" thickBot="1" x14ac:dyDescent="0.3">
      <c r="A56" s="42" t="s">
        <v>58</v>
      </c>
      <c r="B56" s="43">
        <v>4871.2961400000004</v>
      </c>
      <c r="C56" s="44">
        <v>12.371545752380955</v>
      </c>
      <c r="D56" s="45">
        <v>1.122082380145085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2407.4780000000001</v>
      </c>
      <c r="C58" s="75">
        <v>6.1142298412698413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179.97800000000001</v>
      </c>
      <c r="C60" s="81">
        <v>0.45708698412698417</v>
      </c>
      <c r="D60" s="82">
        <v>7.4757900176034842E-2</v>
      </c>
    </row>
    <row r="61" spans="1:253" ht="15" customHeight="1" x14ac:dyDescent="0.25">
      <c r="A61" s="80" t="s">
        <v>107</v>
      </c>
      <c r="B61" s="81">
        <v>2227.5</v>
      </c>
      <c r="C61" s="83">
        <v>5.6571428571428575</v>
      </c>
      <c r="D61" s="82">
        <v>0.9252420998239651</v>
      </c>
    </row>
    <row r="62" spans="1:253" ht="15" customHeight="1" thickBot="1" x14ac:dyDescent="0.3">
      <c r="A62" s="504" t="s">
        <v>102</v>
      </c>
      <c r="B62" s="504"/>
      <c r="C62" s="14"/>
      <c r="D62" s="85">
        <v>0.56399601955498302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7" ht="15" customHeight="1" x14ac:dyDescent="0.25">
      <c r="A1" s="500" t="s">
        <v>0</v>
      </c>
      <c r="B1" s="500"/>
      <c r="C1" s="500"/>
      <c r="D1" s="500"/>
      <c r="E1" s="500"/>
    </row>
    <row r="2" spans="1:7" ht="15" customHeight="1" x14ac:dyDescent="0.25">
      <c r="A2" s="500" t="s">
        <v>1</v>
      </c>
      <c r="B2" s="500"/>
      <c r="C2" s="500"/>
      <c r="D2" s="500"/>
      <c r="E2" s="500"/>
    </row>
    <row r="3" spans="1:7" ht="15" customHeight="1" x14ac:dyDescent="0.25">
      <c r="A3" s="536">
        <v>2014</v>
      </c>
      <c r="B3" s="536"/>
      <c r="C3" s="536"/>
      <c r="D3" s="536"/>
      <c r="E3" s="536"/>
    </row>
    <row r="4" spans="1:7" ht="15" customHeight="1" x14ac:dyDescent="0.25">
      <c r="A4" s="500" t="s">
        <v>105</v>
      </c>
      <c r="B4" s="500"/>
      <c r="C4" s="500"/>
      <c r="D4" s="500"/>
      <c r="E4" s="500"/>
    </row>
    <row r="5" spans="1:7" ht="15" customHeight="1" x14ac:dyDescent="0.25">
      <c r="A5" s="500" t="s">
        <v>60</v>
      </c>
      <c r="B5" s="500"/>
      <c r="C5" s="500"/>
      <c r="D5" s="500"/>
      <c r="E5" s="500"/>
    </row>
    <row r="6" spans="1:7" ht="15" customHeight="1" x14ac:dyDescent="0.25">
      <c r="A6" s="4" t="s">
        <v>3</v>
      </c>
      <c r="B6" s="5" t="s">
        <v>118</v>
      </c>
      <c r="E6" s="6"/>
    </row>
    <row r="7" spans="1:7" ht="15" customHeight="1" thickBot="1" x14ac:dyDescent="0.3">
      <c r="A7" s="4"/>
      <c r="B7" s="7">
        <v>393.75</v>
      </c>
      <c r="C7" s="8" t="s">
        <v>4</v>
      </c>
      <c r="D7" s="2"/>
      <c r="G7" s="3" t="s">
        <v>125</v>
      </c>
    </row>
    <row r="8" spans="1:7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7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7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7" ht="15" customHeight="1" x14ac:dyDescent="0.25">
      <c r="A11" s="12" t="s">
        <v>13</v>
      </c>
      <c r="B11" s="12"/>
      <c r="C11" s="12"/>
      <c r="D11" s="12"/>
    </row>
    <row r="12" spans="1:7" ht="15" customHeight="1" x14ac:dyDescent="0.25">
      <c r="A12" s="16" t="s">
        <v>93</v>
      </c>
      <c r="B12" s="6">
        <v>2362.5</v>
      </c>
      <c r="C12" s="6">
        <v>6</v>
      </c>
      <c r="D12" s="27">
        <v>0.48195930736680342</v>
      </c>
      <c r="E12" s="18">
        <v>0.56033788025524711</v>
      </c>
    </row>
    <row r="13" spans="1:7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7" ht="15" customHeight="1" x14ac:dyDescent="0.25">
      <c r="A14" s="16" t="s">
        <v>16</v>
      </c>
      <c r="B14" s="6">
        <v>280</v>
      </c>
      <c r="C14" s="6">
        <v>0.71111111111111114</v>
      </c>
      <c r="D14" s="27">
        <v>5.7121103095324852E-2</v>
      </c>
      <c r="E14" s="18">
        <v>6.6410415437658923E-2</v>
      </c>
    </row>
    <row r="15" spans="1:7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7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1018.8</v>
      </c>
      <c r="C20" s="6">
        <v>2.5874285714285712</v>
      </c>
      <c r="D20" s="27">
        <v>0.20783921369113198</v>
      </c>
      <c r="E20" s="18">
        <v>0.24163904017102467</v>
      </c>
    </row>
    <row r="21" spans="1:5" ht="15" customHeight="1" x14ac:dyDescent="0.25">
      <c r="A21" s="16" t="s">
        <v>23</v>
      </c>
      <c r="B21" s="6">
        <v>140.68</v>
      </c>
      <c r="C21" s="6">
        <v>0.3572825396825397</v>
      </c>
      <c r="D21" s="27">
        <v>2.8699274226608215E-2</v>
      </c>
      <c r="E21" s="18">
        <v>3.336649015632092E-2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0</v>
      </c>
      <c r="C27" s="6">
        <v>0</v>
      </c>
      <c r="D27" s="27">
        <v>0</v>
      </c>
      <c r="E27" s="18">
        <v>0</v>
      </c>
    </row>
    <row r="28" spans="1:5" ht="15" customHeight="1" x14ac:dyDescent="0.25">
      <c r="A28" s="16" t="s">
        <v>30</v>
      </c>
      <c r="B28" s="6">
        <v>96.5</v>
      </c>
      <c r="C28" s="17">
        <v>0.24507936507936509</v>
      </c>
      <c r="D28" s="18">
        <v>1.6927549379977022E-2</v>
      </c>
      <c r="E28" s="18">
        <v>2.2887875320478878E-2</v>
      </c>
    </row>
    <row r="29" spans="1:5" s="19" customFormat="1" ht="15" customHeight="1" x14ac:dyDescent="0.25">
      <c r="A29" s="16" t="s">
        <v>31</v>
      </c>
      <c r="B29" s="6">
        <v>0</v>
      </c>
      <c r="C29" s="6">
        <v>0</v>
      </c>
      <c r="D29" s="37">
        <v>0</v>
      </c>
      <c r="E29" s="69">
        <v>0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194.92400000000001</v>
      </c>
      <c r="C31" s="6">
        <v>0.49504507936507935</v>
      </c>
      <c r="D31" s="27">
        <v>3.9765263927689649E-2</v>
      </c>
      <c r="E31" s="18">
        <v>4.6232085067036528E-2</v>
      </c>
    </row>
    <row r="32" spans="1:5" ht="15" customHeight="1" x14ac:dyDescent="0.25">
      <c r="A32" s="20" t="s">
        <v>34</v>
      </c>
      <c r="B32" s="21">
        <v>4093.404</v>
      </c>
      <c r="C32" s="21">
        <v>10.395946666666667</v>
      </c>
      <c r="D32" s="22">
        <v>0.83231171168753515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122.80212</v>
      </c>
      <c r="C34" s="26">
        <v>0.3118784</v>
      </c>
      <c r="D34" s="27">
        <v>2.5052116274444477E-2</v>
      </c>
      <c r="E34" s="18">
        <v>2.9126213592233011E-2</v>
      </c>
    </row>
    <row r="35" spans="1:253" ht="15" customHeight="1" x14ac:dyDescent="0.25">
      <c r="A35" s="28" t="s">
        <v>37</v>
      </c>
      <c r="B35" s="29">
        <v>122.80212</v>
      </c>
      <c r="C35" s="29">
        <v>0.3118784</v>
      </c>
      <c r="D35" s="30">
        <v>2.5052116274444477E-2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4216.2061199999998</v>
      </c>
      <c r="C36" s="34">
        <v>10.707825066666667</v>
      </c>
      <c r="D36" s="36">
        <v>0.85736382796197963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322.82666666666671</v>
      </c>
      <c r="C38" s="6">
        <v>0.81987724867724876</v>
      </c>
      <c r="D38" s="27">
        <v>6.5857911816381218E-2</v>
      </c>
    </row>
    <row r="39" spans="1:253" ht="15" customHeight="1" x14ac:dyDescent="0.25">
      <c r="A39" s="16" t="s">
        <v>41</v>
      </c>
      <c r="B39" s="6">
        <v>0</v>
      </c>
      <c r="C39" s="6">
        <v>0</v>
      </c>
      <c r="D39" s="27">
        <v>0</v>
      </c>
    </row>
    <row r="40" spans="1:253" ht="15" customHeight="1" x14ac:dyDescent="0.25">
      <c r="A40" s="16" t="s">
        <v>42</v>
      </c>
      <c r="B40" s="6">
        <v>73.333333333333329</v>
      </c>
      <c r="C40" s="6">
        <v>0.18624338624338624</v>
      </c>
      <c r="D40" s="27">
        <v>1.4960288905918412E-2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396.16</v>
      </c>
      <c r="C42" s="21">
        <v>1.0061206349206351</v>
      </c>
      <c r="D42" s="22">
        <v>8.081820072229963E-2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289.5</v>
      </c>
      <c r="C44" s="26">
        <v>0.73523809523809525</v>
      </c>
      <c r="D44" s="27">
        <v>5.9059140521773371E-2</v>
      </c>
    </row>
    <row r="45" spans="1:253" ht="15" customHeight="1" x14ac:dyDescent="0.25">
      <c r="A45" s="25" t="s">
        <v>47</v>
      </c>
      <c r="B45" s="26">
        <v>0</v>
      </c>
      <c r="C45" s="26">
        <v>0</v>
      </c>
      <c r="D45" s="27">
        <v>0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0</v>
      </c>
      <c r="C48" s="26">
        <v>0</v>
      </c>
      <c r="D48" s="27">
        <v>0</v>
      </c>
    </row>
    <row r="49" spans="1:253" s="39" customFormat="1" ht="15" customHeight="1" x14ac:dyDescent="0.25">
      <c r="A49" s="20" t="s">
        <v>51</v>
      </c>
      <c r="B49" s="21">
        <v>289.5</v>
      </c>
      <c r="C49" s="21">
        <v>0.73523809523809525</v>
      </c>
      <c r="D49" s="22">
        <v>5.9059140521773371E-2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685.66</v>
      </c>
      <c r="C50" s="34">
        <v>1.7413587301587303</v>
      </c>
      <c r="D50" s="22">
        <v>0.139877341244073</v>
      </c>
    </row>
    <row r="51" spans="1:253" ht="15" customHeight="1" x14ac:dyDescent="0.25">
      <c r="A51" s="33" t="s">
        <v>53</v>
      </c>
      <c r="B51" s="34">
        <v>4901.8661199999997</v>
      </c>
      <c r="C51" s="34">
        <v>12.449183796825396</v>
      </c>
      <c r="D51" s="36">
        <v>0.99724116920605266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663.9</v>
      </c>
      <c r="C53" s="26">
        <v>1.6860952380952381</v>
      </c>
      <c r="D53" s="27">
        <v>0.11645803143385228</v>
      </c>
    </row>
    <row r="54" spans="1:253" ht="15" hidden="1" customHeight="1" x14ac:dyDescent="0.25">
      <c r="A54" s="16" t="s">
        <v>56</v>
      </c>
      <c r="B54" s="6">
        <v>135</v>
      </c>
      <c r="C54" s="26">
        <v>0.34285714285714286</v>
      </c>
      <c r="D54" s="27">
        <v>2.3681027630019669E-2</v>
      </c>
    </row>
    <row r="55" spans="1:253" ht="15" hidden="1" customHeight="1" x14ac:dyDescent="0.25">
      <c r="A55" s="20" t="s">
        <v>57</v>
      </c>
      <c r="B55" s="21">
        <v>798.9</v>
      </c>
      <c r="C55" s="21">
        <v>2.0289523809523811</v>
      </c>
      <c r="D55" s="22">
        <v>0.14013905906387195</v>
      </c>
    </row>
    <row r="56" spans="1:253" ht="15" hidden="1" customHeight="1" thickBot="1" x14ac:dyDescent="0.3">
      <c r="A56" s="42" t="s">
        <v>58</v>
      </c>
      <c r="B56" s="43">
        <v>5700.7661199999993</v>
      </c>
      <c r="C56" s="44">
        <v>14.478136177777778</v>
      </c>
      <c r="D56" s="45">
        <v>1.1373802282699246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2557.424</v>
      </c>
      <c r="C58" s="75">
        <v>6.4950450793650791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194.92400000000001</v>
      </c>
      <c r="C60" s="81">
        <v>0.49504507936507935</v>
      </c>
      <c r="D60" s="82">
        <v>7.6218882750767963E-2</v>
      </c>
    </row>
    <row r="61" spans="1:253" ht="15" customHeight="1" x14ac:dyDescent="0.25">
      <c r="A61" s="80" t="s">
        <v>107</v>
      </c>
      <c r="B61" s="81">
        <v>2362.5</v>
      </c>
      <c r="C61" s="83">
        <v>6</v>
      </c>
      <c r="D61" s="82">
        <v>0.92378111724923206</v>
      </c>
    </row>
    <row r="62" spans="1:253" ht="15" customHeight="1" thickBot="1" x14ac:dyDescent="0.3">
      <c r="A62" s="504" t="s">
        <v>102</v>
      </c>
      <c r="B62" s="504"/>
      <c r="C62" s="14"/>
      <c r="D62" s="85">
        <v>0.52172457129449312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showGridLines="0" zoomScale="80" zoomScaleNormal="80" workbookViewId="0"/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48" t="s">
        <v>0</v>
      </c>
      <c r="B1" s="48"/>
      <c r="C1" s="48"/>
      <c r="D1" s="48"/>
      <c r="E1" s="48"/>
    </row>
    <row r="2" spans="1:5" ht="15" customHeight="1" x14ac:dyDescent="0.25">
      <c r="A2" s="48" t="s">
        <v>1</v>
      </c>
      <c r="B2" s="48"/>
      <c r="C2" s="48"/>
      <c r="D2" s="48"/>
      <c r="E2" s="48"/>
    </row>
    <row r="3" spans="1:5" ht="15" customHeight="1" x14ac:dyDescent="0.25">
      <c r="A3" s="49" t="s">
        <v>61</v>
      </c>
      <c r="B3" s="49"/>
      <c r="C3" s="49"/>
      <c r="D3" s="49"/>
      <c r="E3" s="49"/>
    </row>
    <row r="4" spans="1:5" ht="15" customHeight="1" x14ac:dyDescent="0.25">
      <c r="A4" s="48" t="s">
        <v>63</v>
      </c>
      <c r="B4" s="48"/>
      <c r="C4" s="48"/>
      <c r="D4" s="48"/>
      <c r="E4" s="48"/>
    </row>
    <row r="5" spans="1:5" ht="15" customHeight="1" x14ac:dyDescent="0.25">
      <c r="A5" s="4" t="s">
        <v>3</v>
      </c>
      <c r="B5" s="5">
        <v>39599</v>
      </c>
      <c r="E5" s="6"/>
    </row>
    <row r="6" spans="1:5" ht="15" customHeight="1" thickBot="1" x14ac:dyDescent="0.3">
      <c r="A6" s="4"/>
      <c r="B6" s="7">
        <v>291.60000000000002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5</v>
      </c>
      <c r="E8" s="8" t="s">
        <v>5</v>
      </c>
    </row>
    <row r="9" spans="1:5" ht="15" customHeight="1" thickBot="1" x14ac:dyDescent="0.3">
      <c r="A9" s="14"/>
      <c r="B9" s="15" t="s">
        <v>9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742.5</v>
      </c>
      <c r="C11" s="17">
        <v>2.5462962962962963</v>
      </c>
      <c r="D11" s="18">
        <v>0.12626684556751627</v>
      </c>
      <c r="E11" s="18">
        <v>0.55278967897646036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17</v>
      </c>
      <c r="B14" s="6">
        <v>50</v>
      </c>
      <c r="C14" s="17">
        <v>0.17146776406035663</v>
      </c>
      <c r="D14" s="18">
        <v>8.5028178833344292E-3</v>
      </c>
      <c r="E14" s="18">
        <v>3.7224894207169047E-2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62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64.8</v>
      </c>
      <c r="C19" s="17">
        <v>0.22222222222222218</v>
      </c>
      <c r="D19" s="18">
        <v>1.1019651976801419E-2</v>
      </c>
      <c r="E19" s="18">
        <v>4.8243462892491082E-2</v>
      </c>
    </row>
    <row r="20" spans="1:5" ht="15" customHeight="1" x14ac:dyDescent="0.25">
      <c r="A20" s="16" t="s">
        <v>23</v>
      </c>
      <c r="B20" s="6">
        <v>94.800000000000011</v>
      </c>
      <c r="C20" s="17">
        <v>0.32510288065843623</v>
      </c>
      <c r="D20" s="18">
        <v>1.6121342706802079E-2</v>
      </c>
      <c r="E20" s="18">
        <v>7.0578399416792517E-2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25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26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170.10000000000002</v>
      </c>
      <c r="C26" s="17">
        <v>0.58333333333333337</v>
      </c>
      <c r="D26" s="18">
        <v>2.8926586439103733E-2</v>
      </c>
      <c r="E26" s="18">
        <v>0.12663909009278912</v>
      </c>
    </row>
    <row r="27" spans="1:5" ht="15" customHeight="1" x14ac:dyDescent="0.25">
      <c r="A27" s="16" t="s">
        <v>30</v>
      </c>
      <c r="B27" s="6">
        <v>79.100000000000009</v>
      </c>
      <c r="C27" s="17">
        <v>0.27126200274348422</v>
      </c>
      <c r="D27" s="18">
        <v>1.3451457891435068E-2</v>
      </c>
      <c r="E27" s="18">
        <v>5.8889782635741433E-2</v>
      </c>
    </row>
    <row r="28" spans="1:5" s="19" customFormat="1" ht="15" customHeight="1" x14ac:dyDescent="0.25">
      <c r="A28" s="16" t="s">
        <v>31</v>
      </c>
      <c r="B28" s="6">
        <v>30.599999999999998</v>
      </c>
      <c r="C28" s="17">
        <v>0.10493827160493825</v>
      </c>
      <c r="D28" s="18">
        <v>5.20372454460067E-3</v>
      </c>
      <c r="E28" s="18">
        <v>2.2781635254787453E-2</v>
      </c>
    </row>
    <row r="29" spans="1:5" ht="15" customHeight="1" x14ac:dyDescent="0.25">
      <c r="A29" s="16" t="s">
        <v>32</v>
      </c>
      <c r="B29" s="6">
        <v>28.421052631578945</v>
      </c>
      <c r="C29" s="17">
        <v>9.7465886939571131E-2</v>
      </c>
      <c r="D29" s="18">
        <v>4.8331806915795699E-3</v>
      </c>
      <c r="E29" s="18">
        <v>2.1159413549338191E-2</v>
      </c>
    </row>
    <row r="30" spans="1:5" ht="15" customHeight="1" x14ac:dyDescent="0.25">
      <c r="A30" s="16" t="s">
        <v>33</v>
      </c>
      <c r="B30" s="6">
        <v>63.01605263157893</v>
      </c>
      <c r="C30" s="17">
        <v>0.21610443289293185</v>
      </c>
      <c r="D30" s="18">
        <v>1.0716280385058658E-2</v>
      </c>
      <c r="E30" s="18">
        <v>4.6915317851278442E-2</v>
      </c>
    </row>
    <row r="31" spans="1:5" ht="15" customHeight="1" x14ac:dyDescent="0.25">
      <c r="A31" s="20" t="s">
        <v>34</v>
      </c>
      <c r="B31" s="21">
        <v>1323.3371052631576</v>
      </c>
      <c r="C31" s="21">
        <v>4.5381930907515704</v>
      </c>
      <c r="D31" s="22">
        <v>0.22504188808623185</v>
      </c>
      <c r="E31" s="23">
        <v>0.98522167487684742</v>
      </c>
    </row>
    <row r="32" spans="1:5" ht="15" customHeight="1" x14ac:dyDescent="0.25">
      <c r="A32" s="12" t="s">
        <v>35</v>
      </c>
      <c r="B32" s="4"/>
      <c r="C32" s="4"/>
      <c r="D32" s="24"/>
    </row>
    <row r="33" spans="1:6" ht="15" customHeight="1" x14ac:dyDescent="0.25">
      <c r="A33" s="25" t="s">
        <v>36</v>
      </c>
      <c r="B33" s="26">
        <v>19.850056578947363</v>
      </c>
      <c r="C33" s="26">
        <v>6.8072896361273533E-2</v>
      </c>
      <c r="D33" s="27">
        <v>3.3756283212934778E-3</v>
      </c>
      <c r="E33" s="18">
        <v>1.477832512315271E-2</v>
      </c>
    </row>
    <row r="34" spans="1:6" ht="15" customHeight="1" x14ac:dyDescent="0.25">
      <c r="A34" s="28" t="s">
        <v>37</v>
      </c>
      <c r="B34" s="29">
        <v>19.850056578947363</v>
      </c>
      <c r="C34" s="29">
        <v>6.8072896361273533E-2</v>
      </c>
      <c r="D34" s="30">
        <v>3.3756283212934778E-3</v>
      </c>
      <c r="E34" s="31">
        <v>1.477832512315271E-2</v>
      </c>
    </row>
    <row r="35" spans="1:6" ht="15" customHeight="1" x14ac:dyDescent="0.25">
      <c r="A35" s="33" t="s">
        <v>38</v>
      </c>
      <c r="B35" s="34">
        <v>1343.1871618421048</v>
      </c>
      <c r="C35" s="35">
        <v>4.6062659871128435</v>
      </c>
      <c r="D35" s="36">
        <v>0.22841751640752533</v>
      </c>
      <c r="E35" s="36">
        <v>1</v>
      </c>
    </row>
    <row r="36" spans="1:6" ht="15" customHeight="1" x14ac:dyDescent="0.25">
      <c r="A36" s="12" t="s">
        <v>39</v>
      </c>
      <c r="B36" s="4"/>
      <c r="C36" s="4"/>
      <c r="D36" s="24"/>
    </row>
    <row r="37" spans="1:6" ht="15" customHeight="1" x14ac:dyDescent="0.25">
      <c r="A37" s="16" t="s">
        <v>40</v>
      </c>
      <c r="B37" s="6">
        <v>309.60000000000002</v>
      </c>
      <c r="C37" s="6">
        <v>1.0617283950617284</v>
      </c>
      <c r="D37" s="18">
        <v>5.2649448333606789E-2</v>
      </c>
    </row>
    <row r="38" spans="1:6" ht="15" customHeight="1" x14ac:dyDescent="0.25">
      <c r="A38" s="16" t="s">
        <v>41</v>
      </c>
      <c r="B38" s="6">
        <v>20.8</v>
      </c>
      <c r="C38" s="6">
        <v>7.1330589849108367E-2</v>
      </c>
      <c r="D38" s="18">
        <v>3.5371722394671227E-3</v>
      </c>
    </row>
    <row r="39" spans="1:6" ht="15" customHeight="1" x14ac:dyDescent="0.25">
      <c r="A39" s="16" t="s">
        <v>42</v>
      </c>
      <c r="B39" s="6">
        <v>23.333333333333332</v>
      </c>
      <c r="C39" s="6">
        <v>8.0018289894833089E-2</v>
      </c>
      <c r="D39" s="18">
        <v>3.9679816788894002E-3</v>
      </c>
    </row>
    <row r="40" spans="1:6" ht="15" customHeight="1" x14ac:dyDescent="0.25">
      <c r="A40" s="16" t="s">
        <v>43</v>
      </c>
      <c r="B40" s="6">
        <v>98.7</v>
      </c>
      <c r="C40" s="6">
        <v>0.33847736625514402</v>
      </c>
      <c r="D40" s="18">
        <v>1.6784562501702165E-2</v>
      </c>
    </row>
    <row r="41" spans="1:6" ht="15" customHeight="1" x14ac:dyDescent="0.25">
      <c r="A41" s="20" t="s">
        <v>44</v>
      </c>
      <c r="B41" s="21">
        <v>452.43333333333334</v>
      </c>
      <c r="C41" s="21">
        <v>1.5515546410608141</v>
      </c>
      <c r="D41" s="22">
        <v>7.6939164753665482E-2</v>
      </c>
      <c r="F41" s="16"/>
    </row>
    <row r="42" spans="1:6" s="19" customFormat="1" ht="15" customHeight="1" x14ac:dyDescent="0.25">
      <c r="A42" s="12" t="s">
        <v>45</v>
      </c>
      <c r="B42" s="4"/>
      <c r="C42" s="4"/>
      <c r="D42" s="24"/>
    </row>
    <row r="43" spans="1:6" ht="15" customHeight="1" x14ac:dyDescent="0.25">
      <c r="A43" s="25" t="s">
        <v>46</v>
      </c>
      <c r="B43" s="26">
        <v>158.20000000000002</v>
      </c>
      <c r="C43" s="26">
        <v>0.54252400548696844</v>
      </c>
      <c r="D43" s="37">
        <v>2.6902915782870136E-2</v>
      </c>
    </row>
    <row r="44" spans="1:6" ht="15" customHeight="1" x14ac:dyDescent="0.25">
      <c r="A44" s="25" t="s">
        <v>47</v>
      </c>
      <c r="B44" s="26">
        <v>20.400000000000002</v>
      </c>
      <c r="C44" s="26">
        <v>6.9958847736625515E-2</v>
      </c>
      <c r="D44" s="37">
        <v>3.4691496964004477E-3</v>
      </c>
    </row>
    <row r="45" spans="1:6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6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6" ht="15" customHeight="1" x14ac:dyDescent="0.25">
      <c r="A47" s="25" t="s">
        <v>50</v>
      </c>
      <c r="B47" s="6">
        <v>7.6499999999999995</v>
      </c>
      <c r="C47" s="26">
        <v>2.6234567901234563E-2</v>
      </c>
      <c r="D47" s="27">
        <v>1.3009311361501675E-3</v>
      </c>
    </row>
    <row r="48" spans="1:6" s="39" customFormat="1" ht="15" customHeight="1" x14ac:dyDescent="0.25">
      <c r="A48" s="20" t="s">
        <v>51</v>
      </c>
      <c r="B48" s="21">
        <v>186.25000000000003</v>
      </c>
      <c r="C48" s="21">
        <v>0.63871742112482854</v>
      </c>
      <c r="D48" s="22">
        <v>3.1672996615420751E-2</v>
      </c>
    </row>
    <row r="49" spans="1:4" s="19" customFormat="1" ht="15" customHeight="1" x14ac:dyDescent="0.25">
      <c r="A49" s="33" t="s">
        <v>52</v>
      </c>
      <c r="B49" s="34">
        <v>638.68333333333339</v>
      </c>
      <c r="C49" s="34">
        <v>2.1902720621856426</v>
      </c>
      <c r="D49" s="22">
        <v>0.10861216136908623</v>
      </c>
    </row>
    <row r="50" spans="1:4" ht="15" customHeight="1" x14ac:dyDescent="0.25">
      <c r="A50" s="33" t="s">
        <v>53</v>
      </c>
      <c r="B50" s="34">
        <v>1981.8704951754382</v>
      </c>
      <c r="C50" s="34">
        <v>6.7965380492984862</v>
      </c>
      <c r="D50" s="36">
        <v>0.33702967777661158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298.53300000000002</v>
      </c>
      <c r="C52" s="26">
        <v>1.0237757201646089</v>
      </c>
      <c r="D52" s="27">
        <v>5.0767434623309543E-2</v>
      </c>
    </row>
    <row r="53" spans="1:4" ht="15" customHeight="1" x14ac:dyDescent="0.25">
      <c r="A53" s="16" t="s">
        <v>56</v>
      </c>
      <c r="B53" s="6">
        <v>3600</v>
      </c>
      <c r="C53" s="26">
        <v>12.345679012345679</v>
      </c>
      <c r="D53" s="27">
        <v>0.6122028876000789</v>
      </c>
    </row>
    <row r="54" spans="1:4" ht="15" customHeight="1" x14ac:dyDescent="0.25">
      <c r="A54" s="20" t="s">
        <v>57</v>
      </c>
      <c r="B54" s="21">
        <v>3898.5329999999999</v>
      </c>
      <c r="C54" s="21">
        <v>13.369454732510288</v>
      </c>
      <c r="D54" s="22">
        <v>0.66297032222338848</v>
      </c>
    </row>
    <row r="55" spans="1:4" ht="15" customHeight="1" thickBot="1" x14ac:dyDescent="0.3">
      <c r="A55" s="42" t="s">
        <v>58</v>
      </c>
      <c r="B55" s="43">
        <v>5880.4034951754384</v>
      </c>
      <c r="C55" s="44">
        <v>20.165992781808775</v>
      </c>
      <c r="D55" s="45">
        <v>1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1"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6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35" t="s">
        <v>96</v>
      </c>
      <c r="B3" s="535"/>
      <c r="C3" s="535"/>
      <c r="D3" s="535"/>
      <c r="E3" s="535"/>
    </row>
    <row r="4" spans="1:5" ht="15" customHeight="1" x14ac:dyDescent="0.25">
      <c r="A4" s="500" t="s">
        <v>63</v>
      </c>
      <c r="B4" s="500"/>
      <c r="C4" s="500"/>
      <c r="D4" s="500"/>
      <c r="E4" s="500"/>
    </row>
    <row r="5" spans="1:5" ht="15" customHeight="1" x14ac:dyDescent="0.25">
      <c r="A5" s="4" t="s">
        <v>3</v>
      </c>
      <c r="B5" s="5">
        <v>39964</v>
      </c>
      <c r="E5" s="6"/>
    </row>
    <row r="6" spans="1:5" ht="15" customHeight="1" thickBot="1" x14ac:dyDescent="0.3">
      <c r="A6" s="4"/>
      <c r="B6" s="7">
        <v>291.60000000000002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5</v>
      </c>
      <c r="E8" s="8" t="s">
        <v>5</v>
      </c>
    </row>
    <row r="9" spans="1:5" ht="15" customHeight="1" thickBot="1" x14ac:dyDescent="0.3">
      <c r="A9" s="14"/>
      <c r="B9" s="15" t="s">
        <v>67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990</v>
      </c>
      <c r="C11" s="17">
        <v>3.3950617283950613</v>
      </c>
      <c r="D11" s="18">
        <v>0.16076736092516372</v>
      </c>
      <c r="E11" s="18">
        <v>0.60901263986392784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17</v>
      </c>
      <c r="B14" s="6">
        <v>50</v>
      </c>
      <c r="C14" s="17">
        <v>0.17146776406035663</v>
      </c>
      <c r="D14" s="18">
        <v>8.1195636830890781E-3</v>
      </c>
      <c r="E14" s="18">
        <v>3.0758214134541811E-2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0</v>
      </c>
      <c r="C16" s="17">
        <v>0</v>
      </c>
      <c r="D16" s="18">
        <v>0</v>
      </c>
      <c r="E16" s="18">
        <v>0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62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75</v>
      </c>
      <c r="C19" s="17">
        <v>0.25720164609053497</v>
      </c>
      <c r="D19" s="18">
        <v>1.2179345524633615E-2</v>
      </c>
      <c r="E19" s="18">
        <v>4.6137321201812714E-2</v>
      </c>
    </row>
    <row r="20" spans="1:5" ht="15" customHeight="1" x14ac:dyDescent="0.25">
      <c r="A20" s="16" t="s">
        <v>23</v>
      </c>
      <c r="B20" s="6">
        <v>90</v>
      </c>
      <c r="C20" s="17">
        <v>0.30864197530864196</v>
      </c>
      <c r="D20" s="18">
        <v>1.4615214629560339E-2</v>
      </c>
      <c r="E20" s="18">
        <v>5.5364785442175261E-2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25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26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182.10000000000002</v>
      </c>
      <c r="C26" s="17">
        <v>0.624485596707819</v>
      </c>
      <c r="D26" s="18">
        <v>2.9571450933810424E-2</v>
      </c>
      <c r="E26" s="18">
        <v>0.11202141587800128</v>
      </c>
    </row>
    <row r="27" spans="1:5" ht="15" customHeight="1" x14ac:dyDescent="0.25">
      <c r="A27" s="16" t="s">
        <v>30</v>
      </c>
      <c r="B27" s="6">
        <v>76.015000000000001</v>
      </c>
      <c r="C27" s="17">
        <v>0.26068244170096022</v>
      </c>
      <c r="D27" s="18">
        <v>1.2344172667400325E-2</v>
      </c>
      <c r="E27" s="18">
        <v>4.6761712948743914E-2</v>
      </c>
    </row>
    <row r="28" spans="1:5" s="19" customFormat="1" ht="15" customHeight="1" x14ac:dyDescent="0.25">
      <c r="A28" s="16" t="s">
        <v>31</v>
      </c>
      <c r="B28" s="6">
        <v>30.599999999999998</v>
      </c>
      <c r="C28" s="17">
        <v>0.10493827160493825</v>
      </c>
      <c r="D28" s="18">
        <v>4.9691729740505147E-3</v>
      </c>
      <c r="E28" s="18">
        <v>1.8824027050339587E-2</v>
      </c>
    </row>
    <row r="29" spans="1:5" ht="15" customHeight="1" x14ac:dyDescent="0.25">
      <c r="A29" s="16" t="s">
        <v>32</v>
      </c>
      <c r="B29" s="6">
        <v>31.578947368421051</v>
      </c>
      <c r="C29" s="17">
        <v>0.10829542993285682</v>
      </c>
      <c r="D29" s="18">
        <v>5.1281454840562592E-3</v>
      </c>
      <c r="E29" s="18">
        <v>1.9426240506026406E-2</v>
      </c>
    </row>
    <row r="30" spans="1:5" ht="15" customHeight="1" x14ac:dyDescent="0.25">
      <c r="A30" s="16" t="s">
        <v>33</v>
      </c>
      <c r="B30" s="6">
        <v>76.264697368421054</v>
      </c>
      <c r="C30" s="17">
        <v>0.26153874269005845</v>
      </c>
      <c r="D30" s="18">
        <v>1.2384721341088215E-2</v>
      </c>
      <c r="E30" s="18">
        <v>4.6915317851278442E-2</v>
      </c>
    </row>
    <row r="31" spans="1:5" ht="15" customHeight="1" x14ac:dyDescent="0.25">
      <c r="A31" s="20" t="s">
        <v>34</v>
      </c>
      <c r="B31" s="21">
        <v>1601.5586447368421</v>
      </c>
      <c r="C31" s="21">
        <v>5.4923135964912273</v>
      </c>
      <c r="D31" s="22">
        <v>0.26007914816285249</v>
      </c>
      <c r="E31" s="23">
        <v>0.98522167487684731</v>
      </c>
    </row>
    <row r="32" spans="1:5" ht="15" customHeight="1" x14ac:dyDescent="0.25">
      <c r="A32" s="12" t="s">
        <v>35</v>
      </c>
      <c r="B32" s="4"/>
      <c r="C32" s="4"/>
      <c r="D32" s="24"/>
    </row>
    <row r="33" spans="1:6" ht="15" customHeight="1" x14ac:dyDescent="0.25">
      <c r="A33" s="25" t="s">
        <v>36</v>
      </c>
      <c r="B33" s="26">
        <v>24.023379671052631</v>
      </c>
      <c r="C33" s="26">
        <v>8.238470394736841E-2</v>
      </c>
      <c r="D33" s="27">
        <v>3.9011872224427873E-3</v>
      </c>
      <c r="E33" s="18">
        <v>1.4778325123152709E-2</v>
      </c>
    </row>
    <row r="34" spans="1:6" ht="15" customHeight="1" x14ac:dyDescent="0.25">
      <c r="A34" s="28" t="s">
        <v>37</v>
      </c>
      <c r="B34" s="29">
        <v>24.023379671052631</v>
      </c>
      <c r="C34" s="29">
        <v>8.238470394736841E-2</v>
      </c>
      <c r="D34" s="30">
        <v>3.9011872224427873E-3</v>
      </c>
      <c r="E34" s="31">
        <v>1.4778325123152709E-2</v>
      </c>
    </row>
    <row r="35" spans="1:6" ht="15" customHeight="1" x14ac:dyDescent="0.25">
      <c r="A35" s="33" t="s">
        <v>38</v>
      </c>
      <c r="B35" s="34">
        <v>1625.5820244078948</v>
      </c>
      <c r="C35" s="35">
        <v>5.5746983004385955</v>
      </c>
      <c r="D35" s="36">
        <v>0.26398033538529531</v>
      </c>
      <c r="E35" s="36">
        <v>1</v>
      </c>
    </row>
    <row r="36" spans="1:6" ht="15" customHeight="1" x14ac:dyDescent="0.25">
      <c r="A36" s="12" t="s">
        <v>39</v>
      </c>
      <c r="B36" s="4"/>
      <c r="C36" s="4"/>
      <c r="D36" s="24"/>
    </row>
    <row r="37" spans="1:6" ht="15" customHeight="1" x14ac:dyDescent="0.25">
      <c r="A37" s="16" t="s">
        <v>40</v>
      </c>
      <c r="B37" s="6">
        <v>303.38400000000001</v>
      </c>
      <c r="C37" s="6">
        <v>1.0404115226337449</v>
      </c>
      <c r="D37" s="18">
        <v>4.9266914168605937E-2</v>
      </c>
    </row>
    <row r="38" spans="1:6" ht="15" customHeight="1" x14ac:dyDescent="0.25">
      <c r="A38" s="16" t="s">
        <v>41</v>
      </c>
      <c r="B38" s="6">
        <v>20.8</v>
      </c>
      <c r="C38" s="6">
        <v>7.1330589849108367E-2</v>
      </c>
      <c r="D38" s="18">
        <v>3.3777384921650565E-3</v>
      </c>
    </row>
    <row r="39" spans="1:6" ht="15" customHeight="1" x14ac:dyDescent="0.25">
      <c r="A39" s="16" t="s">
        <v>42</v>
      </c>
      <c r="B39" s="6">
        <v>23.333333333333332</v>
      </c>
      <c r="C39" s="6">
        <v>8.0018289894833089E-2</v>
      </c>
      <c r="D39" s="18">
        <v>3.7891297187749025E-3</v>
      </c>
    </row>
    <row r="40" spans="1:6" ht="15" customHeight="1" x14ac:dyDescent="0.25">
      <c r="A40" s="16" t="s">
        <v>43</v>
      </c>
      <c r="B40" s="6">
        <v>90</v>
      </c>
      <c r="C40" s="6">
        <v>0.30864197530864196</v>
      </c>
      <c r="D40" s="18">
        <v>1.4615214629560339E-2</v>
      </c>
    </row>
    <row r="41" spans="1:6" ht="15" customHeight="1" x14ac:dyDescent="0.25">
      <c r="A41" s="20" t="s">
        <v>44</v>
      </c>
      <c r="B41" s="21">
        <v>437.51733333333334</v>
      </c>
      <c r="C41" s="21">
        <v>1.5004023776863284</v>
      </c>
      <c r="D41" s="22">
        <v>7.1048997009106232E-2</v>
      </c>
      <c r="F41" s="16"/>
    </row>
    <row r="42" spans="1:6" s="19" customFormat="1" ht="15" customHeight="1" x14ac:dyDescent="0.25">
      <c r="A42" s="12" t="s">
        <v>45</v>
      </c>
      <c r="B42" s="4"/>
      <c r="C42" s="4"/>
      <c r="D42" s="24"/>
    </row>
    <row r="43" spans="1:6" ht="15" customHeight="1" x14ac:dyDescent="0.25">
      <c r="A43" s="25" t="s">
        <v>46</v>
      </c>
      <c r="B43" s="26">
        <v>152.03</v>
      </c>
      <c r="C43" s="26">
        <v>0.52136488340192044</v>
      </c>
      <c r="D43" s="37">
        <v>2.4688345334800649E-2</v>
      </c>
    </row>
    <row r="44" spans="1:6" ht="15" customHeight="1" x14ac:dyDescent="0.25">
      <c r="A44" s="25" t="s">
        <v>47</v>
      </c>
      <c r="B44" s="26">
        <v>20.400000000000002</v>
      </c>
      <c r="C44" s="26">
        <v>6.9958847736625515E-2</v>
      </c>
      <c r="D44" s="37">
        <v>3.3127819827003437E-3</v>
      </c>
    </row>
    <row r="45" spans="1:6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6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6" ht="15" customHeight="1" x14ac:dyDescent="0.25">
      <c r="A47" s="25" t="s">
        <v>50</v>
      </c>
      <c r="B47" s="6">
        <v>7.6499999999999995</v>
      </c>
      <c r="C47" s="26">
        <v>2.6234567901234563E-2</v>
      </c>
      <c r="D47" s="27">
        <v>1.2422932435126287E-3</v>
      </c>
    </row>
    <row r="48" spans="1:6" s="39" customFormat="1" ht="15" customHeight="1" x14ac:dyDescent="0.25">
      <c r="A48" s="20" t="s">
        <v>51</v>
      </c>
      <c r="B48" s="21">
        <v>180.08</v>
      </c>
      <c r="C48" s="21">
        <v>0.61755829903978054</v>
      </c>
      <c r="D48" s="22">
        <v>2.924342056101362E-2</v>
      </c>
    </row>
    <row r="49" spans="1:4" s="19" customFormat="1" ht="15" customHeight="1" x14ac:dyDescent="0.25">
      <c r="A49" s="33" t="s">
        <v>52</v>
      </c>
      <c r="B49" s="34">
        <v>617.59733333333338</v>
      </c>
      <c r="C49" s="34">
        <v>2.117960676726109</v>
      </c>
      <c r="D49" s="22">
        <v>0.10029241757011986</v>
      </c>
    </row>
    <row r="50" spans="1:4" ht="15" customHeight="1" x14ac:dyDescent="0.25">
      <c r="A50" s="33" t="s">
        <v>53</v>
      </c>
      <c r="B50" s="34">
        <v>2243.1793577412282</v>
      </c>
      <c r="C50" s="34">
        <v>7.6926589771647045</v>
      </c>
      <c r="D50" s="36">
        <v>0.36427275295541517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314.78700000000003</v>
      </c>
      <c r="C52" s="26">
        <v>1.0795164609053498</v>
      </c>
      <c r="D52" s="27">
        <v>5.1118661862171233E-2</v>
      </c>
    </row>
    <row r="53" spans="1:4" ht="15" customHeight="1" x14ac:dyDescent="0.25">
      <c r="A53" s="16" t="s">
        <v>56</v>
      </c>
      <c r="B53" s="6">
        <v>3600</v>
      </c>
      <c r="C53" s="26">
        <v>12.345679012345679</v>
      </c>
      <c r="D53" s="27">
        <v>0.58460858518241354</v>
      </c>
    </row>
    <row r="54" spans="1:4" ht="15" customHeight="1" x14ac:dyDescent="0.25">
      <c r="A54" s="20" t="s">
        <v>57</v>
      </c>
      <c r="B54" s="21">
        <v>3914.7870000000003</v>
      </c>
      <c r="C54" s="21">
        <v>13.425195473251028</v>
      </c>
      <c r="D54" s="22">
        <v>0.63572724704458472</v>
      </c>
    </row>
    <row r="55" spans="1:4" ht="15" customHeight="1" thickBot="1" x14ac:dyDescent="0.3">
      <c r="A55" s="42" t="s">
        <v>58</v>
      </c>
      <c r="B55" s="43">
        <v>6157.9663577412284</v>
      </c>
      <c r="C55" s="44">
        <v>21.117854450415734</v>
      </c>
      <c r="D55" s="45">
        <v>0.99999999999999989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5">
    <mergeCell ref="A1:E1"/>
    <mergeCell ref="A2:E2"/>
    <mergeCell ref="A3:E3"/>
    <mergeCell ref="A4:E4"/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104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63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>
        <v>40299</v>
      </c>
      <c r="E6" s="6"/>
    </row>
    <row r="7" spans="1:5" ht="15" customHeight="1" thickBot="1" x14ac:dyDescent="0.3">
      <c r="A7" s="4"/>
      <c r="B7" s="7">
        <v>291.60000000000002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1237.5</v>
      </c>
      <c r="C12" s="6">
        <v>4.2438271604938276</v>
      </c>
      <c r="D12" s="27">
        <v>0.47590037611127789</v>
      </c>
      <c r="E12" s="18">
        <v>0.66367618201331369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62.5</v>
      </c>
      <c r="C15" s="6">
        <v>0.2143347050754458</v>
      </c>
      <c r="D15" s="27">
        <v>2.4035372530872616E-2</v>
      </c>
      <c r="E15" s="18">
        <v>3.3518999091581493E-2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86.4</v>
      </c>
      <c r="C20" s="6">
        <v>0.29629629629629628</v>
      </c>
      <c r="D20" s="27">
        <v>3.3226498986678309E-2</v>
      </c>
      <c r="E20" s="18">
        <v>4.6336664344202257E-2</v>
      </c>
    </row>
    <row r="21" spans="1:5" ht="15" customHeight="1" x14ac:dyDescent="0.25">
      <c r="A21" s="16" t="s">
        <v>23</v>
      </c>
      <c r="B21" s="6">
        <v>55.6</v>
      </c>
      <c r="C21" s="6">
        <v>0.19067215363511658</v>
      </c>
      <c r="D21" s="27">
        <v>2.1381867403464282E-2</v>
      </c>
      <c r="E21" s="18">
        <v>2.9818501591870897E-2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182.4</v>
      </c>
      <c r="C27" s="6">
        <v>0.625514403292181</v>
      </c>
      <c r="D27" s="27">
        <v>7.0144831194098645E-2</v>
      </c>
      <c r="E27" s="18">
        <v>9.782184694887143E-2</v>
      </c>
    </row>
    <row r="28" spans="1:5" ht="15" customHeight="1" x14ac:dyDescent="0.25">
      <c r="A28" s="16" t="s">
        <v>30</v>
      </c>
      <c r="B28" s="6">
        <v>84.1</v>
      </c>
      <c r="C28" s="17">
        <v>0.2884087791495199</v>
      </c>
      <c r="D28" s="18">
        <v>2.410768492941329E-2</v>
      </c>
      <c r="E28" s="18">
        <v>4.5103165177632062E-2</v>
      </c>
    </row>
    <row r="29" spans="1:5" s="19" customFormat="1" ht="15" customHeight="1" x14ac:dyDescent="0.25">
      <c r="A29" s="16" t="s">
        <v>31</v>
      </c>
      <c r="B29" s="6">
        <v>15.6</v>
      </c>
      <c r="C29" s="6">
        <v>5.3497942386831268E-2</v>
      </c>
      <c r="D29" s="37">
        <v>5.9992289837058049E-3</v>
      </c>
      <c r="E29" s="69">
        <v>8.3663421732587395E-3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86.204999999999998</v>
      </c>
      <c r="C31" s="6">
        <v>0.29562757201646095</v>
      </c>
      <c r="D31" s="27">
        <v>3.3151508624381987E-2</v>
      </c>
      <c r="E31" s="18">
        <v>4.6232085067036528E-2</v>
      </c>
    </row>
    <row r="32" spans="1:5" ht="15" customHeight="1" x14ac:dyDescent="0.25">
      <c r="A32" s="20" t="s">
        <v>34</v>
      </c>
      <c r="B32" s="21">
        <v>1810.3050000000001</v>
      </c>
      <c r="C32" s="21">
        <v>6.2081790123456777</v>
      </c>
      <c r="D32" s="22">
        <v>0.68794736876389273</v>
      </c>
      <c r="E32" s="23">
        <v>0.970873786407767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54.309150000000002</v>
      </c>
      <c r="C34" s="26">
        <v>0.18624537037037037</v>
      </c>
      <c r="D34" s="27">
        <v>2.0885450433360649E-2</v>
      </c>
      <c r="E34" s="18">
        <v>2.9126213592233011E-2</v>
      </c>
    </row>
    <row r="35" spans="1:6" ht="15" customHeight="1" x14ac:dyDescent="0.25">
      <c r="A35" s="28" t="s">
        <v>37</v>
      </c>
      <c r="B35" s="29">
        <v>54.309150000000002</v>
      </c>
      <c r="C35" s="29">
        <v>0.18624537037037037</v>
      </c>
      <c r="D35" s="30">
        <v>2.0885450433360649E-2</v>
      </c>
      <c r="E35" s="31">
        <v>2.9126213592233011E-2</v>
      </c>
      <c r="F35" s="16"/>
    </row>
    <row r="36" spans="1:6" ht="15" customHeight="1" x14ac:dyDescent="0.25">
      <c r="A36" s="33" t="s">
        <v>38</v>
      </c>
      <c r="B36" s="34">
        <v>1864.6141500000001</v>
      </c>
      <c r="C36" s="34">
        <v>6.3944243827160481</v>
      </c>
      <c r="D36" s="36">
        <v>0.70883281919725338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334.32</v>
      </c>
      <c r="C38" s="6">
        <v>1.1465020576131686</v>
      </c>
      <c r="D38" s="27">
        <v>0.12856809191234134</v>
      </c>
    </row>
    <row r="39" spans="1:6" ht="15" customHeight="1" x14ac:dyDescent="0.25">
      <c r="A39" s="16" t="s">
        <v>41</v>
      </c>
      <c r="B39" s="6">
        <v>20.8</v>
      </c>
      <c r="C39" s="6">
        <v>7.1330589849108367E-2</v>
      </c>
      <c r="D39" s="27">
        <v>7.9989719782744082E-3</v>
      </c>
    </row>
    <row r="40" spans="1:6" ht="15" customHeight="1" x14ac:dyDescent="0.25">
      <c r="A40" s="16" t="s">
        <v>42</v>
      </c>
      <c r="B40" s="6">
        <v>24</v>
      </c>
      <c r="C40" s="6">
        <v>8.2304526748971193E-2</v>
      </c>
      <c r="D40" s="27">
        <v>9.2295830518550857E-3</v>
      </c>
    </row>
    <row r="41" spans="1:6" ht="15" customHeight="1" x14ac:dyDescent="0.25">
      <c r="A41" s="16" t="s">
        <v>43</v>
      </c>
      <c r="B41" s="6">
        <v>90</v>
      </c>
      <c r="C41" s="6">
        <v>0.30864197530864196</v>
      </c>
      <c r="D41" s="27">
        <v>3.4610936444456571E-2</v>
      </c>
    </row>
    <row r="42" spans="1:6" ht="15" customHeight="1" x14ac:dyDescent="0.25">
      <c r="A42" s="20" t="s">
        <v>44</v>
      </c>
      <c r="B42" s="21">
        <v>469.12</v>
      </c>
      <c r="C42" s="21">
        <v>1.6087791495198902</v>
      </c>
      <c r="D42" s="22">
        <v>0.18040758338692739</v>
      </c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252.3</v>
      </c>
      <c r="C44" s="26">
        <v>0.86522633744855959</v>
      </c>
      <c r="D44" s="27">
        <v>9.7025991832626585E-2</v>
      </c>
    </row>
    <row r="45" spans="1:6" ht="15" customHeight="1" x14ac:dyDescent="0.25">
      <c r="A45" s="25" t="s">
        <v>47</v>
      </c>
      <c r="B45" s="26">
        <v>10.4</v>
      </c>
      <c r="C45" s="26">
        <v>3.5665294924554183E-2</v>
      </c>
      <c r="D45" s="27">
        <v>3.9994859891372041E-3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3.9</v>
      </c>
      <c r="C48" s="26">
        <v>1.3374485596707817E-2</v>
      </c>
      <c r="D48" s="27">
        <v>1.4998072459264512E-3</v>
      </c>
    </row>
    <row r="49" spans="1:6" s="39" customFormat="1" ht="15" customHeight="1" x14ac:dyDescent="0.25">
      <c r="A49" s="20" t="s">
        <v>51</v>
      </c>
      <c r="B49" s="21">
        <v>266.60000000000002</v>
      </c>
      <c r="C49" s="21">
        <v>0.9142661179698216</v>
      </c>
      <c r="D49" s="22">
        <v>0.10252528506769024</v>
      </c>
      <c r="F49" s="41"/>
    </row>
    <row r="50" spans="1:6" s="19" customFormat="1" ht="15" customHeight="1" x14ac:dyDescent="0.25">
      <c r="A50" s="33" t="s">
        <v>52</v>
      </c>
      <c r="B50" s="34">
        <v>735.72</v>
      </c>
      <c r="C50" s="34">
        <v>2.5230452674897119</v>
      </c>
      <c r="D50" s="22">
        <v>0.28293286845461763</v>
      </c>
    </row>
    <row r="51" spans="1:6" ht="15" customHeight="1" x14ac:dyDescent="0.25">
      <c r="A51" s="33" t="s">
        <v>53</v>
      </c>
      <c r="B51" s="34">
        <v>2600.3341500000001</v>
      </c>
      <c r="C51" s="34">
        <v>8.91746965020576</v>
      </c>
      <c r="D51" s="36">
        <v>0.99176568765187101</v>
      </c>
    </row>
    <row r="52" spans="1:6" ht="15" hidden="1" customHeight="1" x14ac:dyDescent="0.25">
      <c r="A52" s="12" t="s">
        <v>54</v>
      </c>
      <c r="B52" s="4"/>
      <c r="C52" s="4"/>
      <c r="D52" s="24"/>
    </row>
    <row r="53" spans="1:6" ht="15" hidden="1" customHeight="1" x14ac:dyDescent="0.25">
      <c r="A53" s="16" t="s">
        <v>55</v>
      </c>
      <c r="B53" s="26">
        <v>519.17999999999995</v>
      </c>
      <c r="C53" s="26">
        <v>1.7804526748971194</v>
      </c>
      <c r="D53" s="27">
        <v>0.14882553937755993</v>
      </c>
    </row>
    <row r="54" spans="1:6" ht="15" hidden="1" customHeight="1" x14ac:dyDescent="0.25">
      <c r="A54" s="16" t="s">
        <v>56</v>
      </c>
      <c r="B54" s="6">
        <v>369</v>
      </c>
      <c r="C54" s="26">
        <v>1.2654320987654319</v>
      </c>
      <c r="D54" s="27">
        <v>0.10577569249647446</v>
      </c>
    </row>
    <row r="55" spans="1:6" ht="15" hidden="1" customHeight="1" x14ac:dyDescent="0.25">
      <c r="A55" s="20" t="s">
        <v>57</v>
      </c>
      <c r="B55" s="21">
        <v>888.18</v>
      </c>
      <c r="C55" s="21">
        <v>3.0458847736625514</v>
      </c>
      <c r="D55" s="22">
        <v>0.25460123187403438</v>
      </c>
    </row>
    <row r="56" spans="1:6" ht="15" hidden="1" customHeight="1" thickBot="1" x14ac:dyDescent="0.3">
      <c r="A56" s="42" t="s">
        <v>58</v>
      </c>
      <c r="B56" s="43">
        <v>3488.51415</v>
      </c>
      <c r="C56" s="44">
        <v>11.963354423868312</v>
      </c>
      <c r="D56" s="45">
        <v>1.2463669195259053</v>
      </c>
    </row>
    <row r="57" spans="1:6" ht="15" customHeight="1" thickBot="1" x14ac:dyDescent="0.3">
      <c r="A57" s="70"/>
      <c r="B57" s="71"/>
      <c r="C57" s="72"/>
      <c r="D57" s="73"/>
    </row>
    <row r="58" spans="1:6" ht="15" customHeight="1" thickBot="1" x14ac:dyDescent="0.3">
      <c r="A58" s="74" t="s">
        <v>98</v>
      </c>
      <c r="B58" s="75">
        <v>1323.7049999999999</v>
      </c>
      <c r="C58" s="75">
        <v>4.5394547325102881</v>
      </c>
      <c r="D58" s="76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6" ht="15" customHeight="1" x14ac:dyDescent="0.25">
      <c r="A60" s="80" t="s">
        <v>106</v>
      </c>
      <c r="B60" s="81">
        <v>86.204999999999998</v>
      </c>
      <c r="C60" s="81">
        <v>0.29562757201646095</v>
      </c>
      <c r="D60" s="82">
        <v>6.512402687910071E-2</v>
      </c>
    </row>
    <row r="61" spans="1:6" ht="15" customHeight="1" x14ac:dyDescent="0.25">
      <c r="A61" s="80" t="s">
        <v>107</v>
      </c>
      <c r="B61" s="81">
        <v>1237.5</v>
      </c>
      <c r="C61" s="83">
        <v>4.2438271604938276</v>
      </c>
      <c r="D61" s="82">
        <v>0.93487597312089932</v>
      </c>
    </row>
    <row r="62" spans="1:6" ht="15" customHeight="1" thickBot="1" x14ac:dyDescent="0.3">
      <c r="A62" s="504" t="s">
        <v>102</v>
      </c>
      <c r="B62" s="504"/>
      <c r="C62" s="14"/>
      <c r="D62" s="85">
        <v>0.50905188473565988</v>
      </c>
    </row>
    <row r="63" spans="1:6" ht="15" customHeight="1" x14ac:dyDescent="0.25">
      <c r="A63" s="46" t="s">
        <v>59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109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63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110</v>
      </c>
      <c r="E6" s="6"/>
    </row>
    <row r="7" spans="1:5" ht="15" customHeight="1" thickBot="1" x14ac:dyDescent="0.3">
      <c r="A7" s="4"/>
      <c r="B7" s="7">
        <v>291.60000000000002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1237.5</v>
      </c>
      <c r="C12" s="6">
        <v>4.2438271604938276</v>
      </c>
      <c r="D12" s="27">
        <v>0.45121513603452701</v>
      </c>
      <c r="E12" s="18">
        <v>0.64829694357459144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62.5</v>
      </c>
      <c r="C15" s="6">
        <v>0.2143347050754458</v>
      </c>
      <c r="D15" s="27">
        <v>2.2788643234067017E-2</v>
      </c>
      <c r="E15" s="18">
        <v>3.2742269877504615E-2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93.6</v>
      </c>
      <c r="C20" s="6">
        <v>0.32098765432098764</v>
      </c>
      <c r="D20" s="27">
        <v>3.4128272107338757E-2</v>
      </c>
      <c r="E20" s="18">
        <v>4.903482336855091E-2</v>
      </c>
    </row>
    <row r="21" spans="1:5" ht="15" customHeight="1" x14ac:dyDescent="0.25">
      <c r="A21" s="16" t="s">
        <v>23</v>
      </c>
      <c r="B21" s="6">
        <v>65.2</v>
      </c>
      <c r="C21" s="6">
        <v>0.22359396433470508</v>
      </c>
      <c r="D21" s="27">
        <v>2.3773112621778711E-2</v>
      </c>
      <c r="E21" s="18">
        <v>3.4156735936212816E-2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190.8</v>
      </c>
      <c r="C27" s="6">
        <v>0.65432098765432101</v>
      </c>
      <c r="D27" s="27">
        <v>6.9569170064959787E-2</v>
      </c>
      <c r="E27" s="18">
        <v>9.9955601482046089E-2</v>
      </c>
    </row>
    <row r="28" spans="1:5" ht="15" customHeight="1" x14ac:dyDescent="0.25">
      <c r="A28" s="16" t="s">
        <v>30</v>
      </c>
      <c r="B28" s="6">
        <v>96.2</v>
      </c>
      <c r="C28" s="17">
        <v>0.32990397805212618</v>
      </c>
      <c r="D28" s="18">
        <v>2.5256939696431013E-2</v>
      </c>
      <c r="E28" s="18">
        <v>5.0396901795455105E-2</v>
      </c>
    </row>
    <row r="29" spans="1:5" s="19" customFormat="1" ht="15" customHeight="1" x14ac:dyDescent="0.25">
      <c r="A29" s="16" t="s">
        <v>31</v>
      </c>
      <c r="B29" s="6">
        <v>19.2</v>
      </c>
      <c r="C29" s="6">
        <v>6.5843621399176946E-2</v>
      </c>
      <c r="D29" s="37">
        <v>7.000671201505387E-3</v>
      </c>
      <c r="E29" s="69">
        <v>1.0058425306369417E-2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88.25</v>
      </c>
      <c r="C31" s="6">
        <v>0.3026406035665295</v>
      </c>
      <c r="D31" s="27">
        <v>3.217756424650263E-2</v>
      </c>
      <c r="E31" s="18">
        <v>4.6232085067036521E-2</v>
      </c>
    </row>
    <row r="32" spans="1:5" ht="15" customHeight="1" x14ac:dyDescent="0.25">
      <c r="A32" s="20" t="s">
        <v>34</v>
      </c>
      <c r="B32" s="21">
        <v>1853.25</v>
      </c>
      <c r="C32" s="21">
        <v>6.3554526748971192</v>
      </c>
      <c r="D32" s="22">
        <v>0.66590950920711034</v>
      </c>
      <c r="E32" s="23">
        <v>0.970873786407767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55.597499999999997</v>
      </c>
      <c r="C34" s="26">
        <v>0.19066358024691357</v>
      </c>
      <c r="D34" s="27">
        <v>2.0271865475296656E-2</v>
      </c>
      <c r="E34" s="18">
        <v>2.9126213592233007E-2</v>
      </c>
    </row>
    <row r="35" spans="1:6" ht="15" customHeight="1" x14ac:dyDescent="0.25">
      <c r="A35" s="28" t="s">
        <v>37</v>
      </c>
      <c r="B35" s="29">
        <v>55.597499999999997</v>
      </c>
      <c r="C35" s="29">
        <v>0.19066358024691357</v>
      </c>
      <c r="D35" s="30">
        <v>2.0271865475296656E-2</v>
      </c>
      <c r="E35" s="31">
        <v>2.9126213592233007E-2</v>
      </c>
      <c r="F35" s="16"/>
    </row>
    <row r="36" spans="1:6" ht="15" customHeight="1" x14ac:dyDescent="0.25">
      <c r="A36" s="33" t="s">
        <v>38</v>
      </c>
      <c r="B36" s="34">
        <v>1908.8475000000003</v>
      </c>
      <c r="C36" s="34">
        <v>6.5461162551440326</v>
      </c>
      <c r="D36" s="36">
        <v>0.68618137468240703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381.94666666666666</v>
      </c>
      <c r="C38" s="6">
        <v>1.3098308184727936</v>
      </c>
      <c r="D38" s="27">
        <v>0.13926474113772452</v>
      </c>
    </row>
    <row r="39" spans="1:6" ht="15" customHeight="1" x14ac:dyDescent="0.25">
      <c r="A39" s="16" t="s">
        <v>41</v>
      </c>
      <c r="B39" s="6">
        <v>25.6</v>
      </c>
      <c r="C39" s="6">
        <v>8.77914951989026E-2</v>
      </c>
      <c r="D39" s="27">
        <v>9.3342282686738505E-3</v>
      </c>
    </row>
    <row r="40" spans="1:6" ht="15" customHeight="1" x14ac:dyDescent="0.25">
      <c r="A40" s="16" t="s">
        <v>42</v>
      </c>
      <c r="B40" s="6">
        <v>30</v>
      </c>
      <c r="C40" s="6">
        <v>0.10288065843621398</v>
      </c>
      <c r="D40" s="27">
        <v>1.0938548752352168E-2</v>
      </c>
    </row>
    <row r="41" spans="1:6" ht="15" customHeight="1" x14ac:dyDescent="0.25">
      <c r="A41" s="16" t="s">
        <v>43</v>
      </c>
      <c r="B41" s="6">
        <v>90</v>
      </c>
      <c r="C41" s="6">
        <v>0.30864197530864196</v>
      </c>
      <c r="D41" s="27">
        <v>3.2815646257056505E-2</v>
      </c>
    </row>
    <row r="42" spans="1:6" ht="15" customHeight="1" x14ac:dyDescent="0.25">
      <c r="A42" s="20" t="s">
        <v>44</v>
      </c>
      <c r="B42" s="21">
        <v>527.54666666666662</v>
      </c>
      <c r="C42" s="21">
        <v>1.8091449474165522</v>
      </c>
      <c r="D42" s="22">
        <v>0.19235316441580708</v>
      </c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288.60000000000002</v>
      </c>
      <c r="C44" s="26">
        <v>0.98971193415637859</v>
      </c>
      <c r="D44" s="27">
        <v>0.10522883899762786</v>
      </c>
    </row>
    <row r="45" spans="1:6" ht="15" customHeight="1" x14ac:dyDescent="0.25">
      <c r="A45" s="25" t="s">
        <v>47</v>
      </c>
      <c r="B45" s="26">
        <v>12.8</v>
      </c>
      <c r="C45" s="26">
        <v>4.38957475994513E-2</v>
      </c>
      <c r="D45" s="27">
        <v>4.6671141343369252E-3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4.8</v>
      </c>
      <c r="C48" s="26">
        <v>1.6460905349794237E-2</v>
      </c>
      <c r="D48" s="27">
        <v>1.7501678003763468E-3</v>
      </c>
    </row>
    <row r="49" spans="1:6" s="39" customFormat="1" ht="15" customHeight="1" x14ac:dyDescent="0.25">
      <c r="A49" s="20" t="s">
        <v>51</v>
      </c>
      <c r="B49" s="21">
        <v>306.2</v>
      </c>
      <c r="C49" s="21">
        <v>1.0500685871056241</v>
      </c>
      <c r="D49" s="22">
        <v>0.11164612093234114</v>
      </c>
      <c r="F49" s="41"/>
    </row>
    <row r="50" spans="1:6" s="19" customFormat="1" ht="15" customHeight="1" x14ac:dyDescent="0.25">
      <c r="A50" s="33" t="s">
        <v>52</v>
      </c>
      <c r="B50" s="34">
        <v>833.74666666666667</v>
      </c>
      <c r="C50" s="34">
        <v>2.8592135345221763</v>
      </c>
      <c r="D50" s="22">
        <v>0.30399928534814818</v>
      </c>
    </row>
    <row r="51" spans="1:6" ht="15" customHeight="1" x14ac:dyDescent="0.25">
      <c r="A51" s="33" t="s">
        <v>53</v>
      </c>
      <c r="B51" s="34">
        <v>2742.5941666666668</v>
      </c>
      <c r="C51" s="34">
        <v>9.405329789666208</v>
      </c>
      <c r="D51" s="36">
        <v>0.99018066003055516</v>
      </c>
    </row>
    <row r="52" spans="1:6" ht="15" hidden="1" customHeight="1" x14ac:dyDescent="0.25">
      <c r="A52" s="12" t="s">
        <v>54</v>
      </c>
      <c r="B52" s="4"/>
      <c r="C52" s="4"/>
      <c r="D52" s="24"/>
    </row>
    <row r="53" spans="1:6" ht="15" hidden="1" customHeight="1" x14ac:dyDescent="0.25">
      <c r="A53" s="16" t="s">
        <v>55</v>
      </c>
      <c r="B53" s="26">
        <v>661.26</v>
      </c>
      <c r="C53" s="26">
        <v>2.2676954732510284</v>
      </c>
      <c r="D53" s="27">
        <v>0.17361126760563378</v>
      </c>
    </row>
    <row r="54" spans="1:6" ht="15" hidden="1" customHeight="1" x14ac:dyDescent="0.25">
      <c r="A54" s="16" t="s">
        <v>56</v>
      </c>
      <c r="B54" s="6">
        <v>405</v>
      </c>
      <c r="C54" s="26">
        <v>1.3888888888888888</v>
      </c>
      <c r="D54" s="27">
        <v>0.10633119102967317</v>
      </c>
    </row>
    <row r="55" spans="1:6" ht="15" hidden="1" customHeight="1" x14ac:dyDescent="0.25">
      <c r="A55" s="20" t="s">
        <v>57</v>
      </c>
      <c r="B55" s="21">
        <v>1066.26</v>
      </c>
      <c r="C55" s="21">
        <v>3.6565843621399172</v>
      </c>
      <c r="D55" s="22">
        <v>0.27994245863530698</v>
      </c>
    </row>
    <row r="56" spans="1:6" ht="15" hidden="1" customHeight="1" thickBot="1" x14ac:dyDescent="0.3">
      <c r="A56" s="42" t="s">
        <v>58</v>
      </c>
      <c r="B56" s="43">
        <v>3808.854166666667</v>
      </c>
      <c r="C56" s="44">
        <v>13.061914151806125</v>
      </c>
      <c r="D56" s="45">
        <v>1.2701231186658621</v>
      </c>
    </row>
    <row r="57" spans="1:6" ht="15" customHeight="1" thickBot="1" x14ac:dyDescent="0.3">
      <c r="A57" s="70"/>
      <c r="B57" s="71"/>
      <c r="C57" s="72"/>
      <c r="D57" s="73"/>
    </row>
    <row r="58" spans="1:6" ht="15" customHeight="1" thickBot="1" x14ac:dyDescent="0.3">
      <c r="A58" s="74" t="s">
        <v>98</v>
      </c>
      <c r="B58" s="75">
        <v>1325.75</v>
      </c>
      <c r="C58" s="75">
        <v>4.546467764060357</v>
      </c>
      <c r="D58" s="76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6" ht="15" customHeight="1" x14ac:dyDescent="0.25">
      <c r="A60" s="80" t="s">
        <v>106</v>
      </c>
      <c r="B60" s="81">
        <v>88.25</v>
      </c>
      <c r="C60" s="81">
        <v>0.3026406035665295</v>
      </c>
      <c r="D60" s="82">
        <v>6.6566094663398079E-2</v>
      </c>
    </row>
    <row r="61" spans="1:6" ht="15" customHeight="1" x14ac:dyDescent="0.25">
      <c r="A61" s="80" t="s">
        <v>107</v>
      </c>
      <c r="B61" s="81">
        <v>1237.5</v>
      </c>
      <c r="C61" s="83">
        <v>4.2438271604938276</v>
      </c>
      <c r="D61" s="82">
        <v>0.93343390533660198</v>
      </c>
    </row>
    <row r="62" spans="1:6" ht="15" customHeight="1" thickBot="1" x14ac:dyDescent="0.3">
      <c r="A62" s="504" t="s">
        <v>102</v>
      </c>
      <c r="B62" s="504"/>
      <c r="C62" s="14"/>
      <c r="D62" s="85">
        <v>0.4833927002810296</v>
      </c>
    </row>
    <row r="63" spans="1:6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112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63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113</v>
      </c>
      <c r="E6" s="6"/>
    </row>
    <row r="7" spans="1:5" ht="15" customHeight="1" thickBot="1" x14ac:dyDescent="0.3">
      <c r="A7" s="4"/>
      <c r="B7" s="7">
        <v>291.60000000000002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1485</v>
      </c>
      <c r="C12" s="6">
        <v>5.0925925925925926</v>
      </c>
      <c r="D12" s="27">
        <v>0.43897331326016398</v>
      </c>
      <c r="E12" s="18">
        <v>0.65034685651798796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75</v>
      </c>
      <c r="C15" s="6">
        <v>0.25720164609053497</v>
      </c>
      <c r="D15" s="27">
        <v>2.2170369356573939E-2</v>
      </c>
      <c r="E15" s="18">
        <v>3.2845800834241816E-2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104.4</v>
      </c>
      <c r="C20" s="6">
        <v>0.35802469135802467</v>
      </c>
      <c r="D20" s="27">
        <v>3.0861154144350922E-2</v>
      </c>
      <c r="E20" s="18">
        <v>4.5721354761264613E-2</v>
      </c>
    </row>
    <row r="21" spans="1:5" ht="15" customHeight="1" x14ac:dyDescent="0.25">
      <c r="A21" s="16" t="s">
        <v>23</v>
      </c>
      <c r="B21" s="6">
        <v>88.4</v>
      </c>
      <c r="C21" s="6">
        <v>0.30315500685871055</v>
      </c>
      <c r="D21" s="27">
        <v>2.6131475348281818E-2</v>
      </c>
      <c r="E21" s="18">
        <v>3.8714250583293024E-2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209.28</v>
      </c>
      <c r="C27" s="6">
        <v>0.71769547325102878</v>
      </c>
      <c r="D27" s="27">
        <v>6.1864198652583913E-2</v>
      </c>
      <c r="E27" s="18">
        <v>9.1652922647868368E-2</v>
      </c>
    </row>
    <row r="28" spans="1:5" ht="15" customHeight="1" x14ac:dyDescent="0.25">
      <c r="A28" s="16" t="s">
        <v>30</v>
      </c>
      <c r="B28" s="6">
        <v>128.244</v>
      </c>
      <c r="C28" s="17">
        <v>0.43979423868312756</v>
      </c>
      <c r="D28" s="18">
        <v>2.7691478691981297E-2</v>
      </c>
      <c r="E28" s="18">
        <v>5.616369176248677E-2</v>
      </c>
    </row>
    <row r="29" spans="1:5" s="19" customFormat="1" ht="15" customHeight="1" x14ac:dyDescent="0.25">
      <c r="A29" s="16" t="s">
        <v>31</v>
      </c>
      <c r="B29" s="6">
        <v>21</v>
      </c>
      <c r="C29" s="6">
        <v>7.2016460905349786E-2</v>
      </c>
      <c r="D29" s="37">
        <v>6.2077034198407023E-3</v>
      </c>
      <c r="E29" s="69">
        <v>9.1968242335877092E-3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105.56620000000001</v>
      </c>
      <c r="C31" s="6">
        <v>0.36202400548696845</v>
      </c>
      <c r="D31" s="27">
        <v>3.1205888607599409E-2</v>
      </c>
      <c r="E31" s="18">
        <v>4.6232085067036521E-2</v>
      </c>
    </row>
    <row r="32" spans="1:5" ht="15" customHeight="1" x14ac:dyDescent="0.25">
      <c r="A32" s="20" t="s">
        <v>34</v>
      </c>
      <c r="B32" s="21">
        <v>2216.8902000000003</v>
      </c>
      <c r="C32" s="21">
        <v>7.6025041152263366</v>
      </c>
      <c r="D32" s="22">
        <v>0.64510558148137598</v>
      </c>
      <c r="E32" s="23">
        <v>0.97087378640776689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66.506706000000008</v>
      </c>
      <c r="C34" s="26">
        <v>0.22807512345679012</v>
      </c>
      <c r="D34" s="27">
        <v>1.9659709822787631E-2</v>
      </c>
      <c r="E34" s="18">
        <v>2.9126213592233007E-2</v>
      </c>
    </row>
    <row r="35" spans="1:6" ht="15" customHeight="1" x14ac:dyDescent="0.25">
      <c r="A35" s="28" t="s">
        <v>37</v>
      </c>
      <c r="B35" s="29">
        <v>66.506706000000008</v>
      </c>
      <c r="C35" s="29">
        <v>0.22807512345679012</v>
      </c>
      <c r="D35" s="30">
        <v>1.9659709822787631E-2</v>
      </c>
      <c r="E35" s="31">
        <v>2.9126213592233007E-2</v>
      </c>
      <c r="F35" s="16"/>
    </row>
    <row r="36" spans="1:6" ht="15" customHeight="1" x14ac:dyDescent="0.25">
      <c r="A36" s="33" t="s">
        <v>38</v>
      </c>
      <c r="B36" s="34">
        <v>2283.3969060000004</v>
      </c>
      <c r="C36" s="34">
        <v>7.8305792386831268</v>
      </c>
      <c r="D36" s="36">
        <v>0.66476529130416362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540.84800000000007</v>
      </c>
      <c r="C38" s="6">
        <v>1.8547599451303156</v>
      </c>
      <c r="D38" s="27">
        <v>0.15987733234352403</v>
      </c>
    </row>
    <row r="39" spans="1:6" ht="15" customHeight="1" x14ac:dyDescent="0.25">
      <c r="A39" s="16" t="s">
        <v>41</v>
      </c>
      <c r="B39" s="6">
        <v>28</v>
      </c>
      <c r="C39" s="6">
        <v>9.6021947873799723E-2</v>
      </c>
      <c r="D39" s="27">
        <v>8.2769378931209364E-3</v>
      </c>
    </row>
    <row r="40" spans="1:6" ht="15" customHeight="1" x14ac:dyDescent="0.25">
      <c r="A40" s="16" t="s">
        <v>42</v>
      </c>
      <c r="B40" s="6">
        <v>26.666666666666668</v>
      </c>
      <c r="C40" s="6">
        <v>9.1449474165523542E-2</v>
      </c>
      <c r="D40" s="27">
        <v>7.8827979934485114E-3</v>
      </c>
    </row>
    <row r="41" spans="1:6" ht="15" customHeight="1" x14ac:dyDescent="0.25">
      <c r="A41" s="16" t="s">
        <v>43</v>
      </c>
      <c r="B41" s="6">
        <v>100</v>
      </c>
      <c r="C41" s="6">
        <v>0.34293552812071326</v>
      </c>
      <c r="D41" s="27">
        <v>2.9560492475431917E-2</v>
      </c>
    </row>
    <row r="42" spans="1:6" ht="15" customHeight="1" x14ac:dyDescent="0.25">
      <c r="A42" s="20" t="s">
        <v>44</v>
      </c>
      <c r="B42" s="21">
        <v>695.5146666666667</v>
      </c>
      <c r="C42" s="21">
        <v>2.385166895290352</v>
      </c>
      <c r="D42" s="22">
        <v>0.2055975607055254</v>
      </c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384.73199999999997</v>
      </c>
      <c r="C44" s="26">
        <v>1.3193827160493825</v>
      </c>
      <c r="D44" s="27">
        <v>0.11372867391057871</v>
      </c>
    </row>
    <row r="45" spans="1:6" ht="15" customHeight="1" x14ac:dyDescent="0.25">
      <c r="A45" s="25" t="s">
        <v>47</v>
      </c>
      <c r="B45" s="26">
        <v>14</v>
      </c>
      <c r="C45" s="26">
        <v>4.8010973936899862E-2</v>
      </c>
      <c r="D45" s="27">
        <v>4.1384689465604682E-3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5.25</v>
      </c>
      <c r="C48" s="26">
        <v>1.8004115226337446E-2</v>
      </c>
      <c r="D48" s="27">
        <v>1.5519258549601756E-3</v>
      </c>
    </row>
    <row r="49" spans="1:6" s="39" customFormat="1" ht="15" customHeight="1" x14ac:dyDescent="0.25">
      <c r="A49" s="20" t="s">
        <v>51</v>
      </c>
      <c r="B49" s="21">
        <v>403.98199999999997</v>
      </c>
      <c r="C49" s="21">
        <v>1.3853978052126199</v>
      </c>
      <c r="D49" s="22">
        <v>0.11941906871209935</v>
      </c>
      <c r="F49" s="41"/>
    </row>
    <row r="50" spans="1:6" s="19" customFormat="1" ht="15" customHeight="1" x14ac:dyDescent="0.25">
      <c r="A50" s="33" t="s">
        <v>52</v>
      </c>
      <c r="B50" s="34">
        <v>1099.4966666666667</v>
      </c>
      <c r="C50" s="34">
        <v>3.7705647005029719</v>
      </c>
      <c r="D50" s="22">
        <v>0.32501662941762477</v>
      </c>
    </row>
    <row r="51" spans="1:6" ht="15" customHeight="1" x14ac:dyDescent="0.25">
      <c r="A51" s="33" t="s">
        <v>53</v>
      </c>
      <c r="B51" s="34">
        <v>3382.8935726666668</v>
      </c>
      <c r="C51" s="34">
        <v>11.601143939186098</v>
      </c>
      <c r="D51" s="36">
        <v>0.98978192072178839</v>
      </c>
    </row>
    <row r="52" spans="1:6" ht="15" hidden="1" customHeight="1" x14ac:dyDescent="0.25">
      <c r="A52" s="12" t="s">
        <v>54</v>
      </c>
      <c r="B52" s="4"/>
      <c r="C52" s="4"/>
      <c r="D52" s="24"/>
    </row>
    <row r="53" spans="1:6" ht="15" hidden="1" customHeight="1" x14ac:dyDescent="0.25">
      <c r="A53" s="16" t="s">
        <v>55</v>
      </c>
      <c r="B53" s="26">
        <v>798.27839999999992</v>
      </c>
      <c r="C53" s="26">
        <v>2.7375802469135797</v>
      </c>
      <c r="D53" s="27">
        <v>0.17237070977097502</v>
      </c>
    </row>
    <row r="54" spans="1:6" ht="15" hidden="1" customHeight="1" x14ac:dyDescent="0.25">
      <c r="A54" s="16" t="s">
        <v>56</v>
      </c>
      <c r="B54" s="6">
        <v>450</v>
      </c>
      <c r="C54" s="26">
        <v>1.5432098765432098</v>
      </c>
      <c r="D54" s="27">
        <v>9.7167628983746479E-2</v>
      </c>
    </row>
    <row r="55" spans="1:6" ht="15" hidden="1" customHeight="1" x14ac:dyDescent="0.25">
      <c r="A55" s="20" t="s">
        <v>57</v>
      </c>
      <c r="B55" s="21">
        <v>1248.2783999999999</v>
      </c>
      <c r="C55" s="21">
        <v>4.2807901234567893</v>
      </c>
      <c r="D55" s="22">
        <v>0.2695383387547215</v>
      </c>
    </row>
    <row r="56" spans="1:6" ht="15" hidden="1" customHeight="1" thickBot="1" x14ac:dyDescent="0.3">
      <c r="A56" s="42" t="s">
        <v>58</v>
      </c>
      <c r="B56" s="43">
        <v>4631.171972666667</v>
      </c>
      <c r="C56" s="44">
        <v>15.881934062642888</v>
      </c>
      <c r="D56" s="45">
        <v>1.2593202594765098</v>
      </c>
    </row>
    <row r="57" spans="1:6" ht="15" customHeight="1" thickBot="1" x14ac:dyDescent="0.3">
      <c r="A57" s="70"/>
      <c r="B57" s="71"/>
      <c r="C57" s="72"/>
      <c r="D57" s="73"/>
    </row>
    <row r="58" spans="1:6" ht="15" customHeight="1" thickBot="1" x14ac:dyDescent="0.3">
      <c r="A58" s="74" t="s">
        <v>98</v>
      </c>
      <c r="B58" s="75">
        <v>1590.5662</v>
      </c>
      <c r="C58" s="75">
        <v>5.4546165980795607</v>
      </c>
      <c r="D58" s="76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6" ht="15" customHeight="1" x14ac:dyDescent="0.25">
      <c r="A60" s="80" t="s">
        <v>106</v>
      </c>
      <c r="B60" s="81">
        <v>105.56620000000001</v>
      </c>
      <c r="C60" s="81">
        <v>0.36202400548696845</v>
      </c>
      <c r="D60" s="82">
        <v>6.6370202007310364E-2</v>
      </c>
    </row>
    <row r="61" spans="1:6" ht="15" customHeight="1" x14ac:dyDescent="0.25">
      <c r="A61" s="80" t="s">
        <v>107</v>
      </c>
      <c r="B61" s="81">
        <v>1485</v>
      </c>
      <c r="C61" s="83">
        <v>5.0925925925925926</v>
      </c>
      <c r="D61" s="82">
        <v>0.93362979799268964</v>
      </c>
    </row>
    <row r="62" spans="1:6" ht="15" customHeight="1" thickBot="1" x14ac:dyDescent="0.3">
      <c r="A62" s="504" t="s">
        <v>102</v>
      </c>
      <c r="B62" s="504"/>
      <c r="C62" s="14"/>
      <c r="D62" s="85">
        <v>0.47017920186776335</v>
      </c>
    </row>
    <row r="63" spans="1:6" ht="15" customHeight="1" x14ac:dyDescent="0.25">
      <c r="A63" s="46" t="s">
        <v>59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112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63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115</v>
      </c>
      <c r="E6" s="6"/>
    </row>
    <row r="7" spans="1:5" ht="15" customHeight="1" thickBot="1" x14ac:dyDescent="0.3">
      <c r="A7" s="4"/>
      <c r="B7" s="7">
        <v>291.60000000000002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1633.5</v>
      </c>
      <c r="C12" s="6">
        <v>5.601851851851853</v>
      </c>
      <c r="D12" s="27">
        <v>0.44804695292303692</v>
      </c>
      <c r="E12" s="18">
        <v>0.65981380694187552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82.5</v>
      </c>
      <c r="C15" s="6">
        <v>0.28292181069958844</v>
      </c>
      <c r="D15" s="27">
        <v>2.2628633986011958E-2</v>
      </c>
      <c r="E15" s="18">
        <v>3.3323929643529059E-2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104.4</v>
      </c>
      <c r="C20" s="6">
        <v>0.35802469135802467</v>
      </c>
      <c r="D20" s="27">
        <v>2.8635507735026045E-2</v>
      </c>
      <c r="E20" s="18">
        <v>4.2169918239811317E-2</v>
      </c>
    </row>
    <row r="21" spans="1:5" ht="15" customHeight="1" x14ac:dyDescent="0.25">
      <c r="A21" s="16" t="s">
        <v>23</v>
      </c>
      <c r="B21" s="6">
        <v>88.4</v>
      </c>
      <c r="C21" s="6">
        <v>0.30315500685871055</v>
      </c>
      <c r="D21" s="27">
        <v>2.4246924174102513E-2</v>
      </c>
      <c r="E21" s="18">
        <v>3.5707095521066289E-2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222.72</v>
      </c>
      <c r="C27" s="6">
        <v>0.76378600823045262</v>
      </c>
      <c r="D27" s="27">
        <v>6.1089083168055558E-2</v>
      </c>
      <c r="E27" s="18">
        <v>8.9962492244930817E-2</v>
      </c>
    </row>
    <row r="28" spans="1:5" ht="15" customHeight="1" x14ac:dyDescent="0.25">
      <c r="A28" s="16" t="s">
        <v>30</v>
      </c>
      <c r="B28" s="6">
        <v>134.4</v>
      </c>
      <c r="C28" s="17">
        <v>0.46090534979423864</v>
      </c>
      <c r="D28" s="18">
        <v>2.7216835257389167E-2</v>
      </c>
      <c r="E28" s="18">
        <v>5.4287710837458251E-2</v>
      </c>
    </row>
    <row r="29" spans="1:5" s="19" customFormat="1" ht="15" customHeight="1" x14ac:dyDescent="0.25">
      <c r="A29" s="16" t="s">
        <v>31</v>
      </c>
      <c r="B29" s="6">
        <v>23.214000000000002</v>
      </c>
      <c r="C29" s="6">
        <v>7.9609053497942395E-2</v>
      </c>
      <c r="D29" s="37">
        <v>6.3672861739549292E-3</v>
      </c>
      <c r="E29" s="69">
        <v>9.376747912059195E-3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114.45670000000003</v>
      </c>
      <c r="C31" s="6">
        <v>0.39251268861454053</v>
      </c>
      <c r="D31" s="27">
        <v>3.1393924503597279E-2</v>
      </c>
      <c r="E31" s="18">
        <v>4.6232085067036521E-2</v>
      </c>
    </row>
    <row r="32" spans="1:5" ht="15" customHeight="1" x14ac:dyDescent="0.25">
      <c r="A32" s="20" t="s">
        <v>34</v>
      </c>
      <c r="B32" s="21">
        <v>2403.5907000000007</v>
      </c>
      <c r="C32" s="21">
        <v>8.2427664609053508</v>
      </c>
      <c r="D32" s="22">
        <v>0.64962514792117421</v>
      </c>
      <c r="E32" s="23">
        <v>0.970873786407767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72.107721000000012</v>
      </c>
      <c r="C34" s="26">
        <v>0.24728299382716051</v>
      </c>
      <c r="D34" s="27">
        <v>1.9778172437266286E-2</v>
      </c>
      <c r="E34" s="18">
        <v>2.9126213592233007E-2</v>
      </c>
    </row>
    <row r="35" spans="1:6" ht="15" customHeight="1" x14ac:dyDescent="0.25">
      <c r="A35" s="28" t="s">
        <v>37</v>
      </c>
      <c r="B35" s="29">
        <v>72.107721000000012</v>
      </c>
      <c r="C35" s="29">
        <v>0.24728299382716051</v>
      </c>
      <c r="D35" s="30">
        <v>1.9778172437266286E-2</v>
      </c>
      <c r="E35" s="31">
        <v>2.9126213592233007E-2</v>
      </c>
      <c r="F35" s="16"/>
    </row>
    <row r="36" spans="1:6" ht="15" customHeight="1" x14ac:dyDescent="0.25">
      <c r="A36" s="33" t="s">
        <v>38</v>
      </c>
      <c r="B36" s="34">
        <v>2475.6984210000005</v>
      </c>
      <c r="C36" s="34">
        <v>8.490049454732512</v>
      </c>
      <c r="D36" s="36">
        <v>0.66940332035844052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561.36</v>
      </c>
      <c r="C38" s="6">
        <v>1.9251028806584358</v>
      </c>
      <c r="D38" s="27">
        <v>0.15397345423500208</v>
      </c>
    </row>
    <row r="39" spans="1:6" ht="15" customHeight="1" x14ac:dyDescent="0.25">
      <c r="A39" s="16" t="s">
        <v>41</v>
      </c>
      <c r="B39" s="6">
        <v>30.952000000000005</v>
      </c>
      <c r="C39" s="6">
        <v>0.10614540466392319</v>
      </c>
      <c r="D39" s="27">
        <v>8.4897148986065735E-3</v>
      </c>
    </row>
    <row r="40" spans="1:6" ht="15" customHeight="1" x14ac:dyDescent="0.25">
      <c r="A40" s="16" t="s">
        <v>42</v>
      </c>
      <c r="B40" s="6">
        <v>33.333333333333336</v>
      </c>
      <c r="C40" s="6">
        <v>0.11431184270690443</v>
      </c>
      <c r="D40" s="27">
        <v>9.1428824185906914E-3</v>
      </c>
    </row>
    <row r="41" spans="1:6" ht="15" customHeight="1" x14ac:dyDescent="0.25">
      <c r="A41" s="16" t="s">
        <v>43</v>
      </c>
      <c r="B41" s="6">
        <v>120</v>
      </c>
      <c r="C41" s="6">
        <v>0.41152263374485593</v>
      </c>
      <c r="D41" s="27">
        <v>3.2914376706926485E-2</v>
      </c>
    </row>
    <row r="42" spans="1:6" ht="15" customHeight="1" x14ac:dyDescent="0.25">
      <c r="A42" s="20" t="s">
        <v>44</v>
      </c>
      <c r="B42" s="21">
        <v>745.64533333333327</v>
      </c>
      <c r="C42" s="21">
        <v>2.5570827617741196</v>
      </c>
      <c r="D42" s="22">
        <v>0.20452042825912581</v>
      </c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403.2</v>
      </c>
      <c r="C44" s="26">
        <v>1.3827160493827162</v>
      </c>
      <c r="D44" s="27">
        <v>0.11059230573527301</v>
      </c>
    </row>
    <row r="45" spans="1:6" ht="15" customHeight="1" x14ac:dyDescent="0.25">
      <c r="A45" s="25" t="s">
        <v>47</v>
      </c>
      <c r="B45" s="26">
        <v>15.476000000000001</v>
      </c>
      <c r="C45" s="26">
        <v>5.307270233196159E-2</v>
      </c>
      <c r="D45" s="27">
        <v>4.2448574493032859E-3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5.8035000000000005</v>
      </c>
      <c r="C48" s="26">
        <v>1.9902263374485599E-2</v>
      </c>
      <c r="D48" s="27">
        <v>1.5918215434887323E-3</v>
      </c>
    </row>
    <row r="49" spans="1:6" s="39" customFormat="1" ht="15" customHeight="1" x14ac:dyDescent="0.25">
      <c r="A49" s="20" t="s">
        <v>51</v>
      </c>
      <c r="B49" s="21">
        <v>424.47950000000003</v>
      </c>
      <c r="C49" s="21">
        <v>1.4556910150891633</v>
      </c>
      <c r="D49" s="22">
        <v>0.11642898472806502</v>
      </c>
      <c r="F49" s="41"/>
    </row>
    <row r="50" spans="1:6" s="19" customFormat="1" ht="15" customHeight="1" x14ac:dyDescent="0.25">
      <c r="A50" s="33" t="s">
        <v>52</v>
      </c>
      <c r="B50" s="34">
        <v>1170.1248333333333</v>
      </c>
      <c r="C50" s="34">
        <v>4.0127737768632832</v>
      </c>
      <c r="D50" s="22">
        <v>0.32094941298719087</v>
      </c>
    </row>
    <row r="51" spans="1:6" ht="15" customHeight="1" x14ac:dyDescent="0.25">
      <c r="A51" s="33" t="s">
        <v>53</v>
      </c>
      <c r="B51" s="34">
        <v>3645.8232543333338</v>
      </c>
      <c r="C51" s="34">
        <v>12.502823231595794</v>
      </c>
      <c r="D51" s="36">
        <v>0.99035273334563145</v>
      </c>
    </row>
    <row r="52" spans="1:6" ht="15" hidden="1" customHeight="1" x14ac:dyDescent="0.25">
      <c r="A52" s="12" t="s">
        <v>54</v>
      </c>
      <c r="B52" s="4"/>
      <c r="C52" s="4"/>
      <c r="D52" s="24"/>
    </row>
    <row r="53" spans="1:6" ht="15" hidden="1" customHeight="1" x14ac:dyDescent="0.25">
      <c r="A53" s="16" t="s">
        <v>55</v>
      </c>
      <c r="B53" s="26">
        <v>842.29679999999996</v>
      </c>
      <c r="C53" s="26">
        <v>2.8885349794238682</v>
      </c>
      <c r="D53" s="27">
        <v>0.17057033663263446</v>
      </c>
    </row>
    <row r="54" spans="1:6" ht="15" hidden="1" customHeight="1" x14ac:dyDescent="0.25">
      <c r="A54" s="16" t="s">
        <v>56</v>
      </c>
      <c r="B54" s="6">
        <v>450</v>
      </c>
      <c r="C54" s="26">
        <v>1.5432098765432098</v>
      </c>
      <c r="D54" s="27">
        <v>9.1127796620722651E-2</v>
      </c>
    </row>
    <row r="55" spans="1:6" ht="15" hidden="1" customHeight="1" x14ac:dyDescent="0.25">
      <c r="A55" s="20" t="s">
        <v>57</v>
      </c>
      <c r="B55" s="21">
        <v>1292.2968000000001</v>
      </c>
      <c r="C55" s="21">
        <v>4.4317448559670778</v>
      </c>
      <c r="D55" s="22">
        <v>0.26169813325335711</v>
      </c>
    </row>
    <row r="56" spans="1:6" ht="15" hidden="1" customHeight="1" thickBot="1" x14ac:dyDescent="0.3">
      <c r="A56" s="42" t="s">
        <v>58</v>
      </c>
      <c r="B56" s="43">
        <v>4938.1200543333343</v>
      </c>
      <c r="C56" s="44">
        <v>16.934568087562873</v>
      </c>
      <c r="D56" s="45">
        <v>1.2520508665989887</v>
      </c>
    </row>
    <row r="57" spans="1:6" ht="15" customHeight="1" thickBot="1" x14ac:dyDescent="0.3">
      <c r="A57" s="70"/>
      <c r="B57" s="71"/>
      <c r="C57" s="72"/>
      <c r="D57" s="73"/>
    </row>
    <row r="58" spans="1:6" ht="15" customHeight="1" thickBot="1" x14ac:dyDescent="0.3">
      <c r="A58" s="74" t="s">
        <v>98</v>
      </c>
      <c r="B58" s="75">
        <v>1747.9567000000004</v>
      </c>
      <c r="C58" s="75">
        <v>5.9943645404663934</v>
      </c>
      <c r="D58" s="76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6" ht="15" customHeight="1" x14ac:dyDescent="0.25">
      <c r="A60" s="80" t="s">
        <v>106</v>
      </c>
      <c r="B60" s="81">
        <v>114.45670000000003</v>
      </c>
      <c r="C60" s="81">
        <v>0.39251268861454053</v>
      </c>
      <c r="D60" s="82">
        <v>6.5480283350268342E-2</v>
      </c>
    </row>
    <row r="61" spans="1:6" ht="15" customHeight="1" x14ac:dyDescent="0.25">
      <c r="A61" s="80" t="s">
        <v>107</v>
      </c>
      <c r="B61" s="81">
        <v>1633.5</v>
      </c>
      <c r="C61" s="83">
        <v>5.601851851851853</v>
      </c>
      <c r="D61" s="82">
        <v>0.93451971664973166</v>
      </c>
    </row>
    <row r="62" spans="1:6" ht="15" customHeight="1" thickBot="1" x14ac:dyDescent="0.3">
      <c r="A62" s="504" t="s">
        <v>102</v>
      </c>
      <c r="B62" s="504"/>
      <c r="C62" s="14"/>
      <c r="D62" s="85">
        <v>0.47944087742663416</v>
      </c>
    </row>
    <row r="63" spans="1:6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3"/>
  <sheetViews>
    <sheetView showGridLines="0" zoomScale="80" zoomScaleNormal="80" workbookViewId="0">
      <selection sqref="A1:E1"/>
    </sheetView>
  </sheetViews>
  <sheetFormatPr defaultColWidth="9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6" width="13.140625" style="3" customWidth="1"/>
    <col min="7" max="256" width="9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262" width="13.140625" style="3" customWidth="1"/>
    <col min="263" max="512" width="9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518" width="13.140625" style="3" customWidth="1"/>
    <col min="519" max="768" width="9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774" width="13.140625" style="3" customWidth="1"/>
    <col min="775" max="1024" width="9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030" width="13.140625" style="3" customWidth="1"/>
    <col min="1031" max="1280" width="9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286" width="13.140625" style="3" customWidth="1"/>
    <col min="1287" max="1536" width="9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542" width="13.140625" style="3" customWidth="1"/>
    <col min="1543" max="1792" width="9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1798" width="13.140625" style="3" customWidth="1"/>
    <col min="1799" max="2048" width="9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054" width="13.140625" style="3" customWidth="1"/>
    <col min="2055" max="2304" width="9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310" width="13.140625" style="3" customWidth="1"/>
    <col min="2311" max="2560" width="9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566" width="13.140625" style="3" customWidth="1"/>
    <col min="2567" max="2816" width="9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2822" width="13.140625" style="3" customWidth="1"/>
    <col min="2823" max="3072" width="9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078" width="13.140625" style="3" customWidth="1"/>
    <col min="3079" max="3328" width="9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334" width="13.140625" style="3" customWidth="1"/>
    <col min="3335" max="3584" width="9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590" width="13.140625" style="3" customWidth="1"/>
    <col min="3591" max="3840" width="9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3846" width="13.140625" style="3" customWidth="1"/>
    <col min="3847" max="4096" width="9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102" width="13.140625" style="3" customWidth="1"/>
    <col min="4103" max="4352" width="9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358" width="13.140625" style="3" customWidth="1"/>
    <col min="4359" max="4608" width="9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614" width="13.140625" style="3" customWidth="1"/>
    <col min="4615" max="4864" width="9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4870" width="13.140625" style="3" customWidth="1"/>
    <col min="4871" max="5120" width="9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126" width="13.140625" style="3" customWidth="1"/>
    <col min="5127" max="5376" width="9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382" width="13.140625" style="3" customWidth="1"/>
    <col min="5383" max="5632" width="9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638" width="13.140625" style="3" customWidth="1"/>
    <col min="5639" max="5888" width="9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5894" width="13.140625" style="3" customWidth="1"/>
    <col min="5895" max="6144" width="9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150" width="13.140625" style="3" customWidth="1"/>
    <col min="6151" max="6400" width="9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406" width="13.140625" style="3" customWidth="1"/>
    <col min="6407" max="6656" width="9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662" width="13.140625" style="3" customWidth="1"/>
    <col min="6663" max="6912" width="9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6918" width="13.140625" style="3" customWidth="1"/>
    <col min="6919" max="7168" width="9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174" width="13.140625" style="3" customWidth="1"/>
    <col min="7175" max="7424" width="9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430" width="13.140625" style="3" customWidth="1"/>
    <col min="7431" max="7680" width="9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686" width="13.140625" style="3" customWidth="1"/>
    <col min="7687" max="7936" width="9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7942" width="13.140625" style="3" customWidth="1"/>
    <col min="7943" max="8192" width="9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198" width="13.140625" style="3" customWidth="1"/>
    <col min="8199" max="8448" width="9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454" width="13.140625" style="3" customWidth="1"/>
    <col min="8455" max="8704" width="9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710" width="13.140625" style="3" customWidth="1"/>
    <col min="8711" max="8960" width="9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8966" width="13.140625" style="3" customWidth="1"/>
    <col min="8967" max="9216" width="9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222" width="13.140625" style="3" customWidth="1"/>
    <col min="9223" max="9472" width="9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478" width="13.140625" style="3" customWidth="1"/>
    <col min="9479" max="9728" width="9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734" width="13.140625" style="3" customWidth="1"/>
    <col min="9735" max="9984" width="9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9990" width="13.140625" style="3" customWidth="1"/>
    <col min="9991" max="10240" width="9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246" width="13.140625" style="3" customWidth="1"/>
    <col min="10247" max="10496" width="9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502" width="13.140625" style="3" customWidth="1"/>
    <col min="10503" max="10752" width="9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0758" width="13.140625" style="3" customWidth="1"/>
    <col min="10759" max="11008" width="9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014" width="13.140625" style="3" customWidth="1"/>
    <col min="11015" max="11264" width="9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270" width="13.140625" style="3" customWidth="1"/>
    <col min="11271" max="11520" width="9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526" width="13.140625" style="3" customWidth="1"/>
    <col min="11527" max="11776" width="9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1782" width="13.140625" style="3" customWidth="1"/>
    <col min="11783" max="12032" width="9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038" width="13.140625" style="3" customWidth="1"/>
    <col min="12039" max="12288" width="9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294" width="13.140625" style="3" customWidth="1"/>
    <col min="12295" max="12544" width="9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550" width="13.140625" style="3" customWidth="1"/>
    <col min="12551" max="12800" width="9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2806" width="13.140625" style="3" customWidth="1"/>
    <col min="12807" max="13056" width="9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062" width="13.140625" style="3" customWidth="1"/>
    <col min="13063" max="13312" width="9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318" width="13.140625" style="3" customWidth="1"/>
    <col min="13319" max="13568" width="9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574" width="13.140625" style="3" customWidth="1"/>
    <col min="13575" max="13824" width="9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3830" width="13.140625" style="3" customWidth="1"/>
    <col min="13831" max="14080" width="9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086" width="13.140625" style="3" customWidth="1"/>
    <col min="14087" max="14336" width="9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342" width="13.140625" style="3" customWidth="1"/>
    <col min="14343" max="14592" width="9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598" width="13.140625" style="3" customWidth="1"/>
    <col min="14599" max="14848" width="9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4854" width="13.140625" style="3" customWidth="1"/>
    <col min="14855" max="15104" width="9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110" width="13.140625" style="3" customWidth="1"/>
    <col min="15111" max="15360" width="9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366" width="13.140625" style="3" customWidth="1"/>
    <col min="15367" max="15616" width="9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622" width="13.140625" style="3" customWidth="1"/>
    <col min="15623" max="15872" width="9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5878" width="13.140625" style="3" customWidth="1"/>
    <col min="15879" max="16128" width="9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134" width="13.140625" style="3" customWidth="1"/>
    <col min="16135" max="16384" width="9.140625" style="3"/>
  </cols>
  <sheetData>
    <row r="1" spans="1:7" ht="15" customHeight="1" x14ac:dyDescent="0.25">
      <c r="A1" s="500" t="s">
        <v>0</v>
      </c>
      <c r="B1" s="500"/>
      <c r="C1" s="500"/>
      <c r="D1" s="500"/>
      <c r="E1" s="500"/>
    </row>
    <row r="2" spans="1:7" ht="15" customHeight="1" x14ac:dyDescent="0.25">
      <c r="A2" s="500" t="s">
        <v>1</v>
      </c>
      <c r="B2" s="500"/>
      <c r="C2" s="500"/>
      <c r="D2" s="500"/>
      <c r="E2" s="500"/>
    </row>
    <row r="3" spans="1:7" ht="15" customHeight="1" x14ac:dyDescent="0.25">
      <c r="A3" s="536">
        <v>2014</v>
      </c>
      <c r="B3" s="536"/>
      <c r="C3" s="536"/>
      <c r="D3" s="536"/>
      <c r="E3" s="536"/>
    </row>
    <row r="4" spans="1:7" ht="15" customHeight="1" x14ac:dyDescent="0.25">
      <c r="A4" s="500" t="s">
        <v>105</v>
      </c>
      <c r="B4" s="500"/>
      <c r="C4" s="500"/>
      <c r="D4" s="500"/>
      <c r="E4" s="500"/>
    </row>
    <row r="5" spans="1:7" ht="15" customHeight="1" x14ac:dyDescent="0.25">
      <c r="A5" s="500" t="s">
        <v>63</v>
      </c>
      <c r="B5" s="500"/>
      <c r="C5" s="500"/>
      <c r="D5" s="500"/>
      <c r="E5" s="500"/>
    </row>
    <row r="6" spans="1:7" ht="15" customHeight="1" x14ac:dyDescent="0.25">
      <c r="A6" s="4" t="s">
        <v>3</v>
      </c>
      <c r="B6" s="5">
        <v>41760</v>
      </c>
      <c r="E6" s="6"/>
    </row>
    <row r="7" spans="1:7" ht="15" customHeight="1" thickBot="1" x14ac:dyDescent="0.3">
      <c r="A7" s="4"/>
      <c r="B7" s="7">
        <v>291.60000000000002</v>
      </c>
      <c r="C7" s="8" t="s">
        <v>4</v>
      </c>
      <c r="D7" s="2"/>
      <c r="G7" s="3" t="s">
        <v>125</v>
      </c>
    </row>
    <row r="8" spans="1:7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7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7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7" ht="15" customHeight="1" x14ac:dyDescent="0.25">
      <c r="A11" s="12" t="s">
        <v>13</v>
      </c>
      <c r="B11" s="12"/>
      <c r="C11" s="12"/>
      <c r="D11" s="12"/>
    </row>
    <row r="12" spans="1:7" ht="15" customHeight="1" x14ac:dyDescent="0.25">
      <c r="A12" s="16" t="s">
        <v>93</v>
      </c>
      <c r="B12" s="6">
        <v>1732.5</v>
      </c>
      <c r="C12" s="6">
        <v>5.9413580246913575</v>
      </c>
      <c r="D12" s="27">
        <v>0.46642919316846188</v>
      </c>
      <c r="E12" s="18">
        <v>0.66086433124154431</v>
      </c>
    </row>
    <row r="13" spans="1:7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7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7" ht="15" customHeight="1" x14ac:dyDescent="0.25">
      <c r="A15" s="16" t="s">
        <v>17</v>
      </c>
      <c r="B15" s="6">
        <v>87.5</v>
      </c>
      <c r="C15" s="6">
        <v>0.30006858710562412</v>
      </c>
      <c r="D15" s="27">
        <v>2.3557029958003125E-2</v>
      </c>
      <c r="E15" s="18">
        <v>3.337698642634062E-2</v>
      </c>
    </row>
    <row r="16" spans="1:7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0</v>
      </c>
      <c r="C17" s="6">
        <v>0</v>
      </c>
      <c r="D17" s="27">
        <v>0</v>
      </c>
      <c r="E17" s="18">
        <v>0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129</v>
      </c>
      <c r="C20" s="6">
        <v>0.44238683127572015</v>
      </c>
      <c r="D20" s="27">
        <v>3.472979273808461E-2</v>
      </c>
      <c r="E20" s="18">
        <v>4.9207214274262168E-2</v>
      </c>
    </row>
    <row r="21" spans="1:5" ht="15" customHeight="1" x14ac:dyDescent="0.25">
      <c r="A21" s="16" t="s">
        <v>23</v>
      </c>
      <c r="B21" s="6">
        <v>88.4</v>
      </c>
      <c r="C21" s="6">
        <v>0.30315500685871055</v>
      </c>
      <c r="D21" s="27">
        <v>2.3799330837571159E-2</v>
      </c>
      <c r="E21" s="18">
        <v>3.3720292572440122E-2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25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233.76</v>
      </c>
      <c r="C27" s="6">
        <v>0.80164609053497937</v>
      </c>
      <c r="D27" s="27">
        <v>6.2933615119803554E-2</v>
      </c>
      <c r="E27" s="18">
        <v>8.9168049680244374E-2</v>
      </c>
    </row>
    <row r="28" spans="1:5" ht="15" customHeight="1" x14ac:dyDescent="0.25">
      <c r="A28" s="16" t="s">
        <v>30</v>
      </c>
      <c r="B28" s="6">
        <v>127.65</v>
      </c>
      <c r="C28" s="17">
        <v>0.4377572016460905</v>
      </c>
      <c r="D28" s="18">
        <v>2.5463945769244194E-2</v>
      </c>
      <c r="E28" s="18">
        <v>4.8692255055112918E-2</v>
      </c>
    </row>
    <row r="29" spans="1:5" s="19" customFormat="1" ht="15" customHeight="1" x14ac:dyDescent="0.25">
      <c r="A29" s="16" t="s">
        <v>31</v>
      </c>
      <c r="B29" s="6">
        <v>25.2</v>
      </c>
      <c r="C29" s="6">
        <v>8.6419753086419748E-2</v>
      </c>
      <c r="D29" s="37">
        <v>6.7844246279048998E-3</v>
      </c>
      <c r="E29" s="69">
        <v>9.6125720907860989E-3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121.20049999999999</v>
      </c>
      <c r="C31" s="6">
        <v>0.41563957475994506</v>
      </c>
      <c r="D31" s="27">
        <v>3.2629986393428088E-2</v>
      </c>
      <c r="E31" s="18">
        <v>4.6232085067036528E-2</v>
      </c>
    </row>
    <row r="32" spans="1:5" ht="15" customHeight="1" x14ac:dyDescent="0.25">
      <c r="A32" s="20" t="s">
        <v>34</v>
      </c>
      <c r="B32" s="21">
        <v>2545.2104999999997</v>
      </c>
      <c r="C32" s="21">
        <v>8.7284310699588463</v>
      </c>
      <c r="D32" s="22">
        <v>0.67632731861250139</v>
      </c>
      <c r="E32" s="23">
        <v>0.970873786407767</v>
      </c>
    </row>
    <row r="33" spans="1:6" ht="15" customHeight="1" x14ac:dyDescent="0.25">
      <c r="A33" s="12" t="s">
        <v>35</v>
      </c>
      <c r="B33" s="4"/>
      <c r="C33" s="4"/>
      <c r="D33" s="24"/>
    </row>
    <row r="34" spans="1:6" ht="15" customHeight="1" x14ac:dyDescent="0.25">
      <c r="A34" s="25" t="s">
        <v>36</v>
      </c>
      <c r="B34" s="26">
        <v>76.356314999999981</v>
      </c>
      <c r="C34" s="26">
        <v>0.26185293209876537</v>
      </c>
      <c r="D34" s="27">
        <v>2.0556891427859693E-2</v>
      </c>
      <c r="E34" s="18">
        <v>2.9126213592233007E-2</v>
      </c>
    </row>
    <row r="35" spans="1:6" ht="15" customHeight="1" x14ac:dyDescent="0.25">
      <c r="A35" s="28" t="s">
        <v>37</v>
      </c>
      <c r="B35" s="29">
        <v>76.356314999999981</v>
      </c>
      <c r="C35" s="29">
        <v>0.26185293209876537</v>
      </c>
      <c r="D35" s="30">
        <v>2.0556891427859693E-2</v>
      </c>
      <c r="E35" s="31">
        <v>2.9126213592233007E-2</v>
      </c>
      <c r="F35" s="16"/>
    </row>
    <row r="36" spans="1:6" ht="15" customHeight="1" x14ac:dyDescent="0.25">
      <c r="A36" s="33" t="s">
        <v>38</v>
      </c>
      <c r="B36" s="34">
        <v>2621.5668149999997</v>
      </c>
      <c r="C36" s="34">
        <v>8.9902840020576118</v>
      </c>
      <c r="D36" s="36">
        <v>0.69688421004036105</v>
      </c>
      <c r="E36" s="36">
        <v>1</v>
      </c>
    </row>
    <row r="37" spans="1:6" ht="15" customHeight="1" x14ac:dyDescent="0.25">
      <c r="A37" s="12" t="s">
        <v>39</v>
      </c>
      <c r="B37" s="4"/>
      <c r="C37" s="4"/>
      <c r="D37" s="24"/>
    </row>
    <row r="38" spans="1:6" ht="15" customHeight="1" x14ac:dyDescent="0.25">
      <c r="A38" s="16" t="s">
        <v>40</v>
      </c>
      <c r="B38" s="6">
        <v>519.84</v>
      </c>
      <c r="C38" s="6">
        <v>1.7827160493827161</v>
      </c>
      <c r="D38" s="27">
        <v>0.13995298803849537</v>
      </c>
    </row>
    <row r="39" spans="1:6" ht="15" customHeight="1" x14ac:dyDescent="0.25">
      <c r="A39" s="16" t="s">
        <v>41</v>
      </c>
      <c r="B39" s="6">
        <v>33.6</v>
      </c>
      <c r="C39" s="6">
        <v>0.11522633744855966</v>
      </c>
      <c r="D39" s="27">
        <v>9.0458995038732014E-3</v>
      </c>
    </row>
    <row r="40" spans="1:6" ht="15" customHeight="1" x14ac:dyDescent="0.25">
      <c r="A40" s="16" t="s">
        <v>42</v>
      </c>
      <c r="B40" s="6">
        <v>33.333333333333336</v>
      </c>
      <c r="C40" s="6">
        <v>0.11431184270690443</v>
      </c>
      <c r="D40" s="27">
        <v>8.9741066506678589E-3</v>
      </c>
    </row>
    <row r="41" spans="1:6" ht="15" customHeight="1" x14ac:dyDescent="0.25">
      <c r="A41" s="16" t="s">
        <v>43</v>
      </c>
      <c r="B41" s="6">
        <v>100</v>
      </c>
      <c r="C41" s="6">
        <v>0.34293552812071326</v>
      </c>
      <c r="D41" s="27">
        <v>2.6922319952003573E-2</v>
      </c>
    </row>
    <row r="42" spans="1:6" ht="15" customHeight="1" x14ac:dyDescent="0.25">
      <c r="A42" s="20" t="s">
        <v>44</v>
      </c>
      <c r="B42" s="21">
        <v>686.77333333333343</v>
      </c>
      <c r="C42" s="21">
        <v>2.3551897576588932</v>
      </c>
      <c r="D42" s="22">
        <v>0.18489531414504001</v>
      </c>
    </row>
    <row r="43" spans="1:6" s="19" customFormat="1" ht="15" customHeight="1" x14ac:dyDescent="0.25">
      <c r="A43" s="12" t="s">
        <v>45</v>
      </c>
      <c r="B43" s="4"/>
      <c r="C43" s="4"/>
      <c r="D43" s="24"/>
    </row>
    <row r="44" spans="1:6" ht="15" customHeight="1" x14ac:dyDescent="0.25">
      <c r="A44" s="25" t="s">
        <v>46</v>
      </c>
      <c r="B44" s="26">
        <v>382.95</v>
      </c>
      <c r="C44" s="26">
        <v>1.3132716049382716</v>
      </c>
      <c r="D44" s="27">
        <v>0.1030990242561977</v>
      </c>
    </row>
    <row r="45" spans="1:6" ht="15" customHeight="1" x14ac:dyDescent="0.25">
      <c r="A45" s="25" t="s">
        <v>47</v>
      </c>
      <c r="B45" s="26">
        <v>16.8</v>
      </c>
      <c r="C45" s="26">
        <v>5.761316872427983E-2</v>
      </c>
      <c r="D45" s="27">
        <v>4.5229497519366007E-3</v>
      </c>
    </row>
    <row r="46" spans="1:6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6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6" ht="15" customHeight="1" x14ac:dyDescent="0.25">
      <c r="A48" s="25" t="s">
        <v>50</v>
      </c>
      <c r="B48" s="6">
        <v>6.3</v>
      </c>
      <c r="C48" s="26">
        <v>2.1604938271604937E-2</v>
      </c>
      <c r="D48" s="27">
        <v>1.6961061569762249E-3</v>
      </c>
    </row>
    <row r="49" spans="1:6" s="39" customFormat="1" ht="15" customHeight="1" x14ac:dyDescent="0.25">
      <c r="A49" s="20" t="s">
        <v>51</v>
      </c>
      <c r="B49" s="21">
        <v>406.05</v>
      </c>
      <c r="C49" s="21">
        <v>1.3924897119341564</v>
      </c>
      <c r="D49" s="22">
        <v>0.10931808016511052</v>
      </c>
      <c r="F49" s="41"/>
    </row>
    <row r="50" spans="1:6" s="19" customFormat="1" ht="15" customHeight="1" x14ac:dyDescent="0.25">
      <c r="A50" s="33" t="s">
        <v>52</v>
      </c>
      <c r="B50" s="34">
        <v>1092.8233333333335</v>
      </c>
      <c r="C50" s="34">
        <v>3.7476794695930495</v>
      </c>
      <c r="D50" s="22">
        <v>0.29421339431015053</v>
      </c>
    </row>
    <row r="51" spans="1:6" ht="15" customHeight="1" x14ac:dyDescent="0.25">
      <c r="A51" s="33" t="s">
        <v>53</v>
      </c>
      <c r="B51" s="34">
        <v>3714.3901483333329</v>
      </c>
      <c r="C51" s="34">
        <v>12.737963471650662</v>
      </c>
      <c r="D51" s="36">
        <v>0.99109760435051153</v>
      </c>
    </row>
    <row r="52" spans="1:6" ht="15" hidden="1" customHeight="1" x14ac:dyDescent="0.25">
      <c r="A52" s="12" t="s">
        <v>54</v>
      </c>
      <c r="B52" s="4"/>
      <c r="C52" s="4"/>
      <c r="D52" s="24"/>
    </row>
    <row r="53" spans="1:6" ht="15" hidden="1" customHeight="1" x14ac:dyDescent="0.25">
      <c r="A53" s="16" t="s">
        <v>55</v>
      </c>
      <c r="B53" s="26">
        <v>848.58</v>
      </c>
      <c r="C53" s="26">
        <v>2.9100823045267483</v>
      </c>
      <c r="D53" s="27">
        <v>0.16927689072358193</v>
      </c>
    </row>
    <row r="54" spans="1:6" ht="15" hidden="1" customHeight="1" x14ac:dyDescent="0.25">
      <c r="A54" s="16" t="s">
        <v>56</v>
      </c>
      <c r="B54" s="6">
        <v>450</v>
      </c>
      <c r="C54" s="26">
        <v>1.5432098765432098</v>
      </c>
      <c r="D54" s="27">
        <v>8.9767141372188691E-2</v>
      </c>
    </row>
    <row r="55" spans="1:6" ht="15" hidden="1" customHeight="1" x14ac:dyDescent="0.25">
      <c r="A55" s="20" t="s">
        <v>57</v>
      </c>
      <c r="B55" s="21">
        <v>1298.58</v>
      </c>
      <c r="C55" s="21">
        <v>4.4532921810699584</v>
      </c>
      <c r="D55" s="22">
        <v>0.25904403209577065</v>
      </c>
    </row>
    <row r="56" spans="1:6" ht="15" hidden="1" customHeight="1" thickBot="1" x14ac:dyDescent="0.3">
      <c r="A56" s="42" t="s">
        <v>58</v>
      </c>
      <c r="B56" s="43">
        <v>5012.9701483333329</v>
      </c>
      <c r="C56" s="44">
        <v>17.191255652720621</v>
      </c>
      <c r="D56" s="45">
        <v>1.2501416364462821</v>
      </c>
    </row>
    <row r="57" spans="1:6" ht="15" customHeight="1" thickBot="1" x14ac:dyDescent="0.3">
      <c r="A57" s="70"/>
      <c r="B57" s="71"/>
      <c r="C57" s="72"/>
      <c r="D57" s="73"/>
    </row>
    <row r="58" spans="1:6" ht="15" customHeight="1" thickBot="1" x14ac:dyDescent="0.3">
      <c r="A58" s="74" t="s">
        <v>98</v>
      </c>
      <c r="B58" s="75">
        <v>1853.7004999999999</v>
      </c>
      <c r="C58" s="75">
        <v>6.3569975994513026</v>
      </c>
      <c r="D58" s="76">
        <v>1</v>
      </c>
    </row>
    <row r="59" spans="1:6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6" ht="15" customHeight="1" x14ac:dyDescent="0.25">
      <c r="A60" s="80" t="s">
        <v>106</v>
      </c>
      <c r="B60" s="81">
        <v>121.20049999999999</v>
      </c>
      <c r="C60" s="81">
        <v>0.41563957475994506</v>
      </c>
      <c r="D60" s="82">
        <v>6.5383000112477718E-2</v>
      </c>
    </row>
    <row r="61" spans="1:6" ht="15" customHeight="1" x14ac:dyDescent="0.25">
      <c r="A61" s="80" t="s">
        <v>107</v>
      </c>
      <c r="B61" s="81">
        <v>1732.5</v>
      </c>
      <c r="C61" s="83">
        <v>5.9413580246913575</v>
      </c>
      <c r="D61" s="82">
        <v>0.93461699988752234</v>
      </c>
    </row>
    <row r="62" spans="1:6" ht="15" customHeight="1" thickBot="1" x14ac:dyDescent="0.3">
      <c r="A62" s="504" t="s">
        <v>102</v>
      </c>
      <c r="B62" s="504"/>
      <c r="C62" s="14"/>
      <c r="D62" s="85">
        <v>0.49905917956188994</v>
      </c>
    </row>
    <row r="63" spans="1:6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/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48" t="s">
        <v>0</v>
      </c>
      <c r="B1" s="48"/>
      <c r="C1" s="48"/>
      <c r="D1" s="48"/>
      <c r="E1" s="48"/>
    </row>
    <row r="2" spans="1:5" ht="15" customHeight="1" x14ac:dyDescent="0.25">
      <c r="A2" s="48" t="s">
        <v>1</v>
      </c>
      <c r="B2" s="48"/>
      <c r="C2" s="48"/>
      <c r="D2" s="48"/>
      <c r="E2" s="48"/>
    </row>
    <row r="3" spans="1:5" ht="15" customHeight="1" x14ac:dyDescent="0.25">
      <c r="A3" s="49" t="s">
        <v>2</v>
      </c>
      <c r="B3" s="49"/>
      <c r="C3" s="49"/>
      <c r="D3" s="49"/>
      <c r="E3" s="49"/>
    </row>
    <row r="4" spans="1:5" ht="15" customHeight="1" x14ac:dyDescent="0.25">
      <c r="A4" s="48" t="s">
        <v>64</v>
      </c>
      <c r="B4" s="48"/>
      <c r="C4" s="48"/>
      <c r="D4" s="48"/>
      <c r="E4" s="48"/>
    </row>
    <row r="5" spans="1:5" ht="15" customHeight="1" x14ac:dyDescent="0.25">
      <c r="A5" s="4" t="s">
        <v>3</v>
      </c>
      <c r="B5" s="5">
        <v>39599</v>
      </c>
      <c r="E5" s="6"/>
    </row>
    <row r="6" spans="1:5" ht="15" customHeight="1" thickBot="1" x14ac:dyDescent="0.3">
      <c r="A6" s="4"/>
      <c r="B6" s="7">
        <v>381.6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5</v>
      </c>
      <c r="E8" s="8" t="s">
        <v>5</v>
      </c>
    </row>
    <row r="9" spans="1:5" ht="15" customHeight="1" thickBot="1" x14ac:dyDescent="0.3">
      <c r="A9" s="14"/>
      <c r="B9" s="15" t="s">
        <v>9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1012.5</v>
      </c>
      <c r="C11" s="17">
        <v>2.4401510282776346</v>
      </c>
      <c r="D11" s="18">
        <v>0.29706848125961188</v>
      </c>
      <c r="E11" s="18">
        <v>0.53454572343587836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17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385.00000000000006</v>
      </c>
      <c r="C16" s="17">
        <v>0.92785989717223671</v>
      </c>
      <c r="D16" s="18">
        <v>0.11295937312093886</v>
      </c>
      <c r="E16" s="18">
        <v>0.20325936150401303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62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36</v>
      </c>
      <c r="C19" s="17">
        <v>8.6760925449871462E-2</v>
      </c>
      <c r="D19" s="18">
        <v>1.0562434889230645E-2</v>
      </c>
      <c r="E19" s="18">
        <v>1.9006070166609008E-2</v>
      </c>
    </row>
    <row r="20" spans="1:5" ht="15" customHeight="1" x14ac:dyDescent="0.25">
      <c r="A20" s="16" t="s">
        <v>23</v>
      </c>
      <c r="B20" s="6">
        <v>68.2</v>
      </c>
      <c r="C20" s="17">
        <v>0.1643637532133676</v>
      </c>
      <c r="D20" s="18">
        <v>2.0009946095709167E-2</v>
      </c>
      <c r="E20" s="18">
        <v>3.6005944037853732E-2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25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26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112.93</v>
      </c>
      <c r="C26" s="17">
        <v>0.27216420308483291</v>
      </c>
      <c r="D26" s="18">
        <v>3.3133771445578247E-2</v>
      </c>
      <c r="E26" s="18">
        <v>5.9620986219865425E-2</v>
      </c>
    </row>
    <row r="27" spans="1:5" ht="15" customHeight="1" x14ac:dyDescent="0.25">
      <c r="A27" s="16" t="s">
        <v>30</v>
      </c>
      <c r="B27" s="6">
        <v>70.25</v>
      </c>
      <c r="C27" s="17">
        <v>0.1693043059125964</v>
      </c>
      <c r="D27" s="18">
        <v>2.0611418082457023E-2</v>
      </c>
      <c r="E27" s="18">
        <v>3.7088234144563408E-2</v>
      </c>
    </row>
    <row r="28" spans="1:5" s="19" customFormat="1" ht="15" customHeight="1" x14ac:dyDescent="0.25">
      <c r="A28" s="16" t="s">
        <v>31</v>
      </c>
      <c r="B28" s="6">
        <v>21.75</v>
      </c>
      <c r="C28" s="17">
        <v>5.2418059125964006E-2</v>
      </c>
      <c r="D28" s="18">
        <v>6.381471078910181E-3</v>
      </c>
      <c r="E28" s="18">
        <v>1.1482834058992942E-2</v>
      </c>
    </row>
    <row r="29" spans="1:5" ht="15" customHeight="1" x14ac:dyDescent="0.25">
      <c r="A29" s="16" t="s">
        <v>32</v>
      </c>
      <c r="B29" s="6">
        <v>44.763157894736842</v>
      </c>
      <c r="C29" s="17">
        <v>0.10788036125016912</v>
      </c>
      <c r="D29" s="18">
        <v>1.3133553908319684E-2</v>
      </c>
      <c r="E29" s="18">
        <v>2.3632547772954621E-2</v>
      </c>
    </row>
    <row r="30" spans="1:5" ht="15" customHeight="1" x14ac:dyDescent="0.25">
      <c r="A30" s="16" t="s">
        <v>33</v>
      </c>
      <c r="B30" s="6">
        <v>87.569657894736849</v>
      </c>
      <c r="C30" s="17">
        <v>0.21104512667433364</v>
      </c>
      <c r="D30" s="18">
        <v>2.5693022494037786E-2</v>
      </c>
      <c r="E30" s="18">
        <v>4.6232085067036528E-2</v>
      </c>
    </row>
    <row r="31" spans="1:5" ht="15" customHeight="1" x14ac:dyDescent="0.25">
      <c r="A31" s="20" t="s">
        <v>34</v>
      </c>
      <c r="B31" s="21">
        <v>1838.9628157894738</v>
      </c>
      <c r="C31" s="21">
        <v>4.4319476601610059</v>
      </c>
      <c r="D31" s="22">
        <v>0.53955347237479356</v>
      </c>
      <c r="E31" s="23">
        <v>0.970873786407767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55.168884473684209</v>
      </c>
      <c r="C33" s="26">
        <v>0.13295842980483019</v>
      </c>
      <c r="D33" s="27">
        <v>1.6186604171243804E-2</v>
      </c>
      <c r="E33" s="18">
        <v>2.9126213592233007E-2</v>
      </c>
    </row>
    <row r="34" spans="1:251" ht="15" customHeight="1" x14ac:dyDescent="0.25">
      <c r="A34" s="28" t="s">
        <v>37</v>
      </c>
      <c r="B34" s="29">
        <v>55.168884473684209</v>
      </c>
      <c r="C34" s="29">
        <v>0.13295842980483019</v>
      </c>
      <c r="D34" s="30">
        <v>1.6186604171243804E-2</v>
      </c>
      <c r="E34" s="31">
        <v>2.9126213592233007E-2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1894.1317002631579</v>
      </c>
      <c r="C35" s="35">
        <v>4.5649060899658362</v>
      </c>
      <c r="D35" s="36">
        <v>0.55574007654603741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213.6</v>
      </c>
      <c r="C37" s="6">
        <v>0.51478149100257065</v>
      </c>
      <c r="D37" s="18">
        <v>6.2670447009435151E-2</v>
      </c>
    </row>
    <row r="38" spans="1:251" ht="15" customHeight="1" x14ac:dyDescent="0.25">
      <c r="A38" s="16" t="s">
        <v>41</v>
      </c>
      <c r="B38" s="6">
        <v>21</v>
      </c>
      <c r="C38" s="6">
        <v>5.0610539845758355E-2</v>
      </c>
      <c r="D38" s="18">
        <v>6.1614203520512093E-3</v>
      </c>
    </row>
    <row r="39" spans="1:251" ht="15" customHeight="1" x14ac:dyDescent="0.25">
      <c r="A39" s="16" t="s">
        <v>42</v>
      </c>
      <c r="B39" s="6">
        <v>53.333333333333336</v>
      </c>
      <c r="C39" s="6">
        <v>0.12853470437017994</v>
      </c>
      <c r="D39" s="18">
        <v>1.5648051687749104E-2</v>
      </c>
    </row>
    <row r="40" spans="1:251" ht="15" customHeight="1" x14ac:dyDescent="0.25">
      <c r="A40" s="16" t="s">
        <v>43</v>
      </c>
      <c r="B40" s="6">
        <v>0</v>
      </c>
      <c r="C40" s="6">
        <v>0</v>
      </c>
      <c r="D40" s="18">
        <v>0</v>
      </c>
    </row>
    <row r="41" spans="1:251" ht="15" customHeight="1" x14ac:dyDescent="0.25">
      <c r="A41" s="20" t="s">
        <v>44</v>
      </c>
      <c r="B41" s="21">
        <v>287.93333333333334</v>
      </c>
      <c r="C41" s="21">
        <v>0.69392673521850901</v>
      </c>
      <c r="D41" s="22">
        <v>8.4479919049235463E-2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140.5</v>
      </c>
      <c r="C43" s="26">
        <v>0.33860861182519281</v>
      </c>
      <c r="D43" s="37">
        <v>4.1222836164914047E-2</v>
      </c>
    </row>
    <row r="44" spans="1:251" ht="15" customHeight="1" x14ac:dyDescent="0.25">
      <c r="A44" s="25" t="s">
        <v>47</v>
      </c>
      <c r="B44" s="26">
        <v>14.5</v>
      </c>
      <c r="C44" s="26">
        <v>3.4945372750642668E-2</v>
      </c>
      <c r="D44" s="37">
        <v>4.2543140526067873E-3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5.4375</v>
      </c>
      <c r="C47" s="26">
        <v>1.3104514781491002E-2</v>
      </c>
      <c r="D47" s="27">
        <v>1.5953677697275453E-3</v>
      </c>
    </row>
    <row r="48" spans="1:251" s="39" customFormat="1" ht="15" customHeight="1" x14ac:dyDescent="0.25">
      <c r="A48" s="20" t="s">
        <v>51</v>
      </c>
      <c r="B48" s="21">
        <v>160.4375</v>
      </c>
      <c r="C48" s="21">
        <v>0.38665849935732649</v>
      </c>
      <c r="D48" s="22">
        <v>4.7072517987248381E-2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448.37083333333334</v>
      </c>
      <c r="C49" s="34">
        <v>1.0805852345758356</v>
      </c>
      <c r="D49" s="22">
        <v>0.13155243703648384</v>
      </c>
    </row>
    <row r="50" spans="1:4" ht="15" customHeight="1" x14ac:dyDescent="0.25">
      <c r="A50" s="33" t="s">
        <v>53</v>
      </c>
      <c r="B50" s="34">
        <v>2342.502533596491</v>
      </c>
      <c r="C50" s="34">
        <v>5.6454913245416716</v>
      </c>
      <c r="D50" s="36">
        <v>0.68729251358252119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465.80250000000001</v>
      </c>
      <c r="C52" s="26">
        <v>1.1225959993573265</v>
      </c>
      <c r="D52" s="27">
        <v>0.13666690493030159</v>
      </c>
    </row>
    <row r="53" spans="1:4" ht="15" customHeight="1" x14ac:dyDescent="0.25">
      <c r="A53" s="16" t="s">
        <v>56</v>
      </c>
      <c r="B53" s="6">
        <v>600</v>
      </c>
      <c r="C53" s="26">
        <v>1.4460154241645244</v>
      </c>
      <c r="D53" s="27">
        <v>0.17604058148717741</v>
      </c>
    </row>
    <row r="54" spans="1:4" ht="15" customHeight="1" x14ac:dyDescent="0.25">
      <c r="A54" s="20" t="s">
        <v>57</v>
      </c>
      <c r="B54" s="21">
        <v>1065.8025</v>
      </c>
      <c r="C54" s="21">
        <v>2.5686114235218511</v>
      </c>
      <c r="D54" s="22">
        <v>0.31270748641747903</v>
      </c>
    </row>
    <row r="55" spans="1:4" ht="15" customHeight="1" thickBot="1" x14ac:dyDescent="0.3">
      <c r="A55" s="42" t="s">
        <v>58</v>
      </c>
      <c r="B55" s="43">
        <v>3408.3050335964908</v>
      </c>
      <c r="C55" s="44">
        <v>8.2141027480635227</v>
      </c>
      <c r="D55" s="45">
        <v>1.0000000000000002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1"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6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9.8554687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9.8554687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9.8554687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9.8554687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9.8554687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9.8554687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9.8554687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9.8554687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9.8554687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9.8554687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9.8554687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9.8554687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9.8554687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9.8554687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9.8554687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9.8554687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9.8554687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9.8554687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9.8554687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9.8554687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9.8554687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9.8554687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9.8554687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9.8554687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9.8554687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9.8554687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9.8554687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9.8554687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9.8554687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9.8554687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9.8554687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9.8554687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9.8554687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9.8554687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9.8554687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9.8554687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9.8554687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9.8554687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9.8554687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9.8554687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9.8554687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9.8554687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9.8554687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9.8554687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9.8554687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9.8554687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9.8554687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9.8554687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9.8554687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9.8554687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9.8554687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9.8554687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9.8554687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9.8554687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9.8554687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9.8554687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9.8554687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9.8554687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9.8554687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9.8554687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9.8554687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9.8554687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9.8554687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9.8554687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35" t="s">
        <v>95</v>
      </c>
      <c r="B3" s="535"/>
      <c r="C3" s="535"/>
      <c r="D3" s="535"/>
      <c r="E3" s="535"/>
    </row>
    <row r="4" spans="1:5" ht="15" customHeight="1" x14ac:dyDescent="0.25">
      <c r="A4" s="500" t="s">
        <v>64</v>
      </c>
      <c r="B4" s="500"/>
      <c r="C4" s="500"/>
      <c r="D4" s="500"/>
      <c r="E4" s="500"/>
    </row>
    <row r="5" spans="1:5" ht="15" customHeight="1" x14ac:dyDescent="0.25">
      <c r="A5" s="4" t="s">
        <v>3</v>
      </c>
      <c r="B5" s="5">
        <v>39934</v>
      </c>
      <c r="E5" s="6"/>
    </row>
    <row r="6" spans="1:5" ht="15" customHeight="1" thickBot="1" x14ac:dyDescent="0.3">
      <c r="A6" s="4"/>
      <c r="B6" s="7">
        <v>381.6</v>
      </c>
      <c r="C6" s="8" t="s">
        <v>4</v>
      </c>
      <c r="D6" s="2"/>
    </row>
    <row r="7" spans="1:5" ht="15" customHeight="1" x14ac:dyDescent="0.25">
      <c r="A7" s="9"/>
      <c r="B7" s="10" t="s">
        <v>5</v>
      </c>
      <c r="C7" s="502" t="s">
        <v>6</v>
      </c>
      <c r="D7" s="10" t="s">
        <v>7</v>
      </c>
      <c r="E7" s="10" t="s">
        <v>7</v>
      </c>
    </row>
    <row r="8" spans="1:5" ht="15" customHeight="1" x14ac:dyDescent="0.25">
      <c r="A8" s="12" t="s">
        <v>8</v>
      </c>
      <c r="B8" s="8"/>
      <c r="C8" s="503"/>
      <c r="D8" s="8" t="s">
        <v>5</v>
      </c>
      <c r="E8" s="8" t="s">
        <v>5</v>
      </c>
    </row>
    <row r="9" spans="1:5" ht="15" customHeight="1" thickBot="1" x14ac:dyDescent="0.3">
      <c r="A9" s="14"/>
      <c r="B9" s="15" t="s">
        <v>67</v>
      </c>
      <c r="C9" s="15" t="s">
        <v>10</v>
      </c>
      <c r="D9" s="15" t="s">
        <v>11</v>
      </c>
      <c r="E9" s="15" t="s">
        <v>12</v>
      </c>
    </row>
    <row r="10" spans="1:5" ht="15" customHeight="1" x14ac:dyDescent="0.25">
      <c r="A10" s="12" t="s">
        <v>13</v>
      </c>
      <c r="B10" s="12"/>
      <c r="C10" s="12"/>
      <c r="D10" s="12"/>
    </row>
    <row r="11" spans="1:5" ht="15" customHeight="1" x14ac:dyDescent="0.25">
      <c r="A11" s="16" t="s">
        <v>14</v>
      </c>
      <c r="B11" s="6">
        <v>1350</v>
      </c>
      <c r="C11" s="17">
        <v>3.3149901778068802</v>
      </c>
      <c r="D11" s="18">
        <v>0.36192128602214968</v>
      </c>
      <c r="E11" s="18">
        <v>0.58854849940336906</v>
      </c>
    </row>
    <row r="12" spans="1:5" ht="15" customHeight="1" x14ac:dyDescent="0.25">
      <c r="A12" s="16" t="s">
        <v>15</v>
      </c>
      <c r="B12" s="6">
        <v>0</v>
      </c>
      <c r="C12" s="17">
        <v>0</v>
      </c>
      <c r="D12" s="18">
        <v>0</v>
      </c>
      <c r="E12" s="18">
        <v>0</v>
      </c>
    </row>
    <row r="13" spans="1:5" ht="15" customHeight="1" x14ac:dyDescent="0.25">
      <c r="A13" s="16" t="s">
        <v>16</v>
      </c>
      <c r="B13" s="6">
        <v>0</v>
      </c>
      <c r="C13" s="17">
        <v>0</v>
      </c>
      <c r="D13" s="18">
        <v>0</v>
      </c>
      <c r="E13" s="18">
        <v>0</v>
      </c>
    </row>
    <row r="14" spans="1:5" ht="15" customHeight="1" x14ac:dyDescent="0.25">
      <c r="A14" s="16" t="s">
        <v>17</v>
      </c>
      <c r="B14" s="6">
        <v>0</v>
      </c>
      <c r="C14" s="17">
        <v>0</v>
      </c>
      <c r="D14" s="18">
        <v>0</v>
      </c>
      <c r="E14" s="18">
        <v>0</v>
      </c>
    </row>
    <row r="15" spans="1:5" ht="15" customHeight="1" x14ac:dyDescent="0.25">
      <c r="A15" s="16" t="s">
        <v>18</v>
      </c>
      <c r="B15" s="6">
        <v>0</v>
      </c>
      <c r="C15" s="17">
        <v>0</v>
      </c>
      <c r="D15" s="18">
        <v>0</v>
      </c>
      <c r="E15" s="18">
        <v>0</v>
      </c>
    </row>
    <row r="16" spans="1:5" ht="15" customHeight="1" x14ac:dyDescent="0.25">
      <c r="A16" s="16" t="s">
        <v>19</v>
      </c>
      <c r="B16" s="6">
        <v>385.00000000000006</v>
      </c>
      <c r="C16" s="17">
        <v>0.94538608774492527</v>
      </c>
      <c r="D16" s="18">
        <v>0.10321458897668714</v>
      </c>
      <c r="E16" s="18">
        <v>0.16784531279281267</v>
      </c>
    </row>
    <row r="17" spans="1:5" ht="15" customHeight="1" x14ac:dyDescent="0.25">
      <c r="A17" s="16" t="s">
        <v>20</v>
      </c>
      <c r="B17" s="6">
        <v>0</v>
      </c>
      <c r="C17" s="17">
        <v>0</v>
      </c>
      <c r="D17" s="18">
        <v>0</v>
      </c>
      <c r="E17" s="18">
        <v>0</v>
      </c>
    </row>
    <row r="18" spans="1:5" ht="15" customHeight="1" x14ac:dyDescent="0.25">
      <c r="A18" s="16" t="s">
        <v>62</v>
      </c>
      <c r="B18" s="6">
        <v>0</v>
      </c>
      <c r="C18" s="17">
        <v>0</v>
      </c>
      <c r="D18" s="18">
        <v>0</v>
      </c>
      <c r="E18" s="18">
        <v>0</v>
      </c>
    </row>
    <row r="19" spans="1:5" ht="15" customHeight="1" x14ac:dyDescent="0.25">
      <c r="A19" s="16" t="s">
        <v>22</v>
      </c>
      <c r="B19" s="6">
        <v>30</v>
      </c>
      <c r="C19" s="17">
        <v>7.3666448395708448E-2</v>
      </c>
      <c r="D19" s="18">
        <v>8.0426952449366585E-3</v>
      </c>
      <c r="E19" s="18">
        <v>1.307885554229709E-2</v>
      </c>
    </row>
    <row r="20" spans="1:5" ht="15" customHeight="1" x14ac:dyDescent="0.25">
      <c r="A20" s="16" t="s">
        <v>23</v>
      </c>
      <c r="B20" s="6">
        <v>68.2</v>
      </c>
      <c r="C20" s="17">
        <v>0.16746839268624389</v>
      </c>
      <c r="D20" s="18">
        <v>1.8283727190156005E-2</v>
      </c>
      <c r="E20" s="18">
        <v>2.9732598266155385E-2</v>
      </c>
    </row>
    <row r="21" spans="1:5" ht="15" customHeight="1" x14ac:dyDescent="0.25">
      <c r="A21" s="16" t="s">
        <v>24</v>
      </c>
      <c r="B21" s="6">
        <v>0</v>
      </c>
      <c r="C21" s="17">
        <v>0</v>
      </c>
      <c r="D21" s="18">
        <v>0</v>
      </c>
      <c r="E21" s="18">
        <v>0</v>
      </c>
    </row>
    <row r="22" spans="1:5" ht="15" customHeight="1" x14ac:dyDescent="0.25">
      <c r="A22" s="16" t="s">
        <v>25</v>
      </c>
      <c r="B22" s="6">
        <v>0</v>
      </c>
      <c r="C22" s="17">
        <v>0</v>
      </c>
      <c r="D22" s="18">
        <v>0</v>
      </c>
      <c r="E22" s="18">
        <v>0</v>
      </c>
    </row>
    <row r="23" spans="1:5" ht="15" customHeight="1" x14ac:dyDescent="0.25">
      <c r="A23" s="16" t="s">
        <v>26</v>
      </c>
      <c r="B23" s="6">
        <v>0</v>
      </c>
      <c r="C23" s="17">
        <v>0</v>
      </c>
      <c r="D23" s="18">
        <v>0</v>
      </c>
      <c r="E23" s="18">
        <v>0</v>
      </c>
    </row>
    <row r="24" spans="1:5" ht="15" customHeight="1" x14ac:dyDescent="0.25">
      <c r="A24" s="16" t="s">
        <v>27</v>
      </c>
      <c r="B24" s="6">
        <v>0</v>
      </c>
      <c r="C24" s="17">
        <v>0</v>
      </c>
      <c r="D24" s="18">
        <v>0</v>
      </c>
      <c r="E24" s="18">
        <v>0</v>
      </c>
    </row>
    <row r="25" spans="1:5" ht="15" customHeight="1" x14ac:dyDescent="0.25">
      <c r="A25" s="16" t="s">
        <v>28</v>
      </c>
      <c r="B25" s="6">
        <v>0</v>
      </c>
      <c r="C25" s="17">
        <v>0</v>
      </c>
      <c r="D25" s="18">
        <v>0</v>
      </c>
      <c r="E25" s="18">
        <v>0</v>
      </c>
    </row>
    <row r="26" spans="1:5" ht="15" customHeight="1" x14ac:dyDescent="0.25">
      <c r="A26" s="16" t="s">
        <v>29</v>
      </c>
      <c r="B26" s="6">
        <v>124.93</v>
      </c>
      <c r="C26" s="17">
        <v>0.30677164660252859</v>
      </c>
      <c r="D26" s="18">
        <v>3.3492463898331229E-2</v>
      </c>
      <c r="E26" s="18">
        <v>5.446471409663918E-2</v>
      </c>
    </row>
    <row r="27" spans="1:5" ht="15" customHeight="1" x14ac:dyDescent="0.25">
      <c r="A27" s="16" t="s">
        <v>30</v>
      </c>
      <c r="B27" s="6">
        <v>48.675000000000004</v>
      </c>
      <c r="C27" s="17">
        <v>0.11952381252203696</v>
      </c>
      <c r="D27" s="18">
        <v>1.3049273034909731E-2</v>
      </c>
      <c r="E27" s="18">
        <v>2.122044311737703E-2</v>
      </c>
    </row>
    <row r="28" spans="1:5" s="19" customFormat="1" ht="15" customHeight="1" x14ac:dyDescent="0.25">
      <c r="A28" s="16" t="s">
        <v>31</v>
      </c>
      <c r="B28" s="6">
        <v>21.75</v>
      </c>
      <c r="C28" s="17">
        <v>5.340817508688863E-2</v>
      </c>
      <c r="D28" s="18">
        <v>5.8309540525790775E-3</v>
      </c>
      <c r="E28" s="18">
        <v>9.4821702681653908E-3</v>
      </c>
    </row>
    <row r="29" spans="1:5" ht="15" customHeight="1" x14ac:dyDescent="0.25">
      <c r="A29" s="16" t="s">
        <v>32</v>
      </c>
      <c r="B29" s="6">
        <v>92.368421052631575</v>
      </c>
      <c r="C29" s="17">
        <v>0.22681511742889182</v>
      </c>
      <c r="D29" s="18">
        <v>2.476303535941024E-2</v>
      </c>
      <c r="E29" s="18">
        <v>4.0269107853914722E-2</v>
      </c>
    </row>
    <row r="30" spans="1:5" ht="15" customHeight="1" x14ac:dyDescent="0.25">
      <c r="A30" s="16" t="s">
        <v>33</v>
      </c>
      <c r="B30" s="6">
        <v>106.04617105263158</v>
      </c>
      <c r="C30" s="17">
        <v>0.26040149291370518</v>
      </c>
      <c r="D30" s="18">
        <v>2.8429901188957985E-2</v>
      </c>
      <c r="E30" s="18">
        <v>4.6232085067036521E-2</v>
      </c>
    </row>
    <row r="31" spans="1:5" ht="15" customHeight="1" x14ac:dyDescent="0.25">
      <c r="A31" s="20" t="s">
        <v>34</v>
      </c>
      <c r="B31" s="21">
        <v>2226.969592105263</v>
      </c>
      <c r="C31" s="21">
        <v>5.4684313511878084</v>
      </c>
      <c r="D31" s="22">
        <v>0.59702792496811774</v>
      </c>
      <c r="E31" s="23">
        <v>0.97087378640776689</v>
      </c>
    </row>
    <row r="32" spans="1:5" ht="15" customHeight="1" x14ac:dyDescent="0.25">
      <c r="A32" s="12" t="s">
        <v>35</v>
      </c>
      <c r="B32" s="4"/>
      <c r="C32" s="4"/>
      <c r="D32" s="24"/>
    </row>
    <row r="33" spans="1:251" ht="15" customHeight="1" x14ac:dyDescent="0.25">
      <c r="A33" s="25" t="s">
        <v>36</v>
      </c>
      <c r="B33" s="26">
        <v>66.809087763157891</v>
      </c>
      <c r="C33" s="26">
        <v>0.16405294053563427</v>
      </c>
      <c r="D33" s="27">
        <v>1.7910837749043531E-2</v>
      </c>
      <c r="E33" s="18">
        <v>2.9126213592233007E-2</v>
      </c>
    </row>
    <row r="34" spans="1:251" ht="15" customHeight="1" x14ac:dyDescent="0.25">
      <c r="A34" s="28" t="s">
        <v>37</v>
      </c>
      <c r="B34" s="29">
        <v>66.809087763157891</v>
      </c>
      <c r="C34" s="29">
        <v>0.16405294053563427</v>
      </c>
      <c r="D34" s="30">
        <v>1.7910837749043531E-2</v>
      </c>
      <c r="E34" s="31">
        <v>2.9126213592233007E-2</v>
      </c>
      <c r="G34" s="32"/>
      <c r="H34" s="16"/>
      <c r="K34" s="32"/>
      <c r="L34" s="16"/>
      <c r="O34" s="32"/>
      <c r="P34" s="16"/>
      <c r="S34" s="32"/>
      <c r="T34" s="16"/>
      <c r="W34" s="32"/>
      <c r="X34" s="16"/>
      <c r="AA34" s="32"/>
      <c r="AB34" s="16"/>
      <c r="AE34" s="32"/>
      <c r="AF34" s="16"/>
      <c r="AI34" s="32"/>
      <c r="AJ34" s="16"/>
      <c r="AM34" s="32"/>
      <c r="AN34" s="16"/>
      <c r="AQ34" s="32"/>
      <c r="AR34" s="16"/>
      <c r="AU34" s="32"/>
      <c r="AV34" s="16"/>
      <c r="AY34" s="32"/>
      <c r="AZ34" s="16"/>
      <c r="BC34" s="32"/>
      <c r="BD34" s="16"/>
      <c r="BG34" s="32"/>
      <c r="BH34" s="16"/>
      <c r="BK34" s="32"/>
      <c r="BL34" s="16"/>
      <c r="BO34" s="32"/>
      <c r="BP34" s="16"/>
      <c r="BS34" s="32"/>
      <c r="BT34" s="16"/>
      <c r="BW34" s="32"/>
      <c r="BX34" s="16"/>
      <c r="CA34" s="32"/>
      <c r="CB34" s="16"/>
      <c r="CE34" s="32"/>
      <c r="CF34" s="16"/>
      <c r="CI34" s="32"/>
      <c r="CJ34" s="16"/>
      <c r="CM34" s="32"/>
      <c r="CN34" s="16"/>
      <c r="CQ34" s="32"/>
      <c r="CR34" s="16"/>
      <c r="CU34" s="32"/>
      <c r="CV34" s="16"/>
      <c r="CY34" s="32"/>
      <c r="CZ34" s="16"/>
      <c r="DC34" s="32"/>
      <c r="DD34" s="16"/>
      <c r="DG34" s="32"/>
      <c r="DH34" s="16"/>
      <c r="DK34" s="32"/>
      <c r="DL34" s="16"/>
      <c r="DO34" s="32"/>
      <c r="DP34" s="16"/>
      <c r="DS34" s="32"/>
      <c r="DT34" s="16"/>
      <c r="DW34" s="32"/>
      <c r="DX34" s="16"/>
      <c r="EA34" s="32"/>
      <c r="EB34" s="16"/>
      <c r="EE34" s="32"/>
      <c r="EF34" s="16"/>
      <c r="EI34" s="32"/>
      <c r="EJ34" s="16"/>
      <c r="EM34" s="32"/>
      <c r="EN34" s="16"/>
      <c r="EQ34" s="32"/>
      <c r="ER34" s="16"/>
      <c r="EU34" s="32"/>
      <c r="EV34" s="16"/>
      <c r="EY34" s="32"/>
      <c r="EZ34" s="16"/>
      <c r="FC34" s="32"/>
      <c r="FD34" s="16"/>
      <c r="FG34" s="32"/>
      <c r="FH34" s="16"/>
      <c r="FK34" s="32"/>
      <c r="FL34" s="16"/>
      <c r="FO34" s="32"/>
      <c r="FP34" s="16"/>
      <c r="FS34" s="32"/>
      <c r="FT34" s="16"/>
      <c r="FW34" s="32"/>
      <c r="FX34" s="16"/>
      <c r="GA34" s="32"/>
      <c r="GB34" s="16"/>
      <c r="GE34" s="32"/>
      <c r="GF34" s="16"/>
      <c r="GI34" s="32"/>
      <c r="GJ34" s="16"/>
      <c r="GM34" s="32"/>
      <c r="GN34" s="16"/>
      <c r="GQ34" s="32"/>
      <c r="GR34" s="16"/>
      <c r="GU34" s="32"/>
      <c r="GV34" s="16"/>
      <c r="GY34" s="32"/>
      <c r="GZ34" s="16"/>
      <c r="HC34" s="32"/>
      <c r="HD34" s="16"/>
      <c r="HG34" s="32"/>
      <c r="HH34" s="16"/>
      <c r="HK34" s="32"/>
      <c r="HL34" s="16"/>
      <c r="HO34" s="32"/>
      <c r="HP34" s="16"/>
      <c r="HS34" s="32"/>
      <c r="HT34" s="16"/>
      <c r="HW34" s="32"/>
      <c r="HX34" s="16"/>
      <c r="IA34" s="32"/>
      <c r="IB34" s="16"/>
      <c r="IE34" s="32"/>
      <c r="IF34" s="16"/>
      <c r="II34" s="32"/>
      <c r="IJ34" s="16"/>
      <c r="IM34" s="32"/>
      <c r="IN34" s="16"/>
      <c r="IQ34" s="32"/>
    </row>
    <row r="35" spans="1:251" ht="15" customHeight="1" x14ac:dyDescent="0.25">
      <c r="A35" s="33" t="s">
        <v>38</v>
      </c>
      <c r="B35" s="34">
        <v>2293.778679868421</v>
      </c>
      <c r="C35" s="35">
        <v>5.6324842917234426</v>
      </c>
      <c r="D35" s="36">
        <v>0.6149387627171613</v>
      </c>
      <c r="E35" s="36">
        <v>1</v>
      </c>
    </row>
    <row r="36" spans="1:251" ht="15" customHeight="1" x14ac:dyDescent="0.25">
      <c r="A36" s="12" t="s">
        <v>39</v>
      </c>
      <c r="B36" s="4"/>
      <c r="C36" s="4"/>
      <c r="D36" s="24"/>
    </row>
    <row r="37" spans="1:251" ht="15" customHeight="1" x14ac:dyDescent="0.25">
      <c r="A37" s="16" t="s">
        <v>40</v>
      </c>
      <c r="B37" s="6">
        <v>201.08</v>
      </c>
      <c r="C37" s="6">
        <v>0.49376164811363521</v>
      </c>
      <c r="D37" s="18">
        <v>5.3907505328395451E-2</v>
      </c>
    </row>
    <row r="38" spans="1:251" ht="15" customHeight="1" x14ac:dyDescent="0.25">
      <c r="A38" s="16" t="s">
        <v>41</v>
      </c>
      <c r="B38" s="6">
        <v>21</v>
      </c>
      <c r="C38" s="6">
        <v>5.1566513876995915E-2</v>
      </c>
      <c r="D38" s="18">
        <v>5.6298866714556616E-3</v>
      </c>
    </row>
    <row r="39" spans="1:251" ht="15" customHeight="1" x14ac:dyDescent="0.25">
      <c r="A39" s="16" t="s">
        <v>42</v>
      </c>
      <c r="B39" s="6">
        <v>56.666666666666664</v>
      </c>
      <c r="C39" s="6">
        <v>0.13914773585856041</v>
      </c>
      <c r="D39" s="18">
        <v>1.5191757684880356E-2</v>
      </c>
    </row>
    <row r="40" spans="1:251" ht="15" customHeight="1" x14ac:dyDescent="0.25">
      <c r="A40" s="16" t="s">
        <v>43</v>
      </c>
      <c r="B40" s="6">
        <v>0</v>
      </c>
      <c r="C40" s="6">
        <v>0</v>
      </c>
      <c r="D40" s="18">
        <v>0</v>
      </c>
    </row>
    <row r="41" spans="1:251" ht="15" customHeight="1" x14ac:dyDescent="0.25">
      <c r="A41" s="20" t="s">
        <v>44</v>
      </c>
      <c r="B41" s="21">
        <v>278.74666666666667</v>
      </c>
      <c r="C41" s="21">
        <v>0.68447589784919161</v>
      </c>
      <c r="D41" s="22">
        <v>7.4729149684731475E-2</v>
      </c>
      <c r="F41" s="16"/>
      <c r="J41" s="16"/>
      <c r="N41" s="16"/>
      <c r="R41" s="16"/>
      <c r="V41" s="16"/>
      <c r="Z41" s="16"/>
      <c r="AD41" s="16"/>
      <c r="AH41" s="16"/>
      <c r="AL41" s="16"/>
      <c r="AP41" s="16"/>
      <c r="AT41" s="16"/>
      <c r="AX41" s="16"/>
      <c r="BB41" s="16"/>
      <c r="BF41" s="16"/>
      <c r="BJ41" s="16"/>
      <c r="BN41" s="16"/>
      <c r="BR41" s="16"/>
      <c r="BV41" s="16"/>
      <c r="BZ41" s="16"/>
      <c r="CD41" s="16"/>
      <c r="CH41" s="16"/>
      <c r="CL41" s="16"/>
      <c r="CP41" s="16"/>
      <c r="CT41" s="16"/>
      <c r="CX41" s="16"/>
      <c r="DB41" s="16"/>
      <c r="DF41" s="16"/>
      <c r="DJ41" s="16"/>
      <c r="DN41" s="16"/>
      <c r="DR41" s="16"/>
      <c r="DV41" s="16"/>
      <c r="DZ41" s="16"/>
      <c r="ED41" s="16"/>
      <c r="EH41" s="16"/>
      <c r="EL41" s="16"/>
      <c r="EP41" s="16"/>
      <c r="ET41" s="16"/>
      <c r="EX41" s="16"/>
      <c r="FB41" s="16"/>
      <c r="FF41" s="16"/>
      <c r="FJ41" s="16"/>
      <c r="FN41" s="16"/>
      <c r="FR41" s="16"/>
      <c r="FV41" s="16"/>
      <c r="FZ41" s="16"/>
      <c r="GD41" s="16"/>
      <c r="GH41" s="16"/>
      <c r="GL41" s="16"/>
      <c r="GP41" s="16"/>
      <c r="GT41" s="16"/>
      <c r="GX41" s="16"/>
      <c r="HB41" s="16"/>
      <c r="HF41" s="16"/>
      <c r="HJ41" s="16"/>
      <c r="HN41" s="16"/>
      <c r="HR41" s="16"/>
      <c r="HV41" s="16"/>
      <c r="HZ41" s="16"/>
      <c r="ID41" s="16"/>
      <c r="IH41" s="16"/>
      <c r="IL41" s="16"/>
    </row>
    <row r="42" spans="1:251" s="19" customFormat="1" ht="15" customHeight="1" x14ac:dyDescent="0.25">
      <c r="A42" s="12" t="s">
        <v>45</v>
      </c>
      <c r="B42" s="4"/>
      <c r="C42" s="4"/>
      <c r="D42" s="24"/>
    </row>
    <row r="43" spans="1:251" ht="15" customHeight="1" x14ac:dyDescent="0.25">
      <c r="A43" s="25" t="s">
        <v>46</v>
      </c>
      <c r="B43" s="26">
        <v>97.350000000000009</v>
      </c>
      <c r="C43" s="26">
        <v>0.23904762504407392</v>
      </c>
      <c r="D43" s="37">
        <v>2.6098546069819463E-2</v>
      </c>
    </row>
    <row r="44" spans="1:251" ht="15" customHeight="1" x14ac:dyDescent="0.25">
      <c r="A44" s="25" t="s">
        <v>47</v>
      </c>
      <c r="B44" s="26">
        <v>14.5</v>
      </c>
      <c r="C44" s="26">
        <v>3.5605450057925751E-2</v>
      </c>
      <c r="D44" s="37">
        <v>3.8873027017193853E-3</v>
      </c>
    </row>
    <row r="45" spans="1:251" ht="15" customHeight="1" x14ac:dyDescent="0.25">
      <c r="A45" s="38" t="s">
        <v>48</v>
      </c>
      <c r="B45" s="26">
        <v>0</v>
      </c>
      <c r="C45" s="26">
        <v>0</v>
      </c>
      <c r="D45" s="37">
        <v>0</v>
      </c>
      <c r="E45" s="18"/>
    </row>
    <row r="46" spans="1:251" ht="15" customHeight="1" x14ac:dyDescent="0.25">
      <c r="A46" s="25" t="s">
        <v>49</v>
      </c>
      <c r="B46" s="26">
        <v>0</v>
      </c>
      <c r="C46" s="26">
        <v>0</v>
      </c>
      <c r="D46" s="27">
        <v>0</v>
      </c>
    </row>
    <row r="47" spans="1:251" ht="15" customHeight="1" x14ac:dyDescent="0.25">
      <c r="A47" s="25" t="s">
        <v>50</v>
      </c>
      <c r="B47" s="6">
        <v>5.4375</v>
      </c>
      <c r="C47" s="26">
        <v>1.3352043771722158E-2</v>
      </c>
      <c r="D47" s="27">
        <v>1.4577385131447694E-3</v>
      </c>
    </row>
    <row r="48" spans="1:251" s="39" customFormat="1" ht="15" customHeight="1" x14ac:dyDescent="0.25">
      <c r="A48" s="20" t="s">
        <v>51</v>
      </c>
      <c r="B48" s="21">
        <v>117.28750000000001</v>
      </c>
      <c r="C48" s="21">
        <v>0.28800511887372182</v>
      </c>
      <c r="D48" s="22">
        <v>3.1443587284683619E-2</v>
      </c>
      <c r="G48" s="40"/>
      <c r="H48" s="41"/>
      <c r="K48" s="40"/>
      <c r="L48" s="41"/>
      <c r="O48" s="40"/>
      <c r="P48" s="41"/>
      <c r="S48" s="40"/>
      <c r="T48" s="41"/>
      <c r="W48" s="40"/>
      <c r="X48" s="41"/>
      <c r="AA48" s="40"/>
      <c r="AB48" s="41"/>
      <c r="AE48" s="40"/>
      <c r="AF48" s="41"/>
      <c r="AI48" s="40"/>
      <c r="AJ48" s="41"/>
      <c r="AM48" s="40"/>
      <c r="AN48" s="41"/>
      <c r="AQ48" s="40"/>
      <c r="AR48" s="41"/>
      <c r="AU48" s="40"/>
      <c r="AV48" s="41"/>
      <c r="AY48" s="40"/>
      <c r="AZ48" s="41"/>
      <c r="BC48" s="40"/>
      <c r="BD48" s="41"/>
      <c r="BG48" s="40"/>
      <c r="BH48" s="41"/>
      <c r="BK48" s="40"/>
      <c r="BL48" s="41"/>
      <c r="BO48" s="40"/>
      <c r="BP48" s="41"/>
      <c r="BS48" s="40"/>
      <c r="BT48" s="41"/>
      <c r="BW48" s="40"/>
      <c r="BX48" s="41"/>
      <c r="CA48" s="40"/>
      <c r="CB48" s="41"/>
      <c r="CE48" s="40"/>
      <c r="CF48" s="41"/>
      <c r="CI48" s="40"/>
      <c r="CJ48" s="41"/>
      <c r="CM48" s="40"/>
      <c r="CN48" s="41"/>
      <c r="CQ48" s="40"/>
      <c r="CR48" s="41"/>
      <c r="CU48" s="40"/>
      <c r="CV48" s="41"/>
      <c r="CY48" s="40"/>
      <c r="CZ48" s="41"/>
      <c r="DC48" s="40"/>
      <c r="DD48" s="41"/>
      <c r="DG48" s="40"/>
      <c r="DH48" s="41"/>
      <c r="DK48" s="40"/>
      <c r="DL48" s="41"/>
      <c r="DO48" s="40"/>
      <c r="DP48" s="41"/>
      <c r="DS48" s="40"/>
      <c r="DT48" s="41"/>
      <c r="DW48" s="40"/>
      <c r="DX48" s="41"/>
      <c r="EA48" s="40"/>
      <c r="EB48" s="41"/>
      <c r="EE48" s="40"/>
      <c r="EF48" s="41"/>
      <c r="EI48" s="40"/>
      <c r="EJ48" s="41"/>
      <c r="EM48" s="40"/>
      <c r="EN48" s="41"/>
      <c r="EQ48" s="40"/>
      <c r="ER48" s="41"/>
      <c r="EU48" s="40"/>
      <c r="EV48" s="41"/>
      <c r="EY48" s="40"/>
      <c r="EZ48" s="41"/>
      <c r="FC48" s="40"/>
      <c r="FD48" s="41"/>
      <c r="FG48" s="40"/>
      <c r="FH48" s="41"/>
      <c r="FK48" s="40"/>
      <c r="FL48" s="41"/>
      <c r="FO48" s="40"/>
      <c r="FP48" s="41"/>
      <c r="FS48" s="40"/>
      <c r="FT48" s="41"/>
      <c r="FW48" s="40"/>
      <c r="FX48" s="41"/>
      <c r="GA48" s="40"/>
      <c r="GB48" s="41"/>
      <c r="GE48" s="40"/>
      <c r="GF48" s="41"/>
      <c r="GI48" s="40"/>
      <c r="GJ48" s="41"/>
      <c r="GM48" s="40"/>
      <c r="GN48" s="41"/>
      <c r="GQ48" s="40"/>
      <c r="GR48" s="41"/>
      <c r="GU48" s="40"/>
      <c r="GV48" s="41"/>
      <c r="GY48" s="40"/>
      <c r="GZ48" s="41"/>
      <c r="HC48" s="40"/>
      <c r="HD48" s="41"/>
      <c r="HG48" s="40"/>
      <c r="HH48" s="41"/>
      <c r="HK48" s="40"/>
      <c r="HL48" s="41"/>
      <c r="HO48" s="40"/>
      <c r="HP48" s="41"/>
      <c r="HS48" s="40"/>
      <c r="HT48" s="41"/>
      <c r="HW48" s="40"/>
      <c r="HX48" s="41"/>
      <c r="IA48" s="40"/>
      <c r="IB48" s="41"/>
      <c r="IE48" s="40"/>
      <c r="IF48" s="41"/>
      <c r="II48" s="40"/>
      <c r="IJ48" s="41"/>
      <c r="IM48" s="40"/>
      <c r="IN48" s="41"/>
      <c r="IQ48" s="40"/>
    </row>
    <row r="49" spans="1:4" s="19" customFormat="1" ht="15" customHeight="1" x14ac:dyDescent="0.25">
      <c r="A49" s="33" t="s">
        <v>52</v>
      </c>
      <c r="B49" s="34">
        <v>396.03416666666669</v>
      </c>
      <c r="C49" s="34">
        <v>0.97248101672291343</v>
      </c>
      <c r="D49" s="22">
        <v>0.10617273696941508</v>
      </c>
    </row>
    <row r="50" spans="1:4" ht="15" customHeight="1" x14ac:dyDescent="0.25">
      <c r="A50" s="33" t="s">
        <v>53</v>
      </c>
      <c r="B50" s="34">
        <v>2689.8128465350878</v>
      </c>
      <c r="C50" s="34">
        <v>6.6049653084463564</v>
      </c>
      <c r="D50" s="36">
        <v>0.7211114996865764</v>
      </c>
    </row>
    <row r="51" spans="1:4" ht="15" customHeight="1" x14ac:dyDescent="0.25">
      <c r="A51" s="12" t="s">
        <v>54</v>
      </c>
      <c r="B51" s="4"/>
      <c r="C51" s="4"/>
      <c r="D51" s="24"/>
    </row>
    <row r="52" spans="1:4" ht="15" customHeight="1" x14ac:dyDescent="0.25">
      <c r="A52" s="16" t="s">
        <v>55</v>
      </c>
      <c r="B52" s="26">
        <v>440.28</v>
      </c>
      <c r="C52" s="26">
        <v>1.0811287966554171</v>
      </c>
      <c r="D52" s="27">
        <v>0.1180345954146904</v>
      </c>
    </row>
    <row r="53" spans="1:4" ht="15" customHeight="1" x14ac:dyDescent="0.25">
      <c r="A53" s="16" t="s">
        <v>56</v>
      </c>
      <c r="B53" s="6">
        <v>600</v>
      </c>
      <c r="C53" s="26">
        <v>1.473328967914169</v>
      </c>
      <c r="D53" s="27">
        <v>0.16085390489873319</v>
      </c>
    </row>
    <row r="54" spans="1:4" ht="15" customHeight="1" x14ac:dyDescent="0.25">
      <c r="A54" s="20" t="s">
        <v>57</v>
      </c>
      <c r="B54" s="21">
        <v>1040.28</v>
      </c>
      <c r="C54" s="21">
        <v>2.5544577645695861</v>
      </c>
      <c r="D54" s="22">
        <v>0.2788885003134236</v>
      </c>
    </row>
    <row r="55" spans="1:4" ht="15" customHeight="1" thickBot="1" x14ac:dyDescent="0.3">
      <c r="A55" s="42" t="s">
        <v>58</v>
      </c>
      <c r="B55" s="43">
        <v>3730.092846535088</v>
      </c>
      <c r="C55" s="44">
        <v>9.1594230730159421</v>
      </c>
      <c r="D55" s="45">
        <v>1</v>
      </c>
    </row>
    <row r="56" spans="1:4" ht="15" customHeight="1" x14ac:dyDescent="0.25">
      <c r="A56" s="46" t="s">
        <v>59</v>
      </c>
      <c r="B56" s="46"/>
      <c r="C56" s="46"/>
      <c r="D56" s="46"/>
    </row>
  </sheetData>
  <mergeCells count="5">
    <mergeCell ref="A1:E1"/>
    <mergeCell ref="A2:E2"/>
    <mergeCell ref="A3:E3"/>
    <mergeCell ref="A4:E4"/>
    <mergeCell ref="C7:C8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104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64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>
        <v>40299</v>
      </c>
      <c r="E6" s="6"/>
    </row>
    <row r="7" spans="1:5" ht="15" customHeight="1" thickBot="1" x14ac:dyDescent="0.3">
      <c r="A7" s="4"/>
      <c r="B7" s="7">
        <v>381.6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1417.5</v>
      </c>
      <c r="C12" s="6">
        <v>3.4657933871010957</v>
      </c>
      <c r="D12" s="27">
        <v>0.47820188749439269</v>
      </c>
      <c r="E12" s="18">
        <v>0.61825093239110063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385</v>
      </c>
      <c r="C17" s="6">
        <v>0.94132659896572979</v>
      </c>
      <c r="D17" s="27">
        <v>0.12988199413427953</v>
      </c>
      <c r="E17" s="18">
        <v>0.16792000632844709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31.2</v>
      </c>
      <c r="C20" s="6">
        <v>7.6284129578521487E-2</v>
      </c>
      <c r="D20" s="27">
        <v>1.0525501862310443E-2</v>
      </c>
      <c r="E20" s="18">
        <v>1.3608062850513115E-2</v>
      </c>
    </row>
    <row r="21" spans="1:5" ht="15" customHeight="1" x14ac:dyDescent="0.25">
      <c r="A21" s="16" t="s">
        <v>23</v>
      </c>
      <c r="B21" s="6">
        <v>68.2</v>
      </c>
      <c r="C21" s="6">
        <v>0.16674928324535784</v>
      </c>
      <c r="D21" s="27">
        <v>2.3007667532358084E-2</v>
      </c>
      <c r="E21" s="18">
        <v>2.9745829692467769E-2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135.72999999999999</v>
      </c>
      <c r="C27" s="6">
        <v>0.33186041370809999</v>
      </c>
      <c r="D27" s="27">
        <v>4.5789306659339633E-2</v>
      </c>
      <c r="E27" s="18">
        <v>5.9199434958337988E-2</v>
      </c>
    </row>
    <row r="28" spans="1:5" ht="15" customHeight="1" x14ac:dyDescent="0.25">
      <c r="A28" s="16" t="s">
        <v>30</v>
      </c>
      <c r="B28" s="6">
        <v>66.599999999999994</v>
      </c>
      <c r="C28" s="17">
        <v>0.16283727660030542</v>
      </c>
      <c r="D28" s="18">
        <v>1.4995274450901812E-2</v>
      </c>
      <c r="E28" s="18">
        <v>2.9047980315518373E-2</v>
      </c>
    </row>
    <row r="29" spans="1:5" s="19" customFormat="1" ht="15" customHeight="1" x14ac:dyDescent="0.25">
      <c r="A29" s="16" t="s">
        <v>31</v>
      </c>
      <c r="B29" s="6">
        <v>15.75</v>
      </c>
      <c r="C29" s="6">
        <v>3.8508815412234394E-2</v>
      </c>
      <c r="D29" s="37">
        <v>5.3133543054932524E-3</v>
      </c>
      <c r="E29" s="69">
        <v>6.869454804345562E-3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105.99900000000001</v>
      </c>
      <c r="C31" s="6">
        <v>0.25916799523056722</v>
      </c>
      <c r="D31" s="27">
        <v>3.5759380509712974E-2</v>
      </c>
      <c r="E31" s="18">
        <v>4.6232085067036528E-2</v>
      </c>
    </row>
    <row r="32" spans="1:5" ht="15" customHeight="1" x14ac:dyDescent="0.25">
      <c r="A32" s="20" t="s">
        <v>34</v>
      </c>
      <c r="B32" s="21">
        <v>2225.9789999999998</v>
      </c>
      <c r="C32" s="21">
        <v>5.4425278998419113</v>
      </c>
      <c r="D32" s="22">
        <v>0.74347436694878843</v>
      </c>
      <c r="E32" s="23">
        <v>0.97087378640776689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66.779369999999986</v>
      </c>
      <c r="C34" s="26">
        <v>0.1632758369952573</v>
      </c>
      <c r="D34" s="27">
        <v>2.2528409721119167E-2</v>
      </c>
      <c r="E34" s="18">
        <v>2.9126213592233004E-2</v>
      </c>
    </row>
    <row r="35" spans="1:253" ht="15" customHeight="1" x14ac:dyDescent="0.25">
      <c r="A35" s="28" t="s">
        <v>37</v>
      </c>
      <c r="B35" s="29">
        <v>66.779369999999986</v>
      </c>
      <c r="C35" s="29">
        <v>0.1632758369952573</v>
      </c>
      <c r="D35" s="30">
        <v>2.2528409721119167E-2</v>
      </c>
      <c r="E35" s="31">
        <v>2.9126213592233004E-2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2292.75837</v>
      </c>
      <c r="C36" s="34">
        <v>5.6058037368371689</v>
      </c>
      <c r="D36" s="36">
        <v>0.76600277666990757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362.9</v>
      </c>
      <c r="C38" s="6">
        <v>0.88729200718094359</v>
      </c>
      <c r="D38" s="27">
        <v>0.12242643031514293</v>
      </c>
    </row>
    <row r="39" spans="1:253" ht="15" customHeight="1" x14ac:dyDescent="0.25">
      <c r="A39" s="16" t="s">
        <v>41</v>
      </c>
      <c r="B39" s="6">
        <v>21</v>
      </c>
      <c r="C39" s="6">
        <v>5.1345087216312528E-2</v>
      </c>
      <c r="D39" s="27">
        <v>7.0844724073243362E-3</v>
      </c>
    </row>
    <row r="40" spans="1:253" ht="15" customHeight="1" x14ac:dyDescent="0.25">
      <c r="A40" s="16" t="s">
        <v>42</v>
      </c>
      <c r="B40" s="6">
        <v>73.333333333333329</v>
      </c>
      <c r="C40" s="6">
        <v>0.17930030456490087</v>
      </c>
      <c r="D40" s="27">
        <v>2.4739427454148474E-2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457.23333333333329</v>
      </c>
      <c r="C42" s="21">
        <v>1.117937398962157</v>
      </c>
      <c r="D42" s="22">
        <v>0.15425033017661574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199.8</v>
      </c>
      <c r="C44" s="26">
        <v>0.48851182980091629</v>
      </c>
      <c r="D44" s="27">
        <v>6.7403694618257251E-2</v>
      </c>
    </row>
    <row r="45" spans="1:253" ht="15" customHeight="1" x14ac:dyDescent="0.25">
      <c r="A45" s="25" t="s">
        <v>47</v>
      </c>
      <c r="B45" s="26">
        <v>10.5</v>
      </c>
      <c r="C45" s="26">
        <v>2.5672543608156264E-2</v>
      </c>
      <c r="D45" s="27">
        <v>3.5422362036621681E-3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3.9375</v>
      </c>
      <c r="C48" s="26">
        <v>9.6272038530585986E-3</v>
      </c>
      <c r="D48" s="27">
        <v>1.3283385763733131E-3</v>
      </c>
    </row>
    <row r="49" spans="1:253" s="39" customFormat="1" ht="15" customHeight="1" x14ac:dyDescent="0.25">
      <c r="A49" s="20" t="s">
        <v>51</v>
      </c>
      <c r="B49" s="21">
        <v>214.23750000000001</v>
      </c>
      <c r="C49" s="21">
        <v>0.52381157726213112</v>
      </c>
      <c r="D49" s="22">
        <v>7.2274269398292734E-2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671.4708333333333</v>
      </c>
      <c r="C50" s="34">
        <v>1.6417489762242883</v>
      </c>
      <c r="D50" s="22">
        <v>0.22652459957490848</v>
      </c>
    </row>
    <row r="51" spans="1:253" ht="15" customHeight="1" x14ac:dyDescent="0.25">
      <c r="A51" s="33" t="s">
        <v>53</v>
      </c>
      <c r="B51" s="34">
        <v>2964.2292033333333</v>
      </c>
      <c r="C51" s="34">
        <v>7.2475527130614577</v>
      </c>
      <c r="D51" s="36">
        <v>0.99252737624481602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577.16999999999996</v>
      </c>
      <c r="C53" s="26">
        <v>1.4111830470780524</v>
      </c>
      <c r="D53" s="27">
        <v>0.129952290613018</v>
      </c>
    </row>
    <row r="54" spans="1:253" ht="15" hidden="1" customHeight="1" x14ac:dyDescent="0.25">
      <c r="A54" s="16" t="s">
        <v>56</v>
      </c>
      <c r="B54" s="6">
        <v>900</v>
      </c>
      <c r="C54" s="26">
        <v>2.2005037378419656</v>
      </c>
      <c r="D54" s="27">
        <v>0.20263884393110557</v>
      </c>
    </row>
    <row r="55" spans="1:253" ht="15" hidden="1" customHeight="1" x14ac:dyDescent="0.25">
      <c r="A55" s="20" t="s">
        <v>57</v>
      </c>
      <c r="B55" s="21">
        <v>1477.17</v>
      </c>
      <c r="C55" s="21">
        <v>3.611686784920018</v>
      </c>
      <c r="D55" s="22">
        <v>0.33259113454412359</v>
      </c>
    </row>
    <row r="56" spans="1:253" ht="15" hidden="1" customHeight="1" thickBot="1" x14ac:dyDescent="0.3">
      <c r="A56" s="42" t="s">
        <v>58</v>
      </c>
      <c r="B56" s="43">
        <v>4441.3992033333334</v>
      </c>
      <c r="C56" s="44">
        <v>10.859239497981475</v>
      </c>
      <c r="D56" s="45">
        <v>1.3251185107889396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1523.499</v>
      </c>
      <c r="C58" s="75">
        <v>3.7249613823316627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105.99900000000001</v>
      </c>
      <c r="C60" s="81">
        <v>0.25916799523056722</v>
      </c>
      <c r="D60" s="82">
        <v>6.9576022038741081E-2</v>
      </c>
    </row>
    <row r="61" spans="1:253" ht="15" customHeight="1" x14ac:dyDescent="0.25">
      <c r="A61" s="80" t="s">
        <v>107</v>
      </c>
      <c r="B61" s="81">
        <v>1417.5</v>
      </c>
      <c r="C61" s="83">
        <v>3.4657933871010957</v>
      </c>
      <c r="D61" s="82">
        <v>0.93042397796125886</v>
      </c>
    </row>
    <row r="62" spans="1:253" ht="15" customHeight="1" thickBot="1" x14ac:dyDescent="0.3">
      <c r="A62" s="504" t="s">
        <v>102</v>
      </c>
      <c r="B62" s="504"/>
      <c r="C62" s="14"/>
      <c r="D62" s="85">
        <v>0.51396126800410569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109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64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110</v>
      </c>
      <c r="E6" s="6"/>
    </row>
    <row r="7" spans="1:5" ht="15" customHeight="1" thickBot="1" x14ac:dyDescent="0.3">
      <c r="A7" s="4"/>
      <c r="B7" s="7">
        <v>381.6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1687.5</v>
      </c>
      <c r="C12" s="6">
        <v>4.1333278902677986</v>
      </c>
      <c r="D12" s="27">
        <v>0.48431566511264967</v>
      </c>
      <c r="E12" s="18">
        <v>0.62326556274165656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467.5</v>
      </c>
      <c r="C17" s="6">
        <v>1.1450849118223385</v>
      </c>
      <c r="D17" s="27">
        <v>0.13417337685343037</v>
      </c>
      <c r="E17" s="18">
        <v>0.17266764478917004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32.4</v>
      </c>
      <c r="C20" s="6">
        <v>7.9359895493141736E-2</v>
      </c>
      <c r="D20" s="27">
        <v>9.2988607701628753E-3</v>
      </c>
      <c r="E20" s="18">
        <v>1.1966698804639807E-2</v>
      </c>
    </row>
    <row r="21" spans="1:5" ht="15" customHeight="1" x14ac:dyDescent="0.25">
      <c r="A21" s="16" t="s">
        <v>23</v>
      </c>
      <c r="B21" s="6">
        <v>82.4</v>
      </c>
      <c r="C21" s="6">
        <v>0.20182887001959504</v>
      </c>
      <c r="D21" s="27">
        <v>2.3648954551278422E-2</v>
      </c>
      <c r="E21" s="18">
        <v>3.043382658957778E-2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144.13</v>
      </c>
      <c r="C27" s="6">
        <v>0.35302906596995437</v>
      </c>
      <c r="D27" s="27">
        <v>4.1365580333443681E-2</v>
      </c>
      <c r="E27" s="18">
        <v>5.3233342552862203E-2</v>
      </c>
    </row>
    <row r="28" spans="1:5" ht="15" customHeight="1" x14ac:dyDescent="0.25">
      <c r="A28" s="16" t="s">
        <v>30</v>
      </c>
      <c r="B28" s="6">
        <v>73.8</v>
      </c>
      <c r="C28" s="17">
        <v>0.18076420640104504</v>
      </c>
      <c r="D28" s="18">
        <v>1.4356642137705935E-2</v>
      </c>
      <c r="E28" s="18">
        <v>2.7257480610568444E-2</v>
      </c>
    </row>
    <row r="29" spans="1:5" s="19" customFormat="1" ht="15" customHeight="1" x14ac:dyDescent="0.25">
      <c r="A29" s="16" t="s">
        <v>31</v>
      </c>
      <c r="B29" s="6">
        <v>15.75</v>
      </c>
      <c r="C29" s="6">
        <v>3.8577726975832789E-2</v>
      </c>
      <c r="D29" s="37">
        <v>4.5202795410513967E-3</v>
      </c>
      <c r="E29" s="69">
        <v>5.8171452522554606E-3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125.17400000000004</v>
      </c>
      <c r="C31" s="6">
        <v>0.30659862834748536</v>
      </c>
      <c r="D31" s="27">
        <v>3.5925172779147155E-2</v>
      </c>
      <c r="E31" s="18">
        <v>4.6232085067036528E-2</v>
      </c>
    </row>
    <row r="32" spans="1:5" ht="15" customHeight="1" x14ac:dyDescent="0.25">
      <c r="A32" s="20" t="s">
        <v>34</v>
      </c>
      <c r="B32" s="21">
        <v>2628.6540000000005</v>
      </c>
      <c r="C32" s="21">
        <v>6.4385711952971905</v>
      </c>
      <c r="D32" s="22">
        <v>0.74760453207886957</v>
      </c>
      <c r="E32" s="23">
        <v>0.97087378640776689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78.859620000000007</v>
      </c>
      <c r="C34" s="26">
        <v>0.19315713585891572</v>
      </c>
      <c r="D34" s="27">
        <v>2.2632858850862705E-2</v>
      </c>
      <c r="E34" s="18">
        <v>2.9126213592233004E-2</v>
      </c>
    </row>
    <row r="35" spans="1:253" ht="15" customHeight="1" x14ac:dyDescent="0.25">
      <c r="A35" s="28" t="s">
        <v>37</v>
      </c>
      <c r="B35" s="29">
        <v>78.859620000000007</v>
      </c>
      <c r="C35" s="29">
        <v>0.19315713585891572</v>
      </c>
      <c r="D35" s="30">
        <v>2.2632858850862705E-2</v>
      </c>
      <c r="E35" s="31">
        <v>2.9126213592233004E-2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2707.5136200000006</v>
      </c>
      <c r="C36" s="34">
        <v>6.6317283311561059</v>
      </c>
      <c r="D36" s="36">
        <v>0.77023739092973231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422.61333333333329</v>
      </c>
      <c r="C38" s="6">
        <v>1.0351404310907901</v>
      </c>
      <c r="D38" s="27">
        <v>0.12129081932966354</v>
      </c>
    </row>
    <row r="39" spans="1:253" ht="15" customHeight="1" x14ac:dyDescent="0.25">
      <c r="A39" s="16" t="s">
        <v>41</v>
      </c>
      <c r="B39" s="6">
        <v>21</v>
      </c>
      <c r="C39" s="6">
        <v>5.1436969301110386E-2</v>
      </c>
      <c r="D39" s="27">
        <v>6.0270393880685292E-3</v>
      </c>
    </row>
    <row r="40" spans="1:253" ht="15" customHeight="1" x14ac:dyDescent="0.25">
      <c r="A40" s="16" t="s">
        <v>42</v>
      </c>
      <c r="B40" s="6">
        <v>97.333333333333329</v>
      </c>
      <c r="C40" s="6">
        <v>0.23840627041149576</v>
      </c>
      <c r="D40" s="27">
        <v>2.7934849227238261E-2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540.9466666666666</v>
      </c>
      <c r="C42" s="21">
        <v>1.3249836708033962</v>
      </c>
      <c r="D42" s="22">
        <v>0.15525270794497034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221.4</v>
      </c>
      <c r="C44" s="26">
        <v>0.5422926192031351</v>
      </c>
      <c r="D44" s="27">
        <v>6.3542215262779631E-2</v>
      </c>
    </row>
    <row r="45" spans="1:253" ht="15" customHeight="1" x14ac:dyDescent="0.25">
      <c r="A45" s="25" t="s">
        <v>47</v>
      </c>
      <c r="B45" s="26">
        <v>10.5</v>
      </c>
      <c r="C45" s="26">
        <v>2.5718484650555193E-2</v>
      </c>
      <c r="D45" s="27">
        <v>3.0135196940342646E-3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3.9375</v>
      </c>
      <c r="C48" s="26">
        <v>9.6444317439581973E-3</v>
      </c>
      <c r="D48" s="27">
        <v>1.1300698852628492E-3</v>
      </c>
    </row>
    <row r="49" spans="1:253" s="39" customFormat="1" ht="15" customHeight="1" x14ac:dyDescent="0.25">
      <c r="A49" s="20" t="s">
        <v>51</v>
      </c>
      <c r="B49" s="21">
        <v>235.83750000000001</v>
      </c>
      <c r="C49" s="21">
        <v>0.57765553559764848</v>
      </c>
      <c r="D49" s="22">
        <v>6.7685804842076744E-2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776.78416666666658</v>
      </c>
      <c r="C50" s="34">
        <v>1.9026392064010447</v>
      </c>
      <c r="D50" s="22">
        <v>0.22293851278704707</v>
      </c>
    </row>
    <row r="51" spans="1:253" ht="15" customHeight="1" x14ac:dyDescent="0.25">
      <c r="A51" s="33" t="s">
        <v>53</v>
      </c>
      <c r="B51" s="34">
        <v>3484.297786666667</v>
      </c>
      <c r="C51" s="34">
        <v>8.5343675375571504</v>
      </c>
      <c r="D51" s="36">
        <v>0.99317590371677933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756.18</v>
      </c>
      <c r="C53" s="26">
        <v>1.8521717831482689</v>
      </c>
      <c r="D53" s="27">
        <v>0.14710305761098202</v>
      </c>
    </row>
    <row r="54" spans="1:253" ht="15" hidden="1" customHeight="1" x14ac:dyDescent="0.25">
      <c r="A54" s="16" t="s">
        <v>56</v>
      </c>
      <c r="B54" s="6">
        <v>900</v>
      </c>
      <c r="C54" s="26">
        <v>2.2044415414761591</v>
      </c>
      <c r="D54" s="27">
        <v>0.17508100167934065</v>
      </c>
    </row>
    <row r="55" spans="1:253" ht="15" hidden="1" customHeight="1" x14ac:dyDescent="0.25">
      <c r="A55" s="20" t="s">
        <v>57</v>
      </c>
      <c r="B55" s="21">
        <v>1656.18</v>
      </c>
      <c r="C55" s="21">
        <v>4.0566133246244283</v>
      </c>
      <c r="D55" s="22">
        <v>0.32218405929032268</v>
      </c>
    </row>
    <row r="56" spans="1:253" ht="15" hidden="1" customHeight="1" thickBot="1" x14ac:dyDescent="0.3">
      <c r="A56" s="42" t="s">
        <v>58</v>
      </c>
      <c r="B56" s="43">
        <v>5140.4777866666664</v>
      </c>
      <c r="C56" s="44">
        <v>12.590980862181578</v>
      </c>
      <c r="D56" s="45">
        <v>1.315359963007102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1812.674</v>
      </c>
      <c r="C58" s="75">
        <v>4.4399265186152839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125.17400000000004</v>
      </c>
      <c r="C60" s="81">
        <v>0.30659862834748536</v>
      </c>
      <c r="D60" s="82">
        <v>6.9054887972134008E-2</v>
      </c>
    </row>
    <row r="61" spans="1:253" ht="15" customHeight="1" x14ac:dyDescent="0.25">
      <c r="A61" s="80" t="s">
        <v>107</v>
      </c>
      <c r="B61" s="81">
        <v>1687.5</v>
      </c>
      <c r="C61" s="83">
        <v>4.1333278902677986</v>
      </c>
      <c r="D61" s="82">
        <v>0.93094511202786601</v>
      </c>
    </row>
    <row r="62" spans="1:253" ht="15" customHeight="1" thickBot="1" x14ac:dyDescent="0.3">
      <c r="A62" s="504" t="s">
        <v>102</v>
      </c>
      <c r="B62" s="504"/>
      <c r="C62" s="14"/>
      <c r="D62" s="85">
        <v>0.52024083789179687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500" t="s">
        <v>0</v>
      </c>
      <c r="B1" s="500"/>
      <c r="C1" s="500"/>
      <c r="D1" s="500"/>
      <c r="E1" s="500"/>
    </row>
    <row r="2" spans="1:5" ht="15" customHeight="1" x14ac:dyDescent="0.25">
      <c r="A2" s="500" t="s">
        <v>1</v>
      </c>
      <c r="B2" s="500"/>
      <c r="C2" s="500"/>
      <c r="D2" s="500"/>
      <c r="E2" s="500"/>
    </row>
    <row r="3" spans="1:5" ht="15" customHeight="1" x14ac:dyDescent="0.25">
      <c r="A3" s="500" t="s">
        <v>112</v>
      </c>
      <c r="B3" s="500"/>
      <c r="C3" s="500"/>
      <c r="D3" s="500"/>
      <c r="E3" s="500"/>
    </row>
    <row r="4" spans="1:5" ht="15" customHeight="1" x14ac:dyDescent="0.25">
      <c r="A4" s="500" t="s">
        <v>105</v>
      </c>
      <c r="B4" s="500"/>
      <c r="C4" s="500"/>
      <c r="D4" s="500"/>
      <c r="E4" s="500"/>
    </row>
    <row r="5" spans="1:5" ht="15" customHeight="1" x14ac:dyDescent="0.25">
      <c r="A5" s="500" t="s">
        <v>64</v>
      </c>
      <c r="B5" s="500"/>
      <c r="C5" s="500"/>
      <c r="D5" s="500"/>
      <c r="E5" s="500"/>
    </row>
    <row r="6" spans="1:5" ht="15" customHeight="1" x14ac:dyDescent="0.25">
      <c r="A6" s="4" t="s">
        <v>3</v>
      </c>
      <c r="B6" s="5" t="s">
        <v>113</v>
      </c>
      <c r="E6" s="6"/>
    </row>
    <row r="7" spans="1:5" ht="15" customHeight="1" thickBot="1" x14ac:dyDescent="0.3">
      <c r="A7" s="4"/>
      <c r="B7" s="7">
        <v>381.6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2025</v>
      </c>
      <c r="C12" s="6">
        <v>4.8960348162475826</v>
      </c>
      <c r="D12" s="27">
        <v>0.50611029900680304</v>
      </c>
      <c r="E12" s="18">
        <v>0.63509704031089353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550</v>
      </c>
      <c r="C17" s="6">
        <v>1.3297872340425532</v>
      </c>
      <c r="D17" s="27">
        <v>0.13746205652036625</v>
      </c>
      <c r="E17" s="18">
        <v>0.17249549243011922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84</v>
      </c>
      <c r="C20" s="6">
        <v>0.20309477756286265</v>
      </c>
      <c r="D20" s="27">
        <v>2.0994204995837755E-2</v>
      </c>
      <c r="E20" s="18">
        <v>2.6344766116600027E-2</v>
      </c>
    </row>
    <row r="21" spans="1:5" ht="15" customHeight="1" x14ac:dyDescent="0.25">
      <c r="A21" s="16" t="s">
        <v>23</v>
      </c>
      <c r="B21" s="6">
        <v>36.6</v>
      </c>
      <c r="C21" s="6">
        <v>8.8491295938104453E-2</v>
      </c>
      <c r="D21" s="27">
        <v>9.1474750339007368E-3</v>
      </c>
      <c r="E21" s="18">
        <v>1.1478790950804297E-2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162.61000000000001</v>
      </c>
      <c r="C27" s="6">
        <v>0.39315764023210836</v>
      </c>
      <c r="D27" s="27">
        <v>4.0641281837775926E-2</v>
      </c>
      <c r="E27" s="18">
        <v>5.0999076407384887E-2</v>
      </c>
    </row>
    <row r="28" spans="1:5" ht="15" customHeight="1" x14ac:dyDescent="0.25">
      <c r="A28" s="16" t="s">
        <v>30</v>
      </c>
      <c r="B28" s="6">
        <v>72.900000000000006</v>
      </c>
      <c r="C28" s="17">
        <v>0.17625725338491299</v>
      </c>
      <c r="D28" s="18">
        <v>1.1024801225726209E-2</v>
      </c>
      <c r="E28" s="18">
        <v>2.2863493451192166E-2</v>
      </c>
    </row>
    <row r="29" spans="1:5" s="19" customFormat="1" ht="15" customHeight="1" x14ac:dyDescent="0.25">
      <c r="A29" s="16" t="s">
        <v>31</v>
      </c>
      <c r="B29" s="6">
        <v>17.100000000000001</v>
      </c>
      <c r="C29" s="6">
        <v>4.1344294003868465E-2</v>
      </c>
      <c r="D29" s="37">
        <v>4.2738203027241142E-3</v>
      </c>
      <c r="E29" s="69">
        <v>5.3630416737364328E-3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147.41050000000001</v>
      </c>
      <c r="C31" s="6">
        <v>0.35640836557059963</v>
      </c>
      <c r="D31" s="27">
        <v>3.6842455423082641E-2</v>
      </c>
      <c r="E31" s="18">
        <v>4.6232085067036528E-2</v>
      </c>
    </row>
    <row r="32" spans="1:5" ht="15" customHeight="1" x14ac:dyDescent="0.25">
      <c r="A32" s="20" t="s">
        <v>34</v>
      </c>
      <c r="B32" s="21">
        <v>3095.6205</v>
      </c>
      <c r="C32" s="21">
        <v>7.4845756769825922</v>
      </c>
      <c r="D32" s="22">
        <v>0.76649639434621675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92.868614999999991</v>
      </c>
      <c r="C34" s="26">
        <v>0.22453727030947773</v>
      </c>
      <c r="D34" s="27">
        <v>2.3210746916542058E-2</v>
      </c>
      <c r="E34" s="18">
        <v>2.9126213592233007E-2</v>
      </c>
    </row>
    <row r="35" spans="1:253" ht="15" customHeight="1" x14ac:dyDescent="0.25">
      <c r="A35" s="28" t="s">
        <v>37</v>
      </c>
      <c r="B35" s="29">
        <v>92.868614999999991</v>
      </c>
      <c r="C35" s="29">
        <v>0.22453727030947773</v>
      </c>
      <c r="D35" s="30">
        <v>2.3210746916542058E-2</v>
      </c>
      <c r="E35" s="31">
        <v>2.9126213592233007E-2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3188.4891149999999</v>
      </c>
      <c r="C36" s="34">
        <v>7.7091129472920699</v>
      </c>
      <c r="D36" s="36">
        <v>0.78970714126275876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448.77333333333331</v>
      </c>
      <c r="C38" s="6">
        <v>1.0850419084461638</v>
      </c>
      <c r="D38" s="27">
        <v>0.11216237329363606</v>
      </c>
    </row>
    <row r="39" spans="1:253" ht="15" customHeight="1" x14ac:dyDescent="0.25">
      <c r="A39" s="16" t="s">
        <v>41</v>
      </c>
      <c r="B39" s="6">
        <v>22.8</v>
      </c>
      <c r="C39" s="6">
        <v>5.5125725338491298E-2</v>
      </c>
      <c r="D39" s="27">
        <v>5.6984270702988195E-3</v>
      </c>
    </row>
    <row r="40" spans="1:253" ht="15" customHeight="1" x14ac:dyDescent="0.25">
      <c r="A40" s="16" t="s">
        <v>42</v>
      </c>
      <c r="B40" s="6">
        <v>106.66666666666667</v>
      </c>
      <c r="C40" s="6">
        <v>0.25789813023855579</v>
      </c>
      <c r="D40" s="27">
        <v>2.6659307931222547E-2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578.24</v>
      </c>
      <c r="C42" s="21">
        <v>1.3980657640232108</v>
      </c>
      <c r="D42" s="22">
        <v>0.14452010829515741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218.7</v>
      </c>
      <c r="C44" s="26">
        <v>0.52877176015473892</v>
      </c>
      <c r="D44" s="27">
        <v>5.465991229273473E-2</v>
      </c>
    </row>
    <row r="45" spans="1:253" ht="15" customHeight="1" x14ac:dyDescent="0.25">
      <c r="A45" s="25" t="s">
        <v>47</v>
      </c>
      <c r="B45" s="26">
        <v>11.4</v>
      </c>
      <c r="C45" s="26">
        <v>2.7562862669245649E-2</v>
      </c>
      <c r="D45" s="27">
        <v>2.8492135351494098E-3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4.2750000000000004</v>
      </c>
      <c r="C48" s="26">
        <v>1.0336073500967116E-2</v>
      </c>
      <c r="D48" s="27">
        <v>1.0684550756810286E-3</v>
      </c>
    </row>
    <row r="49" spans="1:253" s="39" customFormat="1" ht="15" customHeight="1" x14ac:dyDescent="0.25">
      <c r="A49" s="20" t="s">
        <v>51</v>
      </c>
      <c r="B49" s="21">
        <v>234.375</v>
      </c>
      <c r="C49" s="21">
        <v>0.56667069632495171</v>
      </c>
      <c r="D49" s="22">
        <v>5.8577580903565164E-2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812.61500000000001</v>
      </c>
      <c r="C50" s="34">
        <v>1.9647364603481625</v>
      </c>
      <c r="D50" s="22">
        <v>0.20309768919872259</v>
      </c>
    </row>
    <row r="51" spans="1:253" ht="15" customHeight="1" x14ac:dyDescent="0.25">
      <c r="A51" s="33" t="s">
        <v>53</v>
      </c>
      <c r="B51" s="34">
        <v>4001.1041150000001</v>
      </c>
      <c r="C51" s="34">
        <v>9.6738494076402333</v>
      </c>
      <c r="D51" s="36">
        <v>0.99280483046148138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811.26</v>
      </c>
      <c r="C53" s="26">
        <v>1.9614603481624757</v>
      </c>
      <c r="D53" s="27">
        <v>0.1226883435169087</v>
      </c>
    </row>
    <row r="54" spans="1:253" ht="15" hidden="1" customHeight="1" x14ac:dyDescent="0.25">
      <c r="A54" s="16" t="s">
        <v>56</v>
      </c>
      <c r="B54" s="6">
        <v>1800</v>
      </c>
      <c r="C54" s="26">
        <v>4.3520309477756287</v>
      </c>
      <c r="D54" s="27">
        <v>0.27221731421546191</v>
      </c>
    </row>
    <row r="55" spans="1:253" ht="15" hidden="1" customHeight="1" x14ac:dyDescent="0.25">
      <c r="A55" s="20" t="s">
        <v>57</v>
      </c>
      <c r="B55" s="21">
        <v>2611.2600000000002</v>
      </c>
      <c r="C55" s="21">
        <v>6.3134912959381042</v>
      </c>
      <c r="D55" s="22">
        <v>0.39490565773237063</v>
      </c>
    </row>
    <row r="56" spans="1:253" ht="15" hidden="1" customHeight="1" thickBot="1" x14ac:dyDescent="0.3">
      <c r="A56" s="42" t="s">
        <v>58</v>
      </c>
      <c r="B56" s="43">
        <v>6612.3641150000003</v>
      </c>
      <c r="C56" s="44">
        <v>15.987340703578337</v>
      </c>
      <c r="D56" s="45">
        <v>1.387710488193852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2172.4105</v>
      </c>
      <c r="C58" s="75">
        <v>5.2524431818181823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147.41050000000001</v>
      </c>
      <c r="C60" s="81">
        <v>0.35640836557059963</v>
      </c>
      <c r="D60" s="82">
        <v>6.7855729844796833E-2</v>
      </c>
    </row>
    <row r="61" spans="1:253" ht="15" customHeight="1" x14ac:dyDescent="0.25">
      <c r="A61" s="80" t="s">
        <v>107</v>
      </c>
      <c r="B61" s="81">
        <v>2025</v>
      </c>
      <c r="C61" s="83">
        <v>4.8960348162475826</v>
      </c>
      <c r="D61" s="82">
        <v>0.93214427015520318</v>
      </c>
    </row>
    <row r="62" spans="1:253" ht="15" customHeight="1" thickBot="1" x14ac:dyDescent="0.3">
      <c r="A62" s="504" t="s">
        <v>102</v>
      </c>
      <c r="B62" s="504"/>
      <c r="C62" s="14"/>
      <c r="D62" s="85">
        <v>0.54295275442988566</v>
      </c>
    </row>
    <row r="63" spans="1:253" ht="15" customHeight="1" x14ac:dyDescent="0.25">
      <c r="A63" s="46" t="s">
        <v>59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/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5" ht="15" customHeight="1" x14ac:dyDescent="0.25">
      <c r="A1" s="1" t="s">
        <v>0</v>
      </c>
      <c r="B1" s="1"/>
      <c r="C1" s="1"/>
      <c r="D1" s="1"/>
      <c r="E1" s="1"/>
    </row>
    <row r="2" spans="1:5" ht="15" customHeight="1" x14ac:dyDescent="0.25">
      <c r="A2" s="1" t="s">
        <v>1</v>
      </c>
      <c r="B2" s="1"/>
      <c r="C2" s="1"/>
      <c r="D2" s="1"/>
      <c r="E2" s="1"/>
    </row>
    <row r="3" spans="1:5" ht="15" customHeight="1" x14ac:dyDescent="0.25">
      <c r="A3" s="1" t="s">
        <v>116</v>
      </c>
      <c r="B3" s="1"/>
      <c r="C3" s="1"/>
      <c r="D3" s="1"/>
      <c r="E3" s="1"/>
    </row>
    <row r="4" spans="1:5" ht="15" customHeight="1" x14ac:dyDescent="0.25">
      <c r="A4" s="1" t="s">
        <v>105</v>
      </c>
      <c r="B4" s="1"/>
      <c r="C4" s="1"/>
      <c r="D4" s="1"/>
      <c r="E4" s="1"/>
    </row>
    <row r="5" spans="1:5" ht="15" customHeight="1" x14ac:dyDescent="0.25">
      <c r="A5" s="1" t="s">
        <v>64</v>
      </c>
      <c r="B5" s="1"/>
      <c r="C5" s="1"/>
      <c r="D5" s="1"/>
      <c r="E5" s="1"/>
    </row>
    <row r="6" spans="1:5" ht="15" customHeight="1" x14ac:dyDescent="0.25">
      <c r="A6" s="4" t="s">
        <v>3</v>
      </c>
      <c r="B6" s="5" t="s">
        <v>115</v>
      </c>
      <c r="E6" s="6"/>
    </row>
    <row r="7" spans="1:5" ht="15" customHeight="1" thickBot="1" x14ac:dyDescent="0.3">
      <c r="A7" s="4"/>
      <c r="B7" s="7">
        <v>381.6</v>
      </c>
      <c r="C7" s="8" t="s">
        <v>4</v>
      </c>
      <c r="D7" s="2"/>
    </row>
    <row r="8" spans="1:5" ht="15" customHeight="1" x14ac:dyDescent="0.25">
      <c r="A8" s="9"/>
      <c r="B8" s="10" t="s">
        <v>5</v>
      </c>
      <c r="C8" s="11" t="s">
        <v>6</v>
      </c>
      <c r="D8" s="10" t="s">
        <v>7</v>
      </c>
      <c r="E8" s="10" t="s">
        <v>7</v>
      </c>
    </row>
    <row r="9" spans="1:5" ht="15" customHeight="1" x14ac:dyDescent="0.25">
      <c r="A9" s="12" t="s">
        <v>8</v>
      </c>
      <c r="B9" s="8"/>
      <c r="C9" s="13"/>
      <c r="D9" s="8" t="s">
        <v>5</v>
      </c>
      <c r="E9" s="8" t="s">
        <v>5</v>
      </c>
    </row>
    <row r="10" spans="1:5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5" ht="15" customHeight="1" x14ac:dyDescent="0.25">
      <c r="A11" s="12" t="s">
        <v>13</v>
      </c>
      <c r="B11" s="12"/>
      <c r="C11" s="12"/>
      <c r="D11" s="12"/>
    </row>
    <row r="12" spans="1:5" ht="15" customHeight="1" x14ac:dyDescent="0.25">
      <c r="A12" s="16" t="s">
        <v>93</v>
      </c>
      <c r="B12" s="6">
        <v>2227.5</v>
      </c>
      <c r="C12" s="6">
        <v>5.3856382978723403</v>
      </c>
      <c r="D12" s="27">
        <v>0.52160808532843406</v>
      </c>
      <c r="E12" s="18">
        <v>0.64568524127901206</v>
      </c>
    </row>
    <row r="13" spans="1:5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5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5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5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550</v>
      </c>
      <c r="C17" s="6">
        <v>1.3297872340425532</v>
      </c>
      <c r="D17" s="27">
        <v>0.12879211983418126</v>
      </c>
      <c r="E17" s="18">
        <v>0.15942845463679309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84</v>
      </c>
      <c r="C20" s="6">
        <v>0.20309477756286265</v>
      </c>
      <c r="D20" s="27">
        <v>1.9670069211038591E-2</v>
      </c>
      <c r="E20" s="18">
        <v>2.4349073071801126E-2</v>
      </c>
    </row>
    <row r="21" spans="1:5" ht="15" customHeight="1" x14ac:dyDescent="0.25">
      <c r="A21" s="16" t="s">
        <v>23</v>
      </c>
      <c r="B21" s="6">
        <v>61.85</v>
      </c>
      <c r="C21" s="6">
        <v>0.14954061895551257</v>
      </c>
      <c r="D21" s="27">
        <v>1.4483259294080201E-2</v>
      </c>
      <c r="E21" s="18">
        <v>1.7928454398701187E-2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176.05</v>
      </c>
      <c r="C27" s="6">
        <v>0.42565280464216643</v>
      </c>
      <c r="D27" s="27">
        <v>4.1225186721468382E-2</v>
      </c>
      <c r="E27" s="18">
        <v>5.1031598979649866E-2</v>
      </c>
    </row>
    <row r="28" spans="1:5" ht="15" customHeight="1" x14ac:dyDescent="0.25">
      <c r="A28" s="16" t="s">
        <v>30</v>
      </c>
      <c r="B28" s="6">
        <v>73.040000000000006</v>
      </c>
      <c r="C28" s="17">
        <v>0.17659574468085107</v>
      </c>
      <c r="D28" s="18">
        <v>1.0607669269562699E-2</v>
      </c>
      <c r="E28" s="18">
        <v>2.1172098775766125E-2</v>
      </c>
    </row>
    <row r="29" spans="1:5" s="19" customFormat="1" ht="15" customHeight="1" x14ac:dyDescent="0.25">
      <c r="A29" s="16" t="s">
        <v>31</v>
      </c>
      <c r="B29" s="6">
        <v>17.410499999999999</v>
      </c>
      <c r="C29" s="6">
        <v>4.209501934235977E-2</v>
      </c>
      <c r="D29" s="37">
        <v>4.076973095223659E-3</v>
      </c>
      <c r="E29" s="69">
        <v>5.0467801990070659E-3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159.492525</v>
      </c>
      <c r="C31" s="6">
        <v>0.3856202248549323</v>
      </c>
      <c r="D31" s="27">
        <v>3.7347964349920271E-2</v>
      </c>
      <c r="E31" s="18">
        <v>4.6232085067036528E-2</v>
      </c>
    </row>
    <row r="32" spans="1:5" ht="15" customHeight="1" x14ac:dyDescent="0.25">
      <c r="A32" s="20" t="s">
        <v>34</v>
      </c>
      <c r="B32" s="21">
        <v>3349.3430250000001</v>
      </c>
      <c r="C32" s="21">
        <v>8.0980247219535784</v>
      </c>
      <c r="D32" s="22">
        <v>0.77781132710390921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100.48029074999999</v>
      </c>
      <c r="C34" s="26">
        <v>0.24294074165860732</v>
      </c>
      <c r="D34" s="27">
        <v>2.352921754044977E-2</v>
      </c>
      <c r="E34" s="18">
        <v>2.9126213592233011E-2</v>
      </c>
    </row>
    <row r="35" spans="1:253" ht="15" customHeight="1" x14ac:dyDescent="0.25">
      <c r="A35" s="28" t="s">
        <v>37</v>
      </c>
      <c r="B35" s="29">
        <v>100.48029074999999</v>
      </c>
      <c r="C35" s="29">
        <v>0.24294074165860732</v>
      </c>
      <c r="D35" s="30">
        <v>2.352921754044977E-2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3449.8233157499999</v>
      </c>
      <c r="C36" s="34">
        <v>8.3409654636121857</v>
      </c>
      <c r="D36" s="36">
        <v>0.801340544644359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448.9973333333333</v>
      </c>
      <c r="C38" s="6">
        <v>1.0855834945196647</v>
      </c>
      <c r="D38" s="27">
        <v>0.1051405788361718</v>
      </c>
    </row>
    <row r="39" spans="1:253" ht="15" customHeight="1" x14ac:dyDescent="0.25">
      <c r="A39" s="16" t="s">
        <v>41</v>
      </c>
      <c r="B39" s="6">
        <v>23.214000000000002</v>
      </c>
      <c r="C39" s="6">
        <v>5.61266924564797E-2</v>
      </c>
      <c r="D39" s="27">
        <v>5.4359641269648802E-3</v>
      </c>
    </row>
    <row r="40" spans="1:253" ht="15" customHeight="1" x14ac:dyDescent="0.25">
      <c r="A40" s="16" t="s">
        <v>42</v>
      </c>
      <c r="B40" s="6">
        <v>113.33333333333333</v>
      </c>
      <c r="C40" s="6">
        <v>0.27401676337846548</v>
      </c>
      <c r="D40" s="27">
        <v>2.6538982268861592E-2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585.54466666666667</v>
      </c>
      <c r="C42" s="21">
        <v>1.4157269503546099</v>
      </c>
      <c r="D42" s="22">
        <v>0.13711552523199827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219.12</v>
      </c>
      <c r="C44" s="26">
        <v>0.52978723404255312</v>
      </c>
      <c r="D44" s="27">
        <v>5.1310780541937814E-2</v>
      </c>
    </row>
    <row r="45" spans="1:253" ht="15" customHeight="1" x14ac:dyDescent="0.25">
      <c r="A45" s="25" t="s">
        <v>47</v>
      </c>
      <c r="B45" s="26">
        <v>11.607000000000001</v>
      </c>
      <c r="C45" s="26">
        <v>2.806334622823985E-2</v>
      </c>
      <c r="D45" s="27">
        <v>2.7179820634824401E-3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4.3526249999999997</v>
      </c>
      <c r="C48" s="26">
        <v>1.0523754835589942E-2</v>
      </c>
      <c r="D48" s="27">
        <v>1.0192432738059148E-3</v>
      </c>
    </row>
    <row r="49" spans="1:253" s="39" customFormat="1" ht="15" customHeight="1" x14ac:dyDescent="0.25">
      <c r="A49" s="20" t="s">
        <v>51</v>
      </c>
      <c r="B49" s="21">
        <v>235.07962499999999</v>
      </c>
      <c r="C49" s="21">
        <v>0.56837433510638291</v>
      </c>
      <c r="D49" s="22">
        <v>5.5048005879226168E-2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820.62429166666664</v>
      </c>
      <c r="C50" s="34">
        <v>1.984101285460993</v>
      </c>
      <c r="D50" s="22">
        <v>0.19216353111122444</v>
      </c>
    </row>
    <row r="51" spans="1:253" ht="15" customHeight="1" x14ac:dyDescent="0.25">
      <c r="A51" s="33" t="s">
        <v>53</v>
      </c>
      <c r="B51" s="34">
        <v>4270.4476074166669</v>
      </c>
      <c r="C51" s="34">
        <v>10.325066749073178</v>
      </c>
      <c r="D51" s="36">
        <v>0.99350407575558342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815.13659999999993</v>
      </c>
      <c r="C53" s="26">
        <v>1.9708331721470018</v>
      </c>
      <c r="D53" s="27">
        <v>0.11838307040410488</v>
      </c>
    </row>
    <row r="54" spans="1:253" ht="15" hidden="1" customHeight="1" x14ac:dyDescent="0.25">
      <c r="A54" s="16" t="s">
        <v>56</v>
      </c>
      <c r="B54" s="6">
        <v>1800</v>
      </c>
      <c r="C54" s="26">
        <v>4.3520309477756287</v>
      </c>
      <c r="D54" s="27">
        <v>0.26141572679645203</v>
      </c>
    </row>
    <row r="55" spans="1:253" ht="15" hidden="1" customHeight="1" x14ac:dyDescent="0.25">
      <c r="A55" s="20" t="s">
        <v>57</v>
      </c>
      <c r="B55" s="21">
        <v>2615.1365999999998</v>
      </c>
      <c r="C55" s="21">
        <v>6.322864119922631</v>
      </c>
      <c r="D55" s="22">
        <v>0.37979879720055693</v>
      </c>
    </row>
    <row r="56" spans="1:253" ht="15" hidden="1" customHeight="1" thickBot="1" x14ac:dyDescent="0.3">
      <c r="A56" s="42" t="s">
        <v>58</v>
      </c>
      <c r="B56" s="43">
        <v>6885.5842074166667</v>
      </c>
      <c r="C56" s="44">
        <v>16.647930868995807</v>
      </c>
      <c r="D56" s="45">
        <v>1.3733028729561403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2386.9925250000001</v>
      </c>
      <c r="C58" s="75">
        <v>5.7712585227272726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159.492525</v>
      </c>
      <c r="C60" s="81">
        <v>0.3856202248549323</v>
      </c>
      <c r="D60" s="82">
        <v>6.6817354193432169E-2</v>
      </c>
    </row>
    <row r="61" spans="1:253" ht="15" customHeight="1" x14ac:dyDescent="0.25">
      <c r="A61" s="80" t="s">
        <v>107</v>
      </c>
      <c r="B61" s="81">
        <v>2227.5</v>
      </c>
      <c r="C61" s="83">
        <v>5.3856382978723403</v>
      </c>
      <c r="D61" s="82">
        <v>0.93318264580656773</v>
      </c>
    </row>
    <row r="62" spans="1:253" ht="15" customHeight="1" thickBot="1" x14ac:dyDescent="0.3">
      <c r="A62" s="84" t="s">
        <v>102</v>
      </c>
      <c r="B62" s="84"/>
      <c r="C62" s="14"/>
      <c r="D62" s="85">
        <v>0.55895604967835444</v>
      </c>
    </row>
    <row r="63" spans="1:253" ht="15" customHeight="1" x14ac:dyDescent="0.25">
      <c r="A63" s="46" t="s">
        <v>108</v>
      </c>
      <c r="B63" s="86"/>
      <c r="C63" s="86"/>
      <c r="D63" s="86"/>
    </row>
  </sheetData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63"/>
  <sheetViews>
    <sheetView showGridLines="0" zoomScale="80" zoomScaleNormal="80" workbookViewId="0">
      <selection sqref="A1:E1"/>
    </sheetView>
  </sheetViews>
  <sheetFormatPr defaultColWidth="13.140625" defaultRowHeight="15" customHeight="1" x14ac:dyDescent="0.25"/>
  <cols>
    <col min="1" max="1" width="58.42578125" style="3" bestFit="1" customWidth="1"/>
    <col min="2" max="2" width="14.140625" style="3" customWidth="1"/>
    <col min="3" max="3" width="10.28515625" style="3" customWidth="1"/>
    <col min="4" max="4" width="13.7109375" style="3" bestFit="1" customWidth="1"/>
    <col min="5" max="5" width="14.85546875" style="3" bestFit="1" customWidth="1"/>
    <col min="6" max="256" width="13.140625" style="3"/>
    <col min="257" max="257" width="58.42578125" style="3" bestFit="1" customWidth="1"/>
    <col min="258" max="258" width="14.140625" style="3" customWidth="1"/>
    <col min="259" max="259" width="10.28515625" style="3" customWidth="1"/>
    <col min="260" max="260" width="13.7109375" style="3" bestFit="1" customWidth="1"/>
    <col min="261" max="261" width="14.85546875" style="3" bestFit="1" customWidth="1"/>
    <col min="262" max="512" width="13.140625" style="3"/>
    <col min="513" max="513" width="58.42578125" style="3" bestFit="1" customWidth="1"/>
    <col min="514" max="514" width="14.140625" style="3" customWidth="1"/>
    <col min="515" max="515" width="10.28515625" style="3" customWidth="1"/>
    <col min="516" max="516" width="13.7109375" style="3" bestFit="1" customWidth="1"/>
    <col min="517" max="517" width="14.85546875" style="3" bestFit="1" customWidth="1"/>
    <col min="518" max="768" width="13.140625" style="3"/>
    <col min="769" max="769" width="58.42578125" style="3" bestFit="1" customWidth="1"/>
    <col min="770" max="770" width="14.140625" style="3" customWidth="1"/>
    <col min="771" max="771" width="10.28515625" style="3" customWidth="1"/>
    <col min="772" max="772" width="13.7109375" style="3" bestFit="1" customWidth="1"/>
    <col min="773" max="773" width="14.85546875" style="3" bestFit="1" customWidth="1"/>
    <col min="774" max="1024" width="13.140625" style="3"/>
    <col min="1025" max="1025" width="58.42578125" style="3" bestFit="1" customWidth="1"/>
    <col min="1026" max="1026" width="14.140625" style="3" customWidth="1"/>
    <col min="1027" max="1027" width="10.28515625" style="3" customWidth="1"/>
    <col min="1028" max="1028" width="13.7109375" style="3" bestFit="1" customWidth="1"/>
    <col min="1029" max="1029" width="14.85546875" style="3" bestFit="1" customWidth="1"/>
    <col min="1030" max="1280" width="13.140625" style="3"/>
    <col min="1281" max="1281" width="58.42578125" style="3" bestFit="1" customWidth="1"/>
    <col min="1282" max="1282" width="14.140625" style="3" customWidth="1"/>
    <col min="1283" max="1283" width="10.28515625" style="3" customWidth="1"/>
    <col min="1284" max="1284" width="13.7109375" style="3" bestFit="1" customWidth="1"/>
    <col min="1285" max="1285" width="14.85546875" style="3" bestFit="1" customWidth="1"/>
    <col min="1286" max="1536" width="13.140625" style="3"/>
    <col min="1537" max="1537" width="58.42578125" style="3" bestFit="1" customWidth="1"/>
    <col min="1538" max="1538" width="14.140625" style="3" customWidth="1"/>
    <col min="1539" max="1539" width="10.28515625" style="3" customWidth="1"/>
    <col min="1540" max="1540" width="13.7109375" style="3" bestFit="1" customWidth="1"/>
    <col min="1541" max="1541" width="14.85546875" style="3" bestFit="1" customWidth="1"/>
    <col min="1542" max="1792" width="13.140625" style="3"/>
    <col min="1793" max="1793" width="58.42578125" style="3" bestFit="1" customWidth="1"/>
    <col min="1794" max="1794" width="14.140625" style="3" customWidth="1"/>
    <col min="1795" max="1795" width="10.28515625" style="3" customWidth="1"/>
    <col min="1796" max="1796" width="13.7109375" style="3" bestFit="1" customWidth="1"/>
    <col min="1797" max="1797" width="14.85546875" style="3" bestFit="1" customWidth="1"/>
    <col min="1798" max="2048" width="13.140625" style="3"/>
    <col min="2049" max="2049" width="58.42578125" style="3" bestFit="1" customWidth="1"/>
    <col min="2050" max="2050" width="14.140625" style="3" customWidth="1"/>
    <col min="2051" max="2051" width="10.28515625" style="3" customWidth="1"/>
    <col min="2052" max="2052" width="13.7109375" style="3" bestFit="1" customWidth="1"/>
    <col min="2053" max="2053" width="14.85546875" style="3" bestFit="1" customWidth="1"/>
    <col min="2054" max="2304" width="13.140625" style="3"/>
    <col min="2305" max="2305" width="58.42578125" style="3" bestFit="1" customWidth="1"/>
    <col min="2306" max="2306" width="14.140625" style="3" customWidth="1"/>
    <col min="2307" max="2307" width="10.28515625" style="3" customWidth="1"/>
    <col min="2308" max="2308" width="13.7109375" style="3" bestFit="1" customWidth="1"/>
    <col min="2309" max="2309" width="14.85546875" style="3" bestFit="1" customWidth="1"/>
    <col min="2310" max="2560" width="13.140625" style="3"/>
    <col min="2561" max="2561" width="58.42578125" style="3" bestFit="1" customWidth="1"/>
    <col min="2562" max="2562" width="14.140625" style="3" customWidth="1"/>
    <col min="2563" max="2563" width="10.28515625" style="3" customWidth="1"/>
    <col min="2564" max="2564" width="13.7109375" style="3" bestFit="1" customWidth="1"/>
    <col min="2565" max="2565" width="14.85546875" style="3" bestFit="1" customWidth="1"/>
    <col min="2566" max="2816" width="13.140625" style="3"/>
    <col min="2817" max="2817" width="58.42578125" style="3" bestFit="1" customWidth="1"/>
    <col min="2818" max="2818" width="14.140625" style="3" customWidth="1"/>
    <col min="2819" max="2819" width="10.28515625" style="3" customWidth="1"/>
    <col min="2820" max="2820" width="13.7109375" style="3" bestFit="1" customWidth="1"/>
    <col min="2821" max="2821" width="14.85546875" style="3" bestFit="1" customWidth="1"/>
    <col min="2822" max="3072" width="13.140625" style="3"/>
    <col min="3073" max="3073" width="58.42578125" style="3" bestFit="1" customWidth="1"/>
    <col min="3074" max="3074" width="14.140625" style="3" customWidth="1"/>
    <col min="3075" max="3075" width="10.28515625" style="3" customWidth="1"/>
    <col min="3076" max="3076" width="13.7109375" style="3" bestFit="1" customWidth="1"/>
    <col min="3077" max="3077" width="14.85546875" style="3" bestFit="1" customWidth="1"/>
    <col min="3078" max="3328" width="13.140625" style="3"/>
    <col min="3329" max="3329" width="58.42578125" style="3" bestFit="1" customWidth="1"/>
    <col min="3330" max="3330" width="14.140625" style="3" customWidth="1"/>
    <col min="3331" max="3331" width="10.28515625" style="3" customWidth="1"/>
    <col min="3332" max="3332" width="13.7109375" style="3" bestFit="1" customWidth="1"/>
    <col min="3333" max="3333" width="14.85546875" style="3" bestFit="1" customWidth="1"/>
    <col min="3334" max="3584" width="13.140625" style="3"/>
    <col min="3585" max="3585" width="58.42578125" style="3" bestFit="1" customWidth="1"/>
    <col min="3586" max="3586" width="14.140625" style="3" customWidth="1"/>
    <col min="3587" max="3587" width="10.28515625" style="3" customWidth="1"/>
    <col min="3588" max="3588" width="13.7109375" style="3" bestFit="1" customWidth="1"/>
    <col min="3589" max="3589" width="14.85546875" style="3" bestFit="1" customWidth="1"/>
    <col min="3590" max="3840" width="13.140625" style="3"/>
    <col min="3841" max="3841" width="58.42578125" style="3" bestFit="1" customWidth="1"/>
    <col min="3842" max="3842" width="14.140625" style="3" customWidth="1"/>
    <col min="3843" max="3843" width="10.28515625" style="3" customWidth="1"/>
    <col min="3844" max="3844" width="13.7109375" style="3" bestFit="1" customWidth="1"/>
    <col min="3845" max="3845" width="14.85546875" style="3" bestFit="1" customWidth="1"/>
    <col min="3846" max="4096" width="13.140625" style="3"/>
    <col min="4097" max="4097" width="58.42578125" style="3" bestFit="1" customWidth="1"/>
    <col min="4098" max="4098" width="14.140625" style="3" customWidth="1"/>
    <col min="4099" max="4099" width="10.28515625" style="3" customWidth="1"/>
    <col min="4100" max="4100" width="13.7109375" style="3" bestFit="1" customWidth="1"/>
    <col min="4101" max="4101" width="14.85546875" style="3" bestFit="1" customWidth="1"/>
    <col min="4102" max="4352" width="13.140625" style="3"/>
    <col min="4353" max="4353" width="58.42578125" style="3" bestFit="1" customWidth="1"/>
    <col min="4354" max="4354" width="14.140625" style="3" customWidth="1"/>
    <col min="4355" max="4355" width="10.28515625" style="3" customWidth="1"/>
    <col min="4356" max="4356" width="13.7109375" style="3" bestFit="1" customWidth="1"/>
    <col min="4357" max="4357" width="14.85546875" style="3" bestFit="1" customWidth="1"/>
    <col min="4358" max="4608" width="13.140625" style="3"/>
    <col min="4609" max="4609" width="58.42578125" style="3" bestFit="1" customWidth="1"/>
    <col min="4610" max="4610" width="14.140625" style="3" customWidth="1"/>
    <col min="4611" max="4611" width="10.28515625" style="3" customWidth="1"/>
    <col min="4612" max="4612" width="13.7109375" style="3" bestFit="1" customWidth="1"/>
    <col min="4613" max="4613" width="14.85546875" style="3" bestFit="1" customWidth="1"/>
    <col min="4614" max="4864" width="13.140625" style="3"/>
    <col min="4865" max="4865" width="58.42578125" style="3" bestFit="1" customWidth="1"/>
    <col min="4866" max="4866" width="14.140625" style="3" customWidth="1"/>
    <col min="4867" max="4867" width="10.28515625" style="3" customWidth="1"/>
    <col min="4868" max="4868" width="13.7109375" style="3" bestFit="1" customWidth="1"/>
    <col min="4869" max="4869" width="14.85546875" style="3" bestFit="1" customWidth="1"/>
    <col min="4870" max="5120" width="13.140625" style="3"/>
    <col min="5121" max="5121" width="58.42578125" style="3" bestFit="1" customWidth="1"/>
    <col min="5122" max="5122" width="14.140625" style="3" customWidth="1"/>
    <col min="5123" max="5123" width="10.28515625" style="3" customWidth="1"/>
    <col min="5124" max="5124" width="13.7109375" style="3" bestFit="1" customWidth="1"/>
    <col min="5125" max="5125" width="14.85546875" style="3" bestFit="1" customWidth="1"/>
    <col min="5126" max="5376" width="13.140625" style="3"/>
    <col min="5377" max="5377" width="58.42578125" style="3" bestFit="1" customWidth="1"/>
    <col min="5378" max="5378" width="14.140625" style="3" customWidth="1"/>
    <col min="5379" max="5379" width="10.28515625" style="3" customWidth="1"/>
    <col min="5380" max="5380" width="13.7109375" style="3" bestFit="1" customWidth="1"/>
    <col min="5381" max="5381" width="14.85546875" style="3" bestFit="1" customWidth="1"/>
    <col min="5382" max="5632" width="13.140625" style="3"/>
    <col min="5633" max="5633" width="58.42578125" style="3" bestFit="1" customWidth="1"/>
    <col min="5634" max="5634" width="14.140625" style="3" customWidth="1"/>
    <col min="5635" max="5635" width="10.28515625" style="3" customWidth="1"/>
    <col min="5636" max="5636" width="13.7109375" style="3" bestFit="1" customWidth="1"/>
    <col min="5637" max="5637" width="14.85546875" style="3" bestFit="1" customWidth="1"/>
    <col min="5638" max="5888" width="13.140625" style="3"/>
    <col min="5889" max="5889" width="58.42578125" style="3" bestFit="1" customWidth="1"/>
    <col min="5890" max="5890" width="14.140625" style="3" customWidth="1"/>
    <col min="5891" max="5891" width="10.28515625" style="3" customWidth="1"/>
    <col min="5892" max="5892" width="13.7109375" style="3" bestFit="1" customWidth="1"/>
    <col min="5893" max="5893" width="14.85546875" style="3" bestFit="1" customWidth="1"/>
    <col min="5894" max="6144" width="13.140625" style="3"/>
    <col min="6145" max="6145" width="58.42578125" style="3" bestFit="1" customWidth="1"/>
    <col min="6146" max="6146" width="14.140625" style="3" customWidth="1"/>
    <col min="6147" max="6147" width="10.28515625" style="3" customWidth="1"/>
    <col min="6148" max="6148" width="13.7109375" style="3" bestFit="1" customWidth="1"/>
    <col min="6149" max="6149" width="14.85546875" style="3" bestFit="1" customWidth="1"/>
    <col min="6150" max="6400" width="13.140625" style="3"/>
    <col min="6401" max="6401" width="58.42578125" style="3" bestFit="1" customWidth="1"/>
    <col min="6402" max="6402" width="14.140625" style="3" customWidth="1"/>
    <col min="6403" max="6403" width="10.28515625" style="3" customWidth="1"/>
    <col min="6404" max="6404" width="13.7109375" style="3" bestFit="1" customWidth="1"/>
    <col min="6405" max="6405" width="14.85546875" style="3" bestFit="1" customWidth="1"/>
    <col min="6406" max="6656" width="13.140625" style="3"/>
    <col min="6657" max="6657" width="58.42578125" style="3" bestFit="1" customWidth="1"/>
    <col min="6658" max="6658" width="14.140625" style="3" customWidth="1"/>
    <col min="6659" max="6659" width="10.28515625" style="3" customWidth="1"/>
    <col min="6660" max="6660" width="13.7109375" style="3" bestFit="1" customWidth="1"/>
    <col min="6661" max="6661" width="14.85546875" style="3" bestFit="1" customWidth="1"/>
    <col min="6662" max="6912" width="13.140625" style="3"/>
    <col min="6913" max="6913" width="58.42578125" style="3" bestFit="1" customWidth="1"/>
    <col min="6914" max="6914" width="14.140625" style="3" customWidth="1"/>
    <col min="6915" max="6915" width="10.28515625" style="3" customWidth="1"/>
    <col min="6916" max="6916" width="13.7109375" style="3" bestFit="1" customWidth="1"/>
    <col min="6917" max="6917" width="14.85546875" style="3" bestFit="1" customWidth="1"/>
    <col min="6918" max="7168" width="13.140625" style="3"/>
    <col min="7169" max="7169" width="58.42578125" style="3" bestFit="1" customWidth="1"/>
    <col min="7170" max="7170" width="14.140625" style="3" customWidth="1"/>
    <col min="7171" max="7171" width="10.28515625" style="3" customWidth="1"/>
    <col min="7172" max="7172" width="13.7109375" style="3" bestFit="1" customWidth="1"/>
    <col min="7173" max="7173" width="14.85546875" style="3" bestFit="1" customWidth="1"/>
    <col min="7174" max="7424" width="13.140625" style="3"/>
    <col min="7425" max="7425" width="58.42578125" style="3" bestFit="1" customWidth="1"/>
    <col min="7426" max="7426" width="14.140625" style="3" customWidth="1"/>
    <col min="7427" max="7427" width="10.28515625" style="3" customWidth="1"/>
    <col min="7428" max="7428" width="13.7109375" style="3" bestFit="1" customWidth="1"/>
    <col min="7429" max="7429" width="14.85546875" style="3" bestFit="1" customWidth="1"/>
    <col min="7430" max="7680" width="13.140625" style="3"/>
    <col min="7681" max="7681" width="58.42578125" style="3" bestFit="1" customWidth="1"/>
    <col min="7682" max="7682" width="14.140625" style="3" customWidth="1"/>
    <col min="7683" max="7683" width="10.28515625" style="3" customWidth="1"/>
    <col min="7684" max="7684" width="13.7109375" style="3" bestFit="1" customWidth="1"/>
    <col min="7685" max="7685" width="14.85546875" style="3" bestFit="1" customWidth="1"/>
    <col min="7686" max="7936" width="13.140625" style="3"/>
    <col min="7937" max="7937" width="58.42578125" style="3" bestFit="1" customWidth="1"/>
    <col min="7938" max="7938" width="14.140625" style="3" customWidth="1"/>
    <col min="7939" max="7939" width="10.28515625" style="3" customWidth="1"/>
    <col min="7940" max="7940" width="13.7109375" style="3" bestFit="1" customWidth="1"/>
    <col min="7941" max="7941" width="14.85546875" style="3" bestFit="1" customWidth="1"/>
    <col min="7942" max="8192" width="13.140625" style="3"/>
    <col min="8193" max="8193" width="58.42578125" style="3" bestFit="1" customWidth="1"/>
    <col min="8194" max="8194" width="14.140625" style="3" customWidth="1"/>
    <col min="8195" max="8195" width="10.28515625" style="3" customWidth="1"/>
    <col min="8196" max="8196" width="13.7109375" style="3" bestFit="1" customWidth="1"/>
    <col min="8197" max="8197" width="14.85546875" style="3" bestFit="1" customWidth="1"/>
    <col min="8198" max="8448" width="13.140625" style="3"/>
    <col min="8449" max="8449" width="58.42578125" style="3" bestFit="1" customWidth="1"/>
    <col min="8450" max="8450" width="14.140625" style="3" customWidth="1"/>
    <col min="8451" max="8451" width="10.28515625" style="3" customWidth="1"/>
    <col min="8452" max="8452" width="13.7109375" style="3" bestFit="1" customWidth="1"/>
    <col min="8453" max="8453" width="14.85546875" style="3" bestFit="1" customWidth="1"/>
    <col min="8454" max="8704" width="13.140625" style="3"/>
    <col min="8705" max="8705" width="58.42578125" style="3" bestFit="1" customWidth="1"/>
    <col min="8706" max="8706" width="14.140625" style="3" customWidth="1"/>
    <col min="8707" max="8707" width="10.28515625" style="3" customWidth="1"/>
    <col min="8708" max="8708" width="13.7109375" style="3" bestFit="1" customWidth="1"/>
    <col min="8709" max="8709" width="14.85546875" style="3" bestFit="1" customWidth="1"/>
    <col min="8710" max="8960" width="13.140625" style="3"/>
    <col min="8961" max="8961" width="58.42578125" style="3" bestFit="1" customWidth="1"/>
    <col min="8962" max="8962" width="14.140625" style="3" customWidth="1"/>
    <col min="8963" max="8963" width="10.28515625" style="3" customWidth="1"/>
    <col min="8964" max="8964" width="13.7109375" style="3" bestFit="1" customWidth="1"/>
    <col min="8965" max="8965" width="14.85546875" style="3" bestFit="1" customWidth="1"/>
    <col min="8966" max="9216" width="13.140625" style="3"/>
    <col min="9217" max="9217" width="58.42578125" style="3" bestFit="1" customWidth="1"/>
    <col min="9218" max="9218" width="14.140625" style="3" customWidth="1"/>
    <col min="9219" max="9219" width="10.28515625" style="3" customWidth="1"/>
    <col min="9220" max="9220" width="13.7109375" style="3" bestFit="1" customWidth="1"/>
    <col min="9221" max="9221" width="14.85546875" style="3" bestFit="1" customWidth="1"/>
    <col min="9222" max="9472" width="13.140625" style="3"/>
    <col min="9473" max="9473" width="58.42578125" style="3" bestFit="1" customWidth="1"/>
    <col min="9474" max="9474" width="14.140625" style="3" customWidth="1"/>
    <col min="9475" max="9475" width="10.28515625" style="3" customWidth="1"/>
    <col min="9476" max="9476" width="13.7109375" style="3" bestFit="1" customWidth="1"/>
    <col min="9477" max="9477" width="14.85546875" style="3" bestFit="1" customWidth="1"/>
    <col min="9478" max="9728" width="13.140625" style="3"/>
    <col min="9729" max="9729" width="58.42578125" style="3" bestFit="1" customWidth="1"/>
    <col min="9730" max="9730" width="14.140625" style="3" customWidth="1"/>
    <col min="9731" max="9731" width="10.28515625" style="3" customWidth="1"/>
    <col min="9732" max="9732" width="13.7109375" style="3" bestFit="1" customWidth="1"/>
    <col min="9733" max="9733" width="14.85546875" style="3" bestFit="1" customWidth="1"/>
    <col min="9734" max="9984" width="13.140625" style="3"/>
    <col min="9985" max="9985" width="58.42578125" style="3" bestFit="1" customWidth="1"/>
    <col min="9986" max="9986" width="14.140625" style="3" customWidth="1"/>
    <col min="9987" max="9987" width="10.28515625" style="3" customWidth="1"/>
    <col min="9988" max="9988" width="13.7109375" style="3" bestFit="1" customWidth="1"/>
    <col min="9989" max="9989" width="14.85546875" style="3" bestFit="1" customWidth="1"/>
    <col min="9990" max="10240" width="13.140625" style="3"/>
    <col min="10241" max="10241" width="58.42578125" style="3" bestFit="1" customWidth="1"/>
    <col min="10242" max="10242" width="14.140625" style="3" customWidth="1"/>
    <col min="10243" max="10243" width="10.28515625" style="3" customWidth="1"/>
    <col min="10244" max="10244" width="13.7109375" style="3" bestFit="1" customWidth="1"/>
    <col min="10245" max="10245" width="14.85546875" style="3" bestFit="1" customWidth="1"/>
    <col min="10246" max="10496" width="13.140625" style="3"/>
    <col min="10497" max="10497" width="58.42578125" style="3" bestFit="1" customWidth="1"/>
    <col min="10498" max="10498" width="14.140625" style="3" customWidth="1"/>
    <col min="10499" max="10499" width="10.28515625" style="3" customWidth="1"/>
    <col min="10500" max="10500" width="13.7109375" style="3" bestFit="1" customWidth="1"/>
    <col min="10501" max="10501" width="14.85546875" style="3" bestFit="1" customWidth="1"/>
    <col min="10502" max="10752" width="13.140625" style="3"/>
    <col min="10753" max="10753" width="58.42578125" style="3" bestFit="1" customWidth="1"/>
    <col min="10754" max="10754" width="14.140625" style="3" customWidth="1"/>
    <col min="10755" max="10755" width="10.28515625" style="3" customWidth="1"/>
    <col min="10756" max="10756" width="13.7109375" style="3" bestFit="1" customWidth="1"/>
    <col min="10757" max="10757" width="14.85546875" style="3" bestFit="1" customWidth="1"/>
    <col min="10758" max="11008" width="13.140625" style="3"/>
    <col min="11009" max="11009" width="58.42578125" style="3" bestFit="1" customWidth="1"/>
    <col min="11010" max="11010" width="14.140625" style="3" customWidth="1"/>
    <col min="11011" max="11011" width="10.28515625" style="3" customWidth="1"/>
    <col min="11012" max="11012" width="13.7109375" style="3" bestFit="1" customWidth="1"/>
    <col min="11013" max="11013" width="14.85546875" style="3" bestFit="1" customWidth="1"/>
    <col min="11014" max="11264" width="13.140625" style="3"/>
    <col min="11265" max="11265" width="58.42578125" style="3" bestFit="1" customWidth="1"/>
    <col min="11266" max="11266" width="14.140625" style="3" customWidth="1"/>
    <col min="11267" max="11267" width="10.28515625" style="3" customWidth="1"/>
    <col min="11268" max="11268" width="13.7109375" style="3" bestFit="1" customWidth="1"/>
    <col min="11269" max="11269" width="14.85546875" style="3" bestFit="1" customWidth="1"/>
    <col min="11270" max="11520" width="13.140625" style="3"/>
    <col min="11521" max="11521" width="58.42578125" style="3" bestFit="1" customWidth="1"/>
    <col min="11522" max="11522" width="14.140625" style="3" customWidth="1"/>
    <col min="11523" max="11523" width="10.28515625" style="3" customWidth="1"/>
    <col min="11524" max="11524" width="13.7109375" style="3" bestFit="1" customWidth="1"/>
    <col min="11525" max="11525" width="14.85546875" style="3" bestFit="1" customWidth="1"/>
    <col min="11526" max="11776" width="13.140625" style="3"/>
    <col min="11777" max="11777" width="58.42578125" style="3" bestFit="1" customWidth="1"/>
    <col min="11778" max="11778" width="14.140625" style="3" customWidth="1"/>
    <col min="11779" max="11779" width="10.28515625" style="3" customWidth="1"/>
    <col min="11780" max="11780" width="13.7109375" style="3" bestFit="1" customWidth="1"/>
    <col min="11781" max="11781" width="14.85546875" style="3" bestFit="1" customWidth="1"/>
    <col min="11782" max="12032" width="13.140625" style="3"/>
    <col min="12033" max="12033" width="58.42578125" style="3" bestFit="1" customWidth="1"/>
    <col min="12034" max="12034" width="14.140625" style="3" customWidth="1"/>
    <col min="12035" max="12035" width="10.28515625" style="3" customWidth="1"/>
    <col min="12036" max="12036" width="13.7109375" style="3" bestFit="1" customWidth="1"/>
    <col min="12037" max="12037" width="14.85546875" style="3" bestFit="1" customWidth="1"/>
    <col min="12038" max="12288" width="13.140625" style="3"/>
    <col min="12289" max="12289" width="58.42578125" style="3" bestFit="1" customWidth="1"/>
    <col min="12290" max="12290" width="14.140625" style="3" customWidth="1"/>
    <col min="12291" max="12291" width="10.28515625" style="3" customWidth="1"/>
    <col min="12292" max="12292" width="13.7109375" style="3" bestFit="1" customWidth="1"/>
    <col min="12293" max="12293" width="14.85546875" style="3" bestFit="1" customWidth="1"/>
    <col min="12294" max="12544" width="13.140625" style="3"/>
    <col min="12545" max="12545" width="58.42578125" style="3" bestFit="1" customWidth="1"/>
    <col min="12546" max="12546" width="14.140625" style="3" customWidth="1"/>
    <col min="12547" max="12547" width="10.28515625" style="3" customWidth="1"/>
    <col min="12548" max="12548" width="13.7109375" style="3" bestFit="1" customWidth="1"/>
    <col min="12549" max="12549" width="14.85546875" style="3" bestFit="1" customWidth="1"/>
    <col min="12550" max="12800" width="13.140625" style="3"/>
    <col min="12801" max="12801" width="58.42578125" style="3" bestFit="1" customWidth="1"/>
    <col min="12802" max="12802" width="14.140625" style="3" customWidth="1"/>
    <col min="12803" max="12803" width="10.28515625" style="3" customWidth="1"/>
    <col min="12804" max="12804" width="13.7109375" style="3" bestFit="1" customWidth="1"/>
    <col min="12805" max="12805" width="14.85546875" style="3" bestFit="1" customWidth="1"/>
    <col min="12806" max="13056" width="13.140625" style="3"/>
    <col min="13057" max="13057" width="58.42578125" style="3" bestFit="1" customWidth="1"/>
    <col min="13058" max="13058" width="14.140625" style="3" customWidth="1"/>
    <col min="13059" max="13059" width="10.28515625" style="3" customWidth="1"/>
    <col min="13060" max="13060" width="13.7109375" style="3" bestFit="1" customWidth="1"/>
    <col min="13061" max="13061" width="14.85546875" style="3" bestFit="1" customWidth="1"/>
    <col min="13062" max="13312" width="13.140625" style="3"/>
    <col min="13313" max="13313" width="58.42578125" style="3" bestFit="1" customWidth="1"/>
    <col min="13314" max="13314" width="14.140625" style="3" customWidth="1"/>
    <col min="13315" max="13315" width="10.28515625" style="3" customWidth="1"/>
    <col min="13316" max="13316" width="13.7109375" style="3" bestFit="1" customWidth="1"/>
    <col min="13317" max="13317" width="14.85546875" style="3" bestFit="1" customWidth="1"/>
    <col min="13318" max="13568" width="13.140625" style="3"/>
    <col min="13569" max="13569" width="58.42578125" style="3" bestFit="1" customWidth="1"/>
    <col min="13570" max="13570" width="14.140625" style="3" customWidth="1"/>
    <col min="13571" max="13571" width="10.28515625" style="3" customWidth="1"/>
    <col min="13572" max="13572" width="13.7109375" style="3" bestFit="1" customWidth="1"/>
    <col min="13573" max="13573" width="14.85546875" style="3" bestFit="1" customWidth="1"/>
    <col min="13574" max="13824" width="13.140625" style="3"/>
    <col min="13825" max="13825" width="58.42578125" style="3" bestFit="1" customWidth="1"/>
    <col min="13826" max="13826" width="14.140625" style="3" customWidth="1"/>
    <col min="13827" max="13827" width="10.28515625" style="3" customWidth="1"/>
    <col min="13828" max="13828" width="13.7109375" style="3" bestFit="1" customWidth="1"/>
    <col min="13829" max="13829" width="14.85546875" style="3" bestFit="1" customWidth="1"/>
    <col min="13830" max="14080" width="13.140625" style="3"/>
    <col min="14081" max="14081" width="58.42578125" style="3" bestFit="1" customWidth="1"/>
    <col min="14082" max="14082" width="14.140625" style="3" customWidth="1"/>
    <col min="14083" max="14083" width="10.28515625" style="3" customWidth="1"/>
    <col min="14084" max="14084" width="13.7109375" style="3" bestFit="1" customWidth="1"/>
    <col min="14085" max="14085" width="14.85546875" style="3" bestFit="1" customWidth="1"/>
    <col min="14086" max="14336" width="13.140625" style="3"/>
    <col min="14337" max="14337" width="58.42578125" style="3" bestFit="1" customWidth="1"/>
    <col min="14338" max="14338" width="14.140625" style="3" customWidth="1"/>
    <col min="14339" max="14339" width="10.28515625" style="3" customWidth="1"/>
    <col min="14340" max="14340" width="13.7109375" style="3" bestFit="1" customWidth="1"/>
    <col min="14341" max="14341" width="14.85546875" style="3" bestFit="1" customWidth="1"/>
    <col min="14342" max="14592" width="13.140625" style="3"/>
    <col min="14593" max="14593" width="58.42578125" style="3" bestFit="1" customWidth="1"/>
    <col min="14594" max="14594" width="14.140625" style="3" customWidth="1"/>
    <col min="14595" max="14595" width="10.28515625" style="3" customWidth="1"/>
    <col min="14596" max="14596" width="13.7109375" style="3" bestFit="1" customWidth="1"/>
    <col min="14597" max="14597" width="14.85546875" style="3" bestFit="1" customWidth="1"/>
    <col min="14598" max="14848" width="13.140625" style="3"/>
    <col min="14849" max="14849" width="58.42578125" style="3" bestFit="1" customWidth="1"/>
    <col min="14850" max="14850" width="14.140625" style="3" customWidth="1"/>
    <col min="14851" max="14851" width="10.28515625" style="3" customWidth="1"/>
    <col min="14852" max="14852" width="13.7109375" style="3" bestFit="1" customWidth="1"/>
    <col min="14853" max="14853" width="14.85546875" style="3" bestFit="1" customWidth="1"/>
    <col min="14854" max="15104" width="13.140625" style="3"/>
    <col min="15105" max="15105" width="58.42578125" style="3" bestFit="1" customWidth="1"/>
    <col min="15106" max="15106" width="14.140625" style="3" customWidth="1"/>
    <col min="15107" max="15107" width="10.28515625" style="3" customWidth="1"/>
    <col min="15108" max="15108" width="13.7109375" style="3" bestFit="1" customWidth="1"/>
    <col min="15109" max="15109" width="14.85546875" style="3" bestFit="1" customWidth="1"/>
    <col min="15110" max="15360" width="13.140625" style="3"/>
    <col min="15361" max="15361" width="58.42578125" style="3" bestFit="1" customWidth="1"/>
    <col min="15362" max="15362" width="14.140625" style="3" customWidth="1"/>
    <col min="15363" max="15363" width="10.28515625" style="3" customWidth="1"/>
    <col min="15364" max="15364" width="13.7109375" style="3" bestFit="1" customWidth="1"/>
    <col min="15365" max="15365" width="14.85546875" style="3" bestFit="1" customWidth="1"/>
    <col min="15366" max="15616" width="13.140625" style="3"/>
    <col min="15617" max="15617" width="58.42578125" style="3" bestFit="1" customWidth="1"/>
    <col min="15618" max="15618" width="14.140625" style="3" customWidth="1"/>
    <col min="15619" max="15619" width="10.28515625" style="3" customWidth="1"/>
    <col min="15620" max="15620" width="13.7109375" style="3" bestFit="1" customWidth="1"/>
    <col min="15621" max="15621" width="14.85546875" style="3" bestFit="1" customWidth="1"/>
    <col min="15622" max="15872" width="13.140625" style="3"/>
    <col min="15873" max="15873" width="58.42578125" style="3" bestFit="1" customWidth="1"/>
    <col min="15874" max="15874" width="14.140625" style="3" customWidth="1"/>
    <col min="15875" max="15875" width="10.28515625" style="3" customWidth="1"/>
    <col min="15876" max="15876" width="13.7109375" style="3" bestFit="1" customWidth="1"/>
    <col min="15877" max="15877" width="14.85546875" style="3" bestFit="1" customWidth="1"/>
    <col min="15878" max="16128" width="13.140625" style="3"/>
    <col min="16129" max="16129" width="58.42578125" style="3" bestFit="1" customWidth="1"/>
    <col min="16130" max="16130" width="14.140625" style="3" customWidth="1"/>
    <col min="16131" max="16131" width="10.28515625" style="3" customWidth="1"/>
    <col min="16132" max="16132" width="13.7109375" style="3" bestFit="1" customWidth="1"/>
    <col min="16133" max="16133" width="14.85546875" style="3" bestFit="1" customWidth="1"/>
    <col min="16134" max="16384" width="13.140625" style="3"/>
  </cols>
  <sheetData>
    <row r="1" spans="1:7" ht="15" customHeight="1" x14ac:dyDescent="0.25">
      <c r="A1" s="500" t="s">
        <v>0</v>
      </c>
      <c r="B1" s="500"/>
      <c r="C1" s="500"/>
      <c r="D1" s="500"/>
      <c r="E1" s="500"/>
    </row>
    <row r="2" spans="1:7" ht="15" customHeight="1" x14ac:dyDescent="0.25">
      <c r="A2" s="500" t="s">
        <v>1</v>
      </c>
      <c r="B2" s="500"/>
      <c r="C2" s="500"/>
      <c r="D2" s="500"/>
      <c r="E2" s="500"/>
    </row>
    <row r="3" spans="1:7" ht="15" customHeight="1" x14ac:dyDescent="0.25">
      <c r="A3" s="500" t="s">
        <v>119</v>
      </c>
      <c r="B3" s="500"/>
      <c r="C3" s="500"/>
      <c r="D3" s="500"/>
      <c r="E3" s="500"/>
    </row>
    <row r="4" spans="1:7" ht="15" customHeight="1" x14ac:dyDescent="0.25">
      <c r="A4" s="500" t="s">
        <v>105</v>
      </c>
      <c r="B4" s="500"/>
      <c r="C4" s="500"/>
      <c r="D4" s="500"/>
      <c r="E4" s="500"/>
    </row>
    <row r="5" spans="1:7" ht="15" customHeight="1" x14ac:dyDescent="0.25">
      <c r="A5" s="500" t="s">
        <v>64</v>
      </c>
      <c r="B5" s="500"/>
      <c r="C5" s="500"/>
      <c r="D5" s="500"/>
      <c r="E5" s="500"/>
    </row>
    <row r="6" spans="1:7" ht="15" customHeight="1" x14ac:dyDescent="0.25">
      <c r="A6" s="4" t="s">
        <v>3</v>
      </c>
      <c r="B6" s="5" t="s">
        <v>120</v>
      </c>
      <c r="E6" s="6"/>
    </row>
    <row r="7" spans="1:7" ht="15" customHeight="1" thickBot="1" x14ac:dyDescent="0.3">
      <c r="A7" s="4"/>
      <c r="B7" s="7">
        <v>381.6</v>
      </c>
      <c r="C7" s="8" t="s">
        <v>4</v>
      </c>
      <c r="D7" s="2"/>
      <c r="G7" s="3" t="s">
        <v>125</v>
      </c>
    </row>
    <row r="8" spans="1:7" ht="15" customHeight="1" x14ac:dyDescent="0.25">
      <c r="A8" s="9"/>
      <c r="B8" s="10" t="s">
        <v>5</v>
      </c>
      <c r="C8" s="502" t="s">
        <v>6</v>
      </c>
      <c r="D8" s="10" t="s">
        <v>7</v>
      </c>
      <c r="E8" s="10" t="s">
        <v>7</v>
      </c>
    </row>
    <row r="9" spans="1:7" ht="15" customHeight="1" x14ac:dyDescent="0.25">
      <c r="A9" s="12" t="s">
        <v>8</v>
      </c>
      <c r="B9" s="8"/>
      <c r="C9" s="503"/>
      <c r="D9" s="8" t="s">
        <v>5</v>
      </c>
      <c r="E9" s="8" t="s">
        <v>5</v>
      </c>
    </row>
    <row r="10" spans="1:7" ht="15" customHeight="1" thickBot="1" x14ac:dyDescent="0.3">
      <c r="A10" s="14"/>
      <c r="B10" s="15" t="s">
        <v>67</v>
      </c>
      <c r="C10" s="15" t="s">
        <v>10</v>
      </c>
      <c r="D10" s="15" t="s">
        <v>11</v>
      </c>
      <c r="E10" s="15" t="s">
        <v>12</v>
      </c>
    </row>
    <row r="11" spans="1:7" ht="15" customHeight="1" x14ac:dyDescent="0.25">
      <c r="A11" s="12" t="s">
        <v>13</v>
      </c>
      <c r="B11" s="12"/>
      <c r="C11" s="12"/>
      <c r="D11" s="12"/>
    </row>
    <row r="12" spans="1:7" ht="15" customHeight="1" x14ac:dyDescent="0.25">
      <c r="A12" s="16" t="s">
        <v>93</v>
      </c>
      <c r="B12" s="6">
        <v>2362.5</v>
      </c>
      <c r="C12" s="6">
        <v>5.8411627578411984</v>
      </c>
      <c r="D12" s="27">
        <v>0.5011829884366551</v>
      </c>
      <c r="E12" s="18">
        <v>0.64288329902336594</v>
      </c>
    </row>
    <row r="13" spans="1:7" ht="15" customHeight="1" x14ac:dyDescent="0.25">
      <c r="A13" s="16" t="s">
        <v>15</v>
      </c>
      <c r="B13" s="6">
        <v>0</v>
      </c>
      <c r="C13" s="6">
        <v>0</v>
      </c>
      <c r="D13" s="27">
        <v>0</v>
      </c>
      <c r="E13" s="18">
        <v>0</v>
      </c>
    </row>
    <row r="14" spans="1:7" ht="15" customHeight="1" x14ac:dyDescent="0.25">
      <c r="A14" s="16" t="s">
        <v>16</v>
      </c>
      <c r="B14" s="6">
        <v>0</v>
      </c>
      <c r="C14" s="6">
        <v>0</v>
      </c>
      <c r="D14" s="27">
        <v>0</v>
      </c>
      <c r="E14" s="18">
        <v>0</v>
      </c>
    </row>
    <row r="15" spans="1:7" ht="15" customHeight="1" x14ac:dyDescent="0.25">
      <c r="A15" s="16" t="s">
        <v>17</v>
      </c>
      <c r="B15" s="6">
        <v>0</v>
      </c>
      <c r="C15" s="6">
        <v>0</v>
      </c>
      <c r="D15" s="27">
        <v>0</v>
      </c>
      <c r="E15" s="18">
        <v>0</v>
      </c>
    </row>
    <row r="16" spans="1:7" ht="15" customHeight="1" x14ac:dyDescent="0.25">
      <c r="A16" s="16" t="s">
        <v>18</v>
      </c>
      <c r="B16" s="6">
        <v>0</v>
      </c>
      <c r="C16" s="6">
        <v>0</v>
      </c>
      <c r="D16" s="27">
        <v>0</v>
      </c>
      <c r="E16" s="18">
        <v>0</v>
      </c>
    </row>
    <row r="17" spans="1:5" ht="15" customHeight="1" x14ac:dyDescent="0.25">
      <c r="A17" s="16" t="s">
        <v>19</v>
      </c>
      <c r="B17" s="6">
        <v>605</v>
      </c>
      <c r="C17" s="6">
        <v>1.4958321559762646</v>
      </c>
      <c r="D17" s="27">
        <v>0.12834527322928099</v>
      </c>
      <c r="E17" s="18">
        <v>0.16463254853296777</v>
      </c>
    </row>
    <row r="18" spans="1:5" ht="15" customHeight="1" x14ac:dyDescent="0.25">
      <c r="A18" s="16" t="s">
        <v>20</v>
      </c>
      <c r="B18" s="6">
        <v>0</v>
      </c>
      <c r="C18" s="6">
        <v>0</v>
      </c>
      <c r="D18" s="27">
        <v>0</v>
      </c>
      <c r="E18" s="18">
        <v>0</v>
      </c>
    </row>
    <row r="19" spans="1:5" ht="15" customHeight="1" x14ac:dyDescent="0.25">
      <c r="A19" s="16" t="s">
        <v>69</v>
      </c>
      <c r="B19" s="6">
        <v>0</v>
      </c>
      <c r="C19" s="6">
        <v>0</v>
      </c>
      <c r="D19" s="27">
        <v>0</v>
      </c>
      <c r="E19" s="18">
        <v>0</v>
      </c>
    </row>
    <row r="20" spans="1:5" ht="15" customHeight="1" x14ac:dyDescent="0.25">
      <c r="A20" s="16" t="s">
        <v>22</v>
      </c>
      <c r="B20" s="6">
        <v>84</v>
      </c>
      <c r="C20" s="6">
        <v>0.2076857869454648</v>
      </c>
      <c r="D20" s="27">
        <v>1.7819839588858851E-2</v>
      </c>
      <c r="E20" s="18">
        <v>2.2858072854164121E-2</v>
      </c>
    </row>
    <row r="21" spans="1:5" ht="15" customHeight="1" x14ac:dyDescent="0.25">
      <c r="A21" s="16" t="s">
        <v>23</v>
      </c>
      <c r="B21" s="6">
        <v>51.28</v>
      </c>
      <c r="C21" s="6">
        <v>0.12678722803051712</v>
      </c>
      <c r="D21" s="27">
        <v>1.0878587787103357E-2</v>
      </c>
      <c r="E21" s="18">
        <v>1.3954309237637337E-2</v>
      </c>
    </row>
    <row r="22" spans="1:5" ht="15" customHeight="1" x14ac:dyDescent="0.25">
      <c r="A22" s="16" t="s">
        <v>24</v>
      </c>
      <c r="B22" s="6">
        <v>0</v>
      </c>
      <c r="C22" s="6">
        <v>0</v>
      </c>
      <c r="D22" s="27">
        <v>0</v>
      </c>
      <c r="E22" s="18">
        <v>0</v>
      </c>
    </row>
    <row r="23" spans="1:5" ht="15" customHeight="1" x14ac:dyDescent="0.25">
      <c r="A23" s="16" t="s">
        <v>70</v>
      </c>
      <c r="B23" s="6">
        <v>0</v>
      </c>
      <c r="C23" s="6">
        <v>0</v>
      </c>
      <c r="D23" s="27">
        <v>0</v>
      </c>
      <c r="E23" s="18">
        <v>0</v>
      </c>
    </row>
    <row r="24" spans="1:5" ht="15" customHeight="1" x14ac:dyDescent="0.25">
      <c r="A24" s="16" t="s">
        <v>90</v>
      </c>
      <c r="B24" s="6">
        <v>0</v>
      </c>
      <c r="C24" s="6">
        <v>0</v>
      </c>
      <c r="D24" s="27">
        <v>0</v>
      </c>
      <c r="E24" s="18">
        <v>0</v>
      </c>
    </row>
    <row r="25" spans="1:5" ht="15" customHeight="1" x14ac:dyDescent="0.25">
      <c r="A25" s="16" t="s">
        <v>27</v>
      </c>
      <c r="B25" s="6">
        <v>0</v>
      </c>
      <c r="C25" s="6">
        <v>0</v>
      </c>
      <c r="D25" s="27">
        <v>0</v>
      </c>
      <c r="E25" s="18">
        <v>0</v>
      </c>
    </row>
    <row r="26" spans="1:5" ht="15" customHeight="1" x14ac:dyDescent="0.25">
      <c r="A26" s="16" t="s">
        <v>28</v>
      </c>
      <c r="B26" s="6">
        <v>0</v>
      </c>
      <c r="C26" s="6">
        <v>0</v>
      </c>
      <c r="D26" s="27">
        <v>0</v>
      </c>
      <c r="E26" s="18">
        <v>0</v>
      </c>
    </row>
    <row r="27" spans="1:5" ht="15" customHeight="1" x14ac:dyDescent="0.25">
      <c r="A27" s="16" t="s">
        <v>29</v>
      </c>
      <c r="B27" s="6">
        <v>187.09</v>
      </c>
      <c r="C27" s="6">
        <v>0.46257064142413112</v>
      </c>
      <c r="D27" s="27">
        <v>3.9689449865233359E-2</v>
      </c>
      <c r="E27" s="18">
        <v>5.0910914884351968E-2</v>
      </c>
    </row>
    <row r="28" spans="1:5" ht="15" customHeight="1" x14ac:dyDescent="0.25">
      <c r="A28" s="16" t="s">
        <v>30</v>
      </c>
      <c r="B28" s="6">
        <v>90.05</v>
      </c>
      <c r="C28" s="17">
        <v>0.22264410850522745</v>
      </c>
      <c r="D28" s="18">
        <v>1.2029559485092711E-2</v>
      </c>
      <c r="E28" s="18">
        <v>2.4504398339493798E-2</v>
      </c>
    </row>
    <row r="29" spans="1:5" s="19" customFormat="1" ht="15" customHeight="1" x14ac:dyDescent="0.25">
      <c r="A29" s="16" t="s">
        <v>31</v>
      </c>
      <c r="B29" s="6">
        <v>18</v>
      </c>
      <c r="C29" s="6">
        <v>4.4504097202599603E-2</v>
      </c>
      <c r="D29" s="37">
        <v>3.8185370547554678E-3</v>
      </c>
      <c r="E29" s="69">
        <v>4.8981584687494547E-3</v>
      </c>
    </row>
    <row r="30" spans="1:5" ht="15" customHeight="1" x14ac:dyDescent="0.25">
      <c r="A30" s="16" t="s">
        <v>32</v>
      </c>
      <c r="B30" s="6">
        <v>0</v>
      </c>
      <c r="C30" s="6">
        <v>0</v>
      </c>
      <c r="D30" s="27">
        <v>0</v>
      </c>
      <c r="E30" s="18">
        <v>0</v>
      </c>
    </row>
    <row r="31" spans="1:5" ht="15" customHeight="1" x14ac:dyDescent="0.25">
      <c r="A31" s="16" t="s">
        <v>33</v>
      </c>
      <c r="B31" s="6">
        <v>169.89600000000004</v>
      </c>
      <c r="C31" s="6">
        <v>0.42005933879627022</v>
      </c>
      <c r="D31" s="27">
        <v>3.6041898414151952E-2</v>
      </c>
      <c r="E31" s="18">
        <v>4.6232085067036528E-2</v>
      </c>
    </row>
    <row r="32" spans="1:5" ht="15" customHeight="1" x14ac:dyDescent="0.25">
      <c r="A32" s="20" t="s">
        <v>34</v>
      </c>
      <c r="B32" s="21">
        <v>3567.8160000000007</v>
      </c>
      <c r="C32" s="21">
        <v>8.8212461147216725</v>
      </c>
      <c r="D32" s="22">
        <v>0.74980613386113171</v>
      </c>
      <c r="E32" s="23">
        <v>0.970873786407767</v>
      </c>
    </row>
    <row r="33" spans="1:253" ht="15" customHeight="1" x14ac:dyDescent="0.25">
      <c r="A33" s="12" t="s">
        <v>35</v>
      </c>
      <c r="B33" s="4"/>
      <c r="C33" s="4"/>
      <c r="D33" s="24"/>
    </row>
    <row r="34" spans="1:253" ht="15" customHeight="1" x14ac:dyDescent="0.25">
      <c r="A34" s="25" t="s">
        <v>36</v>
      </c>
      <c r="B34" s="26">
        <v>107.03448000000002</v>
      </c>
      <c r="C34" s="26">
        <v>0.26463738344165022</v>
      </c>
      <c r="D34" s="27">
        <v>2.2706396000915726E-2</v>
      </c>
      <c r="E34" s="18">
        <v>2.9126213592233011E-2</v>
      </c>
    </row>
    <row r="35" spans="1:253" ht="15" customHeight="1" x14ac:dyDescent="0.25">
      <c r="A35" s="28" t="s">
        <v>37</v>
      </c>
      <c r="B35" s="29">
        <v>107.03448000000002</v>
      </c>
      <c r="C35" s="29">
        <v>0.26463738344165022</v>
      </c>
      <c r="D35" s="30">
        <v>2.2706396000915726E-2</v>
      </c>
      <c r="E35" s="31">
        <v>2.9126213592233011E-2</v>
      </c>
      <c r="F35" s="16"/>
      <c r="I35" s="32"/>
      <c r="J35" s="16"/>
      <c r="M35" s="32"/>
      <c r="N35" s="16"/>
      <c r="Q35" s="32"/>
      <c r="R35" s="16"/>
      <c r="U35" s="32"/>
      <c r="V35" s="16"/>
      <c r="Y35" s="32"/>
      <c r="Z35" s="16"/>
      <c r="AC35" s="32"/>
      <c r="AD35" s="16"/>
      <c r="AG35" s="32"/>
      <c r="AH35" s="16"/>
      <c r="AK35" s="32"/>
      <c r="AL35" s="16"/>
      <c r="AO35" s="32"/>
      <c r="AP35" s="16"/>
      <c r="AS35" s="32"/>
      <c r="AT35" s="16"/>
      <c r="AW35" s="32"/>
      <c r="AX35" s="16"/>
      <c r="BA35" s="32"/>
      <c r="BB35" s="16"/>
      <c r="BE35" s="32"/>
      <c r="BF35" s="16"/>
      <c r="BI35" s="32"/>
      <c r="BJ35" s="16"/>
      <c r="BM35" s="32"/>
      <c r="BN35" s="16"/>
      <c r="BQ35" s="32"/>
      <c r="BR35" s="16"/>
      <c r="BU35" s="32"/>
      <c r="BV35" s="16"/>
      <c r="BY35" s="32"/>
      <c r="BZ35" s="16"/>
      <c r="CC35" s="32"/>
      <c r="CD35" s="16"/>
      <c r="CG35" s="32"/>
      <c r="CH35" s="16"/>
      <c r="CK35" s="32"/>
      <c r="CL35" s="16"/>
      <c r="CO35" s="32"/>
      <c r="CP35" s="16"/>
      <c r="CS35" s="32"/>
      <c r="CT35" s="16"/>
      <c r="CW35" s="32"/>
      <c r="CX35" s="16"/>
      <c r="DA35" s="32"/>
      <c r="DB35" s="16"/>
      <c r="DE35" s="32"/>
      <c r="DF35" s="16"/>
      <c r="DI35" s="32"/>
      <c r="DJ35" s="16"/>
      <c r="DM35" s="32"/>
      <c r="DN35" s="16"/>
      <c r="DQ35" s="32"/>
      <c r="DR35" s="16"/>
      <c r="DU35" s="32"/>
      <c r="DV35" s="16"/>
      <c r="DY35" s="32"/>
      <c r="DZ35" s="16"/>
      <c r="EC35" s="32"/>
      <c r="ED35" s="16"/>
      <c r="EG35" s="32"/>
      <c r="EH35" s="16"/>
      <c r="EK35" s="32"/>
      <c r="EL35" s="16"/>
      <c r="EO35" s="32"/>
      <c r="EP35" s="16"/>
      <c r="ES35" s="32"/>
      <c r="ET35" s="16"/>
      <c r="EW35" s="32"/>
      <c r="EX35" s="16"/>
      <c r="FA35" s="32"/>
      <c r="FB35" s="16"/>
      <c r="FE35" s="32"/>
      <c r="FF35" s="16"/>
      <c r="FI35" s="32"/>
      <c r="FJ35" s="16"/>
      <c r="FM35" s="32"/>
      <c r="FN35" s="16"/>
      <c r="FQ35" s="32"/>
      <c r="FR35" s="16"/>
      <c r="FU35" s="32"/>
      <c r="FV35" s="16"/>
      <c r="FY35" s="32"/>
      <c r="FZ35" s="16"/>
      <c r="GC35" s="32"/>
      <c r="GD35" s="16"/>
      <c r="GG35" s="32"/>
      <c r="GH35" s="16"/>
      <c r="GK35" s="32"/>
      <c r="GL35" s="16"/>
      <c r="GO35" s="32"/>
      <c r="GP35" s="16"/>
      <c r="GS35" s="32"/>
      <c r="GT35" s="16"/>
      <c r="GW35" s="32"/>
      <c r="GX35" s="16"/>
      <c r="HA35" s="32"/>
      <c r="HB35" s="16"/>
      <c r="HE35" s="32"/>
      <c r="HF35" s="16"/>
      <c r="HI35" s="32"/>
      <c r="HJ35" s="16"/>
      <c r="HM35" s="32"/>
      <c r="HN35" s="16"/>
      <c r="HQ35" s="32"/>
      <c r="HR35" s="16"/>
      <c r="HU35" s="32"/>
      <c r="HV35" s="16"/>
      <c r="HY35" s="32"/>
      <c r="HZ35" s="16"/>
      <c r="IC35" s="32"/>
      <c r="ID35" s="16"/>
      <c r="IG35" s="32"/>
      <c r="IH35" s="16"/>
      <c r="IK35" s="32"/>
      <c r="IL35" s="16"/>
      <c r="IO35" s="32"/>
      <c r="IP35" s="16"/>
      <c r="IS35" s="32"/>
    </row>
    <row r="36" spans="1:253" ht="15" customHeight="1" x14ac:dyDescent="0.25">
      <c r="A36" s="33" t="s">
        <v>38</v>
      </c>
      <c r="B36" s="34">
        <v>3674.8504800000005</v>
      </c>
      <c r="C36" s="34">
        <v>9.085883498163323</v>
      </c>
      <c r="D36" s="36">
        <v>0.77251252986204744</v>
      </c>
      <c r="E36" s="36">
        <v>1</v>
      </c>
    </row>
    <row r="37" spans="1:253" ht="15" customHeight="1" x14ac:dyDescent="0.25">
      <c r="A37" s="12" t="s">
        <v>39</v>
      </c>
      <c r="B37" s="4"/>
      <c r="C37" s="4"/>
      <c r="D37" s="24"/>
    </row>
    <row r="38" spans="1:253" ht="15" customHeight="1" x14ac:dyDescent="0.25">
      <c r="A38" s="16" t="s">
        <v>40</v>
      </c>
      <c r="B38" s="6">
        <v>595.01333333333332</v>
      </c>
      <c r="C38" s="6">
        <v>1.4711406235283035</v>
      </c>
      <c r="D38" s="27">
        <v>0.12622669230038333</v>
      </c>
    </row>
    <row r="39" spans="1:253" ht="15" customHeight="1" x14ac:dyDescent="0.25">
      <c r="A39" s="16" t="s">
        <v>41</v>
      </c>
      <c r="B39" s="6">
        <v>24</v>
      </c>
      <c r="C39" s="6">
        <v>5.9338796270132804E-2</v>
      </c>
      <c r="D39" s="27">
        <v>5.0913827396739568E-3</v>
      </c>
    </row>
    <row r="40" spans="1:253" ht="15" customHeight="1" x14ac:dyDescent="0.25">
      <c r="A40" s="16" t="s">
        <v>42</v>
      </c>
      <c r="B40" s="6">
        <v>133.33333333333334</v>
      </c>
      <c r="C40" s="6">
        <v>0.32965997927851559</v>
      </c>
      <c r="D40" s="27">
        <v>2.8285459664855319E-2</v>
      </c>
    </row>
    <row r="41" spans="1:253" ht="15" customHeight="1" x14ac:dyDescent="0.25">
      <c r="A41" s="16" t="s">
        <v>43</v>
      </c>
      <c r="B41" s="6">
        <v>0</v>
      </c>
      <c r="C41" s="6">
        <v>0</v>
      </c>
      <c r="D41" s="27">
        <v>0</v>
      </c>
    </row>
    <row r="42" spans="1:253" ht="15" customHeight="1" x14ac:dyDescent="0.25">
      <c r="A42" s="20" t="s">
        <v>44</v>
      </c>
      <c r="B42" s="21">
        <v>752.34666666666669</v>
      </c>
      <c r="C42" s="21">
        <v>1.8601393990769519</v>
      </c>
      <c r="D42" s="22">
        <v>0.15960353470491262</v>
      </c>
      <c r="H42" s="16"/>
      <c r="L42" s="16"/>
      <c r="P42" s="16"/>
      <c r="T42" s="16"/>
      <c r="X42" s="16"/>
      <c r="AB42" s="16"/>
      <c r="AF42" s="16"/>
      <c r="AJ42" s="16"/>
      <c r="AN42" s="16"/>
      <c r="AR42" s="16"/>
      <c r="AV42" s="16"/>
      <c r="AZ42" s="16"/>
      <c r="BD42" s="16"/>
      <c r="BH42" s="16"/>
      <c r="BL42" s="16"/>
      <c r="BP42" s="16"/>
      <c r="BT42" s="16"/>
      <c r="BX42" s="16"/>
      <c r="CB42" s="16"/>
      <c r="CF42" s="16"/>
      <c r="CJ42" s="16"/>
      <c r="CN42" s="16"/>
      <c r="CR42" s="16"/>
      <c r="CV42" s="16"/>
      <c r="CZ42" s="16"/>
      <c r="DD42" s="16"/>
      <c r="DH42" s="16"/>
      <c r="DL42" s="16"/>
      <c r="DP42" s="16"/>
      <c r="DT42" s="16"/>
      <c r="DX42" s="16"/>
      <c r="EB42" s="16"/>
      <c r="EF42" s="16"/>
      <c r="EJ42" s="16"/>
      <c r="EN42" s="16"/>
      <c r="ER42" s="16"/>
      <c r="EV42" s="16"/>
      <c r="EZ42" s="16"/>
      <c r="FD42" s="16"/>
      <c r="FH42" s="16"/>
      <c r="FL42" s="16"/>
      <c r="FP42" s="16"/>
      <c r="FT42" s="16"/>
      <c r="FX42" s="16"/>
      <c r="GB42" s="16"/>
      <c r="GF42" s="16"/>
      <c r="GJ42" s="16"/>
      <c r="GN42" s="16"/>
      <c r="GR42" s="16"/>
      <c r="GV42" s="16"/>
      <c r="GZ42" s="16"/>
      <c r="HD42" s="16"/>
      <c r="HH42" s="16"/>
      <c r="HL42" s="16"/>
      <c r="HP42" s="16"/>
      <c r="HT42" s="16"/>
      <c r="HX42" s="16"/>
      <c r="IB42" s="16"/>
      <c r="IF42" s="16"/>
      <c r="IJ42" s="16"/>
      <c r="IN42" s="16"/>
    </row>
    <row r="43" spans="1:253" s="19" customFormat="1" ht="15" customHeight="1" x14ac:dyDescent="0.25">
      <c r="A43" s="12" t="s">
        <v>45</v>
      </c>
      <c r="B43" s="4"/>
      <c r="C43" s="4"/>
      <c r="D43" s="24"/>
    </row>
    <row r="44" spans="1:253" ht="15" customHeight="1" x14ac:dyDescent="0.25">
      <c r="A44" s="25" t="s">
        <v>46</v>
      </c>
      <c r="B44" s="26">
        <v>270.14999999999998</v>
      </c>
      <c r="C44" s="26">
        <v>0.66793232551568238</v>
      </c>
      <c r="D44" s="27">
        <v>5.7309876963454971E-2</v>
      </c>
    </row>
    <row r="45" spans="1:253" ht="15" customHeight="1" x14ac:dyDescent="0.25">
      <c r="A45" s="25" t="s">
        <v>47</v>
      </c>
      <c r="B45" s="26">
        <v>12</v>
      </c>
      <c r="C45" s="26">
        <v>2.9669398135066402E-2</v>
      </c>
      <c r="D45" s="27">
        <v>2.5456913698369784E-3</v>
      </c>
    </row>
    <row r="46" spans="1:253" ht="15" customHeight="1" x14ac:dyDescent="0.25">
      <c r="A46" s="38" t="s">
        <v>48</v>
      </c>
      <c r="B46" s="6">
        <v>0</v>
      </c>
      <c r="C46" s="6">
        <v>0</v>
      </c>
      <c r="D46" s="27">
        <v>0</v>
      </c>
      <c r="E46" s="69"/>
    </row>
    <row r="47" spans="1:253" ht="15" customHeight="1" x14ac:dyDescent="0.25">
      <c r="A47" s="25" t="s">
        <v>49</v>
      </c>
      <c r="B47" s="26">
        <v>0</v>
      </c>
      <c r="C47" s="26">
        <v>0</v>
      </c>
      <c r="D47" s="27">
        <v>0</v>
      </c>
    </row>
    <row r="48" spans="1:253" ht="15" customHeight="1" x14ac:dyDescent="0.25">
      <c r="A48" s="25" t="s">
        <v>50</v>
      </c>
      <c r="B48" s="6">
        <v>4.5</v>
      </c>
      <c r="C48" s="26">
        <v>1.1126024300649901E-2</v>
      </c>
      <c r="D48" s="27">
        <v>9.5463426368886696E-4</v>
      </c>
    </row>
    <row r="49" spans="1:253" s="39" customFormat="1" ht="15" customHeight="1" x14ac:dyDescent="0.25">
      <c r="A49" s="20" t="s">
        <v>51</v>
      </c>
      <c r="B49" s="21">
        <v>286.64999999999998</v>
      </c>
      <c r="C49" s="21">
        <v>0.7087277479513987</v>
      </c>
      <c r="D49" s="22">
        <v>6.0810202596980813E-2</v>
      </c>
      <c r="F49" s="41"/>
      <c r="I49" s="40"/>
      <c r="J49" s="41"/>
      <c r="M49" s="40"/>
      <c r="N49" s="41"/>
      <c r="Q49" s="40"/>
      <c r="R49" s="41"/>
      <c r="U49" s="40"/>
      <c r="V49" s="41"/>
      <c r="Y49" s="40"/>
      <c r="Z49" s="41"/>
      <c r="AC49" s="40"/>
      <c r="AD49" s="41"/>
      <c r="AG49" s="40"/>
      <c r="AH49" s="41"/>
      <c r="AK49" s="40"/>
      <c r="AL49" s="41"/>
      <c r="AO49" s="40"/>
      <c r="AP49" s="41"/>
      <c r="AS49" s="40"/>
      <c r="AT49" s="41"/>
      <c r="AW49" s="40"/>
      <c r="AX49" s="41"/>
      <c r="BA49" s="40"/>
      <c r="BB49" s="41"/>
      <c r="BE49" s="40"/>
      <c r="BF49" s="41"/>
      <c r="BI49" s="40"/>
      <c r="BJ49" s="41"/>
      <c r="BM49" s="40"/>
      <c r="BN49" s="41"/>
      <c r="BQ49" s="40"/>
      <c r="BR49" s="41"/>
      <c r="BU49" s="40"/>
      <c r="BV49" s="41"/>
      <c r="BY49" s="40"/>
      <c r="BZ49" s="41"/>
      <c r="CC49" s="40"/>
      <c r="CD49" s="41"/>
      <c r="CG49" s="40"/>
      <c r="CH49" s="41"/>
      <c r="CK49" s="40"/>
      <c r="CL49" s="41"/>
      <c r="CO49" s="40"/>
      <c r="CP49" s="41"/>
      <c r="CS49" s="40"/>
      <c r="CT49" s="41"/>
      <c r="CW49" s="40"/>
      <c r="CX49" s="41"/>
      <c r="DA49" s="40"/>
      <c r="DB49" s="41"/>
      <c r="DE49" s="40"/>
      <c r="DF49" s="41"/>
      <c r="DI49" s="40"/>
      <c r="DJ49" s="41"/>
      <c r="DM49" s="40"/>
      <c r="DN49" s="41"/>
      <c r="DQ49" s="40"/>
      <c r="DR49" s="41"/>
      <c r="DU49" s="40"/>
      <c r="DV49" s="41"/>
      <c r="DY49" s="40"/>
      <c r="DZ49" s="41"/>
      <c r="EC49" s="40"/>
      <c r="ED49" s="41"/>
      <c r="EG49" s="40"/>
      <c r="EH49" s="41"/>
      <c r="EK49" s="40"/>
      <c r="EL49" s="41"/>
      <c r="EO49" s="40"/>
      <c r="EP49" s="41"/>
      <c r="ES49" s="40"/>
      <c r="ET49" s="41"/>
      <c r="EW49" s="40"/>
      <c r="EX49" s="41"/>
      <c r="FA49" s="40"/>
      <c r="FB49" s="41"/>
      <c r="FE49" s="40"/>
      <c r="FF49" s="41"/>
      <c r="FI49" s="40"/>
      <c r="FJ49" s="41"/>
      <c r="FM49" s="40"/>
      <c r="FN49" s="41"/>
      <c r="FQ49" s="40"/>
      <c r="FR49" s="41"/>
      <c r="FU49" s="40"/>
      <c r="FV49" s="41"/>
      <c r="FY49" s="40"/>
      <c r="FZ49" s="41"/>
      <c r="GC49" s="40"/>
      <c r="GD49" s="41"/>
      <c r="GG49" s="40"/>
      <c r="GH49" s="41"/>
      <c r="GK49" s="40"/>
      <c r="GL49" s="41"/>
      <c r="GO49" s="40"/>
      <c r="GP49" s="41"/>
      <c r="GS49" s="40"/>
      <c r="GT49" s="41"/>
      <c r="GW49" s="40"/>
      <c r="GX49" s="41"/>
      <c r="HA49" s="40"/>
      <c r="HB49" s="41"/>
      <c r="HE49" s="40"/>
      <c r="HF49" s="41"/>
      <c r="HI49" s="40"/>
      <c r="HJ49" s="41"/>
      <c r="HM49" s="40"/>
      <c r="HN49" s="41"/>
      <c r="HQ49" s="40"/>
      <c r="HR49" s="41"/>
      <c r="HU49" s="40"/>
      <c r="HV49" s="41"/>
      <c r="HY49" s="40"/>
      <c r="HZ49" s="41"/>
      <c r="IC49" s="40"/>
      <c r="ID49" s="41"/>
      <c r="IG49" s="40"/>
      <c r="IH49" s="41"/>
      <c r="IK49" s="40"/>
      <c r="IL49" s="41"/>
      <c r="IO49" s="40"/>
      <c r="IP49" s="41"/>
      <c r="IS49" s="40"/>
    </row>
    <row r="50" spans="1:253" s="19" customFormat="1" ht="15" customHeight="1" x14ac:dyDescent="0.25">
      <c r="A50" s="33" t="s">
        <v>52</v>
      </c>
      <c r="B50" s="34">
        <v>1038.9966666666667</v>
      </c>
      <c r="C50" s="34">
        <v>2.5688671470283504</v>
      </c>
      <c r="D50" s="22">
        <v>0.22041373730189343</v>
      </c>
    </row>
    <row r="51" spans="1:253" ht="15" customHeight="1" x14ac:dyDescent="0.25">
      <c r="A51" s="33" t="s">
        <v>53</v>
      </c>
      <c r="B51" s="34">
        <v>4713.847146666667</v>
      </c>
      <c r="C51" s="34">
        <v>11.654750645191672</v>
      </c>
      <c r="D51" s="36">
        <v>0.99292626716394083</v>
      </c>
    </row>
    <row r="52" spans="1:253" ht="15" hidden="1" customHeight="1" x14ac:dyDescent="0.25">
      <c r="A52" s="12" t="s">
        <v>54</v>
      </c>
      <c r="B52" s="4"/>
      <c r="C52" s="4"/>
      <c r="D52" s="24"/>
    </row>
    <row r="53" spans="1:253" ht="15" hidden="1" customHeight="1" x14ac:dyDescent="0.25">
      <c r="A53" s="16" t="s">
        <v>55</v>
      </c>
      <c r="B53" s="26">
        <v>971.88</v>
      </c>
      <c r="C53" s="26">
        <v>2.4029245549590281</v>
      </c>
      <c r="D53" s="27">
        <v>0.12983107465154808</v>
      </c>
    </row>
    <row r="54" spans="1:253" ht="15" hidden="1" customHeight="1" x14ac:dyDescent="0.25">
      <c r="A54" s="16" t="s">
        <v>56</v>
      </c>
      <c r="B54" s="6">
        <v>1800</v>
      </c>
      <c r="C54" s="26">
        <v>4.4504097202599606</v>
      </c>
      <c r="D54" s="27">
        <v>0.24045760214510695</v>
      </c>
    </row>
    <row r="55" spans="1:253" ht="15" hidden="1" customHeight="1" x14ac:dyDescent="0.25">
      <c r="A55" s="20" t="s">
        <v>57</v>
      </c>
      <c r="B55" s="21">
        <v>2771.88</v>
      </c>
      <c r="C55" s="21">
        <v>6.8533342752189892</v>
      </c>
      <c r="D55" s="22">
        <v>0.370288676796655</v>
      </c>
    </row>
    <row r="56" spans="1:253" ht="15" hidden="1" customHeight="1" thickBot="1" x14ac:dyDescent="0.3">
      <c r="A56" s="42" t="s">
        <v>58</v>
      </c>
      <c r="B56" s="43">
        <v>7485.7271466666671</v>
      </c>
      <c r="C56" s="44">
        <v>18.50808492041066</v>
      </c>
      <c r="D56" s="45">
        <v>1.3632149439605958</v>
      </c>
    </row>
    <row r="57" spans="1:253" ht="15" customHeight="1" thickBot="1" x14ac:dyDescent="0.3">
      <c r="A57" s="70"/>
      <c r="B57" s="71"/>
      <c r="C57" s="72"/>
      <c r="D57" s="73"/>
    </row>
    <row r="58" spans="1:253" ht="15" customHeight="1" thickBot="1" x14ac:dyDescent="0.3">
      <c r="A58" s="74" t="s">
        <v>98</v>
      </c>
      <c r="B58" s="75">
        <v>2532.3960000000002</v>
      </c>
      <c r="C58" s="75">
        <v>6.2612220966374688</v>
      </c>
      <c r="D58" s="76">
        <v>1</v>
      </c>
    </row>
    <row r="59" spans="1:253" ht="15" hidden="1" customHeight="1" x14ac:dyDescent="0.25">
      <c r="A59" s="77" t="s">
        <v>99</v>
      </c>
      <c r="B59" s="78">
        <v>0</v>
      </c>
      <c r="C59" s="78">
        <v>0</v>
      </c>
      <c r="D59" s="79">
        <v>0</v>
      </c>
    </row>
    <row r="60" spans="1:253" ht="15" customHeight="1" x14ac:dyDescent="0.25">
      <c r="A60" s="80" t="s">
        <v>106</v>
      </c>
      <c r="B60" s="81">
        <v>169.89600000000004</v>
      </c>
      <c r="C60" s="81">
        <v>0.42005933879627022</v>
      </c>
      <c r="D60" s="82">
        <v>6.7089033468699225E-2</v>
      </c>
    </row>
    <row r="61" spans="1:253" ht="15" customHeight="1" x14ac:dyDescent="0.25">
      <c r="A61" s="80" t="s">
        <v>107</v>
      </c>
      <c r="B61" s="81">
        <v>2362.5</v>
      </c>
      <c r="C61" s="83">
        <v>5.8411627578411984</v>
      </c>
      <c r="D61" s="82">
        <v>0.93291096653130068</v>
      </c>
    </row>
    <row r="62" spans="1:253" ht="15" customHeight="1" thickBot="1" x14ac:dyDescent="0.3">
      <c r="A62" s="504" t="s">
        <v>102</v>
      </c>
      <c r="B62" s="504"/>
      <c r="C62" s="14"/>
      <c r="D62" s="85">
        <v>0.53722488685080716</v>
      </c>
    </row>
    <row r="63" spans="1:253" ht="15" customHeight="1" x14ac:dyDescent="0.25">
      <c r="A63" s="46" t="s">
        <v>108</v>
      </c>
      <c r="B63" s="86"/>
      <c r="C63" s="86"/>
      <c r="D63" s="86"/>
    </row>
  </sheetData>
  <mergeCells count="7">
    <mergeCell ref="A62:B62"/>
    <mergeCell ref="A1:E1"/>
    <mergeCell ref="A2:E2"/>
    <mergeCell ref="A3:E3"/>
    <mergeCell ref="A4:E4"/>
    <mergeCell ref="A5:E5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78</vt:i4>
      </vt:variant>
      <vt:variant>
        <vt:lpstr>Intervalos nomeados</vt:lpstr>
      </vt:variant>
      <vt:variant>
        <vt:i4>74</vt:i4>
      </vt:variant>
    </vt:vector>
  </HeadingPairs>
  <TitlesOfParts>
    <vt:vector size="152" baseType="lpstr">
      <vt:lpstr>Índice</vt:lpstr>
      <vt:lpstr>Cratéus-CE-2009</vt:lpstr>
      <vt:lpstr>Cratéus-CE-2010</vt:lpstr>
      <vt:lpstr>Cratéus-CE-2011</vt:lpstr>
      <vt:lpstr>Cratéus-CE-2012</vt:lpstr>
      <vt:lpstr>Cratéus-CE-2013</vt:lpstr>
      <vt:lpstr>Cratéus-CE-2014</vt:lpstr>
      <vt:lpstr>Cratéus-CE-2015</vt:lpstr>
      <vt:lpstr>Cratéus-CE-2016</vt:lpstr>
      <vt:lpstr>Cratéus-CE-2017</vt:lpstr>
      <vt:lpstr>Cratéus-CE-2018</vt:lpstr>
      <vt:lpstr>Dormentes-PE-2017</vt:lpstr>
      <vt:lpstr>Dormentes-PE-2018</vt:lpstr>
      <vt:lpstr>Dormentes-PE-2019</vt:lpstr>
      <vt:lpstr>Dormentes-PE-2020</vt:lpstr>
      <vt:lpstr>Dormentes-PE-2021</vt:lpstr>
      <vt:lpstr>Dormentes-PE-2022</vt:lpstr>
      <vt:lpstr>Dormentes-PE-2023</vt:lpstr>
      <vt:lpstr>Dormentes-PE-2024</vt:lpstr>
      <vt:lpstr>Ouricuri-PE-2009</vt:lpstr>
      <vt:lpstr>Ouricuri-PE-2010</vt:lpstr>
      <vt:lpstr>Ouricuri-PE-2011</vt:lpstr>
      <vt:lpstr>Ouricuri-PE-2012</vt:lpstr>
      <vt:lpstr>Ouricuri-PE-2013</vt:lpstr>
      <vt:lpstr>Ouricuri-PE-2014</vt:lpstr>
      <vt:lpstr>Ouricuri-PE-2015</vt:lpstr>
      <vt:lpstr>Ouricuri-PE-2016</vt:lpstr>
      <vt:lpstr>Pesqueira-PE-2009</vt:lpstr>
      <vt:lpstr>Pesqueira-PE-2010</vt:lpstr>
      <vt:lpstr>Pesqueira-PE-2011</vt:lpstr>
      <vt:lpstr>Pesqueira-PE-2012</vt:lpstr>
      <vt:lpstr>Pesqueira-PE-2013</vt:lpstr>
      <vt:lpstr>Pesqueira-PE-2014</vt:lpstr>
      <vt:lpstr>Pesqueira-PE-2015</vt:lpstr>
      <vt:lpstr>Pesqueira-PE-2016</vt:lpstr>
      <vt:lpstr>Alegrete do PI-PI-2018</vt:lpstr>
      <vt:lpstr>Alegrete do PI-PI-2019</vt:lpstr>
      <vt:lpstr>Alegrete do PI-PI-2020</vt:lpstr>
      <vt:lpstr>Alegrete do PI-PI-2021</vt:lpstr>
      <vt:lpstr>Alegrete do PI-PI-2022</vt:lpstr>
      <vt:lpstr>Alegrete do PI-PI-2023</vt:lpstr>
      <vt:lpstr>Alegrete do PI-PI-2024</vt:lpstr>
      <vt:lpstr>Castelo do PI-PI-2018</vt:lpstr>
      <vt:lpstr>Castelo do PI-PI-2019</vt:lpstr>
      <vt:lpstr>Castelo do PI-PI-2020</vt:lpstr>
      <vt:lpstr>Castelo do PI-PI-2021</vt:lpstr>
      <vt:lpstr>Castelo do PI-PI-2022</vt:lpstr>
      <vt:lpstr>Castelo do PI-PI-2023</vt:lpstr>
      <vt:lpstr>Castelo do PI-PI-2024</vt:lpstr>
      <vt:lpstr>Piracuruca-PI-2015</vt:lpstr>
      <vt:lpstr>Piracuruca-PI-2016</vt:lpstr>
      <vt:lpstr>Piracuruca-PI-2017</vt:lpstr>
      <vt:lpstr>Piracuruca-PI-2018</vt:lpstr>
      <vt:lpstr>Apodi-RN-2015</vt:lpstr>
      <vt:lpstr>Apodi-RN-2016</vt:lpstr>
      <vt:lpstr>Apodi-RN-2017</vt:lpstr>
      <vt:lpstr>Apodi-RN-2018</vt:lpstr>
      <vt:lpstr>Ipanguaçu-RN-2008</vt:lpstr>
      <vt:lpstr>Ipanguaçu-RN-2009</vt:lpstr>
      <vt:lpstr>Ipanguaçu-RN-2010</vt:lpstr>
      <vt:lpstr>Ipanguaçu-RN-2011</vt:lpstr>
      <vt:lpstr>Ipanguaçu-RN-2012</vt:lpstr>
      <vt:lpstr>Ipanguaçu-RN-2013</vt:lpstr>
      <vt:lpstr>Ipanguaçu-RN-2014</vt:lpstr>
      <vt:lpstr>Umarizal-RN-2008</vt:lpstr>
      <vt:lpstr>Umarizal-RN-2009</vt:lpstr>
      <vt:lpstr>Umarizal-RN-2010</vt:lpstr>
      <vt:lpstr>Umarizal-RN-2011</vt:lpstr>
      <vt:lpstr>Umarizal-RN-2012</vt:lpstr>
      <vt:lpstr>Umarizal-RN-2013</vt:lpstr>
      <vt:lpstr>Umarizal-RN-2014</vt:lpstr>
      <vt:lpstr>Upanema-RN-2008</vt:lpstr>
      <vt:lpstr>Upanema-RN-2009</vt:lpstr>
      <vt:lpstr>Upanema-RN-2010</vt:lpstr>
      <vt:lpstr>Upanema-RN-2011</vt:lpstr>
      <vt:lpstr>Upanema-RN-2012</vt:lpstr>
      <vt:lpstr>Upanema-RN-2013</vt:lpstr>
      <vt:lpstr>Upanema-RN-2014</vt:lpstr>
      <vt:lpstr>'Alegrete do PI-PI-2018'!Area_de_impressao</vt:lpstr>
      <vt:lpstr>'Alegrete do PI-PI-2019'!Area_de_impressao</vt:lpstr>
      <vt:lpstr>'Alegrete do PI-PI-2020'!Area_de_impressao</vt:lpstr>
      <vt:lpstr>'Alegrete do PI-PI-2022'!Area_de_impressao</vt:lpstr>
      <vt:lpstr>'Alegrete do PI-PI-2023'!Area_de_impressao</vt:lpstr>
      <vt:lpstr>'Alegrete do PI-PI-2024'!Area_de_impressao</vt:lpstr>
      <vt:lpstr>'Apodi-RN-2015'!Area_de_impressao</vt:lpstr>
      <vt:lpstr>'Apodi-RN-2016'!Area_de_impressao</vt:lpstr>
      <vt:lpstr>'Apodi-RN-2017'!Area_de_impressao</vt:lpstr>
      <vt:lpstr>'Apodi-RN-2018'!Area_de_impressao</vt:lpstr>
      <vt:lpstr>'Castelo do PI-PI-2018'!Area_de_impressao</vt:lpstr>
      <vt:lpstr>'Castelo do PI-PI-2019'!Area_de_impressao</vt:lpstr>
      <vt:lpstr>'Castelo do PI-PI-2020'!Area_de_impressao</vt:lpstr>
      <vt:lpstr>'Castelo do PI-PI-2022'!Area_de_impressao</vt:lpstr>
      <vt:lpstr>'Castelo do PI-PI-2023'!Area_de_impressao</vt:lpstr>
      <vt:lpstr>'Castelo do PI-PI-2024'!Area_de_impressao</vt:lpstr>
      <vt:lpstr>'Cratéus-CE-2009'!Area_de_impressao</vt:lpstr>
      <vt:lpstr>'Cratéus-CE-2010'!Area_de_impressao</vt:lpstr>
      <vt:lpstr>'Cratéus-CE-2011'!Area_de_impressao</vt:lpstr>
      <vt:lpstr>'Cratéus-CE-2012'!Area_de_impressao</vt:lpstr>
      <vt:lpstr>'Cratéus-CE-2013'!Area_de_impressao</vt:lpstr>
      <vt:lpstr>'Cratéus-CE-2014'!Area_de_impressao</vt:lpstr>
      <vt:lpstr>'Cratéus-CE-2015'!Area_de_impressao</vt:lpstr>
      <vt:lpstr>'Cratéus-CE-2016'!Area_de_impressao</vt:lpstr>
      <vt:lpstr>'Cratéus-CE-2017'!Area_de_impressao</vt:lpstr>
      <vt:lpstr>'Cratéus-CE-2018'!Area_de_impressao</vt:lpstr>
      <vt:lpstr>'Dormentes-PE-2017'!Area_de_impressao</vt:lpstr>
      <vt:lpstr>'Dormentes-PE-2018'!Area_de_impressao</vt:lpstr>
      <vt:lpstr>'Dormentes-PE-2019'!Area_de_impressao</vt:lpstr>
      <vt:lpstr>'Dormentes-PE-2020'!Area_de_impressao</vt:lpstr>
      <vt:lpstr>'Dormentes-PE-2022'!Area_de_impressao</vt:lpstr>
      <vt:lpstr>'Dormentes-PE-2023'!Area_de_impressao</vt:lpstr>
      <vt:lpstr>'Dormentes-PE-2024'!Area_de_impressao</vt:lpstr>
      <vt:lpstr>'Ipanguaçu-RN-2008'!Area_de_impressao</vt:lpstr>
      <vt:lpstr>'Ipanguaçu-RN-2009'!Area_de_impressao</vt:lpstr>
      <vt:lpstr>'Ipanguaçu-RN-2010'!Area_de_impressao</vt:lpstr>
      <vt:lpstr>'Ipanguaçu-RN-2011'!Area_de_impressao</vt:lpstr>
      <vt:lpstr>'Ipanguaçu-RN-2012'!Area_de_impressao</vt:lpstr>
      <vt:lpstr>'Ipanguaçu-RN-2013'!Area_de_impressao</vt:lpstr>
      <vt:lpstr>'Ipanguaçu-RN-2014'!Area_de_impressao</vt:lpstr>
      <vt:lpstr>'Ouricuri-PE-2009'!Area_de_impressao</vt:lpstr>
      <vt:lpstr>'Ouricuri-PE-2010'!Area_de_impressao</vt:lpstr>
      <vt:lpstr>'Ouricuri-PE-2011'!Area_de_impressao</vt:lpstr>
      <vt:lpstr>'Ouricuri-PE-2012'!Area_de_impressao</vt:lpstr>
      <vt:lpstr>'Ouricuri-PE-2013'!Area_de_impressao</vt:lpstr>
      <vt:lpstr>'Ouricuri-PE-2014'!Area_de_impressao</vt:lpstr>
      <vt:lpstr>'Ouricuri-PE-2015'!Area_de_impressao</vt:lpstr>
      <vt:lpstr>'Ouricuri-PE-2016'!Area_de_impressao</vt:lpstr>
      <vt:lpstr>'Pesqueira-PE-2009'!Area_de_impressao</vt:lpstr>
      <vt:lpstr>'Pesqueira-PE-2010'!Area_de_impressao</vt:lpstr>
      <vt:lpstr>'Pesqueira-PE-2011'!Area_de_impressao</vt:lpstr>
      <vt:lpstr>'Pesqueira-PE-2012'!Area_de_impressao</vt:lpstr>
      <vt:lpstr>'Pesqueira-PE-2013'!Area_de_impressao</vt:lpstr>
      <vt:lpstr>'Pesqueira-PE-2014'!Area_de_impressao</vt:lpstr>
      <vt:lpstr>'Pesqueira-PE-2015'!Area_de_impressao</vt:lpstr>
      <vt:lpstr>'Pesqueira-PE-2016'!Area_de_impressao</vt:lpstr>
      <vt:lpstr>'Piracuruca-PI-2015'!Area_de_impressao</vt:lpstr>
      <vt:lpstr>'Piracuruca-PI-2016'!Area_de_impressao</vt:lpstr>
      <vt:lpstr>'Piracuruca-PI-2017'!Area_de_impressao</vt:lpstr>
      <vt:lpstr>'Piracuruca-PI-2018'!Area_de_impressao</vt:lpstr>
      <vt:lpstr>'Umarizal-RN-2008'!Area_de_impressao</vt:lpstr>
      <vt:lpstr>'Umarizal-RN-2009'!Area_de_impressao</vt:lpstr>
      <vt:lpstr>'Umarizal-RN-2010'!Area_de_impressao</vt:lpstr>
      <vt:lpstr>'Umarizal-RN-2011'!Area_de_impressao</vt:lpstr>
      <vt:lpstr>'Umarizal-RN-2012'!Area_de_impressao</vt:lpstr>
      <vt:lpstr>'Umarizal-RN-2013'!Area_de_impressao</vt:lpstr>
      <vt:lpstr>'Umarizal-RN-2014'!Area_de_impressao</vt:lpstr>
      <vt:lpstr>'Upanema-RN-2008'!Area_de_impressao</vt:lpstr>
      <vt:lpstr>'Upanema-RN-2009'!Area_de_impressao</vt:lpstr>
      <vt:lpstr>'Upanema-RN-2010'!Area_de_impressao</vt:lpstr>
      <vt:lpstr>'Upanema-RN-2011'!Area_de_impressao</vt:lpstr>
      <vt:lpstr>'Upanema-RN-2012'!Area_de_impressao</vt:lpstr>
      <vt:lpstr>'Upanema-RN-2013'!Area_de_impressao</vt:lpstr>
      <vt:lpstr>'Upanema-RN-2014'!Area_de_impressao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2021-07-20T11:28:59Z</dcterms:created>
  <dcterms:modified xsi:type="dcterms:W3CDTF">2025-01-20T15:05:14Z</dcterms:modified>
</cp:coreProperties>
</file>